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grants and projects/test retest/Waynes HVPG project folder/"/>
    </mc:Choice>
  </mc:AlternateContent>
  <xr:revisionPtr revIDLastSave="0" documentId="13_ncr:1_{975878C2-71D6-1A44-91CC-7FD5F2078AFB}" xr6:coauthVersionLast="45" xr6:coauthVersionMax="45" xr10:uidLastSave="{00000000-0000-0000-0000-000000000000}"/>
  <bookViews>
    <workbookView xWindow="9940" yWindow="560" windowWidth="15660" windowHeight="14540" xr2:uid="{17777284-CCE0-A848-AEAF-E80337575C03}"/>
  </bookViews>
  <sheets>
    <sheet name="Main data" sheetId="1" r:id="rId1"/>
    <sheet name="Pts excluded." sheetId="2" r:id="rId2"/>
    <sheet name="Analysis graphs" sheetId="3" r:id="rId3"/>
    <sheet name="R10" sheetId="11" r:id="rId4"/>
    <sheet name="R20" sheetId="12" r:id="rId5"/>
  </sheet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31" i="1" l="1"/>
  <c r="M431" i="1"/>
  <c r="K431" i="1"/>
  <c r="P430" i="1"/>
  <c r="M430" i="1"/>
  <c r="K430" i="1"/>
  <c r="P429" i="1"/>
  <c r="M429" i="1"/>
  <c r="K429" i="1"/>
  <c r="P428" i="1"/>
  <c r="M428" i="1"/>
  <c r="K428" i="1"/>
  <c r="P427" i="1"/>
  <c r="M427" i="1"/>
  <c r="K427" i="1"/>
  <c r="P426" i="1"/>
  <c r="M426" i="1"/>
  <c r="K426" i="1"/>
  <c r="P425" i="1"/>
  <c r="M425" i="1"/>
  <c r="K425" i="1"/>
  <c r="P424" i="1"/>
  <c r="M424" i="1"/>
  <c r="K424" i="1"/>
  <c r="P423" i="1"/>
  <c r="M423" i="1"/>
  <c r="K423" i="1"/>
  <c r="P422" i="1"/>
  <c r="M422" i="1"/>
  <c r="K422" i="1"/>
  <c r="P421" i="1"/>
  <c r="M421" i="1"/>
  <c r="K421" i="1"/>
  <c r="P420" i="1"/>
  <c r="M420" i="1"/>
  <c r="K420" i="1"/>
  <c r="P419" i="1"/>
  <c r="M419" i="1"/>
  <c r="K419" i="1"/>
  <c r="P418" i="1"/>
  <c r="M418" i="1"/>
  <c r="K418" i="1"/>
  <c r="P417" i="1"/>
  <c r="M417" i="1"/>
  <c r="K417" i="1"/>
  <c r="P416" i="1"/>
  <c r="M416" i="1"/>
  <c r="K416" i="1"/>
  <c r="P415" i="1"/>
  <c r="M415" i="1"/>
  <c r="K415" i="1"/>
  <c r="P414" i="1"/>
  <c r="M414" i="1"/>
  <c r="K414" i="1"/>
  <c r="P413" i="1"/>
  <c r="M413" i="1"/>
  <c r="K413" i="1"/>
  <c r="P412" i="1"/>
  <c r="M412" i="1"/>
  <c r="K412" i="1"/>
  <c r="M411" i="1"/>
  <c r="K411" i="1"/>
  <c r="M410" i="1"/>
  <c r="K410" i="1"/>
  <c r="M409" i="1"/>
  <c r="K409" i="1"/>
  <c r="M408" i="1"/>
  <c r="K408" i="1"/>
  <c r="M407" i="1"/>
  <c r="K407" i="1"/>
  <c r="M406" i="1"/>
  <c r="K406" i="1"/>
  <c r="M405" i="1"/>
  <c r="K405" i="1"/>
  <c r="M404" i="1"/>
  <c r="K404" i="1"/>
  <c r="M403" i="1"/>
  <c r="K403" i="1"/>
  <c r="M402" i="1"/>
  <c r="K402" i="1"/>
  <c r="M401" i="1"/>
  <c r="K401" i="1"/>
  <c r="M400" i="1"/>
  <c r="K400" i="1"/>
  <c r="M399" i="1"/>
  <c r="K399" i="1"/>
  <c r="M398" i="1"/>
  <c r="K398" i="1"/>
  <c r="M397" i="1"/>
  <c r="K397" i="1"/>
  <c r="M396" i="1"/>
  <c r="K396" i="1"/>
  <c r="M395" i="1"/>
  <c r="K395" i="1"/>
  <c r="M394" i="1"/>
  <c r="K394" i="1"/>
  <c r="M393" i="1"/>
  <c r="K393" i="1"/>
  <c r="M392" i="1"/>
  <c r="K392" i="1"/>
  <c r="M391" i="1"/>
  <c r="K391" i="1"/>
  <c r="M390" i="1"/>
  <c r="K390" i="1"/>
  <c r="M389" i="1"/>
  <c r="K389" i="1"/>
  <c r="P388" i="1"/>
  <c r="M388" i="1"/>
  <c r="K388" i="1"/>
  <c r="P387" i="1"/>
  <c r="M387" i="1"/>
  <c r="K387" i="1"/>
  <c r="O386" i="1"/>
  <c r="N386" i="1"/>
  <c r="M386" i="1"/>
  <c r="K386" i="1"/>
  <c r="O385" i="1"/>
  <c r="N385" i="1"/>
  <c r="M385" i="1"/>
  <c r="K385" i="1"/>
  <c r="O384" i="1"/>
  <c r="N384" i="1"/>
  <c r="M384" i="1"/>
  <c r="K384" i="1"/>
  <c r="O383" i="1"/>
  <c r="N383" i="1"/>
  <c r="M383" i="1"/>
  <c r="K383" i="1"/>
  <c r="O382" i="1"/>
  <c r="N382" i="1"/>
  <c r="M382" i="1"/>
  <c r="K382" i="1"/>
  <c r="O381" i="1"/>
  <c r="N381" i="1"/>
  <c r="M381" i="1"/>
  <c r="K381" i="1"/>
  <c r="O380" i="1"/>
  <c r="N380" i="1"/>
  <c r="M380" i="1"/>
  <c r="K380" i="1"/>
  <c r="O379" i="1"/>
  <c r="N379" i="1"/>
  <c r="M379" i="1"/>
  <c r="K379" i="1"/>
  <c r="O378" i="1"/>
  <c r="N378" i="1"/>
  <c r="M378" i="1"/>
  <c r="K378" i="1"/>
  <c r="O377" i="1"/>
  <c r="N377" i="1"/>
  <c r="M377" i="1"/>
  <c r="K377" i="1"/>
  <c r="O376" i="1"/>
  <c r="N376" i="1"/>
  <c r="M376" i="1"/>
  <c r="K376" i="1"/>
  <c r="O375" i="1"/>
  <c r="N375" i="1"/>
  <c r="M375" i="1"/>
  <c r="K375" i="1"/>
  <c r="O374" i="1"/>
  <c r="N374" i="1"/>
  <c r="M374" i="1"/>
  <c r="K374" i="1"/>
  <c r="O373" i="1"/>
  <c r="N373" i="1"/>
  <c r="M373" i="1"/>
  <c r="K373" i="1"/>
  <c r="O372" i="1"/>
  <c r="N372" i="1"/>
  <c r="M372" i="1"/>
  <c r="K372" i="1"/>
  <c r="O371" i="1"/>
  <c r="N371" i="1"/>
  <c r="M371" i="1"/>
  <c r="K371" i="1"/>
  <c r="O370" i="1"/>
  <c r="N370" i="1"/>
  <c r="M370" i="1"/>
  <c r="K370" i="1"/>
  <c r="O369" i="1"/>
  <c r="N369" i="1"/>
  <c r="M369" i="1"/>
  <c r="K369" i="1"/>
  <c r="O368" i="1"/>
  <c r="N368" i="1"/>
  <c r="M368" i="1"/>
  <c r="K368" i="1"/>
  <c r="O367" i="1"/>
  <c r="N367" i="1"/>
  <c r="M367" i="1"/>
  <c r="K367" i="1"/>
  <c r="O366" i="1"/>
  <c r="N366" i="1"/>
  <c r="M366" i="1"/>
  <c r="K366" i="1"/>
  <c r="O365" i="1"/>
  <c r="N365" i="1"/>
  <c r="M365" i="1"/>
  <c r="K365" i="1"/>
  <c r="O364" i="1"/>
  <c r="N364" i="1"/>
  <c r="M364" i="1"/>
  <c r="K364" i="1"/>
  <c r="O363" i="1"/>
  <c r="N363" i="1"/>
  <c r="M363" i="1"/>
  <c r="K363" i="1"/>
  <c r="O362" i="1"/>
  <c r="N362" i="1"/>
  <c r="M362" i="1"/>
  <c r="K362" i="1"/>
  <c r="O361" i="1"/>
  <c r="N361" i="1"/>
  <c r="M361" i="1"/>
  <c r="K361" i="1"/>
  <c r="O360" i="1"/>
  <c r="N360" i="1"/>
  <c r="M360" i="1"/>
  <c r="K360" i="1"/>
  <c r="O359" i="1"/>
  <c r="N359" i="1"/>
  <c r="M359" i="1"/>
  <c r="K359" i="1"/>
  <c r="O358" i="1"/>
  <c r="N358" i="1"/>
  <c r="M358" i="1"/>
  <c r="K358" i="1"/>
  <c r="O357" i="1"/>
  <c r="N357" i="1"/>
  <c r="M357" i="1"/>
  <c r="K357" i="1"/>
  <c r="O356" i="1"/>
  <c r="N356" i="1"/>
  <c r="M356" i="1"/>
  <c r="K356" i="1"/>
  <c r="O355" i="1"/>
  <c r="N355" i="1"/>
  <c r="M355" i="1"/>
  <c r="K355" i="1"/>
  <c r="O354" i="1"/>
  <c r="N354" i="1"/>
  <c r="M354" i="1"/>
  <c r="K354" i="1"/>
  <c r="O353" i="1"/>
  <c r="N353" i="1"/>
  <c r="M353" i="1"/>
  <c r="K353" i="1"/>
  <c r="O352" i="1"/>
  <c r="N352" i="1"/>
  <c r="M352" i="1"/>
  <c r="K352" i="1"/>
  <c r="O351" i="1"/>
  <c r="N351" i="1"/>
  <c r="M351" i="1"/>
  <c r="K351" i="1"/>
  <c r="O350" i="1"/>
  <c r="N350" i="1"/>
  <c r="M350" i="1"/>
  <c r="K350" i="1"/>
  <c r="O349" i="1"/>
  <c r="N349" i="1"/>
  <c r="M349" i="1"/>
  <c r="K349" i="1"/>
  <c r="O348" i="1"/>
  <c r="N348" i="1"/>
  <c r="M348" i="1"/>
  <c r="K348" i="1"/>
  <c r="O347" i="1"/>
  <c r="N347" i="1"/>
  <c r="M347" i="1"/>
  <c r="K347" i="1"/>
  <c r="O346" i="1"/>
  <c r="N346" i="1"/>
  <c r="M346" i="1"/>
  <c r="K346" i="1"/>
  <c r="O345" i="1"/>
  <c r="N345" i="1"/>
  <c r="M345" i="1"/>
  <c r="K345" i="1"/>
  <c r="O344" i="1"/>
  <c r="N344" i="1"/>
  <c r="M344" i="1"/>
  <c r="K344" i="1"/>
  <c r="O343" i="1"/>
  <c r="N343" i="1"/>
  <c r="M343" i="1"/>
  <c r="K343" i="1"/>
  <c r="O342" i="1"/>
  <c r="N342" i="1"/>
  <c r="M342" i="1"/>
  <c r="K342" i="1"/>
  <c r="O341" i="1"/>
  <c r="N341" i="1"/>
  <c r="M341" i="1"/>
  <c r="K341" i="1"/>
  <c r="O340" i="1"/>
  <c r="N340" i="1"/>
  <c r="M340" i="1"/>
  <c r="K340" i="1"/>
  <c r="O339" i="1"/>
  <c r="N339" i="1"/>
  <c r="M339" i="1"/>
  <c r="K339" i="1"/>
  <c r="O338" i="1"/>
  <c r="N338" i="1"/>
  <c r="M338" i="1"/>
  <c r="K338" i="1"/>
  <c r="O337" i="1"/>
  <c r="N337" i="1"/>
  <c r="M337" i="1"/>
  <c r="K337" i="1"/>
  <c r="O336" i="1"/>
  <c r="N336" i="1"/>
  <c r="M336" i="1"/>
  <c r="K336" i="1"/>
  <c r="O335" i="1"/>
  <c r="N335" i="1"/>
  <c r="M335" i="1"/>
  <c r="K335" i="1"/>
  <c r="O334" i="1"/>
  <c r="N334" i="1"/>
  <c r="M334" i="1"/>
  <c r="K334" i="1"/>
  <c r="O333" i="1"/>
  <c r="N333" i="1"/>
  <c r="M333" i="1"/>
  <c r="K333" i="1"/>
  <c r="O332" i="1"/>
  <c r="N332" i="1"/>
  <c r="M332" i="1"/>
  <c r="K332" i="1"/>
  <c r="O331" i="1"/>
  <c r="N331" i="1"/>
  <c r="M331" i="1"/>
  <c r="K331" i="1"/>
  <c r="O330" i="1"/>
  <c r="N330" i="1"/>
  <c r="M330" i="1"/>
  <c r="K330" i="1"/>
  <c r="P329" i="1"/>
  <c r="O329" i="1"/>
  <c r="N329" i="1"/>
  <c r="M329" i="1"/>
  <c r="K329" i="1"/>
  <c r="P328" i="1"/>
  <c r="M328" i="1"/>
  <c r="O328" i="1" s="1"/>
  <c r="K328" i="1"/>
  <c r="P327" i="1"/>
  <c r="O327" i="1"/>
  <c r="N327" i="1"/>
  <c r="M327" i="1"/>
  <c r="K327" i="1"/>
  <c r="P326" i="1"/>
  <c r="O326" i="1"/>
  <c r="M326" i="1"/>
  <c r="N326" i="1" s="1"/>
  <c r="K326" i="1"/>
  <c r="P325" i="1"/>
  <c r="M325" i="1"/>
  <c r="O325" i="1" s="1"/>
  <c r="K325" i="1"/>
  <c r="P324" i="1"/>
  <c r="M324" i="1"/>
  <c r="O324" i="1" s="1"/>
  <c r="K324" i="1"/>
  <c r="P323" i="1"/>
  <c r="O323" i="1"/>
  <c r="N323" i="1"/>
  <c r="M323" i="1"/>
  <c r="K323" i="1"/>
  <c r="P322" i="1"/>
  <c r="O322" i="1"/>
  <c r="M322" i="1"/>
  <c r="N322" i="1" s="1"/>
  <c r="K322" i="1"/>
  <c r="P321" i="1"/>
  <c r="M321" i="1"/>
  <c r="O321" i="1" s="1"/>
  <c r="K321" i="1"/>
  <c r="P320" i="1"/>
  <c r="M320" i="1"/>
  <c r="O320" i="1" s="1"/>
  <c r="K320" i="1"/>
  <c r="P319" i="1"/>
  <c r="O319" i="1"/>
  <c r="N319" i="1"/>
  <c r="M319" i="1"/>
  <c r="K319" i="1"/>
  <c r="P318" i="1"/>
  <c r="O318" i="1"/>
  <c r="M318" i="1"/>
  <c r="N318" i="1" s="1"/>
  <c r="K318" i="1"/>
  <c r="P317" i="1"/>
  <c r="M317" i="1"/>
  <c r="O317" i="1" s="1"/>
  <c r="K317" i="1"/>
  <c r="P316" i="1"/>
  <c r="M316" i="1"/>
  <c r="O316" i="1" s="1"/>
  <c r="K316" i="1"/>
  <c r="P315" i="1"/>
  <c r="O315" i="1"/>
  <c r="N315" i="1"/>
  <c r="M315" i="1"/>
  <c r="K315" i="1"/>
  <c r="P314" i="1"/>
  <c r="O314" i="1"/>
  <c r="M314" i="1"/>
  <c r="N314" i="1" s="1"/>
  <c r="K314" i="1"/>
  <c r="P313" i="1"/>
  <c r="M313" i="1"/>
  <c r="O313" i="1" s="1"/>
  <c r="K313" i="1"/>
  <c r="P312" i="1"/>
  <c r="M312" i="1"/>
  <c r="O312" i="1" s="1"/>
  <c r="K312" i="1"/>
  <c r="P311" i="1"/>
  <c r="O311" i="1"/>
  <c r="N311" i="1"/>
  <c r="M311" i="1"/>
  <c r="K311" i="1"/>
  <c r="P310" i="1"/>
  <c r="O310" i="1"/>
  <c r="M310" i="1"/>
  <c r="N310" i="1" s="1"/>
  <c r="K310" i="1"/>
  <c r="P309" i="1"/>
  <c r="M309" i="1"/>
  <c r="O309" i="1" s="1"/>
  <c r="K309" i="1"/>
  <c r="P308" i="1"/>
  <c r="M308" i="1"/>
  <c r="K308" i="1"/>
  <c r="P307" i="1"/>
  <c r="O307" i="1"/>
  <c r="N307" i="1"/>
  <c r="M307" i="1"/>
  <c r="K307" i="1"/>
  <c r="P306" i="1"/>
  <c r="O306" i="1"/>
  <c r="M306" i="1"/>
  <c r="N306" i="1" s="1"/>
  <c r="K306" i="1"/>
  <c r="P305" i="1"/>
  <c r="M305" i="1"/>
  <c r="O305" i="1" s="1"/>
  <c r="K305" i="1"/>
  <c r="P304" i="1"/>
  <c r="M304" i="1"/>
  <c r="K304" i="1"/>
  <c r="P303" i="1"/>
  <c r="O303" i="1"/>
  <c r="N303" i="1"/>
  <c r="M303" i="1"/>
  <c r="K303" i="1"/>
  <c r="P302" i="1"/>
  <c r="O302" i="1"/>
  <c r="M302" i="1"/>
  <c r="N302" i="1" s="1"/>
  <c r="K302" i="1"/>
  <c r="P301" i="1"/>
  <c r="M301" i="1"/>
  <c r="O301" i="1" s="1"/>
  <c r="K301" i="1"/>
  <c r="P300" i="1"/>
  <c r="M300" i="1"/>
  <c r="K300" i="1"/>
  <c r="P299" i="1"/>
  <c r="O299" i="1"/>
  <c r="N299" i="1"/>
  <c r="M299" i="1"/>
  <c r="K299" i="1"/>
  <c r="P298" i="1"/>
  <c r="O298" i="1"/>
  <c r="M298" i="1"/>
  <c r="N298" i="1" s="1"/>
  <c r="K298" i="1"/>
  <c r="P297" i="1"/>
  <c r="M297" i="1"/>
  <c r="O297" i="1" s="1"/>
  <c r="K297" i="1"/>
  <c r="P296" i="1"/>
  <c r="M296" i="1"/>
  <c r="K296" i="1"/>
  <c r="P295" i="1"/>
  <c r="O295" i="1"/>
  <c r="N295" i="1"/>
  <c r="M295" i="1"/>
  <c r="K295" i="1"/>
  <c r="P294" i="1"/>
  <c r="O294" i="1"/>
  <c r="M294" i="1"/>
  <c r="N294" i="1" s="1"/>
  <c r="K294" i="1"/>
  <c r="P293" i="1"/>
  <c r="M293" i="1"/>
  <c r="O293" i="1" s="1"/>
  <c r="K293" i="1"/>
  <c r="P292" i="1"/>
  <c r="M292" i="1"/>
  <c r="K292" i="1"/>
  <c r="P291" i="1"/>
  <c r="O291" i="1"/>
  <c r="N291" i="1"/>
  <c r="M291" i="1"/>
  <c r="K291" i="1"/>
  <c r="P290" i="1"/>
  <c r="O290" i="1"/>
  <c r="N290" i="1"/>
  <c r="M290" i="1"/>
  <c r="K290" i="1"/>
  <c r="P289" i="1"/>
  <c r="M289" i="1"/>
  <c r="O289" i="1" s="1"/>
  <c r="K289" i="1"/>
  <c r="P288" i="1"/>
  <c r="M288" i="1"/>
  <c r="K288" i="1"/>
  <c r="P287" i="1"/>
  <c r="O287" i="1"/>
  <c r="N287" i="1"/>
  <c r="M287" i="1"/>
  <c r="K287" i="1"/>
  <c r="P286" i="1"/>
  <c r="O286" i="1"/>
  <c r="N286" i="1"/>
  <c r="M286" i="1"/>
  <c r="K286" i="1"/>
  <c r="P285" i="1"/>
  <c r="M285" i="1"/>
  <c r="O285" i="1" s="1"/>
  <c r="K285" i="1"/>
  <c r="P284" i="1"/>
  <c r="M284" i="1"/>
  <c r="K284" i="1"/>
  <c r="P283" i="1"/>
  <c r="O283" i="1"/>
  <c r="N283" i="1"/>
  <c r="M283" i="1"/>
  <c r="K283" i="1"/>
  <c r="P282" i="1"/>
  <c r="O282" i="1"/>
  <c r="N282" i="1"/>
  <c r="M282" i="1"/>
  <c r="K282" i="1"/>
  <c r="P281" i="1"/>
  <c r="M281" i="1"/>
  <c r="O281" i="1" s="1"/>
  <c r="K281" i="1"/>
  <c r="M280" i="1"/>
  <c r="O280" i="1" s="1"/>
  <c r="K280" i="1"/>
  <c r="M279" i="1"/>
  <c r="O279" i="1" s="1"/>
  <c r="K279" i="1"/>
  <c r="M278" i="1"/>
  <c r="O278" i="1" s="1"/>
  <c r="K278" i="1"/>
  <c r="M277" i="1"/>
  <c r="O277" i="1" s="1"/>
  <c r="K277" i="1"/>
  <c r="M276" i="1"/>
  <c r="O276" i="1" s="1"/>
  <c r="K276" i="1"/>
  <c r="M275" i="1"/>
  <c r="O275" i="1" s="1"/>
  <c r="K275" i="1"/>
  <c r="M274" i="1"/>
  <c r="O274" i="1" s="1"/>
  <c r="K274" i="1"/>
  <c r="M273" i="1"/>
  <c r="O273" i="1" s="1"/>
  <c r="K273" i="1"/>
  <c r="M272" i="1"/>
  <c r="O272" i="1" s="1"/>
  <c r="K272" i="1"/>
  <c r="M271" i="1"/>
  <c r="O271" i="1" s="1"/>
  <c r="K271" i="1"/>
  <c r="M270" i="1"/>
  <c r="O270" i="1" s="1"/>
  <c r="K270" i="1"/>
  <c r="M269" i="1"/>
  <c r="O269" i="1" s="1"/>
  <c r="K269" i="1"/>
  <c r="M268" i="1"/>
  <c r="O268" i="1" s="1"/>
  <c r="K268" i="1"/>
  <c r="M267" i="1"/>
  <c r="O267" i="1" s="1"/>
  <c r="K267" i="1"/>
  <c r="M266" i="1"/>
  <c r="O266" i="1" s="1"/>
  <c r="K266" i="1"/>
  <c r="M265" i="1"/>
  <c r="O265" i="1" s="1"/>
  <c r="K265" i="1"/>
  <c r="M264" i="1"/>
  <c r="O264" i="1" s="1"/>
  <c r="K264" i="1"/>
  <c r="P263" i="1"/>
  <c r="M263" i="1"/>
  <c r="K263" i="1"/>
  <c r="P262" i="1"/>
  <c r="O262" i="1"/>
  <c r="N262" i="1"/>
  <c r="M262" i="1"/>
  <c r="K262" i="1"/>
  <c r="P261" i="1"/>
  <c r="O261" i="1"/>
  <c r="N261" i="1"/>
  <c r="M261" i="1"/>
  <c r="K261" i="1"/>
  <c r="P260" i="1"/>
  <c r="M260" i="1"/>
  <c r="O260" i="1" s="1"/>
  <c r="K260" i="1"/>
  <c r="P259" i="1"/>
  <c r="M259" i="1"/>
  <c r="K259" i="1"/>
  <c r="P258" i="1"/>
  <c r="O258" i="1"/>
  <c r="N258" i="1"/>
  <c r="M258" i="1"/>
  <c r="K258" i="1"/>
  <c r="P257" i="1"/>
  <c r="O257" i="1"/>
  <c r="N257" i="1"/>
  <c r="M257" i="1"/>
  <c r="K257" i="1"/>
  <c r="P256" i="1"/>
  <c r="M256" i="1"/>
  <c r="K256" i="1"/>
  <c r="P255" i="1"/>
  <c r="N255" i="1"/>
  <c r="M255" i="1"/>
  <c r="O255" i="1" s="1"/>
  <c r="K255" i="1"/>
  <c r="M254" i="1"/>
  <c r="O254" i="1" s="1"/>
  <c r="K254" i="1"/>
  <c r="M253" i="1"/>
  <c r="O253" i="1" s="1"/>
  <c r="K253" i="1"/>
  <c r="M252" i="1"/>
  <c r="O252" i="1" s="1"/>
  <c r="K252" i="1"/>
  <c r="N251" i="1"/>
  <c r="M251" i="1"/>
  <c r="O251" i="1" s="1"/>
  <c r="K251" i="1"/>
  <c r="M250" i="1"/>
  <c r="O250" i="1" s="1"/>
  <c r="K250" i="1"/>
  <c r="M249" i="1"/>
  <c r="O249" i="1" s="1"/>
  <c r="K249" i="1"/>
  <c r="M248" i="1"/>
  <c r="O248" i="1" s="1"/>
  <c r="K248" i="1"/>
  <c r="N247" i="1"/>
  <c r="M247" i="1"/>
  <c r="O247" i="1" s="1"/>
  <c r="K247" i="1"/>
  <c r="M246" i="1"/>
  <c r="O246" i="1" s="1"/>
  <c r="K246" i="1"/>
  <c r="M245" i="1"/>
  <c r="O245" i="1" s="1"/>
  <c r="K245" i="1"/>
  <c r="M244" i="1"/>
  <c r="O244" i="1" s="1"/>
  <c r="K244" i="1"/>
  <c r="N243" i="1"/>
  <c r="M243" i="1"/>
  <c r="O243" i="1" s="1"/>
  <c r="K243" i="1"/>
  <c r="M242" i="1"/>
  <c r="O242" i="1" s="1"/>
  <c r="K242" i="1"/>
  <c r="M241" i="1"/>
  <c r="O241" i="1" s="1"/>
  <c r="K241" i="1"/>
  <c r="M240" i="1"/>
  <c r="O240" i="1" s="1"/>
  <c r="K240" i="1"/>
  <c r="N239" i="1"/>
  <c r="M239" i="1"/>
  <c r="O239" i="1" s="1"/>
  <c r="K239" i="1"/>
  <c r="M238" i="1"/>
  <c r="O238" i="1" s="1"/>
  <c r="K238" i="1"/>
  <c r="M237" i="1"/>
  <c r="O237" i="1" s="1"/>
  <c r="K237" i="1"/>
  <c r="M236" i="1"/>
  <c r="O236" i="1" s="1"/>
  <c r="K236" i="1"/>
  <c r="N235" i="1"/>
  <c r="M235" i="1"/>
  <c r="O235" i="1" s="1"/>
  <c r="K235" i="1"/>
  <c r="M234" i="1"/>
  <c r="O234" i="1" s="1"/>
  <c r="K234" i="1"/>
  <c r="M233" i="1"/>
  <c r="O233" i="1" s="1"/>
  <c r="K233" i="1"/>
  <c r="M232" i="1"/>
  <c r="O232" i="1" s="1"/>
  <c r="K232" i="1"/>
  <c r="N231" i="1"/>
  <c r="M231" i="1"/>
  <c r="O231" i="1" s="1"/>
  <c r="K231" i="1"/>
  <c r="M230" i="1"/>
  <c r="O230" i="1" s="1"/>
  <c r="K230" i="1"/>
  <c r="M229" i="1"/>
  <c r="O229" i="1" s="1"/>
  <c r="K229" i="1"/>
  <c r="M228" i="1"/>
  <c r="O228" i="1" s="1"/>
  <c r="K228" i="1"/>
  <c r="N227" i="1"/>
  <c r="M227" i="1"/>
  <c r="O227" i="1" s="1"/>
  <c r="K227" i="1"/>
  <c r="M226" i="1"/>
  <c r="O226" i="1" s="1"/>
  <c r="K226" i="1"/>
  <c r="M225" i="1"/>
  <c r="O225" i="1" s="1"/>
  <c r="K225" i="1"/>
  <c r="M224" i="1"/>
  <c r="O224" i="1" s="1"/>
  <c r="K224" i="1"/>
  <c r="N223" i="1"/>
  <c r="M223" i="1"/>
  <c r="O223" i="1" s="1"/>
  <c r="K223" i="1"/>
  <c r="M222" i="1"/>
  <c r="O222" i="1" s="1"/>
  <c r="K222" i="1"/>
  <c r="M221" i="1"/>
  <c r="O221" i="1" s="1"/>
  <c r="K221" i="1"/>
  <c r="M220" i="1"/>
  <c r="O220" i="1" s="1"/>
  <c r="K220" i="1"/>
  <c r="N219" i="1"/>
  <c r="M219" i="1"/>
  <c r="O219" i="1" s="1"/>
  <c r="K219" i="1"/>
  <c r="M218" i="1"/>
  <c r="O218" i="1" s="1"/>
  <c r="K218" i="1"/>
  <c r="M217" i="1"/>
  <c r="O217" i="1" s="1"/>
  <c r="K217" i="1"/>
  <c r="N218" i="1" l="1"/>
  <c r="N226" i="1"/>
  <c r="N230" i="1"/>
  <c r="N234" i="1"/>
  <c r="N238" i="1"/>
  <c r="N242" i="1"/>
  <c r="N246" i="1"/>
  <c r="N250" i="1"/>
  <c r="N254" i="1"/>
  <c r="O296" i="1"/>
  <c r="N296" i="1"/>
  <c r="O263" i="1"/>
  <c r="N263" i="1"/>
  <c r="N222" i="1"/>
  <c r="N233" i="1"/>
  <c r="N237" i="1"/>
  <c r="N241" i="1"/>
  <c r="N245" i="1"/>
  <c r="N249" i="1"/>
  <c r="N253" i="1"/>
  <c r="O284" i="1"/>
  <c r="N284" i="1"/>
  <c r="O288" i="1"/>
  <c r="N288" i="1"/>
  <c r="O292" i="1"/>
  <c r="N292" i="1"/>
  <c r="O308" i="1"/>
  <c r="N308" i="1"/>
  <c r="O259" i="1"/>
  <c r="N259" i="1"/>
  <c r="O300" i="1"/>
  <c r="N300" i="1"/>
  <c r="N217" i="1"/>
  <c r="N221" i="1"/>
  <c r="N225" i="1"/>
  <c r="N229" i="1"/>
  <c r="N220" i="1"/>
  <c r="N224" i="1"/>
  <c r="N228" i="1"/>
  <c r="N232" i="1"/>
  <c r="N236" i="1"/>
  <c r="N240" i="1"/>
  <c r="N244" i="1"/>
  <c r="N248" i="1"/>
  <c r="N252" i="1"/>
  <c r="O256" i="1"/>
  <c r="N256" i="1"/>
  <c r="O304" i="1"/>
  <c r="N304" i="1"/>
  <c r="N312" i="1"/>
  <c r="N316" i="1"/>
  <c r="N320" i="1"/>
  <c r="N324" i="1"/>
  <c r="N328" i="1"/>
  <c r="N260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P207" i="1"/>
  <c r="P208" i="1"/>
  <c r="P209" i="1"/>
  <c r="P210" i="1"/>
  <c r="P211" i="1"/>
  <c r="P212" i="1"/>
  <c r="P213" i="1"/>
  <c r="P214" i="1"/>
  <c r="P215" i="1"/>
  <c r="P216" i="1"/>
  <c r="K216" i="1"/>
  <c r="M216" i="1"/>
  <c r="K215" i="1"/>
  <c r="M215" i="1"/>
  <c r="K214" i="1"/>
  <c r="M214" i="1"/>
  <c r="K213" i="1"/>
  <c r="M213" i="1"/>
  <c r="K212" i="1"/>
  <c r="M212" i="1"/>
  <c r="K211" i="1"/>
  <c r="M211" i="1"/>
  <c r="K210" i="1"/>
  <c r="M210" i="1"/>
  <c r="K209" i="1"/>
  <c r="M209" i="1"/>
  <c r="K208" i="1"/>
  <c r="M208" i="1"/>
  <c r="K207" i="1"/>
  <c r="M207" i="1"/>
  <c r="P198" i="1" l="1"/>
  <c r="P199" i="1"/>
  <c r="P200" i="1"/>
  <c r="P201" i="1"/>
  <c r="P202" i="1"/>
  <c r="P203" i="1"/>
  <c r="P204" i="1"/>
  <c r="P205" i="1"/>
  <c r="P206" i="1"/>
  <c r="P197" i="1"/>
  <c r="K206" i="1"/>
  <c r="M206" i="1"/>
  <c r="K205" i="1"/>
  <c r="M205" i="1"/>
  <c r="K204" i="1"/>
  <c r="M204" i="1"/>
  <c r="K203" i="1"/>
  <c r="M203" i="1"/>
  <c r="K202" i="1"/>
  <c r="M202" i="1"/>
  <c r="K201" i="1"/>
  <c r="M201" i="1"/>
  <c r="K200" i="1"/>
  <c r="M200" i="1"/>
  <c r="K199" i="1"/>
  <c r="M199" i="1"/>
  <c r="K198" i="1"/>
  <c r="M198" i="1"/>
  <c r="K197" i="1"/>
  <c r="M197" i="1"/>
  <c r="K196" i="1" l="1"/>
  <c r="M196" i="1"/>
  <c r="K195" i="1"/>
  <c r="M195" i="1"/>
  <c r="K194" i="1"/>
  <c r="M194" i="1"/>
  <c r="K193" i="1"/>
  <c r="M193" i="1"/>
  <c r="K192" i="1"/>
  <c r="M192" i="1"/>
  <c r="K191" i="1"/>
  <c r="M191" i="1"/>
  <c r="K190" i="1"/>
  <c r="M190" i="1"/>
  <c r="K189" i="1"/>
  <c r="M189" i="1"/>
  <c r="K188" i="1"/>
  <c r="M188" i="1"/>
  <c r="K187" i="1"/>
  <c r="M187" i="1"/>
  <c r="K186" i="1"/>
  <c r="M186" i="1"/>
  <c r="K185" i="1"/>
  <c r="M185" i="1"/>
  <c r="K184" i="1"/>
  <c r="M184" i="1"/>
  <c r="K183" i="1"/>
  <c r="M183" i="1"/>
  <c r="K182" i="1"/>
  <c r="M182" i="1"/>
  <c r="K181" i="1"/>
  <c r="M181" i="1"/>
  <c r="K180" i="1"/>
  <c r="M180" i="1"/>
  <c r="K179" i="1"/>
  <c r="M179" i="1"/>
  <c r="K178" i="1"/>
  <c r="M178" i="1"/>
  <c r="P173" i="1" l="1"/>
  <c r="P172" i="1"/>
  <c r="M172" i="1"/>
  <c r="M173" i="1"/>
  <c r="M174" i="1"/>
  <c r="M175" i="1"/>
  <c r="M176" i="1"/>
  <c r="M177" i="1"/>
  <c r="M115" i="1"/>
  <c r="M116" i="1"/>
  <c r="K172" i="1"/>
  <c r="K173" i="1"/>
  <c r="K174" i="1"/>
  <c r="K175" i="1"/>
  <c r="K176" i="1"/>
  <c r="K177" i="1"/>
  <c r="K115" i="1"/>
  <c r="K116" i="1"/>
  <c r="K117" i="1"/>
  <c r="K118" i="1"/>
  <c r="K119" i="1"/>
  <c r="K120" i="1"/>
  <c r="K121" i="1"/>
  <c r="K122" i="1"/>
  <c r="K123" i="1"/>
  <c r="K124" i="1"/>
  <c r="K125" i="1"/>
  <c r="M5" i="1" l="1"/>
  <c r="N5" i="1" s="1"/>
  <c r="M6" i="1"/>
  <c r="N6" i="1" s="1"/>
  <c r="M7" i="1"/>
  <c r="O7" i="1" s="1"/>
  <c r="M8" i="1"/>
  <c r="O8" i="1" s="1"/>
  <c r="M9" i="1"/>
  <c r="N9" i="1" s="1"/>
  <c r="M10" i="1"/>
  <c r="N10" i="1" s="1"/>
  <c r="M11" i="1"/>
  <c r="O11" i="1" s="1"/>
  <c r="M12" i="1"/>
  <c r="O12" i="1" s="1"/>
  <c r="M13" i="1"/>
  <c r="N13" i="1" s="1"/>
  <c r="M14" i="1"/>
  <c r="N14" i="1" s="1"/>
  <c r="M15" i="1"/>
  <c r="O15" i="1" s="1"/>
  <c r="M16" i="1"/>
  <c r="O16" i="1" s="1"/>
  <c r="M17" i="1"/>
  <c r="N17" i="1" s="1"/>
  <c r="M18" i="1"/>
  <c r="N18" i="1" s="1"/>
  <c r="M19" i="1"/>
  <c r="O19" i="1" s="1"/>
  <c r="M20" i="1"/>
  <c r="O20" i="1" s="1"/>
  <c r="M21" i="1"/>
  <c r="N21" i="1" s="1"/>
  <c r="M22" i="1"/>
  <c r="N22" i="1" s="1"/>
  <c r="M23" i="1"/>
  <c r="O23" i="1" s="1"/>
  <c r="M24" i="1"/>
  <c r="O24" i="1" s="1"/>
  <c r="M25" i="1"/>
  <c r="N25" i="1" s="1"/>
  <c r="M26" i="1"/>
  <c r="N26" i="1" s="1"/>
  <c r="M27" i="1"/>
  <c r="O27" i="1" s="1"/>
  <c r="M28" i="1"/>
  <c r="O28" i="1" s="1"/>
  <c r="M29" i="1"/>
  <c r="N29" i="1" s="1"/>
  <c r="M30" i="1"/>
  <c r="N30" i="1" s="1"/>
  <c r="M31" i="1"/>
  <c r="O31" i="1" s="1"/>
  <c r="M32" i="1"/>
  <c r="O32" i="1" s="1"/>
  <c r="M33" i="1"/>
  <c r="N33" i="1" s="1"/>
  <c r="M34" i="1"/>
  <c r="N34" i="1" s="1"/>
  <c r="M35" i="1"/>
  <c r="O35" i="1" s="1"/>
  <c r="M36" i="1"/>
  <c r="O36" i="1" s="1"/>
  <c r="M37" i="1"/>
  <c r="N37" i="1" s="1"/>
  <c r="M38" i="1"/>
  <c r="N38" i="1" s="1"/>
  <c r="M39" i="1"/>
  <c r="O39" i="1" s="1"/>
  <c r="M40" i="1"/>
  <c r="O40" i="1" s="1"/>
  <c r="M41" i="1"/>
  <c r="N41" i="1" s="1"/>
  <c r="M42" i="1"/>
  <c r="N42" i="1" s="1"/>
  <c r="M43" i="1"/>
  <c r="O43" i="1" s="1"/>
  <c r="M44" i="1"/>
  <c r="O44" i="1" s="1"/>
  <c r="M45" i="1"/>
  <c r="N45" i="1" s="1"/>
  <c r="M46" i="1"/>
  <c r="N46" i="1" s="1"/>
  <c r="M47" i="1"/>
  <c r="O47" i="1" s="1"/>
  <c r="M48" i="1"/>
  <c r="O48" i="1" s="1"/>
  <c r="M49" i="1"/>
  <c r="N49" i="1" s="1"/>
  <c r="M50" i="1"/>
  <c r="N50" i="1" s="1"/>
  <c r="M51" i="1"/>
  <c r="O51" i="1" s="1"/>
  <c r="M52" i="1"/>
  <c r="O52" i="1" s="1"/>
  <c r="M53" i="1"/>
  <c r="N53" i="1" s="1"/>
  <c r="M54" i="1"/>
  <c r="N54" i="1" s="1"/>
  <c r="M55" i="1"/>
  <c r="O55" i="1" s="1"/>
  <c r="M56" i="1"/>
  <c r="O56" i="1" s="1"/>
  <c r="M57" i="1"/>
  <c r="N57" i="1" s="1"/>
  <c r="M58" i="1"/>
  <c r="N58" i="1" s="1"/>
  <c r="M59" i="1"/>
  <c r="O59" i="1" s="1"/>
  <c r="M60" i="1"/>
  <c r="O60" i="1" s="1"/>
  <c r="M61" i="1"/>
  <c r="N61" i="1" s="1"/>
  <c r="M62" i="1"/>
  <c r="N62" i="1" s="1"/>
  <c r="M63" i="1"/>
  <c r="O63" i="1" s="1"/>
  <c r="M64" i="1"/>
  <c r="O64" i="1" s="1"/>
  <c r="M65" i="1"/>
  <c r="N65" i="1" s="1"/>
  <c r="M66" i="1"/>
  <c r="N66" i="1" s="1"/>
  <c r="M67" i="1"/>
  <c r="O67" i="1" s="1"/>
  <c r="M68" i="1"/>
  <c r="O68" i="1" s="1"/>
  <c r="M69" i="1"/>
  <c r="N69" i="1" s="1"/>
  <c r="M70" i="1"/>
  <c r="N70" i="1" s="1"/>
  <c r="M71" i="1"/>
  <c r="O71" i="1" s="1"/>
  <c r="M72" i="1"/>
  <c r="O72" i="1" s="1"/>
  <c r="M73" i="1"/>
  <c r="N73" i="1" s="1"/>
  <c r="M74" i="1"/>
  <c r="N74" i="1" s="1"/>
  <c r="M75" i="1"/>
  <c r="O75" i="1" s="1"/>
  <c r="M76" i="1"/>
  <c r="O76" i="1" s="1"/>
  <c r="M77" i="1"/>
  <c r="N77" i="1" s="1"/>
  <c r="M78" i="1"/>
  <c r="N78" i="1" s="1"/>
  <c r="M79" i="1"/>
  <c r="O79" i="1" s="1"/>
  <c r="M80" i="1"/>
  <c r="O80" i="1" s="1"/>
  <c r="M81" i="1"/>
  <c r="N81" i="1" s="1"/>
  <c r="M82" i="1"/>
  <c r="N82" i="1" s="1"/>
  <c r="M83" i="1"/>
  <c r="O83" i="1" s="1"/>
  <c r="M84" i="1"/>
  <c r="O84" i="1" s="1"/>
  <c r="M85" i="1"/>
  <c r="N85" i="1" s="1"/>
  <c r="M86" i="1"/>
  <c r="N86" i="1" s="1"/>
  <c r="M87" i="1"/>
  <c r="O87" i="1" s="1"/>
  <c r="M88" i="1"/>
  <c r="O88" i="1" s="1"/>
  <c r="M89" i="1"/>
  <c r="N89" i="1" s="1"/>
  <c r="M90" i="1"/>
  <c r="N90" i="1" s="1"/>
  <c r="M91" i="1"/>
  <c r="O91" i="1" s="1"/>
  <c r="M92" i="1"/>
  <c r="O92" i="1" s="1"/>
  <c r="M93" i="1"/>
  <c r="N93" i="1" s="1"/>
  <c r="M94" i="1"/>
  <c r="N94" i="1" s="1"/>
  <c r="M95" i="1"/>
  <c r="O95" i="1" s="1"/>
  <c r="M96" i="1"/>
  <c r="O96" i="1" s="1"/>
  <c r="M97" i="1"/>
  <c r="N97" i="1" s="1"/>
  <c r="M98" i="1"/>
  <c r="N98" i="1" s="1"/>
  <c r="M99" i="1"/>
  <c r="O99" i="1" s="1"/>
  <c r="M100" i="1"/>
  <c r="O100" i="1" s="1"/>
  <c r="M101" i="1"/>
  <c r="N101" i="1" s="1"/>
  <c r="M102" i="1"/>
  <c r="N102" i="1" s="1"/>
  <c r="M103" i="1"/>
  <c r="O103" i="1" s="1"/>
  <c r="M104" i="1"/>
  <c r="O104" i="1" s="1"/>
  <c r="M105" i="1"/>
  <c r="N105" i="1" s="1"/>
  <c r="M106" i="1"/>
  <c r="N106" i="1" s="1"/>
  <c r="M107" i="1"/>
  <c r="O107" i="1" s="1"/>
  <c r="M108" i="1"/>
  <c r="O108" i="1" s="1"/>
  <c r="M109" i="1"/>
  <c r="N109" i="1" s="1"/>
  <c r="M110" i="1"/>
  <c r="N110" i="1" s="1"/>
  <c r="M111" i="1"/>
  <c r="O111" i="1" s="1"/>
  <c r="M112" i="1"/>
  <c r="O112" i="1" s="1"/>
  <c r="M113" i="1"/>
  <c r="N113" i="1" s="1"/>
  <c r="M114" i="1"/>
  <c r="N114" i="1" s="1"/>
  <c r="O115" i="1"/>
  <c r="O116" i="1"/>
  <c r="M117" i="1"/>
  <c r="N117" i="1" s="1"/>
  <c r="M118" i="1"/>
  <c r="N118" i="1" s="1"/>
  <c r="M119" i="1"/>
  <c r="O119" i="1" s="1"/>
  <c r="M120" i="1"/>
  <c r="O120" i="1" s="1"/>
  <c r="M121" i="1"/>
  <c r="N121" i="1" s="1"/>
  <c r="M122" i="1"/>
  <c r="N122" i="1" s="1"/>
  <c r="M123" i="1"/>
  <c r="O123" i="1" s="1"/>
  <c r="M124" i="1"/>
  <c r="O124" i="1" s="1"/>
  <c r="M125" i="1"/>
  <c r="N125" i="1" s="1"/>
  <c r="M126" i="1"/>
  <c r="N126" i="1" s="1"/>
  <c r="M127" i="1"/>
  <c r="O127" i="1" s="1"/>
  <c r="M128" i="1"/>
  <c r="O128" i="1" s="1"/>
  <c r="M129" i="1"/>
  <c r="N129" i="1" s="1"/>
  <c r="M130" i="1"/>
  <c r="N130" i="1" s="1"/>
  <c r="M131" i="1"/>
  <c r="O131" i="1" s="1"/>
  <c r="M132" i="1"/>
  <c r="O132" i="1" s="1"/>
  <c r="M133" i="1"/>
  <c r="N133" i="1" s="1"/>
  <c r="M134" i="1"/>
  <c r="N134" i="1" s="1"/>
  <c r="M135" i="1"/>
  <c r="O135" i="1" s="1"/>
  <c r="M136" i="1"/>
  <c r="O136" i="1" s="1"/>
  <c r="M137" i="1"/>
  <c r="N137" i="1" s="1"/>
  <c r="M138" i="1"/>
  <c r="N138" i="1" s="1"/>
  <c r="M139" i="1"/>
  <c r="O139" i="1" s="1"/>
  <c r="M140" i="1"/>
  <c r="O140" i="1" s="1"/>
  <c r="M141" i="1"/>
  <c r="N141" i="1" s="1"/>
  <c r="M142" i="1"/>
  <c r="N142" i="1" s="1"/>
  <c r="M143" i="1"/>
  <c r="O143" i="1" s="1"/>
  <c r="M144" i="1"/>
  <c r="O144" i="1" s="1"/>
  <c r="M145" i="1"/>
  <c r="N145" i="1" s="1"/>
  <c r="M146" i="1"/>
  <c r="N146" i="1" s="1"/>
  <c r="M147" i="1"/>
  <c r="O147" i="1" s="1"/>
  <c r="M148" i="1"/>
  <c r="O148" i="1" s="1"/>
  <c r="M149" i="1"/>
  <c r="O149" i="1" s="1"/>
  <c r="M150" i="1"/>
  <c r="O150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N158" i="1" s="1"/>
  <c r="M159" i="1"/>
  <c r="N159" i="1" s="1"/>
  <c r="M160" i="1"/>
  <c r="O160" i="1" s="1"/>
  <c r="M161" i="1"/>
  <c r="O161" i="1" s="1"/>
  <c r="M162" i="1"/>
  <c r="O162" i="1" s="1"/>
  <c r="M163" i="1"/>
  <c r="O163" i="1" s="1"/>
  <c r="M164" i="1"/>
  <c r="N164" i="1" s="1"/>
  <c r="M165" i="1"/>
  <c r="O165" i="1" s="1"/>
  <c r="M166" i="1"/>
  <c r="O166" i="1" s="1"/>
  <c r="M167" i="1"/>
  <c r="O167" i="1" s="1"/>
  <c r="M168" i="1"/>
  <c r="O168" i="1" s="1"/>
  <c r="M169" i="1"/>
  <c r="O169" i="1" s="1"/>
  <c r="M170" i="1"/>
  <c r="O170" i="1" s="1"/>
  <c r="M171" i="1"/>
  <c r="O171" i="1" s="1"/>
  <c r="M3" i="1"/>
  <c r="O3" i="1" s="1"/>
  <c r="M4" i="1"/>
  <c r="O4" i="1" s="1"/>
  <c r="M2" i="1"/>
  <c r="O146" i="1" l="1"/>
  <c r="O58" i="1"/>
  <c r="N150" i="1"/>
  <c r="O42" i="1"/>
  <c r="O26" i="1"/>
  <c r="O90" i="1"/>
  <c r="O10" i="1"/>
  <c r="O74" i="1"/>
  <c r="O130" i="1"/>
  <c r="O106" i="1"/>
  <c r="O82" i="1"/>
  <c r="O66" i="1"/>
  <c r="O50" i="1"/>
  <c r="O34" i="1"/>
  <c r="O18" i="1"/>
  <c r="N154" i="1"/>
  <c r="O122" i="1"/>
  <c r="O98" i="1"/>
  <c r="O81" i="1"/>
  <c r="O65" i="1"/>
  <c r="O49" i="1"/>
  <c r="O33" i="1"/>
  <c r="O17" i="1"/>
  <c r="O138" i="1"/>
  <c r="O114" i="1"/>
  <c r="O89" i="1"/>
  <c r="O73" i="1"/>
  <c r="O57" i="1"/>
  <c r="O41" i="1"/>
  <c r="O25" i="1"/>
  <c r="O9" i="1"/>
  <c r="N128" i="1"/>
  <c r="N104" i="1"/>
  <c r="N88" i="1"/>
  <c r="N72" i="1"/>
  <c r="N56" i="1"/>
  <c r="N40" i="1"/>
  <c r="N24" i="1"/>
  <c r="N16" i="1"/>
  <c r="O164" i="1"/>
  <c r="N171" i="1"/>
  <c r="N167" i="1"/>
  <c r="N163" i="1"/>
  <c r="N157" i="1"/>
  <c r="N153" i="1"/>
  <c r="N149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O145" i="1"/>
  <c r="O137" i="1"/>
  <c r="O129" i="1"/>
  <c r="O121" i="1"/>
  <c r="O113" i="1"/>
  <c r="O105" i="1"/>
  <c r="O97" i="1"/>
  <c r="N168" i="1"/>
  <c r="N160" i="1"/>
  <c r="N144" i="1"/>
  <c r="N136" i="1"/>
  <c r="N120" i="1"/>
  <c r="N112" i="1"/>
  <c r="N96" i="1"/>
  <c r="N80" i="1"/>
  <c r="N64" i="1"/>
  <c r="N48" i="1"/>
  <c r="N32" i="1"/>
  <c r="N8" i="1"/>
  <c r="N170" i="1"/>
  <c r="N166" i="1"/>
  <c r="N162" i="1"/>
  <c r="N156" i="1"/>
  <c r="N152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O142" i="1"/>
  <c r="O134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6" i="1"/>
  <c r="O2" i="1"/>
  <c r="N2" i="1"/>
  <c r="N169" i="1"/>
  <c r="N165" i="1"/>
  <c r="N161" i="1"/>
  <c r="N155" i="1"/>
  <c r="N151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3" i="1"/>
  <c r="O141" i="1"/>
  <c r="O133" i="1"/>
  <c r="O125" i="1"/>
  <c r="O117" i="1"/>
  <c r="O109" i="1"/>
  <c r="O101" i="1"/>
  <c r="O93" i="1"/>
  <c r="O85" i="1"/>
  <c r="O77" i="1"/>
  <c r="O69" i="1"/>
  <c r="O61" i="1"/>
  <c r="O53" i="1"/>
  <c r="O45" i="1"/>
  <c r="O37" i="1"/>
  <c r="O29" i="1"/>
  <c r="O21" i="1"/>
  <c r="O13" i="1"/>
  <c r="O5" i="1"/>
  <c r="O159" i="1"/>
  <c r="O158" i="1"/>
  <c r="K58" i="1" l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K2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48" i="1"/>
  <c r="P47" i="1"/>
  <c r="P46" i="1"/>
  <c r="P45" i="1"/>
  <c r="P44" i="1"/>
  <c r="P43" i="1"/>
  <c r="P42" i="1"/>
  <c r="P41" i="1"/>
  <c r="P40" i="1"/>
  <c r="C18" i="2" l="1"/>
  <c r="B18" i="2" l="1"/>
</calcChain>
</file>

<file path=xl/sharedStrings.xml><?xml version="1.0" encoding="utf-8"?>
<sst xmlns="http://schemas.openxmlformats.org/spreadsheetml/2006/main" count="2599" uniqueCount="83">
  <si>
    <t>Study</t>
  </si>
  <si>
    <t>Description</t>
  </si>
  <si>
    <t>Aetiology</t>
  </si>
  <si>
    <t>Baseline P (mmHg)</t>
  </si>
  <si>
    <t>Follow-up P (mmHg)</t>
  </si>
  <si>
    <t>Serial number</t>
  </si>
  <si>
    <t>Abraldes. Simvastatin</t>
  </si>
  <si>
    <t>Comp (1) or Decomp (2)</t>
  </si>
  <si>
    <t>Technique - Balloon/ catheter</t>
  </si>
  <si>
    <t>Placebo data visualised.</t>
  </si>
  <si>
    <t>Placebo pts according to paper</t>
  </si>
  <si>
    <t>Total</t>
  </si>
  <si>
    <t>12/27 EtOH. 13/27 HCV. 2/27 HBV.</t>
  </si>
  <si>
    <t>Balloon tipped catheter</t>
  </si>
  <si>
    <t>6/10 EtOH. 4/10 HCV.</t>
  </si>
  <si>
    <t>Berzigotti. NCX-1000</t>
  </si>
  <si>
    <t>1/2 viral. 1/2 EtOH.</t>
  </si>
  <si>
    <t>Balloon catheter</t>
  </si>
  <si>
    <t>Blei. ISDN.</t>
  </si>
  <si>
    <t>EtOH cirrhosis</t>
  </si>
  <si>
    <t>9/9 EtOH.</t>
  </si>
  <si>
    <t>Jayakumar. VSL3 probiotic.</t>
  </si>
  <si>
    <t>6/8 EtOH. 2/8 HCV.</t>
  </si>
  <si>
    <t>Kimer. Rifaximin.</t>
  </si>
  <si>
    <t>13/18 EtOH. 1/18 NASH. HCV 2/18. 1/18 crypto. 1/18 EtOH</t>
  </si>
  <si>
    <t>Ballooned tip catheter</t>
  </si>
  <si>
    <t>3/6 viral. 3/6 EtOH.</t>
  </si>
  <si>
    <t>Merkel. Nadolol.</t>
  </si>
  <si>
    <t>Centre (1-Multi 0-Single)</t>
  </si>
  <si>
    <t>45/78 EtOH. 28/78 Viral. 5/78 Other.</t>
  </si>
  <si>
    <t>Moller. Terlipressin.</t>
  </si>
  <si>
    <t xml:space="preserve"> Moller. Terlipressin.</t>
  </si>
  <si>
    <t>100% EtOH. 8/16 has ascites and 8/16 doesn't. CP A/B/C = 2/9/5.</t>
  </si>
  <si>
    <t>5/8 EtOH. 2/8 Crypto. 1/8 HBV.</t>
  </si>
  <si>
    <t>Reverter. Sapropterin</t>
  </si>
  <si>
    <t>10/21 EtOH. 10/21 HCV. 1/21 other.   CP A/B/C = 15/4/2. Cirrhosis from any aetiology with any aetiology of chronic disease.</t>
  </si>
  <si>
    <t xml:space="preserve">Schepke. Irbesartan. </t>
  </si>
  <si>
    <t>13/18 EtOH. 5/18 viral.  CP A/B/C  = 8/8/2. 8/10 placebos had ascites. Overall 3/14 had ascites despite diuretic treatment.</t>
  </si>
  <si>
    <t>Schwarzer. Taurine.</t>
  </si>
  <si>
    <t>8/10 EtOH. 2/10 Viral. CP A/B/C = 1/6/3. 8/10 had previous decomps.</t>
  </si>
  <si>
    <t>Post OLT pt. Indication - 3/11 HCC. 5/11 EtOH. 1/11 BCS, viral and cholestatic.</t>
  </si>
  <si>
    <t>Albillos. Prazosin</t>
  </si>
  <si>
    <t>Debernardi-Vernon. Candesartan</t>
  </si>
  <si>
    <t>5/23 EtOH. 18/23 virus.</t>
  </si>
  <si>
    <t>Spahr. Octreotide</t>
  </si>
  <si>
    <t>5/8 EtOH. 3/8 other. CP 7.7 +/- 0.6. Known/suspected liver disease. TJBx due to coagulopathy +/- ascites. So decompensated?</t>
  </si>
  <si>
    <t>Time interval (in days)</t>
  </si>
  <si>
    <t>Change in P (mmHg)</t>
  </si>
  <si>
    <t>No relation.</t>
  </si>
  <si>
    <t>C</t>
  </si>
  <si>
    <t>B</t>
  </si>
  <si>
    <t>A</t>
  </si>
  <si>
    <t>Baseline P group (A ≦12 B 12-16 C ≧16)</t>
  </si>
  <si>
    <t>Time (A≦7 B 7-30 C ≧30 days)</t>
  </si>
  <si>
    <t>Responders</t>
  </si>
  <si>
    <t>% change in HVPG</t>
  </si>
  <si>
    <t>R10 (≦ -10)</t>
  </si>
  <si>
    <t>R20 (≦ -20)</t>
  </si>
  <si>
    <t>Grand Total</t>
  </si>
  <si>
    <t>Non-responders</t>
  </si>
  <si>
    <t>Count</t>
  </si>
  <si>
    <t>R10:</t>
  </si>
  <si>
    <t>Average HVPG change</t>
  </si>
  <si>
    <t>Lebrec. Tezosentan</t>
  </si>
  <si>
    <t>Pomier-Layrargues. Propranolol (D10 to M6)</t>
  </si>
  <si>
    <t>N</t>
  </si>
  <si>
    <t>StdDevp of  HVPG change</t>
  </si>
  <si>
    <t>R20s:</t>
  </si>
  <si>
    <t>StdDevp HVPG change</t>
  </si>
  <si>
    <t>Both</t>
  </si>
  <si>
    <t>Wedged Catheter</t>
  </si>
  <si>
    <t>Hidaka. Olmesartan</t>
  </si>
  <si>
    <t>R</t>
  </si>
  <si>
    <t>Placebo or untreated</t>
  </si>
  <si>
    <t>P</t>
  </si>
  <si>
    <t>U</t>
  </si>
  <si>
    <t>MEASUREMENT</t>
  </si>
  <si>
    <t>PP</t>
  </si>
  <si>
    <t>Main</t>
  </si>
  <si>
    <t>McCormick. Octreotide</t>
  </si>
  <si>
    <t>Pozzi. K-Canrenoate</t>
  </si>
  <si>
    <t>Garcia-Tsao. Emricasan.</t>
  </si>
  <si>
    <t>Fukada. Fasudil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</si>
</sst>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0" xfId="0" applyFont="1" applyFill="1"/>
    <xf numFmtId="0" fontId="3" fillId="2" borderId="0" xfId="0" applyFont="1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NumberFormat="1" applyFill="1"/>
  </cellXfs>
  <cellStyles count="1">
    <cellStyle name="Normal" xfId="0" builtinId="0"/>
  </cellStyles>
  <dxfs count="5">
    <dxf>
      <fill>
        <patternFill patternType="solid">
          <bgColor theme="7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vs F/U pressure: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data'!$J$1</c:f>
              <c:strCache>
                <c:ptCount val="1"/>
                <c:pt idx="0">
                  <c:v>Follow-up P (mmHg)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'Main data'!$I$2:$I$171</c:f>
              <c:numCache>
                <c:formatCode>General</c:formatCode>
                <c:ptCount val="170"/>
                <c:pt idx="0">
                  <c:v>26</c:v>
                </c:pt>
                <c:pt idx="1">
                  <c:v>25</c:v>
                </c:pt>
                <c:pt idx="2">
                  <c:v>25.5</c:v>
                </c:pt>
                <c:pt idx="3">
                  <c:v>26.5</c:v>
                </c:pt>
                <c:pt idx="4">
                  <c:v>21</c:v>
                </c:pt>
                <c:pt idx="5">
                  <c:v>22</c:v>
                </c:pt>
                <c:pt idx="6">
                  <c:v>20.5</c:v>
                </c:pt>
                <c:pt idx="7">
                  <c:v>23</c:v>
                </c:pt>
                <c:pt idx="8">
                  <c:v>20.5</c:v>
                </c:pt>
                <c:pt idx="9">
                  <c:v>21</c:v>
                </c:pt>
                <c:pt idx="10">
                  <c:v>18</c:v>
                </c:pt>
                <c:pt idx="11">
                  <c:v>27</c:v>
                </c:pt>
                <c:pt idx="12">
                  <c:v>20.5</c:v>
                </c:pt>
                <c:pt idx="13">
                  <c:v>16</c:v>
                </c:pt>
                <c:pt idx="14">
                  <c:v>18.5</c:v>
                </c:pt>
                <c:pt idx="15">
                  <c:v>20</c:v>
                </c:pt>
                <c:pt idx="16">
                  <c:v>19</c:v>
                </c:pt>
                <c:pt idx="17">
                  <c:v>17</c:v>
                </c:pt>
                <c:pt idx="18">
                  <c:v>19</c:v>
                </c:pt>
                <c:pt idx="19">
                  <c:v>16</c:v>
                </c:pt>
                <c:pt idx="20">
                  <c:v>19.5</c:v>
                </c:pt>
                <c:pt idx="21">
                  <c:v>16.5</c:v>
                </c:pt>
                <c:pt idx="22">
                  <c:v>14.5</c:v>
                </c:pt>
                <c:pt idx="23">
                  <c:v>15.5</c:v>
                </c:pt>
                <c:pt idx="24">
                  <c:v>14</c:v>
                </c:pt>
                <c:pt idx="25">
                  <c:v>15</c:v>
                </c:pt>
                <c:pt idx="26">
                  <c:v>25.5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19.5</c:v>
                </c:pt>
                <c:pt idx="31">
                  <c:v>17.5</c:v>
                </c:pt>
                <c:pt idx="32">
                  <c:v>17</c:v>
                </c:pt>
                <c:pt idx="33">
                  <c:v>16</c:v>
                </c:pt>
                <c:pt idx="34">
                  <c:v>15.5</c:v>
                </c:pt>
                <c:pt idx="35">
                  <c:v>15</c:v>
                </c:pt>
                <c:pt idx="36">
                  <c:v>20</c:v>
                </c:pt>
                <c:pt idx="37">
                  <c:v>17</c:v>
                </c:pt>
                <c:pt idx="38">
                  <c:v>21</c:v>
                </c:pt>
                <c:pt idx="39">
                  <c:v>19.5</c:v>
                </c:pt>
                <c:pt idx="40">
                  <c:v>18.5</c:v>
                </c:pt>
                <c:pt idx="41">
                  <c:v>16</c:v>
                </c:pt>
                <c:pt idx="42">
                  <c:v>15</c:v>
                </c:pt>
                <c:pt idx="43">
                  <c:v>13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18</c:v>
                </c:pt>
                <c:pt idx="48">
                  <c:v>16</c:v>
                </c:pt>
                <c:pt idx="49">
                  <c:v>16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14.5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13.5</c:v>
                </c:pt>
                <c:pt idx="59">
                  <c:v>13</c:v>
                </c:pt>
                <c:pt idx="60">
                  <c:v>13</c:v>
                </c:pt>
                <c:pt idx="61">
                  <c:v>12.5</c:v>
                </c:pt>
                <c:pt idx="62">
                  <c:v>12.5</c:v>
                </c:pt>
                <c:pt idx="63">
                  <c:v>12</c:v>
                </c:pt>
                <c:pt idx="64">
                  <c:v>27.5</c:v>
                </c:pt>
                <c:pt idx="65">
                  <c:v>24.5</c:v>
                </c:pt>
                <c:pt idx="66">
                  <c:v>23.5</c:v>
                </c:pt>
                <c:pt idx="67">
                  <c:v>23</c:v>
                </c:pt>
                <c:pt idx="68">
                  <c:v>21.5</c:v>
                </c:pt>
                <c:pt idx="69">
                  <c:v>21.5</c:v>
                </c:pt>
                <c:pt idx="70">
                  <c:v>20.5</c:v>
                </c:pt>
                <c:pt idx="71">
                  <c:v>20</c:v>
                </c:pt>
                <c:pt idx="72">
                  <c:v>27</c:v>
                </c:pt>
                <c:pt idx="73">
                  <c:v>24</c:v>
                </c:pt>
                <c:pt idx="74">
                  <c:v>20</c:v>
                </c:pt>
                <c:pt idx="75">
                  <c:v>18.5</c:v>
                </c:pt>
                <c:pt idx="76">
                  <c:v>17.5</c:v>
                </c:pt>
                <c:pt idx="77">
                  <c:v>17.5</c:v>
                </c:pt>
                <c:pt idx="78">
                  <c:v>16.5</c:v>
                </c:pt>
                <c:pt idx="79">
                  <c:v>16.5</c:v>
                </c:pt>
                <c:pt idx="80">
                  <c:v>15.5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14</c:v>
                </c:pt>
                <c:pt idx="85">
                  <c:v>13.5</c:v>
                </c:pt>
                <c:pt idx="86">
                  <c:v>13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21</c:v>
                </c:pt>
                <c:pt idx="91">
                  <c:v>19.5</c:v>
                </c:pt>
                <c:pt idx="92">
                  <c:v>19</c:v>
                </c:pt>
                <c:pt idx="93">
                  <c:v>19</c:v>
                </c:pt>
                <c:pt idx="94">
                  <c:v>17</c:v>
                </c:pt>
                <c:pt idx="95">
                  <c:v>16</c:v>
                </c:pt>
                <c:pt idx="96">
                  <c:v>14</c:v>
                </c:pt>
                <c:pt idx="97">
                  <c:v>13.5</c:v>
                </c:pt>
                <c:pt idx="98">
                  <c:v>13</c:v>
                </c:pt>
                <c:pt idx="99">
                  <c:v>13</c:v>
                </c:pt>
                <c:pt idx="100">
                  <c:v>12.5</c:v>
                </c:pt>
                <c:pt idx="101">
                  <c:v>12</c:v>
                </c:pt>
                <c:pt idx="102">
                  <c:v>11.5</c:v>
                </c:pt>
                <c:pt idx="103">
                  <c:v>11</c:v>
                </c:pt>
                <c:pt idx="104">
                  <c:v>10</c:v>
                </c:pt>
                <c:pt idx="105">
                  <c:v>21</c:v>
                </c:pt>
                <c:pt idx="106">
                  <c:v>20</c:v>
                </c:pt>
                <c:pt idx="107">
                  <c:v>18</c:v>
                </c:pt>
                <c:pt idx="108">
                  <c:v>18</c:v>
                </c:pt>
                <c:pt idx="109">
                  <c:v>17</c:v>
                </c:pt>
                <c:pt idx="110">
                  <c:v>11</c:v>
                </c:pt>
                <c:pt idx="111">
                  <c:v>10</c:v>
                </c:pt>
                <c:pt idx="112">
                  <c:v>7</c:v>
                </c:pt>
                <c:pt idx="113">
                  <c:v>24</c:v>
                </c:pt>
                <c:pt idx="114">
                  <c:v>23.5</c:v>
                </c:pt>
                <c:pt idx="115">
                  <c:v>22.5</c:v>
                </c:pt>
                <c:pt idx="116">
                  <c:v>22.5</c:v>
                </c:pt>
                <c:pt idx="117">
                  <c:v>20</c:v>
                </c:pt>
                <c:pt idx="118">
                  <c:v>19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16</c:v>
                </c:pt>
                <c:pt idx="124">
                  <c:v>14</c:v>
                </c:pt>
                <c:pt idx="125">
                  <c:v>13.5</c:v>
                </c:pt>
                <c:pt idx="126">
                  <c:v>13</c:v>
                </c:pt>
                <c:pt idx="127">
                  <c:v>13</c:v>
                </c:pt>
                <c:pt idx="128">
                  <c:v>12.5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10</c:v>
                </c:pt>
                <c:pt idx="133">
                  <c:v>10</c:v>
                </c:pt>
                <c:pt idx="134">
                  <c:v>24.5</c:v>
                </c:pt>
                <c:pt idx="135">
                  <c:v>23.5</c:v>
                </c:pt>
                <c:pt idx="136">
                  <c:v>23</c:v>
                </c:pt>
                <c:pt idx="137">
                  <c:v>22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18</c:v>
                </c:pt>
                <c:pt idx="145">
                  <c:v>17</c:v>
                </c:pt>
                <c:pt idx="146">
                  <c:v>17</c:v>
                </c:pt>
                <c:pt idx="147">
                  <c:v>15</c:v>
                </c:pt>
                <c:pt idx="148">
                  <c:v>14</c:v>
                </c:pt>
                <c:pt idx="149">
                  <c:v>13.5</c:v>
                </c:pt>
                <c:pt idx="150">
                  <c:v>12.5</c:v>
                </c:pt>
                <c:pt idx="151">
                  <c:v>12</c:v>
                </c:pt>
                <c:pt idx="152">
                  <c:v>22</c:v>
                </c:pt>
                <c:pt idx="153">
                  <c:v>20.5</c:v>
                </c:pt>
                <c:pt idx="154">
                  <c:v>20</c:v>
                </c:pt>
                <c:pt idx="155">
                  <c:v>20</c:v>
                </c:pt>
                <c:pt idx="156">
                  <c:v>18</c:v>
                </c:pt>
                <c:pt idx="157">
                  <c:v>17.5</c:v>
                </c:pt>
                <c:pt idx="158">
                  <c:v>14.5</c:v>
                </c:pt>
                <c:pt idx="159">
                  <c:v>14</c:v>
                </c:pt>
                <c:pt idx="160">
                  <c:v>28</c:v>
                </c:pt>
                <c:pt idx="161">
                  <c:v>24</c:v>
                </c:pt>
                <c:pt idx="162">
                  <c:v>24</c:v>
                </c:pt>
                <c:pt idx="163">
                  <c:v>23</c:v>
                </c:pt>
                <c:pt idx="164">
                  <c:v>22</c:v>
                </c:pt>
                <c:pt idx="165">
                  <c:v>21</c:v>
                </c:pt>
                <c:pt idx="166">
                  <c:v>17</c:v>
                </c:pt>
                <c:pt idx="167">
                  <c:v>16</c:v>
                </c:pt>
                <c:pt idx="168">
                  <c:v>14</c:v>
                </c:pt>
                <c:pt idx="169">
                  <c:v>14</c:v>
                </c:pt>
              </c:numCache>
            </c:numRef>
          </c:xVal>
          <c:yVal>
            <c:numRef>
              <c:f>'Main data'!$J$2:$J$171</c:f>
              <c:numCache>
                <c:formatCode>General</c:formatCode>
                <c:ptCount val="170"/>
                <c:pt idx="0">
                  <c:v>29</c:v>
                </c:pt>
                <c:pt idx="1">
                  <c:v>27</c:v>
                </c:pt>
                <c:pt idx="2">
                  <c:v>26.5</c:v>
                </c:pt>
                <c:pt idx="3">
                  <c:v>24</c:v>
                </c:pt>
                <c:pt idx="4">
                  <c:v>23.5</c:v>
                </c:pt>
                <c:pt idx="5">
                  <c:v>23</c:v>
                </c:pt>
                <c:pt idx="6">
                  <c:v>23</c:v>
                </c:pt>
                <c:pt idx="7">
                  <c:v>21.5</c:v>
                </c:pt>
                <c:pt idx="8">
                  <c:v>21.5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17.5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16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14.5</c:v>
                </c:pt>
                <c:pt idx="24">
                  <c:v>14.5</c:v>
                </c:pt>
                <c:pt idx="25">
                  <c:v>11.5</c:v>
                </c:pt>
                <c:pt idx="26">
                  <c:v>25</c:v>
                </c:pt>
                <c:pt idx="27">
                  <c:v>23.5</c:v>
                </c:pt>
                <c:pt idx="28">
                  <c:v>23.5</c:v>
                </c:pt>
                <c:pt idx="29">
                  <c:v>21</c:v>
                </c:pt>
                <c:pt idx="30">
                  <c:v>23.5</c:v>
                </c:pt>
                <c:pt idx="31">
                  <c:v>17</c:v>
                </c:pt>
                <c:pt idx="32">
                  <c:v>17</c:v>
                </c:pt>
                <c:pt idx="33">
                  <c:v>16.5</c:v>
                </c:pt>
                <c:pt idx="34">
                  <c:v>16</c:v>
                </c:pt>
                <c:pt idx="35">
                  <c:v>14</c:v>
                </c:pt>
                <c:pt idx="36">
                  <c:v>21</c:v>
                </c:pt>
                <c:pt idx="37">
                  <c:v>16.5</c:v>
                </c:pt>
                <c:pt idx="38">
                  <c:v>22</c:v>
                </c:pt>
                <c:pt idx="39">
                  <c:v>22.5</c:v>
                </c:pt>
                <c:pt idx="40">
                  <c:v>19.5</c:v>
                </c:pt>
                <c:pt idx="41">
                  <c:v>15.5</c:v>
                </c:pt>
                <c:pt idx="42">
                  <c:v>16.5</c:v>
                </c:pt>
                <c:pt idx="43">
                  <c:v>13.5</c:v>
                </c:pt>
                <c:pt idx="44">
                  <c:v>10.5</c:v>
                </c:pt>
                <c:pt idx="45">
                  <c:v>9.5</c:v>
                </c:pt>
                <c:pt idx="46">
                  <c:v>9.5</c:v>
                </c:pt>
                <c:pt idx="47">
                  <c:v>18.5</c:v>
                </c:pt>
                <c:pt idx="48">
                  <c:v>16</c:v>
                </c:pt>
                <c:pt idx="49">
                  <c:v>15</c:v>
                </c:pt>
                <c:pt idx="50">
                  <c:v>18</c:v>
                </c:pt>
                <c:pt idx="51">
                  <c:v>17</c:v>
                </c:pt>
                <c:pt idx="52">
                  <c:v>15</c:v>
                </c:pt>
                <c:pt idx="53">
                  <c:v>14.5</c:v>
                </c:pt>
                <c:pt idx="54">
                  <c:v>17</c:v>
                </c:pt>
                <c:pt idx="55">
                  <c:v>16</c:v>
                </c:pt>
                <c:pt idx="56">
                  <c:v>14</c:v>
                </c:pt>
                <c:pt idx="57">
                  <c:v>12</c:v>
                </c:pt>
                <c:pt idx="58">
                  <c:v>14</c:v>
                </c:pt>
                <c:pt idx="59">
                  <c:v>15</c:v>
                </c:pt>
                <c:pt idx="60">
                  <c:v>13</c:v>
                </c:pt>
                <c:pt idx="61">
                  <c:v>13</c:v>
                </c:pt>
                <c:pt idx="62">
                  <c:v>12</c:v>
                </c:pt>
                <c:pt idx="63">
                  <c:v>14</c:v>
                </c:pt>
                <c:pt idx="64">
                  <c:v>27.5</c:v>
                </c:pt>
                <c:pt idx="65">
                  <c:v>28</c:v>
                </c:pt>
                <c:pt idx="66">
                  <c:v>18</c:v>
                </c:pt>
                <c:pt idx="67">
                  <c:v>21.5</c:v>
                </c:pt>
                <c:pt idx="68">
                  <c:v>23.5</c:v>
                </c:pt>
                <c:pt idx="69">
                  <c:v>23.5</c:v>
                </c:pt>
                <c:pt idx="70">
                  <c:v>22</c:v>
                </c:pt>
                <c:pt idx="71">
                  <c:v>17.5</c:v>
                </c:pt>
                <c:pt idx="72">
                  <c:v>27</c:v>
                </c:pt>
                <c:pt idx="73">
                  <c:v>22.5</c:v>
                </c:pt>
                <c:pt idx="74">
                  <c:v>15</c:v>
                </c:pt>
                <c:pt idx="75">
                  <c:v>19</c:v>
                </c:pt>
                <c:pt idx="76">
                  <c:v>18.5</c:v>
                </c:pt>
                <c:pt idx="77">
                  <c:v>15.5</c:v>
                </c:pt>
                <c:pt idx="78">
                  <c:v>17</c:v>
                </c:pt>
                <c:pt idx="79">
                  <c:v>14.5</c:v>
                </c:pt>
                <c:pt idx="80">
                  <c:v>12</c:v>
                </c:pt>
                <c:pt idx="81">
                  <c:v>15</c:v>
                </c:pt>
                <c:pt idx="82">
                  <c:v>12</c:v>
                </c:pt>
                <c:pt idx="83">
                  <c:v>7.5</c:v>
                </c:pt>
                <c:pt idx="84">
                  <c:v>22</c:v>
                </c:pt>
                <c:pt idx="85">
                  <c:v>15</c:v>
                </c:pt>
                <c:pt idx="86">
                  <c:v>10</c:v>
                </c:pt>
                <c:pt idx="87">
                  <c:v>21</c:v>
                </c:pt>
                <c:pt idx="88">
                  <c:v>13</c:v>
                </c:pt>
                <c:pt idx="89">
                  <c:v>11.5</c:v>
                </c:pt>
                <c:pt idx="90">
                  <c:v>19.5</c:v>
                </c:pt>
                <c:pt idx="91">
                  <c:v>20.5</c:v>
                </c:pt>
                <c:pt idx="92">
                  <c:v>20</c:v>
                </c:pt>
                <c:pt idx="93">
                  <c:v>20</c:v>
                </c:pt>
                <c:pt idx="94">
                  <c:v>14</c:v>
                </c:pt>
                <c:pt idx="95">
                  <c:v>11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12.5</c:v>
                </c:pt>
                <c:pt idx="100">
                  <c:v>12.5</c:v>
                </c:pt>
                <c:pt idx="101">
                  <c:v>12</c:v>
                </c:pt>
                <c:pt idx="102">
                  <c:v>11.5</c:v>
                </c:pt>
                <c:pt idx="103">
                  <c:v>12</c:v>
                </c:pt>
                <c:pt idx="104">
                  <c:v>11</c:v>
                </c:pt>
                <c:pt idx="105">
                  <c:v>21</c:v>
                </c:pt>
                <c:pt idx="106">
                  <c:v>20</c:v>
                </c:pt>
                <c:pt idx="107">
                  <c:v>22</c:v>
                </c:pt>
                <c:pt idx="108">
                  <c:v>19</c:v>
                </c:pt>
                <c:pt idx="109">
                  <c:v>16</c:v>
                </c:pt>
                <c:pt idx="110">
                  <c:v>11</c:v>
                </c:pt>
                <c:pt idx="111">
                  <c:v>9</c:v>
                </c:pt>
                <c:pt idx="112">
                  <c:v>6</c:v>
                </c:pt>
                <c:pt idx="113">
                  <c:v>25</c:v>
                </c:pt>
                <c:pt idx="114">
                  <c:v>22</c:v>
                </c:pt>
                <c:pt idx="115">
                  <c:v>21.5</c:v>
                </c:pt>
                <c:pt idx="116">
                  <c:v>21.5</c:v>
                </c:pt>
                <c:pt idx="117">
                  <c:v>18.5</c:v>
                </c:pt>
                <c:pt idx="118">
                  <c:v>16</c:v>
                </c:pt>
                <c:pt idx="119">
                  <c:v>17</c:v>
                </c:pt>
                <c:pt idx="120">
                  <c:v>16</c:v>
                </c:pt>
                <c:pt idx="121">
                  <c:v>17</c:v>
                </c:pt>
                <c:pt idx="122">
                  <c:v>15.5</c:v>
                </c:pt>
                <c:pt idx="123">
                  <c:v>18.5</c:v>
                </c:pt>
                <c:pt idx="124">
                  <c:v>13</c:v>
                </c:pt>
                <c:pt idx="125">
                  <c:v>13.5</c:v>
                </c:pt>
                <c:pt idx="126">
                  <c:v>13.5</c:v>
                </c:pt>
                <c:pt idx="127">
                  <c:v>11.5</c:v>
                </c:pt>
                <c:pt idx="128">
                  <c:v>11.5</c:v>
                </c:pt>
                <c:pt idx="129">
                  <c:v>13.5</c:v>
                </c:pt>
                <c:pt idx="130">
                  <c:v>10.5</c:v>
                </c:pt>
                <c:pt idx="131">
                  <c:v>10.5</c:v>
                </c:pt>
                <c:pt idx="132">
                  <c:v>10</c:v>
                </c:pt>
                <c:pt idx="133">
                  <c:v>9.5</c:v>
                </c:pt>
                <c:pt idx="134">
                  <c:v>22.5</c:v>
                </c:pt>
                <c:pt idx="135">
                  <c:v>21.5</c:v>
                </c:pt>
                <c:pt idx="136">
                  <c:v>21</c:v>
                </c:pt>
                <c:pt idx="137">
                  <c:v>14</c:v>
                </c:pt>
                <c:pt idx="138">
                  <c:v>25</c:v>
                </c:pt>
                <c:pt idx="139">
                  <c:v>24</c:v>
                </c:pt>
                <c:pt idx="140">
                  <c:v>17</c:v>
                </c:pt>
                <c:pt idx="141">
                  <c:v>19</c:v>
                </c:pt>
                <c:pt idx="142">
                  <c:v>24</c:v>
                </c:pt>
                <c:pt idx="143">
                  <c:v>18</c:v>
                </c:pt>
                <c:pt idx="144">
                  <c:v>17</c:v>
                </c:pt>
                <c:pt idx="145">
                  <c:v>19</c:v>
                </c:pt>
                <c:pt idx="146">
                  <c:v>16</c:v>
                </c:pt>
                <c:pt idx="147">
                  <c:v>14</c:v>
                </c:pt>
                <c:pt idx="148">
                  <c:v>17</c:v>
                </c:pt>
                <c:pt idx="149">
                  <c:v>13.5</c:v>
                </c:pt>
                <c:pt idx="150">
                  <c:v>12.5</c:v>
                </c:pt>
                <c:pt idx="151">
                  <c:v>13</c:v>
                </c:pt>
                <c:pt idx="152">
                  <c:v>18.5</c:v>
                </c:pt>
                <c:pt idx="153">
                  <c:v>18.5</c:v>
                </c:pt>
                <c:pt idx="154">
                  <c:v>22.5</c:v>
                </c:pt>
                <c:pt idx="155">
                  <c:v>13</c:v>
                </c:pt>
                <c:pt idx="156">
                  <c:v>14</c:v>
                </c:pt>
                <c:pt idx="157">
                  <c:v>14.5</c:v>
                </c:pt>
                <c:pt idx="158">
                  <c:v>17.5</c:v>
                </c:pt>
                <c:pt idx="159">
                  <c:v>18</c:v>
                </c:pt>
                <c:pt idx="160">
                  <c:v>27</c:v>
                </c:pt>
                <c:pt idx="161">
                  <c:v>27</c:v>
                </c:pt>
                <c:pt idx="162">
                  <c:v>23</c:v>
                </c:pt>
                <c:pt idx="163">
                  <c:v>22</c:v>
                </c:pt>
                <c:pt idx="164">
                  <c:v>26</c:v>
                </c:pt>
                <c:pt idx="165">
                  <c:v>21</c:v>
                </c:pt>
                <c:pt idx="166">
                  <c:v>17</c:v>
                </c:pt>
                <c:pt idx="167">
                  <c:v>16</c:v>
                </c:pt>
                <c:pt idx="168">
                  <c:v>15</c:v>
                </c:pt>
                <c:pt idx="16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3-F649-B620-72771285F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088223"/>
        <c:axId val="1237224943"/>
      </c:scatterChart>
      <c:valAx>
        <c:axId val="123708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</a:t>
                </a:r>
                <a:r>
                  <a:rPr lang="en-US" baseline="0"/>
                  <a:t> pressure (mmHg)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24943"/>
        <c:crosses val="autoZero"/>
        <c:crossBetween val="midCat"/>
      </c:valAx>
      <c:valAx>
        <c:axId val="12372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Follow-up</a:t>
                </a:r>
                <a:r>
                  <a:rPr lang="en-US" baseline="0"/>
                  <a:t> pressure (mmHg)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8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data'!$K$1</c:f>
              <c:strCache>
                <c:ptCount val="1"/>
                <c:pt idx="0">
                  <c:v>Change in P (mmHg)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data'!$I$2:$I$171</c:f>
              <c:numCache>
                <c:formatCode>General</c:formatCode>
                <c:ptCount val="170"/>
                <c:pt idx="0">
                  <c:v>26</c:v>
                </c:pt>
                <c:pt idx="1">
                  <c:v>25</c:v>
                </c:pt>
                <c:pt idx="2">
                  <c:v>25.5</c:v>
                </c:pt>
                <c:pt idx="3">
                  <c:v>26.5</c:v>
                </c:pt>
                <c:pt idx="4">
                  <c:v>21</c:v>
                </c:pt>
                <c:pt idx="5">
                  <c:v>22</c:v>
                </c:pt>
                <c:pt idx="6">
                  <c:v>20.5</c:v>
                </c:pt>
                <c:pt idx="7">
                  <c:v>23</c:v>
                </c:pt>
                <c:pt idx="8">
                  <c:v>20.5</c:v>
                </c:pt>
                <c:pt idx="9">
                  <c:v>21</c:v>
                </c:pt>
                <c:pt idx="10">
                  <c:v>18</c:v>
                </c:pt>
                <c:pt idx="11">
                  <c:v>27</c:v>
                </c:pt>
                <c:pt idx="12">
                  <c:v>20.5</c:v>
                </c:pt>
                <c:pt idx="13">
                  <c:v>16</c:v>
                </c:pt>
                <c:pt idx="14">
                  <c:v>18.5</c:v>
                </c:pt>
                <c:pt idx="15">
                  <c:v>20</c:v>
                </c:pt>
                <c:pt idx="16">
                  <c:v>19</c:v>
                </c:pt>
                <c:pt idx="17">
                  <c:v>17</c:v>
                </c:pt>
                <c:pt idx="18">
                  <c:v>19</c:v>
                </c:pt>
                <c:pt idx="19">
                  <c:v>16</c:v>
                </c:pt>
                <c:pt idx="20">
                  <c:v>19.5</c:v>
                </c:pt>
                <c:pt idx="21">
                  <c:v>16.5</c:v>
                </c:pt>
                <c:pt idx="22">
                  <c:v>14.5</c:v>
                </c:pt>
                <c:pt idx="23">
                  <c:v>15.5</c:v>
                </c:pt>
                <c:pt idx="24">
                  <c:v>14</c:v>
                </c:pt>
                <c:pt idx="25">
                  <c:v>15</c:v>
                </c:pt>
                <c:pt idx="26">
                  <c:v>25.5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19.5</c:v>
                </c:pt>
                <c:pt idx="31">
                  <c:v>17.5</c:v>
                </c:pt>
                <c:pt idx="32">
                  <c:v>17</c:v>
                </c:pt>
                <c:pt idx="33">
                  <c:v>16</c:v>
                </c:pt>
                <c:pt idx="34">
                  <c:v>15.5</c:v>
                </c:pt>
                <c:pt idx="35">
                  <c:v>15</c:v>
                </c:pt>
                <c:pt idx="36">
                  <c:v>20</c:v>
                </c:pt>
                <c:pt idx="37">
                  <c:v>17</c:v>
                </c:pt>
                <c:pt idx="38">
                  <c:v>21</c:v>
                </c:pt>
                <c:pt idx="39">
                  <c:v>19.5</c:v>
                </c:pt>
                <c:pt idx="40">
                  <c:v>18.5</c:v>
                </c:pt>
                <c:pt idx="41">
                  <c:v>16</c:v>
                </c:pt>
                <c:pt idx="42">
                  <c:v>15</c:v>
                </c:pt>
                <c:pt idx="43">
                  <c:v>13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18</c:v>
                </c:pt>
                <c:pt idx="48">
                  <c:v>16</c:v>
                </c:pt>
                <c:pt idx="49">
                  <c:v>16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14.5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13.5</c:v>
                </c:pt>
                <c:pt idx="59">
                  <c:v>13</c:v>
                </c:pt>
                <c:pt idx="60">
                  <c:v>13</c:v>
                </c:pt>
                <c:pt idx="61">
                  <c:v>12.5</c:v>
                </c:pt>
                <c:pt idx="62">
                  <c:v>12.5</c:v>
                </c:pt>
                <c:pt idx="63">
                  <c:v>12</c:v>
                </c:pt>
                <c:pt idx="64">
                  <c:v>27.5</c:v>
                </c:pt>
                <c:pt idx="65">
                  <c:v>24.5</c:v>
                </c:pt>
                <c:pt idx="66">
                  <c:v>23.5</c:v>
                </c:pt>
                <c:pt idx="67">
                  <c:v>23</c:v>
                </c:pt>
                <c:pt idx="68">
                  <c:v>21.5</c:v>
                </c:pt>
                <c:pt idx="69">
                  <c:v>21.5</c:v>
                </c:pt>
                <c:pt idx="70">
                  <c:v>20.5</c:v>
                </c:pt>
                <c:pt idx="71">
                  <c:v>20</c:v>
                </c:pt>
                <c:pt idx="72">
                  <c:v>27</c:v>
                </c:pt>
                <c:pt idx="73">
                  <c:v>24</c:v>
                </c:pt>
                <c:pt idx="74">
                  <c:v>20</c:v>
                </c:pt>
                <c:pt idx="75">
                  <c:v>18.5</c:v>
                </c:pt>
                <c:pt idx="76">
                  <c:v>17.5</c:v>
                </c:pt>
                <c:pt idx="77">
                  <c:v>17.5</c:v>
                </c:pt>
                <c:pt idx="78">
                  <c:v>16.5</c:v>
                </c:pt>
                <c:pt idx="79">
                  <c:v>16.5</c:v>
                </c:pt>
                <c:pt idx="80">
                  <c:v>15.5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14</c:v>
                </c:pt>
                <c:pt idx="85">
                  <c:v>13.5</c:v>
                </c:pt>
                <c:pt idx="86">
                  <c:v>13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21</c:v>
                </c:pt>
                <c:pt idx="91">
                  <c:v>19.5</c:v>
                </c:pt>
                <c:pt idx="92">
                  <c:v>19</c:v>
                </c:pt>
                <c:pt idx="93">
                  <c:v>19</c:v>
                </c:pt>
                <c:pt idx="94">
                  <c:v>17</c:v>
                </c:pt>
                <c:pt idx="95">
                  <c:v>16</c:v>
                </c:pt>
                <c:pt idx="96">
                  <c:v>14</c:v>
                </c:pt>
                <c:pt idx="97">
                  <c:v>13.5</c:v>
                </c:pt>
                <c:pt idx="98">
                  <c:v>13</c:v>
                </c:pt>
                <c:pt idx="99">
                  <c:v>13</c:v>
                </c:pt>
                <c:pt idx="100">
                  <c:v>12.5</c:v>
                </c:pt>
                <c:pt idx="101">
                  <c:v>12</c:v>
                </c:pt>
                <c:pt idx="102">
                  <c:v>11.5</c:v>
                </c:pt>
                <c:pt idx="103">
                  <c:v>11</c:v>
                </c:pt>
                <c:pt idx="104">
                  <c:v>10</c:v>
                </c:pt>
                <c:pt idx="105">
                  <c:v>21</c:v>
                </c:pt>
                <c:pt idx="106">
                  <c:v>20</c:v>
                </c:pt>
                <c:pt idx="107">
                  <c:v>18</c:v>
                </c:pt>
                <c:pt idx="108">
                  <c:v>18</c:v>
                </c:pt>
                <c:pt idx="109">
                  <c:v>17</c:v>
                </c:pt>
                <c:pt idx="110">
                  <c:v>11</c:v>
                </c:pt>
                <c:pt idx="111">
                  <c:v>10</c:v>
                </c:pt>
                <c:pt idx="112">
                  <c:v>7</c:v>
                </c:pt>
                <c:pt idx="113">
                  <c:v>24</c:v>
                </c:pt>
                <c:pt idx="114">
                  <c:v>23.5</c:v>
                </c:pt>
                <c:pt idx="115">
                  <c:v>22.5</c:v>
                </c:pt>
                <c:pt idx="116">
                  <c:v>22.5</c:v>
                </c:pt>
                <c:pt idx="117">
                  <c:v>20</c:v>
                </c:pt>
                <c:pt idx="118">
                  <c:v>19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16</c:v>
                </c:pt>
                <c:pt idx="124">
                  <c:v>14</c:v>
                </c:pt>
                <c:pt idx="125">
                  <c:v>13.5</c:v>
                </c:pt>
                <c:pt idx="126">
                  <c:v>13</c:v>
                </c:pt>
                <c:pt idx="127">
                  <c:v>13</c:v>
                </c:pt>
                <c:pt idx="128">
                  <c:v>12.5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10</c:v>
                </c:pt>
                <c:pt idx="133">
                  <c:v>10</c:v>
                </c:pt>
                <c:pt idx="134">
                  <c:v>24.5</c:v>
                </c:pt>
                <c:pt idx="135">
                  <c:v>23.5</c:v>
                </c:pt>
                <c:pt idx="136">
                  <c:v>23</c:v>
                </c:pt>
                <c:pt idx="137">
                  <c:v>22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18</c:v>
                </c:pt>
                <c:pt idx="145">
                  <c:v>17</c:v>
                </c:pt>
                <c:pt idx="146">
                  <c:v>17</c:v>
                </c:pt>
                <c:pt idx="147">
                  <c:v>15</c:v>
                </c:pt>
                <c:pt idx="148">
                  <c:v>14</c:v>
                </c:pt>
                <c:pt idx="149">
                  <c:v>13.5</c:v>
                </c:pt>
                <c:pt idx="150">
                  <c:v>12.5</c:v>
                </c:pt>
                <c:pt idx="151">
                  <c:v>12</c:v>
                </c:pt>
                <c:pt idx="152">
                  <c:v>22</c:v>
                </c:pt>
                <c:pt idx="153">
                  <c:v>20.5</c:v>
                </c:pt>
                <c:pt idx="154">
                  <c:v>20</c:v>
                </c:pt>
                <c:pt idx="155">
                  <c:v>20</c:v>
                </c:pt>
                <c:pt idx="156">
                  <c:v>18</c:v>
                </c:pt>
                <c:pt idx="157">
                  <c:v>17.5</c:v>
                </c:pt>
                <c:pt idx="158">
                  <c:v>14.5</c:v>
                </c:pt>
                <c:pt idx="159">
                  <c:v>14</c:v>
                </c:pt>
                <c:pt idx="160">
                  <c:v>28</c:v>
                </c:pt>
                <c:pt idx="161">
                  <c:v>24</c:v>
                </c:pt>
                <c:pt idx="162">
                  <c:v>24</c:v>
                </c:pt>
                <c:pt idx="163">
                  <c:v>23</c:v>
                </c:pt>
                <c:pt idx="164">
                  <c:v>22</c:v>
                </c:pt>
                <c:pt idx="165">
                  <c:v>21</c:v>
                </c:pt>
                <c:pt idx="166">
                  <c:v>17</c:v>
                </c:pt>
                <c:pt idx="167">
                  <c:v>16</c:v>
                </c:pt>
                <c:pt idx="168">
                  <c:v>14</c:v>
                </c:pt>
                <c:pt idx="169">
                  <c:v>14</c:v>
                </c:pt>
              </c:numCache>
            </c:numRef>
          </c:xVal>
          <c:yVal>
            <c:numRef>
              <c:f>'Main data'!$K$2:$K$171</c:f>
              <c:numCache>
                <c:formatCode>General</c:formatCode>
                <c:ptCount val="170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2.5</c:v>
                </c:pt>
                <c:pt idx="4">
                  <c:v>-2.5</c:v>
                </c:pt>
                <c:pt idx="5">
                  <c:v>-1</c:v>
                </c:pt>
                <c:pt idx="6">
                  <c:v>-2.5</c:v>
                </c:pt>
                <c:pt idx="7">
                  <c:v>1.5</c:v>
                </c:pt>
                <c:pt idx="8">
                  <c:v>-1</c:v>
                </c:pt>
                <c:pt idx="9">
                  <c:v>0</c:v>
                </c:pt>
                <c:pt idx="10">
                  <c:v>-3</c:v>
                </c:pt>
                <c:pt idx="11">
                  <c:v>7</c:v>
                </c:pt>
                <c:pt idx="12">
                  <c:v>0.5</c:v>
                </c:pt>
                <c:pt idx="13">
                  <c:v>-4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-0.5</c:v>
                </c:pt>
                <c:pt idx="25">
                  <c:v>3.5</c:v>
                </c:pt>
                <c:pt idx="26">
                  <c:v>0.5</c:v>
                </c:pt>
                <c:pt idx="27">
                  <c:v>0.5</c:v>
                </c:pt>
                <c:pt idx="28">
                  <c:v>-0.5</c:v>
                </c:pt>
                <c:pt idx="29">
                  <c:v>1</c:v>
                </c:pt>
                <c:pt idx="30">
                  <c:v>-4</c:v>
                </c:pt>
                <c:pt idx="31">
                  <c:v>0.5</c:v>
                </c:pt>
                <c:pt idx="32">
                  <c:v>0</c:v>
                </c:pt>
                <c:pt idx="33">
                  <c:v>-0.5</c:v>
                </c:pt>
                <c:pt idx="34">
                  <c:v>-0.5</c:v>
                </c:pt>
                <c:pt idx="35">
                  <c:v>1</c:v>
                </c:pt>
                <c:pt idx="36">
                  <c:v>-1</c:v>
                </c:pt>
                <c:pt idx="37">
                  <c:v>0.5</c:v>
                </c:pt>
                <c:pt idx="38">
                  <c:v>-1</c:v>
                </c:pt>
                <c:pt idx="39">
                  <c:v>-3</c:v>
                </c:pt>
                <c:pt idx="40">
                  <c:v>-1</c:v>
                </c:pt>
                <c:pt idx="41">
                  <c:v>0.5</c:v>
                </c:pt>
                <c:pt idx="42">
                  <c:v>-1.5</c:v>
                </c:pt>
                <c:pt idx="43">
                  <c:v>-0.5</c:v>
                </c:pt>
                <c:pt idx="44">
                  <c:v>-0.5</c:v>
                </c:pt>
                <c:pt idx="45">
                  <c:v>0.5</c:v>
                </c:pt>
                <c:pt idx="46">
                  <c:v>-0.5</c:v>
                </c:pt>
                <c:pt idx="47">
                  <c:v>-0.5</c:v>
                </c:pt>
                <c:pt idx="48">
                  <c:v>0</c:v>
                </c:pt>
                <c:pt idx="49">
                  <c:v>1</c:v>
                </c:pt>
                <c:pt idx="50">
                  <c:v>-3</c:v>
                </c:pt>
                <c:pt idx="51">
                  <c:v>-2</c:v>
                </c:pt>
                <c:pt idx="52">
                  <c:v>0</c:v>
                </c:pt>
                <c:pt idx="53">
                  <c:v>0</c:v>
                </c:pt>
                <c:pt idx="54">
                  <c:v>-3</c:v>
                </c:pt>
                <c:pt idx="55">
                  <c:v>-2</c:v>
                </c:pt>
                <c:pt idx="56">
                  <c:v>0</c:v>
                </c:pt>
                <c:pt idx="57">
                  <c:v>2</c:v>
                </c:pt>
                <c:pt idx="58">
                  <c:v>-0.5</c:v>
                </c:pt>
                <c:pt idx="59">
                  <c:v>-2</c:v>
                </c:pt>
                <c:pt idx="60">
                  <c:v>0</c:v>
                </c:pt>
                <c:pt idx="61">
                  <c:v>-0.5</c:v>
                </c:pt>
                <c:pt idx="62">
                  <c:v>0.5</c:v>
                </c:pt>
                <c:pt idx="63">
                  <c:v>-2</c:v>
                </c:pt>
                <c:pt idx="64">
                  <c:v>0</c:v>
                </c:pt>
                <c:pt idx="65">
                  <c:v>-3.5</c:v>
                </c:pt>
                <c:pt idx="66">
                  <c:v>5.5</c:v>
                </c:pt>
                <c:pt idx="67">
                  <c:v>1.5</c:v>
                </c:pt>
                <c:pt idx="68">
                  <c:v>-2</c:v>
                </c:pt>
                <c:pt idx="69">
                  <c:v>-2</c:v>
                </c:pt>
                <c:pt idx="70">
                  <c:v>-1.5</c:v>
                </c:pt>
                <c:pt idx="71">
                  <c:v>2.5</c:v>
                </c:pt>
                <c:pt idx="72">
                  <c:v>0</c:v>
                </c:pt>
                <c:pt idx="73">
                  <c:v>1.5</c:v>
                </c:pt>
                <c:pt idx="74">
                  <c:v>5</c:v>
                </c:pt>
                <c:pt idx="75">
                  <c:v>-0.5</c:v>
                </c:pt>
                <c:pt idx="76">
                  <c:v>-1</c:v>
                </c:pt>
                <c:pt idx="77">
                  <c:v>2</c:v>
                </c:pt>
                <c:pt idx="78">
                  <c:v>-0.5</c:v>
                </c:pt>
                <c:pt idx="79">
                  <c:v>2</c:v>
                </c:pt>
                <c:pt idx="80">
                  <c:v>3.5</c:v>
                </c:pt>
                <c:pt idx="81">
                  <c:v>0</c:v>
                </c:pt>
                <c:pt idx="82">
                  <c:v>3</c:v>
                </c:pt>
                <c:pt idx="83">
                  <c:v>7.5</c:v>
                </c:pt>
                <c:pt idx="84">
                  <c:v>-8</c:v>
                </c:pt>
                <c:pt idx="85">
                  <c:v>-1.5</c:v>
                </c:pt>
                <c:pt idx="86">
                  <c:v>3</c:v>
                </c:pt>
                <c:pt idx="87">
                  <c:v>-9</c:v>
                </c:pt>
                <c:pt idx="88">
                  <c:v>-1</c:v>
                </c:pt>
                <c:pt idx="89">
                  <c:v>0.5</c:v>
                </c:pt>
                <c:pt idx="90">
                  <c:v>1.5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3</c:v>
                </c:pt>
                <c:pt idx="95">
                  <c:v>5</c:v>
                </c:pt>
                <c:pt idx="96">
                  <c:v>-1</c:v>
                </c:pt>
                <c:pt idx="97">
                  <c:v>0.5</c:v>
                </c:pt>
                <c:pt idx="98">
                  <c:v>0</c:v>
                </c:pt>
                <c:pt idx="99">
                  <c:v>0.5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-1</c:v>
                </c:pt>
                <c:pt idx="104">
                  <c:v>-1</c:v>
                </c:pt>
                <c:pt idx="105">
                  <c:v>0</c:v>
                </c:pt>
                <c:pt idx="106">
                  <c:v>0</c:v>
                </c:pt>
                <c:pt idx="107">
                  <c:v>-4</c:v>
                </c:pt>
                <c:pt idx="108">
                  <c:v>-1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-1</c:v>
                </c:pt>
                <c:pt idx="114">
                  <c:v>1.5</c:v>
                </c:pt>
                <c:pt idx="115">
                  <c:v>1</c:v>
                </c:pt>
                <c:pt idx="116">
                  <c:v>1</c:v>
                </c:pt>
                <c:pt idx="117">
                  <c:v>1.5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1.5</c:v>
                </c:pt>
                <c:pt idx="123">
                  <c:v>-2.5</c:v>
                </c:pt>
                <c:pt idx="124">
                  <c:v>1</c:v>
                </c:pt>
                <c:pt idx="125">
                  <c:v>0</c:v>
                </c:pt>
                <c:pt idx="126">
                  <c:v>-0.5</c:v>
                </c:pt>
                <c:pt idx="127">
                  <c:v>1.5</c:v>
                </c:pt>
                <c:pt idx="128">
                  <c:v>1</c:v>
                </c:pt>
                <c:pt idx="129">
                  <c:v>-2.5</c:v>
                </c:pt>
                <c:pt idx="130">
                  <c:v>0.5</c:v>
                </c:pt>
                <c:pt idx="131">
                  <c:v>0.5</c:v>
                </c:pt>
                <c:pt idx="132">
                  <c:v>0</c:v>
                </c:pt>
                <c:pt idx="133">
                  <c:v>0.5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8</c:v>
                </c:pt>
                <c:pt idx="138">
                  <c:v>-5</c:v>
                </c:pt>
                <c:pt idx="139">
                  <c:v>-4</c:v>
                </c:pt>
                <c:pt idx="140">
                  <c:v>3</c:v>
                </c:pt>
                <c:pt idx="141">
                  <c:v>0</c:v>
                </c:pt>
                <c:pt idx="142">
                  <c:v>-5</c:v>
                </c:pt>
                <c:pt idx="143">
                  <c:v>1</c:v>
                </c:pt>
                <c:pt idx="144">
                  <c:v>1</c:v>
                </c:pt>
                <c:pt idx="145">
                  <c:v>-2</c:v>
                </c:pt>
                <c:pt idx="146">
                  <c:v>1</c:v>
                </c:pt>
                <c:pt idx="147">
                  <c:v>1</c:v>
                </c:pt>
                <c:pt idx="148">
                  <c:v>-3</c:v>
                </c:pt>
                <c:pt idx="149">
                  <c:v>0</c:v>
                </c:pt>
                <c:pt idx="150">
                  <c:v>0</c:v>
                </c:pt>
                <c:pt idx="151">
                  <c:v>-1</c:v>
                </c:pt>
                <c:pt idx="152">
                  <c:v>3.5</c:v>
                </c:pt>
                <c:pt idx="153">
                  <c:v>2</c:v>
                </c:pt>
                <c:pt idx="154">
                  <c:v>-2.5</c:v>
                </c:pt>
                <c:pt idx="155">
                  <c:v>7</c:v>
                </c:pt>
                <c:pt idx="156">
                  <c:v>4</c:v>
                </c:pt>
                <c:pt idx="157">
                  <c:v>3</c:v>
                </c:pt>
                <c:pt idx="158">
                  <c:v>-3</c:v>
                </c:pt>
                <c:pt idx="159">
                  <c:v>-4</c:v>
                </c:pt>
                <c:pt idx="160">
                  <c:v>1</c:v>
                </c:pt>
                <c:pt idx="161">
                  <c:v>-3</c:v>
                </c:pt>
                <c:pt idx="162">
                  <c:v>1</c:v>
                </c:pt>
                <c:pt idx="163">
                  <c:v>1</c:v>
                </c:pt>
                <c:pt idx="164">
                  <c:v>-4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</c:v>
                </c:pt>
                <c:pt idx="1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B-C843-95BA-7CF37E182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60079"/>
        <c:axId val="1236952511"/>
      </c:scatterChart>
      <c:valAx>
        <c:axId val="123696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 Pressure</a:t>
                </a:r>
                <a:r>
                  <a:rPr lang="en-US" baseline="0"/>
                  <a:t> (mmHg)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52511"/>
        <c:crosses val="autoZero"/>
        <c:crossBetween val="midCat"/>
        <c:majorUnit val="5"/>
      </c:valAx>
      <c:valAx>
        <c:axId val="123695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Pressure (mmHg)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6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0</xdr:row>
      <xdr:rowOff>190500</xdr:rowOff>
    </xdr:from>
    <xdr:to>
      <xdr:col>8</xdr:col>
      <xdr:colOff>12700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3D583-EBB6-0A47-B64E-3EBCA9D2C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1</xdr:row>
      <xdr:rowOff>63500</xdr:rowOff>
    </xdr:from>
    <xdr:to>
      <xdr:col>15</xdr:col>
      <xdr:colOff>101600</xdr:colOff>
      <xdr:row>17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E5BE31-3768-3144-80B0-AE2289CC9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74.91576423611" createdVersion="6" refreshedVersion="6" minRefreshableVersion="3" recordCount="195" xr:uid="{6DAF1EB5-32D2-734F-8D84-1022BDB272E9}">
  <cacheSource type="worksheet">
    <worksheetSource ref="A1:S177" sheet="Main data"/>
  </cacheSource>
  <cacheFields count="16">
    <cacheField name="Serial number" numFmtId="0">
      <sharedItems containsSemiMixedTypes="0" containsString="0" containsNumber="1" containsInteger="1" minValue="1" maxValue="195" count="19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</sharedItems>
    </cacheField>
    <cacheField name="Study" numFmtId="0">
      <sharedItems containsSemiMixedTypes="0" containsString="0" containsNumber="1" containsInteger="1" minValue="1" maxValue="99" count="17">
        <n v="1"/>
        <n v="2"/>
        <n v="5"/>
        <n v="7"/>
        <n v="8"/>
        <n v="9"/>
        <n v="11"/>
        <n v="12"/>
        <n v="13"/>
        <n v="14"/>
        <n v="17"/>
        <n v="20"/>
        <n v="22"/>
        <n v="23"/>
        <n v="24"/>
        <n v="27"/>
        <n v="99"/>
      </sharedItems>
    </cacheField>
    <cacheField name="Description" numFmtId="0">
      <sharedItems/>
    </cacheField>
    <cacheField name="Aetiology" numFmtId="0">
      <sharedItems containsBlank="1"/>
    </cacheField>
    <cacheField name="Comp (1) or Decomp (2)" numFmtId="0">
      <sharedItems containsString="0" containsBlank="1" containsNumber="1" containsInteger="1" minValue="1" maxValue="2"/>
    </cacheField>
    <cacheField name="Baseline P (mmHg)" numFmtId="0">
      <sharedItems containsSemiMixedTypes="0" containsString="0" containsNumber="1" minValue="7" maxValue="31"/>
    </cacheField>
    <cacheField name="Follow-up P (mmHg)" numFmtId="0">
      <sharedItems containsSemiMixedTypes="0" containsString="0" containsNumber="1" minValue="6" maxValue="29"/>
    </cacheField>
    <cacheField name="Change in P (mmHg)" numFmtId="0">
      <sharedItems containsSemiMixedTypes="0" containsString="0" containsNumber="1" minValue="-9" maxValue="8" count="27">
        <n v="-3"/>
        <n v="-2"/>
        <n v="-1"/>
        <n v="2.5"/>
        <n v="-2.5"/>
        <n v="1.5"/>
        <n v="0"/>
        <n v="7"/>
        <n v="0.5"/>
        <n v="-4"/>
        <n v="1"/>
        <n v="3"/>
        <n v="2"/>
        <n v="4"/>
        <n v="-0.5"/>
        <n v="3.5"/>
        <n v="-1.5"/>
        <n v="-3.5"/>
        <n v="5.5"/>
        <n v="5"/>
        <n v="7.5"/>
        <n v="-8"/>
        <n v="-9"/>
        <n v="6"/>
        <n v="8"/>
        <n v="-5"/>
        <n v="-6"/>
      </sharedItems>
    </cacheField>
    <cacheField name="Baseline P group (A ≦12 B 12-16 C ≧16)" numFmtId="0">
      <sharedItems/>
    </cacheField>
    <cacheField name="% change in HVPG" numFmtId="0">
      <sharedItems containsSemiMixedTypes="0" containsString="0" containsNumber="1" minValue="-50" maxValue="75"/>
    </cacheField>
    <cacheField name="R10 (≦ -10)" numFmtId="0">
      <sharedItems count="2">
        <s v="N"/>
        <s v="R"/>
      </sharedItems>
    </cacheField>
    <cacheField name="R20 (≦ -20)" numFmtId="0">
      <sharedItems count="2">
        <s v="N"/>
        <s v="R"/>
      </sharedItems>
    </cacheField>
    <cacheField name="Time interval (in days)" numFmtId="2">
      <sharedItems containsSemiMixedTypes="0" containsString="0" containsNumber="1" minValue="0" maxValue="730"/>
    </cacheField>
    <cacheField name="Time (A≦7 B 7-30 C ≧30 days)" numFmtId="2">
      <sharedItems/>
    </cacheField>
    <cacheField name="Technique - Balloon/ catheter" numFmtId="0">
      <sharedItems/>
    </cacheField>
    <cacheField name="Centre (1-Multi 0-Single)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x v="0"/>
    <s v="Abraldes. Simvastatin"/>
    <m/>
    <n v="2"/>
    <n v="26"/>
    <n v="29"/>
    <x v="0"/>
    <s v="C"/>
    <n v="11.538461538461538"/>
    <x v="0"/>
    <x v="0"/>
    <n v="30"/>
    <s v="C"/>
    <s v="Balloon tipped catheter"/>
    <n v="1"/>
  </r>
  <r>
    <x v="1"/>
    <x v="0"/>
    <s v="Abraldes. Simvastatin"/>
    <m/>
    <n v="2"/>
    <n v="25"/>
    <n v="27"/>
    <x v="1"/>
    <s v="C"/>
    <n v="8"/>
    <x v="0"/>
    <x v="0"/>
    <n v="30"/>
    <s v="C"/>
    <s v="Balloon tipped catheter"/>
    <n v="1"/>
  </r>
  <r>
    <x v="2"/>
    <x v="0"/>
    <s v="Abraldes. Simvastatin"/>
    <m/>
    <n v="2"/>
    <n v="25.5"/>
    <n v="26.5"/>
    <x v="2"/>
    <s v="C"/>
    <n v="3.9215686274509802"/>
    <x v="0"/>
    <x v="0"/>
    <n v="30"/>
    <s v="C"/>
    <s v="Balloon tipped catheter"/>
    <n v="1"/>
  </r>
  <r>
    <x v="3"/>
    <x v="0"/>
    <s v="Abraldes. Simvastatin"/>
    <m/>
    <n v="2"/>
    <n v="26.5"/>
    <n v="24"/>
    <x v="3"/>
    <s v="C"/>
    <n v="-9.433962264150944"/>
    <x v="0"/>
    <x v="0"/>
    <n v="30"/>
    <s v="C"/>
    <s v="Balloon tipped catheter"/>
    <n v="1"/>
  </r>
  <r>
    <x v="4"/>
    <x v="0"/>
    <s v="Abraldes. Simvastatin"/>
    <m/>
    <n v="1"/>
    <n v="21"/>
    <n v="23.5"/>
    <x v="4"/>
    <s v="C"/>
    <n v="11.904761904761905"/>
    <x v="0"/>
    <x v="0"/>
    <n v="30"/>
    <s v="C"/>
    <s v="Balloon tipped catheter"/>
    <n v="1"/>
  </r>
  <r>
    <x v="5"/>
    <x v="0"/>
    <s v="Abraldes. Simvastatin"/>
    <m/>
    <n v="2"/>
    <n v="22"/>
    <n v="23"/>
    <x v="2"/>
    <s v="C"/>
    <n v="4.5454545454545459"/>
    <x v="0"/>
    <x v="0"/>
    <n v="30"/>
    <s v="C"/>
    <s v="Balloon tipped catheter"/>
    <n v="1"/>
  </r>
  <r>
    <x v="6"/>
    <x v="0"/>
    <s v="Abraldes. Simvastatin"/>
    <m/>
    <n v="2"/>
    <n v="20.5"/>
    <n v="23"/>
    <x v="4"/>
    <s v="C"/>
    <n v="12.195121951219512"/>
    <x v="0"/>
    <x v="0"/>
    <n v="30"/>
    <s v="C"/>
    <s v="Balloon tipped catheter"/>
    <n v="1"/>
  </r>
  <r>
    <x v="7"/>
    <x v="0"/>
    <s v="Abraldes. Simvastatin"/>
    <m/>
    <n v="1"/>
    <n v="23"/>
    <n v="21.5"/>
    <x v="5"/>
    <s v="C"/>
    <n v="-6.5217391304347823"/>
    <x v="0"/>
    <x v="0"/>
    <n v="30"/>
    <s v="C"/>
    <s v="Balloon tipped catheter"/>
    <n v="1"/>
  </r>
  <r>
    <x v="8"/>
    <x v="0"/>
    <s v="Abraldes. Simvastatin"/>
    <m/>
    <n v="2"/>
    <n v="20.5"/>
    <n v="21.5"/>
    <x v="2"/>
    <s v="C"/>
    <n v="4.8780487804878048"/>
    <x v="0"/>
    <x v="0"/>
    <n v="30"/>
    <s v="C"/>
    <s v="Balloon tipped catheter"/>
    <n v="1"/>
  </r>
  <r>
    <x v="9"/>
    <x v="0"/>
    <s v="Abraldes. Simvastatin"/>
    <m/>
    <n v="2"/>
    <n v="21"/>
    <n v="21"/>
    <x v="6"/>
    <s v="C"/>
    <n v="0"/>
    <x v="0"/>
    <x v="0"/>
    <n v="30"/>
    <s v="C"/>
    <s v="Balloon tipped catheter"/>
    <n v="1"/>
  </r>
  <r>
    <x v="10"/>
    <x v="0"/>
    <s v="Abraldes. Simvastatin"/>
    <m/>
    <n v="2"/>
    <n v="18"/>
    <n v="21"/>
    <x v="0"/>
    <s v="C"/>
    <n v="16.666666666666668"/>
    <x v="0"/>
    <x v="0"/>
    <n v="30"/>
    <s v="C"/>
    <s v="Balloon tipped catheter"/>
    <n v="1"/>
  </r>
  <r>
    <x v="11"/>
    <x v="0"/>
    <s v="Abraldes. Simvastatin"/>
    <m/>
    <n v="2"/>
    <n v="27"/>
    <n v="20"/>
    <x v="7"/>
    <s v="C"/>
    <n v="-25.925925925925927"/>
    <x v="1"/>
    <x v="1"/>
    <n v="30"/>
    <s v="C"/>
    <s v="Balloon tipped catheter"/>
    <n v="1"/>
  </r>
  <r>
    <x v="12"/>
    <x v="0"/>
    <s v="Abraldes. Simvastatin"/>
    <m/>
    <n v="1"/>
    <n v="20.5"/>
    <n v="20"/>
    <x v="8"/>
    <s v="C"/>
    <n v="-2.4390243902439024"/>
    <x v="0"/>
    <x v="0"/>
    <n v="30"/>
    <s v="C"/>
    <s v="Balloon tipped catheter"/>
    <n v="1"/>
  </r>
  <r>
    <x v="13"/>
    <x v="0"/>
    <s v="Abraldes. Simvastatin"/>
    <m/>
    <n v="1"/>
    <n v="16"/>
    <n v="20"/>
    <x v="9"/>
    <s v="C"/>
    <n v="25"/>
    <x v="0"/>
    <x v="0"/>
    <n v="30"/>
    <s v="C"/>
    <s v="Balloon tipped catheter"/>
    <n v="1"/>
  </r>
  <r>
    <x v="14"/>
    <x v="0"/>
    <s v="Abraldes. Simvastatin"/>
    <m/>
    <n v="1"/>
    <n v="18.5"/>
    <n v="17.5"/>
    <x v="10"/>
    <s v="C"/>
    <n v="-5.4054054054054053"/>
    <x v="0"/>
    <x v="0"/>
    <n v="30"/>
    <s v="C"/>
    <s v="Balloon tipped catheter"/>
    <n v="1"/>
  </r>
  <r>
    <x v="15"/>
    <x v="0"/>
    <s v="Abraldes. Simvastatin"/>
    <m/>
    <n v="2"/>
    <n v="20"/>
    <n v="17"/>
    <x v="11"/>
    <s v="C"/>
    <n v="-15"/>
    <x v="1"/>
    <x v="0"/>
    <n v="30"/>
    <s v="C"/>
    <s v="Balloon tipped catheter"/>
    <n v="1"/>
  </r>
  <r>
    <x v="16"/>
    <x v="0"/>
    <s v="Abraldes. Simvastatin"/>
    <m/>
    <n v="2"/>
    <n v="19"/>
    <n v="17"/>
    <x v="12"/>
    <s v="C"/>
    <n v="-10.526315789473685"/>
    <x v="1"/>
    <x v="0"/>
    <n v="30"/>
    <s v="C"/>
    <s v="Balloon tipped catheter"/>
    <n v="1"/>
  </r>
  <r>
    <x v="17"/>
    <x v="0"/>
    <s v="Abraldes. Simvastatin"/>
    <m/>
    <n v="2"/>
    <n v="17"/>
    <n v="17"/>
    <x v="6"/>
    <s v="C"/>
    <n v="0"/>
    <x v="0"/>
    <x v="0"/>
    <n v="30"/>
    <s v="C"/>
    <s v="Balloon tipped catheter"/>
    <n v="1"/>
  </r>
  <r>
    <x v="18"/>
    <x v="0"/>
    <s v="Abraldes. Simvastatin"/>
    <m/>
    <n v="2"/>
    <n v="19"/>
    <n v="16"/>
    <x v="11"/>
    <s v="C"/>
    <n v="-15.789473684210526"/>
    <x v="1"/>
    <x v="0"/>
    <n v="30"/>
    <s v="C"/>
    <s v="Balloon tipped catheter"/>
    <n v="1"/>
  </r>
  <r>
    <x v="19"/>
    <x v="0"/>
    <s v="Abraldes. Simvastatin"/>
    <m/>
    <n v="1"/>
    <n v="16"/>
    <n v="16"/>
    <x v="6"/>
    <s v="C"/>
    <n v="0"/>
    <x v="0"/>
    <x v="0"/>
    <n v="30"/>
    <s v="C"/>
    <s v="Balloon tipped catheter"/>
    <n v="1"/>
  </r>
  <r>
    <x v="20"/>
    <x v="0"/>
    <s v="Abraldes. Simvastatin"/>
    <m/>
    <n v="2"/>
    <n v="19.5"/>
    <n v="15.5"/>
    <x v="13"/>
    <s v="C"/>
    <n v="-20.512820512820515"/>
    <x v="1"/>
    <x v="1"/>
    <n v="30"/>
    <s v="C"/>
    <s v="Balloon tipped catheter"/>
    <n v="1"/>
  </r>
  <r>
    <x v="21"/>
    <x v="0"/>
    <s v="Abraldes. Simvastatin"/>
    <m/>
    <n v="1"/>
    <n v="16.5"/>
    <n v="15.5"/>
    <x v="10"/>
    <s v="C"/>
    <n v="-6.0606060606060606"/>
    <x v="0"/>
    <x v="0"/>
    <n v="30"/>
    <s v="C"/>
    <s v="Balloon tipped catheter"/>
    <n v="1"/>
  </r>
  <r>
    <x v="22"/>
    <x v="0"/>
    <s v="Abraldes. Simvastatin"/>
    <m/>
    <n v="1"/>
    <n v="14.5"/>
    <n v="15.5"/>
    <x v="2"/>
    <s v="B"/>
    <n v="6.8965517241379306"/>
    <x v="0"/>
    <x v="0"/>
    <n v="30"/>
    <s v="C"/>
    <s v="Balloon tipped catheter"/>
    <n v="1"/>
  </r>
  <r>
    <x v="23"/>
    <x v="0"/>
    <s v="Abraldes. Simvastatin"/>
    <m/>
    <n v="2"/>
    <n v="15.5"/>
    <n v="14.5"/>
    <x v="10"/>
    <s v="B"/>
    <n v="-6.4516129032258061"/>
    <x v="0"/>
    <x v="0"/>
    <n v="30"/>
    <s v="C"/>
    <s v="Balloon tipped catheter"/>
    <n v="1"/>
  </r>
  <r>
    <x v="24"/>
    <x v="0"/>
    <s v="Abraldes. Simvastatin"/>
    <m/>
    <n v="2"/>
    <n v="14"/>
    <n v="14.5"/>
    <x v="14"/>
    <s v="B"/>
    <n v="3.5714285714285716"/>
    <x v="0"/>
    <x v="0"/>
    <n v="30"/>
    <s v="C"/>
    <s v="Balloon tipped catheter"/>
    <n v="1"/>
  </r>
  <r>
    <x v="25"/>
    <x v="0"/>
    <s v="Abraldes. Simvastatin"/>
    <m/>
    <n v="2"/>
    <n v="15"/>
    <n v="11.5"/>
    <x v="15"/>
    <s v="B"/>
    <n v="-23.333333333333332"/>
    <x v="1"/>
    <x v="1"/>
    <n v="30"/>
    <s v="C"/>
    <s v="Balloon tipped catheter"/>
    <n v="1"/>
  </r>
  <r>
    <x v="26"/>
    <x v="1"/>
    <s v="Albillos. Prazosin"/>
    <m/>
    <n v="1"/>
    <n v="25.5"/>
    <n v="25"/>
    <x v="8"/>
    <s v="C"/>
    <n v="-1.9607843137254901"/>
    <x v="0"/>
    <x v="0"/>
    <n v="90"/>
    <s v="C"/>
    <s v="Catheter"/>
    <n v="0"/>
  </r>
  <r>
    <x v="27"/>
    <x v="1"/>
    <s v="Albillos. Prazosin"/>
    <m/>
    <n v="1"/>
    <n v="24"/>
    <n v="23.5"/>
    <x v="8"/>
    <s v="C"/>
    <n v="-2.0833333333333335"/>
    <x v="0"/>
    <x v="0"/>
    <n v="90"/>
    <s v="C"/>
    <s v="Catheter"/>
    <n v="0"/>
  </r>
  <r>
    <x v="28"/>
    <x v="1"/>
    <s v="Albillos. Prazosin"/>
    <m/>
    <n v="1"/>
    <n v="23"/>
    <n v="23.5"/>
    <x v="14"/>
    <s v="C"/>
    <n v="2.1739130434782608"/>
    <x v="0"/>
    <x v="0"/>
    <n v="90"/>
    <s v="C"/>
    <s v="Catheter"/>
    <n v="0"/>
  </r>
  <r>
    <x v="29"/>
    <x v="1"/>
    <s v="Albillos. Prazosin"/>
    <m/>
    <n v="1"/>
    <n v="22"/>
    <n v="21"/>
    <x v="10"/>
    <s v="C"/>
    <n v="-4.5454545454545459"/>
    <x v="0"/>
    <x v="0"/>
    <n v="90"/>
    <s v="C"/>
    <s v="Catheter"/>
    <n v="0"/>
  </r>
  <r>
    <x v="30"/>
    <x v="1"/>
    <s v="Albillos. Prazosin"/>
    <m/>
    <n v="1"/>
    <n v="19.5"/>
    <n v="23.5"/>
    <x v="9"/>
    <s v="C"/>
    <n v="20.512820512820515"/>
    <x v="0"/>
    <x v="0"/>
    <n v="90"/>
    <s v="C"/>
    <s v="Catheter"/>
    <n v="0"/>
  </r>
  <r>
    <x v="31"/>
    <x v="1"/>
    <s v="Albillos. Prazosin"/>
    <m/>
    <n v="1"/>
    <n v="17.5"/>
    <n v="17"/>
    <x v="8"/>
    <s v="C"/>
    <n v="-2.8571428571428572"/>
    <x v="0"/>
    <x v="0"/>
    <n v="90"/>
    <s v="C"/>
    <s v="Catheter"/>
    <n v="0"/>
  </r>
  <r>
    <x v="32"/>
    <x v="1"/>
    <s v="Albillos. Prazosin"/>
    <m/>
    <n v="1"/>
    <n v="17"/>
    <n v="17"/>
    <x v="6"/>
    <s v="C"/>
    <n v="0"/>
    <x v="0"/>
    <x v="0"/>
    <n v="90"/>
    <s v="C"/>
    <s v="Catheter"/>
    <n v="0"/>
  </r>
  <r>
    <x v="33"/>
    <x v="1"/>
    <s v="Albillos. Prazosin"/>
    <m/>
    <n v="1"/>
    <n v="16"/>
    <n v="16.5"/>
    <x v="14"/>
    <s v="C"/>
    <n v="3.125"/>
    <x v="0"/>
    <x v="0"/>
    <n v="90"/>
    <s v="C"/>
    <s v="Catheter"/>
    <n v="0"/>
  </r>
  <r>
    <x v="34"/>
    <x v="1"/>
    <s v="Albillos. Prazosin"/>
    <m/>
    <n v="1"/>
    <n v="15.5"/>
    <n v="16"/>
    <x v="14"/>
    <s v="B"/>
    <n v="3.225806451612903"/>
    <x v="0"/>
    <x v="0"/>
    <n v="90"/>
    <s v="C"/>
    <s v="Catheter"/>
    <n v="0"/>
  </r>
  <r>
    <x v="35"/>
    <x v="1"/>
    <s v="Albillos. Prazosin"/>
    <m/>
    <n v="1"/>
    <n v="15"/>
    <n v="14"/>
    <x v="10"/>
    <s v="B"/>
    <n v="-6.666666666666667"/>
    <x v="0"/>
    <x v="0"/>
    <n v="90"/>
    <s v="C"/>
    <s v="Catheter"/>
    <n v="0"/>
  </r>
  <r>
    <x v="36"/>
    <x v="2"/>
    <s v="Berzigotti. NCX-1000"/>
    <m/>
    <n v="1"/>
    <n v="20"/>
    <n v="21"/>
    <x v="2"/>
    <s v="C"/>
    <n v="5"/>
    <x v="0"/>
    <x v="0"/>
    <n v="16"/>
    <s v="B"/>
    <s v="Balloon tipped catheter"/>
    <n v="0"/>
  </r>
  <r>
    <x v="37"/>
    <x v="2"/>
    <s v="Berzigotti. NCX-1000"/>
    <m/>
    <n v="1"/>
    <n v="17"/>
    <n v="16.5"/>
    <x v="8"/>
    <s v="C"/>
    <n v="-2.9411764705882355"/>
    <x v="0"/>
    <x v="0"/>
    <n v="16"/>
    <s v="B"/>
    <s v="Balloon tipped catheter"/>
    <n v="0"/>
  </r>
  <r>
    <x v="38"/>
    <x v="3"/>
    <s v="Blei. ISDN."/>
    <s v="EtOH cirrhosis"/>
    <n v="2"/>
    <n v="21"/>
    <n v="22"/>
    <x v="2"/>
    <s v="C"/>
    <n v="4.7619047619047619"/>
    <x v="0"/>
    <x v="0"/>
    <n v="4.1666666666666664E-2"/>
    <s v="A"/>
    <s v="Balloon catheter"/>
    <n v="0"/>
  </r>
  <r>
    <x v="39"/>
    <x v="3"/>
    <s v="Blei. ISDN."/>
    <s v="EtOH cirrhosis"/>
    <n v="2"/>
    <n v="19.5"/>
    <n v="22.5"/>
    <x v="0"/>
    <s v="C"/>
    <n v="15.384615384615385"/>
    <x v="0"/>
    <x v="0"/>
    <n v="4.1666666666666664E-2"/>
    <s v="A"/>
    <s v="Balloon catheter"/>
    <n v="0"/>
  </r>
  <r>
    <x v="40"/>
    <x v="3"/>
    <s v="Blei. ISDN."/>
    <s v="EtOH cirrhosis"/>
    <n v="2"/>
    <n v="18.5"/>
    <n v="19.5"/>
    <x v="2"/>
    <s v="C"/>
    <n v="5.4054054054054053"/>
    <x v="0"/>
    <x v="0"/>
    <n v="4.1666666666666664E-2"/>
    <s v="A"/>
    <s v="Balloon catheter"/>
    <n v="0"/>
  </r>
  <r>
    <x v="41"/>
    <x v="3"/>
    <s v="Blei. ISDN."/>
    <s v="EtOH cirrhosis"/>
    <n v="2"/>
    <n v="16"/>
    <n v="15.5"/>
    <x v="8"/>
    <s v="C"/>
    <n v="-3.125"/>
    <x v="0"/>
    <x v="0"/>
    <n v="4.1666666666666664E-2"/>
    <s v="A"/>
    <s v="Balloon catheter"/>
    <n v="0"/>
  </r>
  <r>
    <x v="42"/>
    <x v="3"/>
    <s v="Blei. ISDN."/>
    <s v="EtOH cirrhosis"/>
    <n v="2"/>
    <n v="15"/>
    <n v="16.5"/>
    <x v="16"/>
    <s v="B"/>
    <n v="10"/>
    <x v="0"/>
    <x v="0"/>
    <n v="4.1666666666666664E-2"/>
    <s v="A"/>
    <s v="Balloon catheter"/>
    <n v="0"/>
  </r>
  <r>
    <x v="43"/>
    <x v="3"/>
    <s v="Blei. ISDN."/>
    <s v="EtOH cirrhosis"/>
    <n v="2"/>
    <n v="13"/>
    <n v="13.5"/>
    <x v="14"/>
    <s v="B"/>
    <n v="3.8461538461538463"/>
    <x v="0"/>
    <x v="0"/>
    <n v="4.1666666666666664E-2"/>
    <s v="A"/>
    <s v="Balloon catheter"/>
    <n v="0"/>
  </r>
  <r>
    <x v="44"/>
    <x v="3"/>
    <s v="Blei. ISDN."/>
    <s v="EtOH cirrhosis"/>
    <n v="2"/>
    <n v="10"/>
    <n v="10.5"/>
    <x v="14"/>
    <s v="A"/>
    <n v="5"/>
    <x v="0"/>
    <x v="0"/>
    <n v="4.1666666666666664E-2"/>
    <s v="A"/>
    <s v="Balloon catheter"/>
    <n v="0"/>
  </r>
  <r>
    <x v="45"/>
    <x v="3"/>
    <s v="Blei. ISDN."/>
    <s v="EtOH cirrhosis"/>
    <n v="2"/>
    <n v="10"/>
    <n v="9.5"/>
    <x v="8"/>
    <s v="A"/>
    <n v="-5"/>
    <x v="0"/>
    <x v="0"/>
    <n v="4.1666666666666664E-2"/>
    <s v="A"/>
    <s v="Balloon catheter"/>
    <n v="0"/>
  </r>
  <r>
    <x v="46"/>
    <x v="3"/>
    <s v="Blei. ISDN."/>
    <s v="EtOH cirrhosis"/>
    <n v="2"/>
    <n v="9"/>
    <n v="9.5"/>
    <x v="14"/>
    <s v="A"/>
    <n v="5.5555555555555554"/>
    <x v="0"/>
    <x v="0"/>
    <n v="4.1666666666666664E-2"/>
    <s v="A"/>
    <s v="Balloon catheter"/>
    <n v="0"/>
  </r>
  <r>
    <x v="47"/>
    <x v="4"/>
    <s v="Debernardi-Vernon. Candesartan"/>
    <m/>
    <n v="1"/>
    <n v="18"/>
    <n v="18.5"/>
    <x v="14"/>
    <s v="C"/>
    <n v="2.7777777777777777"/>
    <x v="0"/>
    <x v="0"/>
    <n v="365"/>
    <s v="C"/>
    <s v="Balloon tipped catheter"/>
    <n v="0"/>
  </r>
  <r>
    <x v="48"/>
    <x v="4"/>
    <s v="Debernardi-Vernon. Candesartan"/>
    <m/>
    <n v="1"/>
    <n v="16"/>
    <n v="16"/>
    <x v="6"/>
    <s v="C"/>
    <n v="0"/>
    <x v="0"/>
    <x v="0"/>
    <n v="365"/>
    <s v="C"/>
    <s v="Balloon tipped catheter"/>
    <n v="0"/>
  </r>
  <r>
    <x v="49"/>
    <x v="4"/>
    <s v="Debernardi-Vernon. Candesartan"/>
    <m/>
    <n v="1"/>
    <n v="16"/>
    <n v="15"/>
    <x v="10"/>
    <s v="C"/>
    <n v="-6.25"/>
    <x v="0"/>
    <x v="0"/>
    <n v="365"/>
    <s v="C"/>
    <s v="Balloon tipped catheter"/>
    <n v="0"/>
  </r>
  <r>
    <x v="50"/>
    <x v="4"/>
    <s v="Debernardi-Vernon. Candesartan"/>
    <m/>
    <n v="1"/>
    <n v="15"/>
    <n v="18"/>
    <x v="0"/>
    <s v="B"/>
    <n v="20"/>
    <x v="0"/>
    <x v="0"/>
    <n v="365"/>
    <s v="C"/>
    <s v="Balloon tipped catheter"/>
    <n v="0"/>
  </r>
  <r>
    <x v="51"/>
    <x v="4"/>
    <s v="Debernardi-Vernon. Candesartan"/>
    <m/>
    <n v="1"/>
    <n v="15"/>
    <n v="17"/>
    <x v="1"/>
    <s v="B"/>
    <n v="13.333333333333334"/>
    <x v="0"/>
    <x v="0"/>
    <n v="365"/>
    <s v="C"/>
    <s v="Balloon tipped catheter"/>
    <n v="0"/>
  </r>
  <r>
    <x v="52"/>
    <x v="4"/>
    <s v="Debernardi-Vernon. Candesartan"/>
    <m/>
    <n v="1"/>
    <n v="15"/>
    <n v="15"/>
    <x v="6"/>
    <s v="B"/>
    <n v="0"/>
    <x v="0"/>
    <x v="0"/>
    <n v="365"/>
    <s v="C"/>
    <s v="Balloon tipped catheter"/>
    <n v="0"/>
  </r>
  <r>
    <x v="53"/>
    <x v="4"/>
    <s v="Debernardi-Vernon. Candesartan"/>
    <m/>
    <n v="1"/>
    <n v="14.5"/>
    <n v="14.5"/>
    <x v="6"/>
    <s v="B"/>
    <n v="0"/>
    <x v="0"/>
    <x v="0"/>
    <n v="365"/>
    <s v="C"/>
    <s v="Balloon tipped catheter"/>
    <n v="0"/>
  </r>
  <r>
    <x v="54"/>
    <x v="4"/>
    <s v="Debernardi-Vernon. Candesartan"/>
    <m/>
    <n v="1"/>
    <n v="14"/>
    <n v="17"/>
    <x v="0"/>
    <s v="B"/>
    <n v="21.428571428571427"/>
    <x v="0"/>
    <x v="0"/>
    <n v="365"/>
    <s v="C"/>
    <s v="Balloon tipped catheter"/>
    <n v="0"/>
  </r>
  <r>
    <x v="55"/>
    <x v="4"/>
    <s v="Debernardi-Vernon. Candesartan"/>
    <m/>
    <n v="1"/>
    <n v="14"/>
    <n v="16"/>
    <x v="1"/>
    <s v="B"/>
    <n v="14.285714285714286"/>
    <x v="0"/>
    <x v="0"/>
    <n v="365"/>
    <s v="C"/>
    <s v="Balloon tipped catheter"/>
    <n v="0"/>
  </r>
  <r>
    <x v="56"/>
    <x v="4"/>
    <s v="Debernardi-Vernon. Candesartan"/>
    <m/>
    <n v="1"/>
    <n v="14"/>
    <n v="14"/>
    <x v="6"/>
    <s v="B"/>
    <n v="0"/>
    <x v="0"/>
    <x v="0"/>
    <n v="365"/>
    <s v="C"/>
    <s v="Balloon tipped catheter"/>
    <n v="0"/>
  </r>
  <r>
    <x v="57"/>
    <x v="4"/>
    <s v="Debernardi-Vernon. Candesartan"/>
    <m/>
    <n v="1"/>
    <n v="14"/>
    <n v="12"/>
    <x v="12"/>
    <s v="B"/>
    <n v="-14.285714285714286"/>
    <x v="1"/>
    <x v="0"/>
    <n v="365"/>
    <s v="C"/>
    <s v="Balloon tipped catheter"/>
    <n v="0"/>
  </r>
  <r>
    <x v="58"/>
    <x v="4"/>
    <s v="Debernardi-Vernon. Candesartan"/>
    <m/>
    <n v="1"/>
    <n v="13.5"/>
    <n v="14"/>
    <x v="14"/>
    <s v="B"/>
    <n v="3.7037037037037037"/>
    <x v="0"/>
    <x v="0"/>
    <n v="365"/>
    <s v="C"/>
    <s v="Balloon tipped catheter"/>
    <n v="0"/>
  </r>
  <r>
    <x v="59"/>
    <x v="4"/>
    <s v="Debernardi-Vernon. Candesartan"/>
    <m/>
    <n v="1"/>
    <n v="13"/>
    <n v="15"/>
    <x v="1"/>
    <s v="B"/>
    <n v="15.384615384615385"/>
    <x v="0"/>
    <x v="0"/>
    <n v="365"/>
    <s v="C"/>
    <s v="Balloon tipped catheter"/>
    <n v="0"/>
  </r>
  <r>
    <x v="60"/>
    <x v="4"/>
    <s v="Debernardi-Vernon. Candesartan"/>
    <m/>
    <n v="1"/>
    <n v="13"/>
    <n v="13"/>
    <x v="6"/>
    <s v="B"/>
    <n v="0"/>
    <x v="0"/>
    <x v="0"/>
    <n v="365"/>
    <s v="C"/>
    <s v="Balloon tipped catheter"/>
    <n v="0"/>
  </r>
  <r>
    <x v="61"/>
    <x v="4"/>
    <s v="Debernardi-Vernon. Candesartan"/>
    <m/>
    <n v="1"/>
    <n v="12.5"/>
    <n v="13"/>
    <x v="14"/>
    <s v="B"/>
    <n v="4"/>
    <x v="0"/>
    <x v="0"/>
    <n v="365"/>
    <s v="C"/>
    <s v="Balloon tipped catheter"/>
    <n v="0"/>
  </r>
  <r>
    <x v="62"/>
    <x v="4"/>
    <s v="Debernardi-Vernon. Candesartan"/>
    <m/>
    <n v="1"/>
    <n v="12.5"/>
    <n v="12"/>
    <x v="8"/>
    <s v="B"/>
    <n v="-4"/>
    <x v="0"/>
    <x v="0"/>
    <n v="365"/>
    <s v="C"/>
    <s v="Balloon tipped catheter"/>
    <n v="0"/>
  </r>
  <r>
    <x v="63"/>
    <x v="4"/>
    <s v="Debernardi-Vernon. Candesartan"/>
    <m/>
    <n v="1"/>
    <n v="12"/>
    <n v="14"/>
    <x v="1"/>
    <s v="A"/>
    <n v="16.666666666666668"/>
    <x v="0"/>
    <x v="0"/>
    <n v="365"/>
    <s v="C"/>
    <s v="Balloon tipped catheter"/>
    <n v="0"/>
  </r>
  <r>
    <x v="64"/>
    <x v="5"/>
    <s v="Jayakumar. VSL3 probiotic."/>
    <m/>
    <n v="2"/>
    <n v="27.5"/>
    <n v="27.5"/>
    <x v="6"/>
    <s v="C"/>
    <n v="0"/>
    <x v="0"/>
    <x v="0"/>
    <n v="56"/>
    <s v="C"/>
    <s v="Ballooned catheter"/>
    <n v="1"/>
  </r>
  <r>
    <x v="65"/>
    <x v="5"/>
    <s v="Jayakumar. VSL3 probiotic."/>
    <m/>
    <n v="2"/>
    <n v="24.5"/>
    <n v="28"/>
    <x v="17"/>
    <s v="C"/>
    <n v="14.285714285714286"/>
    <x v="0"/>
    <x v="0"/>
    <n v="56"/>
    <s v="C"/>
    <s v="Ballooned catheter"/>
    <n v="1"/>
  </r>
  <r>
    <x v="66"/>
    <x v="5"/>
    <s v="Jayakumar. VSL3 probiotic."/>
    <m/>
    <n v="2"/>
    <n v="23.5"/>
    <n v="18"/>
    <x v="18"/>
    <s v="C"/>
    <n v="-23.404255319148938"/>
    <x v="1"/>
    <x v="1"/>
    <n v="56"/>
    <s v="C"/>
    <s v="Ballooned catheter"/>
    <n v="1"/>
  </r>
  <r>
    <x v="67"/>
    <x v="5"/>
    <s v="Jayakumar. VSL3 probiotic."/>
    <m/>
    <n v="2"/>
    <n v="23"/>
    <n v="21.5"/>
    <x v="5"/>
    <s v="C"/>
    <n v="-6.5217391304347823"/>
    <x v="0"/>
    <x v="0"/>
    <n v="56"/>
    <s v="C"/>
    <s v="Ballooned catheter"/>
    <n v="1"/>
  </r>
  <r>
    <x v="68"/>
    <x v="5"/>
    <s v="Jayakumar. VSL3 probiotic."/>
    <m/>
    <n v="2"/>
    <n v="21.5"/>
    <n v="23.5"/>
    <x v="1"/>
    <s v="C"/>
    <n v="9.3023255813953494"/>
    <x v="0"/>
    <x v="0"/>
    <n v="56"/>
    <s v="C"/>
    <s v="Ballooned catheter"/>
    <n v="1"/>
  </r>
  <r>
    <x v="69"/>
    <x v="5"/>
    <s v="Jayakumar. VSL3 probiotic."/>
    <m/>
    <n v="2"/>
    <n v="21.5"/>
    <n v="23.5"/>
    <x v="1"/>
    <s v="C"/>
    <n v="9.3023255813953494"/>
    <x v="0"/>
    <x v="0"/>
    <n v="56"/>
    <s v="C"/>
    <s v="Ballooned catheter"/>
    <n v="1"/>
  </r>
  <r>
    <x v="70"/>
    <x v="5"/>
    <s v="Jayakumar. VSL3 probiotic."/>
    <m/>
    <n v="2"/>
    <n v="20.5"/>
    <n v="22"/>
    <x v="16"/>
    <s v="C"/>
    <n v="7.3170731707317076"/>
    <x v="0"/>
    <x v="0"/>
    <n v="56"/>
    <s v="C"/>
    <s v="Ballooned catheter"/>
    <n v="1"/>
  </r>
  <r>
    <x v="71"/>
    <x v="5"/>
    <s v="Jayakumar. VSL3 probiotic."/>
    <m/>
    <n v="2"/>
    <n v="20"/>
    <n v="17.5"/>
    <x v="3"/>
    <s v="C"/>
    <n v="-12.5"/>
    <x v="1"/>
    <x v="0"/>
    <n v="56"/>
    <s v="C"/>
    <s v="Ballooned catheter"/>
    <n v="1"/>
  </r>
  <r>
    <x v="72"/>
    <x v="6"/>
    <s v="Kimer. Rifaximin."/>
    <m/>
    <n v="2"/>
    <n v="27"/>
    <n v="27"/>
    <x v="6"/>
    <s v="C"/>
    <n v="0"/>
    <x v="0"/>
    <x v="0"/>
    <n v="28"/>
    <s v="B"/>
    <s v="Ballooned catheter"/>
    <n v="0"/>
  </r>
  <r>
    <x v="73"/>
    <x v="6"/>
    <s v="Kimer. Rifaximin."/>
    <m/>
    <n v="2"/>
    <n v="24"/>
    <n v="22.5"/>
    <x v="5"/>
    <s v="C"/>
    <n v="-6.25"/>
    <x v="0"/>
    <x v="0"/>
    <n v="28"/>
    <s v="B"/>
    <s v="Ballooned catheter"/>
    <n v="0"/>
  </r>
  <r>
    <x v="74"/>
    <x v="6"/>
    <s v="Kimer. Rifaximin."/>
    <m/>
    <n v="2"/>
    <n v="20"/>
    <n v="15"/>
    <x v="19"/>
    <s v="C"/>
    <n v="-25"/>
    <x v="1"/>
    <x v="1"/>
    <n v="28"/>
    <s v="B"/>
    <s v="Ballooned catheter"/>
    <n v="0"/>
  </r>
  <r>
    <x v="75"/>
    <x v="6"/>
    <s v="Kimer. Rifaximin."/>
    <m/>
    <n v="2"/>
    <n v="18.5"/>
    <n v="19"/>
    <x v="14"/>
    <s v="C"/>
    <n v="2.7027027027027026"/>
    <x v="0"/>
    <x v="0"/>
    <n v="28"/>
    <s v="B"/>
    <s v="Ballooned catheter"/>
    <n v="0"/>
  </r>
  <r>
    <x v="76"/>
    <x v="6"/>
    <s v="Kimer. Rifaximin."/>
    <m/>
    <n v="2"/>
    <n v="17.5"/>
    <n v="18.5"/>
    <x v="2"/>
    <s v="C"/>
    <n v="5.7142857142857144"/>
    <x v="0"/>
    <x v="0"/>
    <n v="28"/>
    <s v="B"/>
    <s v="Ballooned catheter"/>
    <n v="0"/>
  </r>
  <r>
    <x v="77"/>
    <x v="6"/>
    <s v="Kimer. Rifaximin."/>
    <m/>
    <n v="2"/>
    <n v="17.5"/>
    <n v="15.5"/>
    <x v="12"/>
    <s v="C"/>
    <n v="-11.428571428571429"/>
    <x v="1"/>
    <x v="0"/>
    <n v="28"/>
    <s v="B"/>
    <s v="Ballooned catheter"/>
    <n v="0"/>
  </r>
  <r>
    <x v="78"/>
    <x v="6"/>
    <s v="Kimer. Rifaximin."/>
    <m/>
    <n v="2"/>
    <n v="16.5"/>
    <n v="17"/>
    <x v="14"/>
    <s v="C"/>
    <n v="3.0303030303030303"/>
    <x v="0"/>
    <x v="0"/>
    <n v="28"/>
    <s v="B"/>
    <s v="Ballooned catheter"/>
    <n v="0"/>
  </r>
  <r>
    <x v="79"/>
    <x v="6"/>
    <s v="Kimer. Rifaximin."/>
    <m/>
    <n v="2"/>
    <n v="16.5"/>
    <n v="14.5"/>
    <x v="12"/>
    <s v="C"/>
    <n v="-12.121212121212121"/>
    <x v="1"/>
    <x v="0"/>
    <n v="28"/>
    <s v="B"/>
    <s v="Ballooned catheter"/>
    <n v="0"/>
  </r>
  <r>
    <x v="80"/>
    <x v="6"/>
    <s v="Kimer. Rifaximin."/>
    <m/>
    <n v="2"/>
    <n v="15.5"/>
    <n v="12"/>
    <x v="15"/>
    <s v="B"/>
    <n v="-22.580645161290324"/>
    <x v="1"/>
    <x v="1"/>
    <n v="28"/>
    <s v="B"/>
    <s v="Ballooned catheter"/>
    <n v="0"/>
  </r>
  <r>
    <x v="81"/>
    <x v="6"/>
    <s v="Kimer. Rifaximin."/>
    <m/>
    <n v="2"/>
    <n v="15"/>
    <n v="15"/>
    <x v="6"/>
    <s v="B"/>
    <n v="0"/>
    <x v="0"/>
    <x v="0"/>
    <n v="28"/>
    <s v="B"/>
    <s v="Ballooned catheter"/>
    <n v="0"/>
  </r>
  <r>
    <x v="82"/>
    <x v="6"/>
    <s v="Kimer. Rifaximin."/>
    <m/>
    <n v="2"/>
    <n v="15"/>
    <n v="12"/>
    <x v="11"/>
    <s v="B"/>
    <n v="-20"/>
    <x v="1"/>
    <x v="0"/>
    <n v="28"/>
    <s v="B"/>
    <s v="Ballooned catheter"/>
    <n v="0"/>
  </r>
  <r>
    <x v="83"/>
    <x v="6"/>
    <s v="Kimer. Rifaximin."/>
    <m/>
    <n v="2"/>
    <n v="15"/>
    <n v="7.5"/>
    <x v="20"/>
    <s v="B"/>
    <n v="-50"/>
    <x v="1"/>
    <x v="1"/>
    <n v="28"/>
    <s v="B"/>
    <s v="Ballooned catheter"/>
    <n v="0"/>
  </r>
  <r>
    <x v="84"/>
    <x v="6"/>
    <s v="Kimer. Rifaximin."/>
    <m/>
    <n v="2"/>
    <n v="14"/>
    <n v="22"/>
    <x v="21"/>
    <s v="B"/>
    <n v="57.142857142857146"/>
    <x v="0"/>
    <x v="0"/>
    <n v="28"/>
    <s v="B"/>
    <s v="Ballooned catheter"/>
    <n v="0"/>
  </r>
  <r>
    <x v="85"/>
    <x v="6"/>
    <s v="Kimer. Rifaximin."/>
    <m/>
    <n v="2"/>
    <n v="13.5"/>
    <n v="15"/>
    <x v="16"/>
    <s v="B"/>
    <n v="11.111111111111111"/>
    <x v="0"/>
    <x v="0"/>
    <n v="28"/>
    <s v="B"/>
    <s v="Ballooned catheter"/>
    <n v="0"/>
  </r>
  <r>
    <x v="86"/>
    <x v="6"/>
    <s v="Kimer. Rifaximin."/>
    <m/>
    <n v="2"/>
    <n v="13"/>
    <n v="10"/>
    <x v="11"/>
    <s v="B"/>
    <n v="-23.076923076923077"/>
    <x v="1"/>
    <x v="1"/>
    <n v="28"/>
    <s v="B"/>
    <s v="Ballooned catheter"/>
    <n v="0"/>
  </r>
  <r>
    <x v="87"/>
    <x v="6"/>
    <s v="Kimer. Rifaximin."/>
    <m/>
    <n v="2"/>
    <n v="12"/>
    <n v="21"/>
    <x v="22"/>
    <s v="A"/>
    <n v="75"/>
    <x v="0"/>
    <x v="0"/>
    <n v="28"/>
    <s v="B"/>
    <s v="Ballooned catheter"/>
    <n v="0"/>
  </r>
  <r>
    <x v="88"/>
    <x v="6"/>
    <s v="Kimer. Rifaximin."/>
    <m/>
    <n v="2"/>
    <n v="12"/>
    <n v="13"/>
    <x v="2"/>
    <s v="A"/>
    <n v="8.3333333333333339"/>
    <x v="0"/>
    <x v="0"/>
    <n v="28"/>
    <s v="B"/>
    <s v="Ballooned catheter"/>
    <n v="0"/>
  </r>
  <r>
    <x v="89"/>
    <x v="6"/>
    <s v="Kimer. Rifaximin."/>
    <m/>
    <n v="2"/>
    <n v="12"/>
    <n v="11.5"/>
    <x v="8"/>
    <s v="A"/>
    <n v="-4.166666666666667"/>
    <x v="0"/>
    <x v="0"/>
    <n v="28"/>
    <s v="B"/>
    <s v="Ballooned catheter"/>
    <n v="0"/>
  </r>
  <r>
    <x v="90"/>
    <x v="7"/>
    <s v="Lebrec. Tezosentan"/>
    <m/>
    <n v="1"/>
    <n v="21"/>
    <n v="19.5"/>
    <x v="5"/>
    <s v="C"/>
    <n v="-7.1428571428571432"/>
    <x v="0"/>
    <x v="0"/>
    <n v="4.1666666666666664E-2"/>
    <s v="A"/>
    <s v="Ballooned tip catheter"/>
    <n v="1"/>
  </r>
  <r>
    <x v="91"/>
    <x v="7"/>
    <s v="Lebrec. Tezosentan"/>
    <m/>
    <n v="1"/>
    <n v="19.5"/>
    <n v="20.5"/>
    <x v="2"/>
    <s v="C"/>
    <n v="5.1282051282051286"/>
    <x v="0"/>
    <x v="0"/>
    <n v="4.1666666666666664E-2"/>
    <s v="A"/>
    <s v="Ballooned tip catheter"/>
    <n v="1"/>
  </r>
  <r>
    <x v="92"/>
    <x v="7"/>
    <s v="Lebrec. Tezosentan"/>
    <m/>
    <n v="1"/>
    <n v="19"/>
    <n v="20"/>
    <x v="2"/>
    <s v="C"/>
    <n v="5.2631578947368425"/>
    <x v="0"/>
    <x v="0"/>
    <n v="4.1666666666666664E-2"/>
    <s v="A"/>
    <s v="Ballooned tip catheter"/>
    <n v="1"/>
  </r>
  <r>
    <x v="93"/>
    <x v="7"/>
    <s v="Lebrec. Tezosentan"/>
    <m/>
    <n v="1"/>
    <n v="19"/>
    <n v="20"/>
    <x v="2"/>
    <s v="C"/>
    <n v="5.2631578947368425"/>
    <x v="0"/>
    <x v="0"/>
    <n v="4.1666666666666664E-2"/>
    <s v="A"/>
    <s v="Ballooned tip catheter"/>
    <n v="1"/>
  </r>
  <r>
    <x v="94"/>
    <x v="7"/>
    <s v="Lebrec. Tezosentan"/>
    <m/>
    <n v="1"/>
    <n v="17"/>
    <n v="14"/>
    <x v="11"/>
    <s v="C"/>
    <n v="-17.647058823529413"/>
    <x v="1"/>
    <x v="0"/>
    <n v="4.1666666666666664E-2"/>
    <s v="A"/>
    <s v="Ballooned tip catheter"/>
    <n v="1"/>
  </r>
  <r>
    <x v="95"/>
    <x v="7"/>
    <s v="Lebrec. Tezosentan"/>
    <m/>
    <n v="1"/>
    <n v="16"/>
    <n v="11"/>
    <x v="19"/>
    <s v="C"/>
    <n v="-31.25"/>
    <x v="1"/>
    <x v="1"/>
    <n v="4.1666666666666664E-2"/>
    <s v="A"/>
    <s v="Ballooned tip catheter"/>
    <n v="1"/>
  </r>
  <r>
    <x v="96"/>
    <x v="8"/>
    <s v="Merkel. Nadolol."/>
    <m/>
    <n v="1"/>
    <n v="14"/>
    <n v="15"/>
    <x v="2"/>
    <s v="B"/>
    <n v="7.1428571428571432"/>
    <x v="0"/>
    <x v="0"/>
    <n v="730"/>
    <s v="C"/>
    <s v="Balloon catheter"/>
    <n v="1"/>
  </r>
  <r>
    <x v="97"/>
    <x v="8"/>
    <s v="Merkel. Nadolol."/>
    <m/>
    <n v="1"/>
    <n v="13.5"/>
    <n v="13"/>
    <x v="8"/>
    <s v="B"/>
    <n v="-3.7037037037037037"/>
    <x v="0"/>
    <x v="0"/>
    <n v="730"/>
    <s v="C"/>
    <s v="Balloon catheter"/>
    <n v="1"/>
  </r>
  <r>
    <x v="98"/>
    <x v="8"/>
    <s v="Merkel. Nadolol."/>
    <m/>
    <n v="1"/>
    <n v="13"/>
    <n v="13"/>
    <x v="6"/>
    <s v="B"/>
    <n v="0"/>
    <x v="0"/>
    <x v="0"/>
    <n v="730"/>
    <s v="C"/>
    <s v="Balloon catheter"/>
    <n v="1"/>
  </r>
  <r>
    <x v="99"/>
    <x v="8"/>
    <s v="Merkel. Nadolol."/>
    <m/>
    <n v="1"/>
    <n v="13"/>
    <n v="12.5"/>
    <x v="8"/>
    <s v="B"/>
    <n v="-3.8461538461538463"/>
    <x v="0"/>
    <x v="0"/>
    <n v="730"/>
    <s v="C"/>
    <s v="Balloon catheter"/>
    <n v="1"/>
  </r>
  <r>
    <x v="100"/>
    <x v="8"/>
    <s v="Merkel. Nadolol."/>
    <m/>
    <n v="1"/>
    <n v="12.5"/>
    <n v="12.5"/>
    <x v="6"/>
    <s v="B"/>
    <n v="0"/>
    <x v="0"/>
    <x v="0"/>
    <n v="730"/>
    <s v="C"/>
    <s v="Balloon catheter"/>
    <n v="1"/>
  </r>
  <r>
    <x v="101"/>
    <x v="8"/>
    <s v="Merkel. Nadolol."/>
    <m/>
    <n v="1"/>
    <n v="12"/>
    <n v="12"/>
    <x v="6"/>
    <s v="A"/>
    <n v="0"/>
    <x v="0"/>
    <x v="0"/>
    <n v="730"/>
    <s v="C"/>
    <s v="Balloon catheter"/>
    <n v="1"/>
  </r>
  <r>
    <x v="102"/>
    <x v="8"/>
    <s v="Merkel. Nadolol."/>
    <m/>
    <n v="1"/>
    <n v="11.5"/>
    <n v="11.5"/>
    <x v="6"/>
    <s v="A"/>
    <n v="0"/>
    <x v="0"/>
    <x v="0"/>
    <n v="730"/>
    <s v="C"/>
    <s v="Balloon catheter"/>
    <n v="1"/>
  </r>
  <r>
    <x v="103"/>
    <x v="8"/>
    <s v="Merkel. Nadolol."/>
    <m/>
    <n v="1"/>
    <n v="11"/>
    <n v="12"/>
    <x v="2"/>
    <s v="A"/>
    <n v="9.0909090909090917"/>
    <x v="0"/>
    <x v="0"/>
    <n v="730"/>
    <s v="C"/>
    <s v="Balloon catheter"/>
    <n v="1"/>
  </r>
  <r>
    <x v="104"/>
    <x v="8"/>
    <s v="Merkel. Nadolol."/>
    <m/>
    <n v="1"/>
    <n v="10"/>
    <n v="11"/>
    <x v="2"/>
    <s v="A"/>
    <n v="10"/>
    <x v="0"/>
    <x v="0"/>
    <n v="730"/>
    <s v="C"/>
    <s v="Balloon catheter"/>
    <n v="1"/>
  </r>
  <r>
    <x v="105"/>
    <x v="9"/>
    <s v="Moller. Terlipressin."/>
    <s v="EtOH cirrhosis"/>
    <m/>
    <n v="21"/>
    <n v="21"/>
    <x v="6"/>
    <s v="C"/>
    <n v="0"/>
    <x v="0"/>
    <x v="0"/>
    <n v="2.0833333333333332E-2"/>
    <s v="A"/>
    <s v="Catheter"/>
    <n v="0"/>
  </r>
  <r>
    <x v="106"/>
    <x v="9"/>
    <s v="Moller. Terlipressin."/>
    <s v="EtOH cirrhosis"/>
    <m/>
    <n v="20"/>
    <n v="20"/>
    <x v="6"/>
    <s v="C"/>
    <n v="0"/>
    <x v="0"/>
    <x v="0"/>
    <n v="2.0833333333333332E-2"/>
    <s v="A"/>
    <s v="Catheter"/>
    <n v="0"/>
  </r>
  <r>
    <x v="107"/>
    <x v="9"/>
    <s v="Moller. Terlipressin."/>
    <s v="EtOH cirrhosis"/>
    <m/>
    <n v="18"/>
    <n v="22"/>
    <x v="9"/>
    <s v="C"/>
    <n v="22.222222222222221"/>
    <x v="0"/>
    <x v="0"/>
    <n v="2.0833333333333332E-2"/>
    <s v="A"/>
    <s v="Catheter"/>
    <n v="0"/>
  </r>
  <r>
    <x v="108"/>
    <x v="9"/>
    <s v="Moller. Terlipressin."/>
    <s v="EtOH cirrhosis"/>
    <m/>
    <n v="18"/>
    <n v="19"/>
    <x v="2"/>
    <s v="C"/>
    <n v="5.5555555555555554"/>
    <x v="0"/>
    <x v="0"/>
    <n v="2.0833333333333332E-2"/>
    <s v="A"/>
    <s v="Catheter"/>
    <n v="0"/>
  </r>
  <r>
    <x v="109"/>
    <x v="9"/>
    <s v="Moller. Terlipressin."/>
    <s v="EtOH cirrhosis"/>
    <m/>
    <n v="17"/>
    <n v="16"/>
    <x v="10"/>
    <s v="C"/>
    <n v="-5.882352941176471"/>
    <x v="0"/>
    <x v="0"/>
    <n v="2.0833333333333332E-2"/>
    <s v="A"/>
    <s v="Catheter"/>
    <n v="0"/>
  </r>
  <r>
    <x v="110"/>
    <x v="9"/>
    <s v=" Moller. Terlipressin."/>
    <s v="EtOH cirrhosis"/>
    <m/>
    <n v="11"/>
    <n v="11"/>
    <x v="6"/>
    <s v="A"/>
    <n v="0"/>
    <x v="0"/>
    <x v="0"/>
    <n v="2.0833333333333332E-2"/>
    <s v="A"/>
    <s v="Catheter"/>
    <n v="0"/>
  </r>
  <r>
    <x v="111"/>
    <x v="9"/>
    <s v="Moller. Terlipressin."/>
    <s v="EtOH cirrhosis"/>
    <m/>
    <n v="10"/>
    <n v="9"/>
    <x v="10"/>
    <s v="A"/>
    <n v="-10"/>
    <x v="0"/>
    <x v="0"/>
    <n v="2.0833333333333332E-2"/>
    <s v="A"/>
    <s v="Catheter"/>
    <n v="0"/>
  </r>
  <r>
    <x v="112"/>
    <x v="9"/>
    <s v="Moller. Terlipressin."/>
    <s v="EtOH cirrhosis"/>
    <m/>
    <n v="7"/>
    <n v="6"/>
    <x v="10"/>
    <s v="A"/>
    <n v="-14.285714285714286"/>
    <x v="1"/>
    <x v="0"/>
    <n v="2.0833333333333332E-2"/>
    <s v="A"/>
    <s v="Catheter"/>
    <n v="0"/>
  </r>
  <r>
    <x v="113"/>
    <x v="10"/>
    <s v="Pomier-Layrargues. Propranolol"/>
    <m/>
    <n v="2"/>
    <n v="31"/>
    <n v="25"/>
    <x v="23"/>
    <s v="C"/>
    <n v="-19.35483870967742"/>
    <x v="1"/>
    <x v="0"/>
    <n v="10"/>
    <s v="B"/>
    <s v="Balloon catheter"/>
    <n v="0"/>
  </r>
  <r>
    <x v="114"/>
    <x v="10"/>
    <s v="Pomier-Layrargues. Propranolol"/>
    <m/>
    <n v="2"/>
    <n v="28.5"/>
    <n v="21.5"/>
    <x v="7"/>
    <s v="C"/>
    <n v="-24.561403508771932"/>
    <x v="1"/>
    <x v="1"/>
    <n v="10"/>
    <s v="B"/>
    <s v="Balloon catheter"/>
    <n v="0"/>
  </r>
  <r>
    <x v="115"/>
    <x v="10"/>
    <s v="Pomier-Layrargues. Propranolol"/>
    <m/>
    <n v="2"/>
    <n v="21"/>
    <n v="13"/>
    <x v="24"/>
    <s v="C"/>
    <n v="-38.095238095238095"/>
    <x v="1"/>
    <x v="1"/>
    <n v="10"/>
    <s v="B"/>
    <s v="Balloon catheter"/>
    <n v="0"/>
  </r>
  <r>
    <x v="116"/>
    <x v="10"/>
    <s v="Pomier-Layrargues. Propranolol"/>
    <m/>
    <n v="2"/>
    <n v="20.5"/>
    <n v="12.5"/>
    <x v="24"/>
    <s v="C"/>
    <n v="-39.024390243902438"/>
    <x v="1"/>
    <x v="1"/>
    <n v="10"/>
    <s v="B"/>
    <s v="Balloon catheter"/>
    <n v="0"/>
  </r>
  <r>
    <x v="117"/>
    <x v="10"/>
    <s v="Pomier-Layrargues. Propranolol"/>
    <m/>
    <n v="2"/>
    <n v="19"/>
    <n v="11.5"/>
    <x v="20"/>
    <s v="C"/>
    <n v="-39.473684210526315"/>
    <x v="1"/>
    <x v="1"/>
    <n v="10"/>
    <s v="B"/>
    <s v="Balloon catheter"/>
    <n v="0"/>
  </r>
  <r>
    <x v="118"/>
    <x v="10"/>
    <s v="Pomier-Layrargues. Propranolol"/>
    <m/>
    <n v="2"/>
    <n v="18"/>
    <n v="16.5"/>
    <x v="5"/>
    <s v="C"/>
    <n v="-8.3333333333333339"/>
    <x v="0"/>
    <x v="0"/>
    <n v="10"/>
    <s v="B"/>
    <s v="Balloon catheter"/>
    <n v="0"/>
  </r>
  <r>
    <x v="119"/>
    <x v="10"/>
    <s v="Pomier-Layrargues. Propranolol"/>
    <m/>
    <n v="2"/>
    <n v="17"/>
    <n v="14"/>
    <x v="11"/>
    <s v="C"/>
    <n v="-17.647058823529413"/>
    <x v="1"/>
    <x v="0"/>
    <n v="10"/>
    <s v="B"/>
    <s v="Balloon catheter"/>
    <n v="0"/>
  </r>
  <r>
    <x v="120"/>
    <x v="10"/>
    <s v="Pomier-Layrargues. Propranolol"/>
    <m/>
    <n v="2"/>
    <n v="12"/>
    <n v="11"/>
    <x v="10"/>
    <s v="A"/>
    <n v="-8.3333333333333339"/>
    <x v="0"/>
    <x v="0"/>
    <n v="10"/>
    <s v="B"/>
    <s v="Balloon catheter"/>
    <n v="0"/>
  </r>
  <r>
    <x v="121"/>
    <x v="11"/>
    <s v="Reverter. Sapropterin"/>
    <m/>
    <n v="1"/>
    <n v="24"/>
    <n v="25"/>
    <x v="2"/>
    <s v="C"/>
    <n v="4.166666666666667"/>
    <x v="0"/>
    <x v="0"/>
    <n v="15"/>
    <s v="B"/>
    <s v="Ballooned tip catheter"/>
    <n v="1"/>
  </r>
  <r>
    <x v="122"/>
    <x v="11"/>
    <s v="Reverter. Sapropterin"/>
    <m/>
    <n v="1"/>
    <n v="23.5"/>
    <n v="22"/>
    <x v="5"/>
    <s v="C"/>
    <n v="-6.3829787234042552"/>
    <x v="0"/>
    <x v="0"/>
    <n v="15"/>
    <s v="B"/>
    <s v="Ballooned tip catheter"/>
    <n v="1"/>
  </r>
  <r>
    <x v="123"/>
    <x v="11"/>
    <s v="Reverter. Sapropterin"/>
    <m/>
    <n v="1"/>
    <n v="22.5"/>
    <n v="21.5"/>
    <x v="10"/>
    <s v="C"/>
    <n v="-4.4444444444444446"/>
    <x v="0"/>
    <x v="0"/>
    <n v="15"/>
    <s v="B"/>
    <s v="Ballooned tip catheter"/>
    <n v="1"/>
  </r>
  <r>
    <x v="124"/>
    <x v="11"/>
    <s v="Reverter. Sapropterin"/>
    <m/>
    <n v="1"/>
    <n v="22.5"/>
    <n v="21.5"/>
    <x v="10"/>
    <s v="C"/>
    <n v="-4.4444444444444446"/>
    <x v="0"/>
    <x v="0"/>
    <n v="15"/>
    <s v="B"/>
    <s v="Ballooned tip catheter"/>
    <n v="1"/>
  </r>
  <r>
    <x v="125"/>
    <x v="11"/>
    <s v="Reverter. Sapropterin"/>
    <m/>
    <n v="1"/>
    <n v="20"/>
    <n v="18.5"/>
    <x v="5"/>
    <s v="C"/>
    <n v="-7.5"/>
    <x v="0"/>
    <x v="0"/>
    <n v="15"/>
    <s v="B"/>
    <s v="Ballooned tip catheter"/>
    <n v="1"/>
  </r>
  <r>
    <x v="126"/>
    <x v="11"/>
    <s v="Reverter. Sapropterin"/>
    <m/>
    <n v="1"/>
    <n v="19"/>
    <n v="16"/>
    <x v="11"/>
    <s v="C"/>
    <n v="-15.789473684210526"/>
    <x v="1"/>
    <x v="0"/>
    <n v="15"/>
    <s v="B"/>
    <s v="Ballooned tip catheter"/>
    <n v="1"/>
  </r>
  <r>
    <x v="127"/>
    <x v="11"/>
    <s v="Reverter. Sapropterin"/>
    <m/>
    <n v="1"/>
    <n v="18"/>
    <n v="17"/>
    <x v="10"/>
    <s v="C"/>
    <n v="-5.5555555555555554"/>
    <x v="0"/>
    <x v="0"/>
    <n v="15"/>
    <s v="B"/>
    <s v="Ballooned tip catheter"/>
    <n v="1"/>
  </r>
  <r>
    <x v="128"/>
    <x v="11"/>
    <s v="Reverter. Sapropterin"/>
    <m/>
    <n v="1"/>
    <n v="18"/>
    <n v="16"/>
    <x v="12"/>
    <s v="C"/>
    <n v="-11.111111111111111"/>
    <x v="1"/>
    <x v="0"/>
    <n v="15"/>
    <s v="B"/>
    <s v="Ballooned tip catheter"/>
    <n v="1"/>
  </r>
  <r>
    <x v="129"/>
    <x v="11"/>
    <s v="Reverter. Sapropterin"/>
    <m/>
    <n v="1"/>
    <n v="17"/>
    <n v="17"/>
    <x v="6"/>
    <s v="C"/>
    <n v="0"/>
    <x v="0"/>
    <x v="0"/>
    <n v="15"/>
    <s v="B"/>
    <s v="Ballooned tip catheter"/>
    <n v="1"/>
  </r>
  <r>
    <x v="130"/>
    <x v="11"/>
    <s v="Reverter. Sapropterin"/>
    <m/>
    <n v="1"/>
    <n v="17"/>
    <n v="15.5"/>
    <x v="5"/>
    <s v="C"/>
    <n v="-8.8235294117647065"/>
    <x v="0"/>
    <x v="0"/>
    <n v="15"/>
    <s v="B"/>
    <s v="Ballooned tip catheter"/>
    <n v="1"/>
  </r>
  <r>
    <x v="131"/>
    <x v="11"/>
    <s v="Reverter. Sapropterin"/>
    <m/>
    <n v="1"/>
    <n v="16"/>
    <n v="18.5"/>
    <x v="4"/>
    <s v="C"/>
    <n v="15.625"/>
    <x v="0"/>
    <x v="0"/>
    <n v="15"/>
    <s v="B"/>
    <s v="Ballooned tip catheter"/>
    <n v="1"/>
  </r>
  <r>
    <x v="132"/>
    <x v="11"/>
    <s v="Reverter. Sapropterin"/>
    <m/>
    <n v="1"/>
    <n v="14"/>
    <n v="13"/>
    <x v="10"/>
    <s v="B"/>
    <n v="-7.1428571428571432"/>
    <x v="0"/>
    <x v="0"/>
    <n v="15"/>
    <s v="B"/>
    <s v="Ballooned tip catheter"/>
    <n v="1"/>
  </r>
  <r>
    <x v="133"/>
    <x v="11"/>
    <s v="Reverter. Sapropterin"/>
    <m/>
    <n v="1"/>
    <n v="13.5"/>
    <n v="13.5"/>
    <x v="6"/>
    <s v="B"/>
    <n v="0"/>
    <x v="0"/>
    <x v="0"/>
    <n v="15"/>
    <s v="B"/>
    <s v="Ballooned tip catheter"/>
    <n v="1"/>
  </r>
  <r>
    <x v="134"/>
    <x v="11"/>
    <s v="Reverter. Sapropterin"/>
    <m/>
    <n v="1"/>
    <n v="13"/>
    <n v="13.5"/>
    <x v="14"/>
    <s v="B"/>
    <n v="3.8461538461538463"/>
    <x v="0"/>
    <x v="0"/>
    <n v="15"/>
    <s v="B"/>
    <s v="Ballooned tip catheter"/>
    <n v="1"/>
  </r>
  <r>
    <x v="135"/>
    <x v="11"/>
    <s v="Reverter. Sapropterin"/>
    <m/>
    <n v="1"/>
    <n v="13"/>
    <n v="11.5"/>
    <x v="5"/>
    <s v="B"/>
    <n v="-11.538461538461538"/>
    <x v="1"/>
    <x v="0"/>
    <n v="15"/>
    <s v="B"/>
    <s v="Ballooned tip catheter"/>
    <n v="1"/>
  </r>
  <r>
    <x v="136"/>
    <x v="11"/>
    <s v="Reverter. Sapropterin"/>
    <m/>
    <n v="1"/>
    <n v="12.5"/>
    <n v="11.5"/>
    <x v="10"/>
    <s v="B"/>
    <n v="-8"/>
    <x v="0"/>
    <x v="0"/>
    <n v="15"/>
    <s v="B"/>
    <s v="Ballooned tip catheter"/>
    <n v="1"/>
  </r>
  <r>
    <x v="137"/>
    <x v="11"/>
    <s v="Reverter. Sapropterin"/>
    <m/>
    <n v="1"/>
    <n v="11"/>
    <n v="13.5"/>
    <x v="4"/>
    <s v="A"/>
    <n v="22.727272727272727"/>
    <x v="0"/>
    <x v="0"/>
    <n v="15"/>
    <s v="B"/>
    <s v="Ballooned tip catheter"/>
    <n v="1"/>
  </r>
  <r>
    <x v="138"/>
    <x v="11"/>
    <s v="Reverter. Sapropterin"/>
    <m/>
    <n v="1"/>
    <n v="11"/>
    <n v="10.5"/>
    <x v="8"/>
    <s v="A"/>
    <n v="-4.5454545454545459"/>
    <x v="0"/>
    <x v="0"/>
    <n v="15"/>
    <s v="B"/>
    <s v="Ballooned tip catheter"/>
    <n v="1"/>
  </r>
  <r>
    <x v="139"/>
    <x v="11"/>
    <s v="Reverter. Sapropterin"/>
    <m/>
    <n v="1"/>
    <n v="11"/>
    <n v="10.5"/>
    <x v="8"/>
    <s v="A"/>
    <n v="-4.5454545454545459"/>
    <x v="0"/>
    <x v="0"/>
    <n v="15"/>
    <s v="B"/>
    <s v="Ballooned tip catheter"/>
    <n v="1"/>
  </r>
  <r>
    <x v="140"/>
    <x v="11"/>
    <s v="Reverter. Sapropterin"/>
    <m/>
    <n v="1"/>
    <n v="10"/>
    <n v="10"/>
    <x v="6"/>
    <s v="A"/>
    <n v="0"/>
    <x v="0"/>
    <x v="0"/>
    <n v="15"/>
    <s v="B"/>
    <s v="Ballooned tip catheter"/>
    <n v="1"/>
  </r>
  <r>
    <x v="141"/>
    <x v="11"/>
    <s v="Reverter. Sapropterin"/>
    <m/>
    <n v="1"/>
    <n v="10"/>
    <n v="9.5"/>
    <x v="8"/>
    <s v="A"/>
    <n v="-5"/>
    <x v="0"/>
    <x v="0"/>
    <n v="15"/>
    <s v="B"/>
    <s v="Ballooned tip catheter"/>
    <n v="1"/>
  </r>
  <r>
    <x v="142"/>
    <x v="12"/>
    <s v="Schepke. Irbesartan. "/>
    <m/>
    <m/>
    <n v="24.5"/>
    <n v="22.5"/>
    <x v="12"/>
    <s v="C"/>
    <n v="-8.1632653061224492"/>
    <x v="0"/>
    <x v="0"/>
    <n v="7"/>
    <s v="A"/>
    <s v="Balloon catheter"/>
    <n v="0"/>
  </r>
  <r>
    <x v="143"/>
    <x v="12"/>
    <s v="Schepke. Irbesartan. "/>
    <m/>
    <m/>
    <n v="23.5"/>
    <n v="21.5"/>
    <x v="12"/>
    <s v="C"/>
    <n v="-8.5106382978723403"/>
    <x v="0"/>
    <x v="0"/>
    <n v="7"/>
    <s v="A"/>
    <s v="Balloon catheter"/>
    <n v="0"/>
  </r>
  <r>
    <x v="144"/>
    <x v="12"/>
    <s v="Schepke. Irbesartan. "/>
    <m/>
    <m/>
    <n v="23"/>
    <n v="21"/>
    <x v="12"/>
    <s v="C"/>
    <n v="-8.695652173913043"/>
    <x v="0"/>
    <x v="0"/>
    <n v="7"/>
    <s v="A"/>
    <s v="Balloon catheter"/>
    <n v="0"/>
  </r>
  <r>
    <x v="145"/>
    <x v="12"/>
    <s v="Schepke. Irbesartan. "/>
    <m/>
    <m/>
    <n v="22"/>
    <n v="14"/>
    <x v="24"/>
    <s v="C"/>
    <n v="-36.363636363636367"/>
    <x v="1"/>
    <x v="1"/>
    <n v="7"/>
    <s v="A"/>
    <s v="Balloon catheter"/>
    <n v="0"/>
  </r>
  <r>
    <x v="146"/>
    <x v="12"/>
    <s v="Schepke. Irbesartan. "/>
    <m/>
    <m/>
    <n v="20"/>
    <n v="25"/>
    <x v="25"/>
    <s v="C"/>
    <n v="25"/>
    <x v="0"/>
    <x v="0"/>
    <n v="7"/>
    <s v="A"/>
    <s v="Balloon catheter"/>
    <n v="0"/>
  </r>
  <r>
    <x v="147"/>
    <x v="12"/>
    <s v="Schepke. Irbesartan. "/>
    <m/>
    <m/>
    <n v="20"/>
    <n v="24"/>
    <x v="9"/>
    <s v="C"/>
    <n v="20"/>
    <x v="0"/>
    <x v="0"/>
    <n v="7"/>
    <s v="A"/>
    <s v="Balloon catheter"/>
    <n v="0"/>
  </r>
  <r>
    <x v="148"/>
    <x v="12"/>
    <s v="Schepke. Irbesartan. "/>
    <m/>
    <m/>
    <n v="20"/>
    <n v="17"/>
    <x v="11"/>
    <s v="C"/>
    <n v="-15"/>
    <x v="1"/>
    <x v="0"/>
    <n v="7"/>
    <s v="A"/>
    <s v="Balloon catheter"/>
    <n v="0"/>
  </r>
  <r>
    <x v="149"/>
    <x v="12"/>
    <s v="Schepke. Irbesartan. "/>
    <m/>
    <m/>
    <n v="19"/>
    <n v="19"/>
    <x v="6"/>
    <s v="C"/>
    <n v="0"/>
    <x v="0"/>
    <x v="0"/>
    <n v="7"/>
    <s v="A"/>
    <s v="Balloon catheter"/>
    <n v="0"/>
  </r>
  <r>
    <x v="150"/>
    <x v="12"/>
    <s v="Schepke. Irbesartan. "/>
    <m/>
    <m/>
    <n v="19"/>
    <n v="24"/>
    <x v="25"/>
    <s v="C"/>
    <n v="26.315789473684209"/>
    <x v="0"/>
    <x v="0"/>
    <n v="7"/>
    <s v="A"/>
    <s v="Balloon catheter"/>
    <n v="0"/>
  </r>
  <r>
    <x v="151"/>
    <x v="12"/>
    <s v="Schepke. Irbesartan. "/>
    <m/>
    <m/>
    <n v="19"/>
    <n v="18"/>
    <x v="10"/>
    <s v="C"/>
    <n v="-5.2631578947368425"/>
    <x v="0"/>
    <x v="0"/>
    <n v="7"/>
    <s v="A"/>
    <s v="Balloon catheter"/>
    <n v="0"/>
  </r>
  <r>
    <x v="152"/>
    <x v="12"/>
    <s v="Schepke. Irbesartan. "/>
    <m/>
    <m/>
    <n v="18"/>
    <n v="17"/>
    <x v="10"/>
    <s v="C"/>
    <n v="-5.5555555555555554"/>
    <x v="0"/>
    <x v="0"/>
    <n v="7"/>
    <s v="A"/>
    <s v="Balloon catheter"/>
    <n v="0"/>
  </r>
  <r>
    <x v="153"/>
    <x v="12"/>
    <s v="Schepke. Irbesartan. "/>
    <m/>
    <m/>
    <n v="17"/>
    <n v="19"/>
    <x v="1"/>
    <s v="C"/>
    <n v="11.764705882352942"/>
    <x v="0"/>
    <x v="0"/>
    <n v="7"/>
    <s v="A"/>
    <s v="Balloon catheter"/>
    <n v="0"/>
  </r>
  <r>
    <x v="154"/>
    <x v="12"/>
    <s v="Schepke. Irbesartan. "/>
    <m/>
    <m/>
    <n v="17"/>
    <n v="16"/>
    <x v="10"/>
    <s v="C"/>
    <n v="-5.882352941176471"/>
    <x v="0"/>
    <x v="0"/>
    <n v="7"/>
    <s v="A"/>
    <s v="Balloon catheter"/>
    <n v="0"/>
  </r>
  <r>
    <x v="155"/>
    <x v="12"/>
    <s v="Schepke. Irbesartan. "/>
    <m/>
    <m/>
    <n v="15"/>
    <n v="14"/>
    <x v="10"/>
    <s v="B"/>
    <n v="-6.666666666666667"/>
    <x v="0"/>
    <x v="0"/>
    <n v="7"/>
    <s v="A"/>
    <s v="Balloon catheter"/>
    <n v="0"/>
  </r>
  <r>
    <x v="156"/>
    <x v="12"/>
    <s v="Schepke. Irbesartan. "/>
    <m/>
    <m/>
    <n v="14"/>
    <n v="17"/>
    <x v="0"/>
    <s v="B"/>
    <n v="21.428571428571427"/>
    <x v="0"/>
    <x v="0"/>
    <n v="7"/>
    <s v="A"/>
    <s v="Balloon catheter"/>
    <n v="0"/>
  </r>
  <r>
    <x v="157"/>
    <x v="12"/>
    <s v="Schepke. Irbesartan. "/>
    <m/>
    <m/>
    <n v="13.5"/>
    <n v="13.5"/>
    <x v="6"/>
    <s v="B"/>
    <n v="0"/>
    <x v="0"/>
    <x v="0"/>
    <n v="7"/>
    <s v="A"/>
    <s v="Balloon catheter"/>
    <n v="0"/>
  </r>
  <r>
    <x v="158"/>
    <x v="12"/>
    <s v="Schepke. Irbesartan. "/>
    <m/>
    <m/>
    <n v="12.5"/>
    <n v="12.5"/>
    <x v="6"/>
    <s v="B"/>
    <n v="0"/>
    <x v="0"/>
    <x v="0"/>
    <n v="7"/>
    <s v="A"/>
    <s v="Balloon catheter"/>
    <n v="0"/>
  </r>
  <r>
    <x v="159"/>
    <x v="12"/>
    <s v="Schepke. Irbesartan. "/>
    <m/>
    <m/>
    <n v="12"/>
    <n v="13"/>
    <x v="2"/>
    <s v="A"/>
    <n v="8.3333333333333339"/>
    <x v="0"/>
    <x v="0"/>
    <n v="7"/>
    <s v="A"/>
    <s v="Balloon catheter"/>
    <n v="0"/>
  </r>
  <r>
    <x v="160"/>
    <x v="13"/>
    <s v="Spahr. Octreotide"/>
    <m/>
    <n v="2"/>
    <n v="22"/>
    <n v="18.5"/>
    <x v="15"/>
    <s v="C"/>
    <n v="-15.909090909090908"/>
    <x v="1"/>
    <x v="0"/>
    <n v="90"/>
    <s v="C"/>
    <s v="Catheter tip"/>
    <n v="0"/>
  </r>
  <r>
    <x v="161"/>
    <x v="13"/>
    <s v="Spahr. Octreotide"/>
    <m/>
    <n v="2"/>
    <n v="20.5"/>
    <n v="18.5"/>
    <x v="12"/>
    <s v="C"/>
    <n v="-9.7560975609756095"/>
    <x v="0"/>
    <x v="0"/>
    <n v="90"/>
    <s v="C"/>
    <s v="Catheter tip"/>
    <n v="0"/>
  </r>
  <r>
    <x v="162"/>
    <x v="13"/>
    <s v="Spahr. Octreotide"/>
    <m/>
    <n v="2"/>
    <n v="20"/>
    <n v="22.5"/>
    <x v="4"/>
    <s v="C"/>
    <n v="12.5"/>
    <x v="0"/>
    <x v="0"/>
    <n v="90"/>
    <s v="C"/>
    <s v="Catheter tip"/>
    <n v="0"/>
  </r>
  <r>
    <x v="163"/>
    <x v="13"/>
    <s v="Spahr. Octreotide"/>
    <m/>
    <n v="2"/>
    <n v="20"/>
    <n v="13"/>
    <x v="7"/>
    <s v="C"/>
    <n v="-35"/>
    <x v="1"/>
    <x v="1"/>
    <n v="90"/>
    <s v="C"/>
    <s v="Catheter tip"/>
    <n v="0"/>
  </r>
  <r>
    <x v="164"/>
    <x v="13"/>
    <s v="Spahr. Octreotide"/>
    <m/>
    <n v="2"/>
    <n v="18"/>
    <n v="14"/>
    <x v="13"/>
    <s v="C"/>
    <n v="-22.222222222222221"/>
    <x v="1"/>
    <x v="1"/>
    <n v="90"/>
    <s v="C"/>
    <s v="Catheter tip"/>
    <n v="0"/>
  </r>
  <r>
    <x v="165"/>
    <x v="13"/>
    <s v="Spahr. Octreotide"/>
    <m/>
    <n v="2"/>
    <n v="17.5"/>
    <n v="14.5"/>
    <x v="11"/>
    <s v="C"/>
    <n v="-17.142857142857142"/>
    <x v="1"/>
    <x v="0"/>
    <n v="90"/>
    <s v="C"/>
    <s v="Catheter tip"/>
    <n v="0"/>
  </r>
  <r>
    <x v="166"/>
    <x v="13"/>
    <s v="Spahr. Octreotide"/>
    <m/>
    <n v="2"/>
    <n v="14.5"/>
    <n v="17.5"/>
    <x v="0"/>
    <s v="B"/>
    <n v="20.689655172413794"/>
    <x v="0"/>
    <x v="0"/>
    <n v="90"/>
    <s v="C"/>
    <s v="Catheter tip"/>
    <n v="0"/>
  </r>
  <r>
    <x v="167"/>
    <x v="13"/>
    <s v="Spahr. Octreotide"/>
    <m/>
    <n v="2"/>
    <n v="14"/>
    <n v="18"/>
    <x v="9"/>
    <s v="B"/>
    <n v="28.571428571428573"/>
    <x v="0"/>
    <x v="0"/>
    <n v="90"/>
    <s v="C"/>
    <s v="Catheter tip"/>
    <n v="0"/>
  </r>
  <r>
    <x v="168"/>
    <x v="14"/>
    <s v="Schwarzer. Taurine."/>
    <m/>
    <m/>
    <n v="28"/>
    <n v="27"/>
    <x v="10"/>
    <s v="C"/>
    <n v="-3.5714285714285716"/>
    <x v="0"/>
    <x v="0"/>
    <n v="28"/>
    <s v="B"/>
    <s v="Balloon tipped catheter"/>
    <n v="0"/>
  </r>
  <r>
    <x v="169"/>
    <x v="14"/>
    <s v="Schwarzer. Taurine."/>
    <m/>
    <m/>
    <n v="24"/>
    <n v="27"/>
    <x v="0"/>
    <s v="C"/>
    <n v="12.5"/>
    <x v="0"/>
    <x v="0"/>
    <n v="28"/>
    <s v="B"/>
    <s v="Balloon tipped catheter"/>
    <n v="0"/>
  </r>
  <r>
    <x v="170"/>
    <x v="14"/>
    <s v="Schwarzer. Taurine."/>
    <m/>
    <m/>
    <n v="24"/>
    <n v="23"/>
    <x v="10"/>
    <s v="C"/>
    <n v="-4.166666666666667"/>
    <x v="0"/>
    <x v="0"/>
    <n v="28"/>
    <s v="B"/>
    <s v="Balloon tipped catheter"/>
    <n v="0"/>
  </r>
  <r>
    <x v="171"/>
    <x v="14"/>
    <s v="Schwarzer. Taurine."/>
    <m/>
    <m/>
    <n v="23"/>
    <n v="22"/>
    <x v="10"/>
    <s v="C"/>
    <n v="-4.3478260869565215"/>
    <x v="0"/>
    <x v="0"/>
    <n v="28"/>
    <s v="B"/>
    <s v="Balloon tipped catheter"/>
    <n v="0"/>
  </r>
  <r>
    <x v="172"/>
    <x v="14"/>
    <s v="Schwarzer. Taurine."/>
    <m/>
    <m/>
    <n v="22"/>
    <n v="26"/>
    <x v="9"/>
    <s v="C"/>
    <n v="18.181818181818183"/>
    <x v="0"/>
    <x v="0"/>
    <n v="28"/>
    <s v="B"/>
    <s v="Balloon tipped catheter"/>
    <n v="0"/>
  </r>
  <r>
    <x v="173"/>
    <x v="14"/>
    <s v="Schwarzer. Taurine."/>
    <m/>
    <m/>
    <n v="21"/>
    <n v="21"/>
    <x v="6"/>
    <s v="C"/>
    <n v="0"/>
    <x v="0"/>
    <x v="0"/>
    <n v="28"/>
    <s v="B"/>
    <s v="Balloon tipped catheter"/>
    <n v="0"/>
  </r>
  <r>
    <x v="174"/>
    <x v="14"/>
    <s v="Schwarzer. Taurine."/>
    <m/>
    <m/>
    <n v="17"/>
    <n v="17"/>
    <x v="6"/>
    <s v="C"/>
    <n v="0"/>
    <x v="0"/>
    <x v="0"/>
    <n v="28"/>
    <s v="B"/>
    <s v="Balloon tipped catheter"/>
    <n v="0"/>
  </r>
  <r>
    <x v="175"/>
    <x v="14"/>
    <s v="Schwarzer. Taurine."/>
    <m/>
    <m/>
    <n v="16"/>
    <n v="16"/>
    <x v="6"/>
    <s v="C"/>
    <n v="0"/>
    <x v="0"/>
    <x v="0"/>
    <n v="28"/>
    <s v="B"/>
    <s v="Balloon tipped catheter"/>
    <n v="0"/>
  </r>
  <r>
    <x v="176"/>
    <x v="14"/>
    <s v="Schwarzer. Taurine."/>
    <m/>
    <m/>
    <n v="14"/>
    <n v="15"/>
    <x v="2"/>
    <s v="B"/>
    <n v="7.1428571428571432"/>
    <x v="0"/>
    <x v="0"/>
    <n v="28"/>
    <s v="B"/>
    <s v="Balloon tipped catheter"/>
    <n v="0"/>
  </r>
  <r>
    <x v="177"/>
    <x v="14"/>
    <s v="Schwarzer. Taurine."/>
    <m/>
    <m/>
    <n v="14"/>
    <n v="13"/>
    <x v="10"/>
    <s v="B"/>
    <n v="-7.1428571428571432"/>
    <x v="0"/>
    <x v="0"/>
    <n v="28"/>
    <s v="B"/>
    <s v="Balloon tipped catheter"/>
    <n v="0"/>
  </r>
  <r>
    <x v="178"/>
    <x v="15"/>
    <s v="Troisi. Somatostatin"/>
    <m/>
    <m/>
    <n v="19"/>
    <n v="22"/>
    <x v="0"/>
    <s v="C"/>
    <n v="15.789473684210526"/>
    <x v="0"/>
    <x v="0"/>
    <n v="0"/>
    <s v="A"/>
    <s v="Catheter"/>
    <n v="0"/>
  </r>
  <r>
    <x v="179"/>
    <x v="15"/>
    <s v="Troisi. Somatostatin"/>
    <m/>
    <m/>
    <n v="17"/>
    <n v="23"/>
    <x v="26"/>
    <s v="C"/>
    <n v="35.294117647058826"/>
    <x v="0"/>
    <x v="0"/>
    <n v="0"/>
    <s v="A"/>
    <s v="Catheter"/>
    <n v="0"/>
  </r>
  <r>
    <x v="180"/>
    <x v="15"/>
    <s v="Troisi. Somatostatin"/>
    <m/>
    <m/>
    <n v="15"/>
    <n v="16"/>
    <x v="2"/>
    <s v="B"/>
    <n v="6.666666666666667"/>
    <x v="0"/>
    <x v="0"/>
    <n v="0"/>
    <s v="A"/>
    <s v="Catheter"/>
    <n v="0"/>
  </r>
  <r>
    <x v="181"/>
    <x v="15"/>
    <s v="Troisi. Somatostatin"/>
    <m/>
    <m/>
    <n v="13"/>
    <n v="14"/>
    <x v="2"/>
    <s v="B"/>
    <n v="7.6923076923076925"/>
    <x v="0"/>
    <x v="0"/>
    <n v="0"/>
    <s v="A"/>
    <s v="Catheter"/>
    <n v="0"/>
  </r>
  <r>
    <x v="182"/>
    <x v="15"/>
    <s v="Troisi. Somatostatin"/>
    <m/>
    <m/>
    <n v="12"/>
    <n v="12"/>
    <x v="6"/>
    <s v="A"/>
    <n v="0"/>
    <x v="0"/>
    <x v="0"/>
    <n v="0"/>
    <s v="A"/>
    <s v="Catheter"/>
    <n v="0"/>
  </r>
  <r>
    <x v="183"/>
    <x v="15"/>
    <s v="Troisi. Somatostatin"/>
    <m/>
    <m/>
    <n v="11"/>
    <n v="12"/>
    <x v="2"/>
    <s v="A"/>
    <n v="9.0909090909090917"/>
    <x v="0"/>
    <x v="0"/>
    <n v="0"/>
    <s v="A"/>
    <s v="Catheter"/>
    <n v="0"/>
  </r>
  <r>
    <x v="184"/>
    <x v="15"/>
    <s v="Troisi. Somatostatin"/>
    <m/>
    <m/>
    <n v="11"/>
    <n v="9"/>
    <x v="12"/>
    <s v="A"/>
    <n v="-18.181818181818183"/>
    <x v="1"/>
    <x v="0"/>
    <n v="0"/>
    <s v="A"/>
    <s v="Catheter"/>
    <n v="0"/>
  </r>
  <r>
    <x v="185"/>
    <x v="15"/>
    <s v="Troisi. Somatostatin"/>
    <m/>
    <m/>
    <n v="10"/>
    <n v="14"/>
    <x v="9"/>
    <s v="A"/>
    <n v="40"/>
    <x v="0"/>
    <x v="0"/>
    <n v="0"/>
    <s v="A"/>
    <s v="Catheter"/>
    <n v="0"/>
  </r>
  <r>
    <x v="186"/>
    <x v="15"/>
    <s v="Troisi. Somatostatin"/>
    <m/>
    <m/>
    <n v="10"/>
    <n v="11"/>
    <x v="2"/>
    <s v="A"/>
    <n v="10"/>
    <x v="0"/>
    <x v="0"/>
    <n v="0"/>
    <s v="A"/>
    <s v="Catheter"/>
    <n v="0"/>
  </r>
  <r>
    <x v="187"/>
    <x v="15"/>
    <s v="Troisi. Somatostatin"/>
    <m/>
    <m/>
    <n v="10"/>
    <n v="10"/>
    <x v="6"/>
    <s v="A"/>
    <n v="0"/>
    <x v="0"/>
    <x v="0"/>
    <n v="0"/>
    <s v="A"/>
    <s v="Catheter"/>
    <n v="0"/>
  </r>
  <r>
    <x v="188"/>
    <x v="15"/>
    <s v="Troisi. Somatostatin"/>
    <m/>
    <m/>
    <n v="10"/>
    <n v="9"/>
    <x v="10"/>
    <s v="A"/>
    <n v="-10"/>
    <x v="0"/>
    <x v="0"/>
    <n v="0"/>
    <s v="A"/>
    <s v="Catheter"/>
    <n v="0"/>
  </r>
  <r>
    <x v="189"/>
    <x v="16"/>
    <s v="Pomier-Layrargues. Propranolol (D10 to M6)"/>
    <m/>
    <n v="2"/>
    <n v="25"/>
    <n v="28.5"/>
    <x v="17"/>
    <s v="C"/>
    <n v="14"/>
    <x v="0"/>
    <x v="0"/>
    <n v="172.5"/>
    <s v="C"/>
    <s v="Balloon catheter"/>
    <n v="0"/>
  </r>
  <r>
    <x v="190"/>
    <x v="16"/>
    <s v="Pomier-Layrargues. Propranolol (D10 to M6)"/>
    <m/>
    <n v="2"/>
    <n v="14"/>
    <n v="15.5"/>
    <x v="16"/>
    <s v="B"/>
    <n v="10.714285714285714"/>
    <x v="0"/>
    <x v="0"/>
    <n v="172.5"/>
    <s v="C"/>
    <s v="Balloon catheter"/>
    <n v="0"/>
  </r>
  <r>
    <x v="191"/>
    <x v="16"/>
    <s v="Pomier-Layrargues. Propranolol (D10 to M6)"/>
    <m/>
    <n v="2"/>
    <n v="12.5"/>
    <n v="15"/>
    <x v="4"/>
    <s v="B"/>
    <n v="20"/>
    <x v="0"/>
    <x v="0"/>
    <n v="172.5"/>
    <s v="C"/>
    <s v="Balloon catheter"/>
    <n v="0"/>
  </r>
  <r>
    <x v="192"/>
    <x v="16"/>
    <s v="Pomier-Layrargues. Propranolol (D10 to M6)"/>
    <m/>
    <n v="2"/>
    <n v="13"/>
    <n v="13.5"/>
    <x v="14"/>
    <s v="B"/>
    <n v="3.8461538461538463"/>
    <x v="0"/>
    <x v="0"/>
    <n v="172.5"/>
    <s v="C"/>
    <s v="Balloon catheter"/>
    <n v="0"/>
  </r>
  <r>
    <x v="193"/>
    <x v="16"/>
    <s v="Pomier-Layrargues. Propranolol (D10 to M6)"/>
    <m/>
    <n v="2"/>
    <n v="12.5"/>
    <n v="13"/>
    <x v="14"/>
    <s v="B"/>
    <n v="4"/>
    <x v="0"/>
    <x v="0"/>
    <n v="172.5"/>
    <s v="C"/>
    <s v="Balloon catheter"/>
    <n v="0"/>
  </r>
  <r>
    <x v="194"/>
    <x v="16"/>
    <s v="Pomier-Layrargues. Propranolol (D10 to M6)"/>
    <m/>
    <n v="2"/>
    <n v="11"/>
    <n v="11.5"/>
    <x v="14"/>
    <s v="A"/>
    <n v="4.5454545454545459"/>
    <x v="0"/>
    <x v="0"/>
    <n v="172.5"/>
    <s v="C"/>
    <s v="Balloon catheter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1036A-009D-8C45-B7EC-CE69E0A3649D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udy">
  <location ref="A3:D34" firstHeaderRow="0" firstDataRow="1" firstDataCol="1"/>
  <pivotFields count="16">
    <pivotField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dataField="1" showAll="0">
      <items count="28">
        <item x="22"/>
        <item x="21"/>
        <item x="26"/>
        <item x="25"/>
        <item x="9"/>
        <item x="17"/>
        <item x="0"/>
        <item x="4"/>
        <item x="1"/>
        <item x="16"/>
        <item x="2"/>
        <item x="14"/>
        <item x="6"/>
        <item x="8"/>
        <item x="10"/>
        <item x="5"/>
        <item x="12"/>
        <item x="3"/>
        <item x="11"/>
        <item x="15"/>
        <item x="13"/>
        <item x="19"/>
        <item x="18"/>
        <item x="23"/>
        <item x="7"/>
        <item x="20"/>
        <item x="24"/>
        <item t="default"/>
      </items>
    </pivotField>
    <pivotField showAll="0"/>
    <pivotField showAll="0"/>
    <pivotField axis="axisRow" showAll="0">
      <items count="3">
        <item n="Non-responders" x="0"/>
        <item n="Responders" x="1"/>
        <item t="default"/>
      </items>
    </pivotField>
    <pivotField showAll="0"/>
    <pivotField numFmtId="2" showAll="0"/>
    <pivotField showAll="0"/>
    <pivotField showAll="0"/>
    <pivotField showAll="0"/>
  </pivotFields>
  <rowFields count="2">
    <field x="10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7" subtotal="count" baseField="0" baseItem="0"/>
    <dataField name="Average HVPG change" fld="7" subtotal="average" baseField="0" baseItem="0"/>
    <dataField name="StdDevp of  HVPG change" fld="7" subtotal="stdDevp" baseField="0" baseItem="0"/>
  </dataFields>
  <formats count="3">
    <format dxfId="4">
      <pivotArea dataOnly="0" fieldPosition="0">
        <references count="1">
          <reference field="10" count="0"/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3A7BE-C293-AA4B-A496-6E322FBA8CEB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udy">
  <location ref="A3:D30" firstHeaderRow="0" firstDataRow="1" firstDataCol="1"/>
  <pivotFields count="16"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dataField="1" showAll="0">
      <items count="28">
        <item x="22"/>
        <item x="21"/>
        <item x="26"/>
        <item x="25"/>
        <item x="9"/>
        <item x="17"/>
        <item x="0"/>
        <item x="4"/>
        <item x="1"/>
        <item x="16"/>
        <item x="2"/>
        <item x="14"/>
        <item x="6"/>
        <item x="8"/>
        <item x="10"/>
        <item x="5"/>
        <item x="12"/>
        <item x="3"/>
        <item x="11"/>
        <item x="15"/>
        <item x="13"/>
        <item x="19"/>
        <item x="18"/>
        <item x="23"/>
        <item x="7"/>
        <item x="20"/>
        <item x="24"/>
        <item t="default"/>
      </items>
    </pivotField>
    <pivotField showAll="0"/>
    <pivotField showAll="0"/>
    <pivotField showAll="0"/>
    <pivotField axis="axisRow" showAll="0">
      <items count="3">
        <item n="Non-responders" x="0"/>
        <item n="Responders" x="1"/>
        <item t="default"/>
      </items>
    </pivotField>
    <pivotField numFmtId="2" showAll="0"/>
    <pivotField showAll="0"/>
    <pivotField showAll="0"/>
    <pivotField showAll="0"/>
  </pivotFields>
  <rowFields count="2">
    <field x="11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/>
    </i>
    <i r="1">
      <x v="5"/>
    </i>
    <i r="1">
      <x v="6"/>
    </i>
    <i r="1">
      <x v="7"/>
    </i>
    <i r="1">
      <x v="10"/>
    </i>
    <i r="1">
      <x v="12"/>
    </i>
    <i r="1"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7" subtotal="count" baseField="0" baseItem="0"/>
    <dataField name="Average HVPG change" fld="7" subtotal="average" baseField="0" baseItem="0"/>
    <dataField name="StdDevp HVPG change" fld="7" subtotal="stdDevp" baseField="0" baseItem="0"/>
  </dataFields>
  <formats count="2">
    <format dxfId="1">
      <pivotArea dataOnly="0" fieldPosition="0">
        <references count="1">
          <reference field="11" count="0"/>
        </references>
      </pivotArea>
    </format>
    <format dxfId="0">
      <pivotArea dataOnly="0" grandRow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6776E-18FB-2843-8853-2684EFBE9C82}">
  <dimension ref="A1:T579"/>
  <sheetViews>
    <sheetView tabSelected="1" zoomScaleNormal="100" zoomScaleSheetLayoutView="90" workbookViewId="0">
      <pane xSplit="2" ySplit="1" topLeftCell="G556" activePane="bottomRight" state="frozen"/>
      <selection pane="topRight" activeCell="C1" sqref="C1"/>
      <selection pane="bottomLeft" activeCell="A2" sqref="A2"/>
      <selection pane="bottomRight" activeCell="H573" sqref="H573"/>
    </sheetView>
  </sheetViews>
  <sheetFormatPr baseColWidth="10" defaultRowHeight="16" x14ac:dyDescent="0.2"/>
  <cols>
    <col min="1" max="1" width="16.83203125" style="1" customWidth="1"/>
    <col min="2" max="3" width="10.83203125" style="1"/>
    <col min="4" max="4" width="40.33203125" style="1" customWidth="1"/>
    <col min="5" max="7" width="31.5" style="1" customWidth="1"/>
    <col min="8" max="8" width="23.6640625" style="1" customWidth="1"/>
    <col min="9" max="9" width="18.33203125" style="1" customWidth="1"/>
    <col min="10" max="11" width="19.33203125" style="1" customWidth="1"/>
    <col min="12" max="12" width="48.83203125" style="1" customWidth="1"/>
    <col min="13" max="13" width="22" style="1" customWidth="1"/>
    <col min="14" max="14" width="18.33203125" style="1" customWidth="1"/>
    <col min="15" max="15" width="13.6640625" style="1" customWidth="1"/>
    <col min="16" max="16" width="17.6640625" style="4" customWidth="1"/>
    <col min="17" max="17" width="27.6640625" style="4" customWidth="1"/>
    <col min="18" max="18" width="25.33203125" style="1" customWidth="1"/>
    <col min="19" max="19" width="21.83203125" style="1" customWidth="1"/>
    <col min="20" max="20" width="18.5" style="1" customWidth="1"/>
    <col min="21" max="16384" width="10.83203125" style="1"/>
  </cols>
  <sheetData>
    <row r="1" spans="1:20" x14ac:dyDescent="0.2">
      <c r="A1" s="1" t="s">
        <v>5</v>
      </c>
      <c r="B1" s="1" t="s">
        <v>0</v>
      </c>
      <c r="C1" s="1" t="s">
        <v>78</v>
      </c>
      <c r="D1" s="1" t="s">
        <v>1</v>
      </c>
      <c r="E1" s="1" t="s">
        <v>2</v>
      </c>
      <c r="F1" s="1" t="s">
        <v>76</v>
      </c>
      <c r="G1" s="1" t="s">
        <v>77</v>
      </c>
      <c r="H1" s="1" t="s">
        <v>7</v>
      </c>
      <c r="I1" s="1" t="s">
        <v>3</v>
      </c>
      <c r="J1" s="1" t="s">
        <v>4</v>
      </c>
      <c r="K1" s="1" t="s">
        <v>47</v>
      </c>
      <c r="L1" s="1" t="s">
        <v>52</v>
      </c>
      <c r="M1" s="1" t="s">
        <v>55</v>
      </c>
      <c r="N1" s="1" t="s">
        <v>56</v>
      </c>
      <c r="O1" s="1" t="s">
        <v>57</v>
      </c>
      <c r="P1" s="4" t="s">
        <v>46</v>
      </c>
      <c r="Q1" s="4" t="s">
        <v>53</v>
      </c>
      <c r="R1" s="1" t="s">
        <v>8</v>
      </c>
      <c r="S1" s="1" t="s">
        <v>28</v>
      </c>
      <c r="T1" s="1" t="s">
        <v>73</v>
      </c>
    </row>
    <row r="2" spans="1:20" x14ac:dyDescent="0.2">
      <c r="A2" s="1">
        <v>1</v>
      </c>
      <c r="B2" s="1">
        <v>1</v>
      </c>
      <c r="C2" s="1">
        <v>1</v>
      </c>
      <c r="D2" s="1" t="s">
        <v>6</v>
      </c>
      <c r="F2" s="1">
        <v>1</v>
      </c>
      <c r="G2" s="1">
        <v>26</v>
      </c>
      <c r="H2" s="1">
        <v>2</v>
      </c>
      <c r="I2" s="1">
        <v>26</v>
      </c>
      <c r="J2" s="1">
        <v>29</v>
      </c>
      <c r="K2" s="1">
        <f>I2-J2</f>
        <v>-3</v>
      </c>
      <c r="L2" s="1" t="s">
        <v>49</v>
      </c>
      <c r="M2" s="1">
        <f>(J2-I2)*100/I2</f>
        <v>11.538461538461538</v>
      </c>
      <c r="N2" s="1" t="str">
        <f>IF(M2&lt;-10,"R","N")</f>
        <v>N</v>
      </c>
      <c r="O2" s="1" t="str">
        <f>IF(M2&lt;-20,"R","N")</f>
        <v>N</v>
      </c>
      <c r="P2" s="4">
        <v>30</v>
      </c>
      <c r="Q2" s="4" t="s">
        <v>49</v>
      </c>
      <c r="R2" s="1" t="s">
        <v>13</v>
      </c>
      <c r="S2" s="1">
        <v>1</v>
      </c>
      <c r="T2" s="1" t="s">
        <v>74</v>
      </c>
    </row>
    <row r="3" spans="1:20" x14ac:dyDescent="0.2">
      <c r="A3" s="1">
        <v>2</v>
      </c>
      <c r="B3" s="1">
        <v>1</v>
      </c>
      <c r="C3" s="1">
        <v>1</v>
      </c>
      <c r="D3" s="1" t="s">
        <v>6</v>
      </c>
      <c r="F3" s="1">
        <v>1</v>
      </c>
      <c r="G3" s="1">
        <v>25</v>
      </c>
      <c r="H3" s="1">
        <v>2</v>
      </c>
      <c r="I3" s="1">
        <v>25</v>
      </c>
      <c r="J3" s="1">
        <v>27</v>
      </c>
      <c r="K3" s="1">
        <f>I3-J3</f>
        <v>-2</v>
      </c>
      <c r="L3" s="1" t="s">
        <v>49</v>
      </c>
      <c r="M3" s="1">
        <f t="shared" ref="M3:M66" si="0">(J3-I3)*100/I3</f>
        <v>8</v>
      </c>
      <c r="N3" s="1" t="str">
        <f t="shared" ref="N3:N66" si="1">IF(M3&lt;-10,"R","N")</f>
        <v>N</v>
      </c>
      <c r="O3" s="1" t="str">
        <f t="shared" ref="O3:O66" si="2">IF(M3&lt;-20,"R","N")</f>
        <v>N</v>
      </c>
      <c r="P3" s="4">
        <v>30</v>
      </c>
      <c r="Q3" s="4" t="s">
        <v>49</v>
      </c>
      <c r="R3" s="1" t="s">
        <v>13</v>
      </c>
      <c r="S3" s="1">
        <v>1</v>
      </c>
      <c r="T3" s="1" t="s">
        <v>74</v>
      </c>
    </row>
    <row r="4" spans="1:20" x14ac:dyDescent="0.2">
      <c r="A4" s="1">
        <v>3</v>
      </c>
      <c r="B4" s="1">
        <v>1</v>
      </c>
      <c r="C4" s="1">
        <v>1</v>
      </c>
      <c r="D4" s="1" t="s">
        <v>6</v>
      </c>
      <c r="F4" s="1">
        <v>1</v>
      </c>
      <c r="G4" s="1">
        <v>25.5</v>
      </c>
      <c r="H4" s="1">
        <v>2</v>
      </c>
      <c r="I4" s="1">
        <v>25.5</v>
      </c>
      <c r="J4" s="1">
        <v>26.5</v>
      </c>
      <c r="K4" s="1">
        <f t="shared" ref="K4:K67" si="3">I4-J4</f>
        <v>-1</v>
      </c>
      <c r="L4" s="1" t="s">
        <v>49</v>
      </c>
      <c r="M4" s="1">
        <f t="shared" si="0"/>
        <v>3.9215686274509802</v>
      </c>
      <c r="N4" s="1" t="str">
        <f t="shared" si="1"/>
        <v>N</v>
      </c>
      <c r="O4" s="1" t="str">
        <f t="shared" si="2"/>
        <v>N</v>
      </c>
      <c r="P4" s="4">
        <v>30</v>
      </c>
      <c r="Q4" s="4" t="s">
        <v>49</v>
      </c>
      <c r="R4" s="1" t="s">
        <v>13</v>
      </c>
      <c r="S4" s="1">
        <v>1</v>
      </c>
      <c r="T4" s="1" t="s">
        <v>74</v>
      </c>
    </row>
    <row r="5" spans="1:20" x14ac:dyDescent="0.2">
      <c r="A5" s="1">
        <v>4</v>
      </c>
      <c r="B5" s="1">
        <v>1</v>
      </c>
      <c r="C5" s="1">
        <v>1</v>
      </c>
      <c r="D5" s="1" t="s">
        <v>6</v>
      </c>
      <c r="F5" s="1">
        <v>1</v>
      </c>
      <c r="G5" s="1">
        <v>26.5</v>
      </c>
      <c r="H5" s="1">
        <v>2</v>
      </c>
      <c r="I5" s="1">
        <v>26.5</v>
      </c>
      <c r="J5" s="1">
        <v>24</v>
      </c>
      <c r="K5" s="1">
        <f t="shared" si="3"/>
        <v>2.5</v>
      </c>
      <c r="L5" s="1" t="s">
        <v>49</v>
      </c>
      <c r="M5" s="1">
        <f t="shared" si="0"/>
        <v>-9.433962264150944</v>
      </c>
      <c r="N5" s="1" t="str">
        <f t="shared" si="1"/>
        <v>N</v>
      </c>
      <c r="O5" s="1" t="str">
        <f t="shared" si="2"/>
        <v>N</v>
      </c>
      <c r="P5" s="4">
        <v>30</v>
      </c>
      <c r="Q5" s="4" t="s">
        <v>49</v>
      </c>
      <c r="R5" s="1" t="s">
        <v>13</v>
      </c>
      <c r="S5" s="1">
        <v>1</v>
      </c>
      <c r="T5" s="1" t="s">
        <v>74</v>
      </c>
    </row>
    <row r="6" spans="1:20" x14ac:dyDescent="0.2">
      <c r="A6" s="1">
        <v>5</v>
      </c>
      <c r="B6" s="1">
        <v>1</v>
      </c>
      <c r="C6" s="1">
        <v>1</v>
      </c>
      <c r="D6" s="1" t="s">
        <v>6</v>
      </c>
      <c r="F6" s="1">
        <v>1</v>
      </c>
      <c r="G6" s="1">
        <v>21</v>
      </c>
      <c r="H6" s="1">
        <v>1</v>
      </c>
      <c r="I6" s="1">
        <v>21</v>
      </c>
      <c r="J6" s="1">
        <v>23.5</v>
      </c>
      <c r="K6" s="1">
        <f t="shared" si="3"/>
        <v>-2.5</v>
      </c>
      <c r="L6" s="1" t="s">
        <v>49</v>
      </c>
      <c r="M6" s="1">
        <f t="shared" si="0"/>
        <v>11.904761904761905</v>
      </c>
      <c r="N6" s="1" t="str">
        <f t="shared" si="1"/>
        <v>N</v>
      </c>
      <c r="O6" s="1" t="str">
        <f t="shared" si="2"/>
        <v>N</v>
      </c>
      <c r="P6" s="4">
        <v>30</v>
      </c>
      <c r="Q6" s="4" t="s">
        <v>49</v>
      </c>
      <c r="R6" s="1" t="s">
        <v>13</v>
      </c>
      <c r="S6" s="1">
        <v>1</v>
      </c>
      <c r="T6" s="1" t="s">
        <v>74</v>
      </c>
    </row>
    <row r="7" spans="1:20" x14ac:dyDescent="0.2">
      <c r="A7" s="1">
        <v>6</v>
      </c>
      <c r="B7" s="1">
        <v>1</v>
      </c>
      <c r="C7" s="1">
        <v>1</v>
      </c>
      <c r="D7" s="1" t="s">
        <v>6</v>
      </c>
      <c r="F7" s="1">
        <v>1</v>
      </c>
      <c r="G7" s="1">
        <v>22</v>
      </c>
      <c r="H7" s="1">
        <v>2</v>
      </c>
      <c r="I7" s="1">
        <v>22</v>
      </c>
      <c r="J7" s="1">
        <v>23</v>
      </c>
      <c r="K7" s="1">
        <f t="shared" si="3"/>
        <v>-1</v>
      </c>
      <c r="L7" s="1" t="s">
        <v>49</v>
      </c>
      <c r="M7" s="1">
        <f t="shared" si="0"/>
        <v>4.5454545454545459</v>
      </c>
      <c r="N7" s="1" t="str">
        <f t="shared" si="1"/>
        <v>N</v>
      </c>
      <c r="O7" s="1" t="str">
        <f t="shared" si="2"/>
        <v>N</v>
      </c>
      <c r="P7" s="4">
        <v>30</v>
      </c>
      <c r="Q7" s="4" t="s">
        <v>49</v>
      </c>
      <c r="R7" s="1" t="s">
        <v>13</v>
      </c>
      <c r="S7" s="1">
        <v>1</v>
      </c>
      <c r="T7" s="1" t="s">
        <v>74</v>
      </c>
    </row>
    <row r="8" spans="1:20" x14ac:dyDescent="0.2">
      <c r="A8" s="1">
        <v>7</v>
      </c>
      <c r="B8" s="1">
        <v>1</v>
      </c>
      <c r="C8" s="1">
        <v>1</v>
      </c>
      <c r="D8" s="1" t="s">
        <v>6</v>
      </c>
      <c r="F8" s="1">
        <v>1</v>
      </c>
      <c r="G8" s="1">
        <v>20.5</v>
      </c>
      <c r="H8" s="1">
        <v>2</v>
      </c>
      <c r="I8" s="1">
        <v>20.5</v>
      </c>
      <c r="J8" s="1">
        <v>23</v>
      </c>
      <c r="K8" s="1">
        <f t="shared" si="3"/>
        <v>-2.5</v>
      </c>
      <c r="L8" s="1" t="s">
        <v>49</v>
      </c>
      <c r="M8" s="1">
        <f t="shared" si="0"/>
        <v>12.195121951219512</v>
      </c>
      <c r="N8" s="1" t="str">
        <f t="shared" si="1"/>
        <v>N</v>
      </c>
      <c r="O8" s="1" t="str">
        <f t="shared" si="2"/>
        <v>N</v>
      </c>
      <c r="P8" s="4">
        <v>30</v>
      </c>
      <c r="Q8" s="4" t="s">
        <v>49</v>
      </c>
      <c r="R8" s="1" t="s">
        <v>13</v>
      </c>
      <c r="S8" s="1">
        <v>1</v>
      </c>
      <c r="T8" s="1" t="s">
        <v>74</v>
      </c>
    </row>
    <row r="9" spans="1:20" x14ac:dyDescent="0.2">
      <c r="A9" s="1">
        <v>8</v>
      </c>
      <c r="B9" s="1">
        <v>1</v>
      </c>
      <c r="C9" s="1">
        <v>1</v>
      </c>
      <c r="D9" s="1" t="s">
        <v>6</v>
      </c>
      <c r="F9" s="1">
        <v>1</v>
      </c>
      <c r="G9" s="1">
        <v>23</v>
      </c>
      <c r="H9" s="1">
        <v>1</v>
      </c>
      <c r="I9" s="1">
        <v>23</v>
      </c>
      <c r="J9" s="1">
        <v>21.5</v>
      </c>
      <c r="K9" s="1">
        <f t="shared" si="3"/>
        <v>1.5</v>
      </c>
      <c r="L9" s="1" t="s">
        <v>49</v>
      </c>
      <c r="M9" s="1">
        <f t="shared" si="0"/>
        <v>-6.5217391304347823</v>
      </c>
      <c r="N9" s="1" t="str">
        <f t="shared" si="1"/>
        <v>N</v>
      </c>
      <c r="O9" s="1" t="str">
        <f t="shared" si="2"/>
        <v>N</v>
      </c>
      <c r="P9" s="4">
        <v>30</v>
      </c>
      <c r="Q9" s="4" t="s">
        <v>49</v>
      </c>
      <c r="R9" s="1" t="s">
        <v>13</v>
      </c>
      <c r="S9" s="1">
        <v>1</v>
      </c>
      <c r="T9" s="1" t="s">
        <v>74</v>
      </c>
    </row>
    <row r="10" spans="1:20" x14ac:dyDescent="0.2">
      <c r="A10" s="1">
        <v>9</v>
      </c>
      <c r="B10" s="1">
        <v>1</v>
      </c>
      <c r="C10" s="1">
        <v>1</v>
      </c>
      <c r="D10" s="1" t="s">
        <v>6</v>
      </c>
      <c r="F10" s="1">
        <v>1</v>
      </c>
      <c r="G10" s="1">
        <v>20.5</v>
      </c>
      <c r="H10" s="1">
        <v>2</v>
      </c>
      <c r="I10" s="1">
        <v>20.5</v>
      </c>
      <c r="J10" s="1">
        <v>21.5</v>
      </c>
      <c r="K10" s="1">
        <f t="shared" si="3"/>
        <v>-1</v>
      </c>
      <c r="L10" s="1" t="s">
        <v>49</v>
      </c>
      <c r="M10" s="1">
        <f t="shared" si="0"/>
        <v>4.8780487804878048</v>
      </c>
      <c r="N10" s="1" t="str">
        <f t="shared" si="1"/>
        <v>N</v>
      </c>
      <c r="O10" s="1" t="str">
        <f t="shared" si="2"/>
        <v>N</v>
      </c>
      <c r="P10" s="4">
        <v>30</v>
      </c>
      <c r="Q10" s="4" t="s">
        <v>49</v>
      </c>
      <c r="R10" s="1" t="s">
        <v>13</v>
      </c>
      <c r="S10" s="1">
        <v>1</v>
      </c>
      <c r="T10" s="1" t="s">
        <v>74</v>
      </c>
    </row>
    <row r="11" spans="1:20" x14ac:dyDescent="0.2">
      <c r="A11" s="1">
        <v>10</v>
      </c>
      <c r="B11" s="1">
        <v>1</v>
      </c>
      <c r="C11" s="1">
        <v>1</v>
      </c>
      <c r="D11" s="1" t="s">
        <v>6</v>
      </c>
      <c r="F11" s="1">
        <v>1</v>
      </c>
      <c r="G11" s="1">
        <v>21</v>
      </c>
      <c r="H11" s="1">
        <v>2</v>
      </c>
      <c r="I11" s="1">
        <v>21</v>
      </c>
      <c r="J11" s="1">
        <v>21</v>
      </c>
      <c r="K11" s="1">
        <f t="shared" si="3"/>
        <v>0</v>
      </c>
      <c r="L11" s="1" t="s">
        <v>49</v>
      </c>
      <c r="M11" s="1">
        <f t="shared" si="0"/>
        <v>0</v>
      </c>
      <c r="N11" s="1" t="str">
        <f t="shared" si="1"/>
        <v>N</v>
      </c>
      <c r="O11" s="1" t="str">
        <f t="shared" si="2"/>
        <v>N</v>
      </c>
      <c r="P11" s="4">
        <v>30</v>
      </c>
      <c r="Q11" s="4" t="s">
        <v>49</v>
      </c>
      <c r="R11" s="1" t="s">
        <v>13</v>
      </c>
      <c r="S11" s="1">
        <v>1</v>
      </c>
      <c r="T11" s="1" t="s">
        <v>74</v>
      </c>
    </row>
    <row r="12" spans="1:20" x14ac:dyDescent="0.2">
      <c r="A12" s="1">
        <v>11</v>
      </c>
      <c r="B12" s="1">
        <v>1</v>
      </c>
      <c r="C12" s="1">
        <v>1</v>
      </c>
      <c r="D12" s="1" t="s">
        <v>6</v>
      </c>
      <c r="F12" s="1">
        <v>1</v>
      </c>
      <c r="G12" s="1">
        <v>18</v>
      </c>
      <c r="H12" s="1">
        <v>2</v>
      </c>
      <c r="I12" s="1">
        <v>18</v>
      </c>
      <c r="J12" s="1">
        <v>21</v>
      </c>
      <c r="K12" s="1">
        <f t="shared" si="3"/>
        <v>-3</v>
      </c>
      <c r="L12" s="1" t="s">
        <v>49</v>
      </c>
      <c r="M12" s="1">
        <f t="shared" si="0"/>
        <v>16.666666666666668</v>
      </c>
      <c r="N12" s="1" t="str">
        <f t="shared" si="1"/>
        <v>N</v>
      </c>
      <c r="O12" s="1" t="str">
        <f t="shared" si="2"/>
        <v>N</v>
      </c>
      <c r="P12" s="4">
        <v>30</v>
      </c>
      <c r="Q12" s="4" t="s">
        <v>49</v>
      </c>
      <c r="R12" s="1" t="s">
        <v>13</v>
      </c>
      <c r="S12" s="1">
        <v>1</v>
      </c>
      <c r="T12" s="1" t="s">
        <v>74</v>
      </c>
    </row>
    <row r="13" spans="1:20" x14ac:dyDescent="0.2">
      <c r="A13" s="1">
        <v>12</v>
      </c>
      <c r="B13" s="1">
        <v>1</v>
      </c>
      <c r="C13" s="1">
        <v>1</v>
      </c>
      <c r="D13" s="1" t="s">
        <v>6</v>
      </c>
      <c r="F13" s="1">
        <v>1</v>
      </c>
      <c r="G13" s="1">
        <v>27</v>
      </c>
      <c r="H13" s="1">
        <v>2</v>
      </c>
      <c r="I13" s="1">
        <v>27</v>
      </c>
      <c r="J13" s="1">
        <v>20</v>
      </c>
      <c r="K13" s="1">
        <f t="shared" si="3"/>
        <v>7</v>
      </c>
      <c r="L13" s="1" t="s">
        <v>49</v>
      </c>
      <c r="M13" s="1">
        <f t="shared" si="0"/>
        <v>-25.925925925925927</v>
      </c>
      <c r="N13" s="1" t="str">
        <f>IF(M13&lt;-10,"R","N")</f>
        <v>R</v>
      </c>
      <c r="O13" s="1" t="str">
        <f t="shared" si="2"/>
        <v>R</v>
      </c>
      <c r="P13" s="4">
        <v>30</v>
      </c>
      <c r="Q13" s="4" t="s">
        <v>49</v>
      </c>
      <c r="R13" s="1" t="s">
        <v>13</v>
      </c>
      <c r="S13" s="1">
        <v>1</v>
      </c>
      <c r="T13" s="1" t="s">
        <v>74</v>
      </c>
    </row>
    <row r="14" spans="1:20" x14ac:dyDescent="0.2">
      <c r="A14" s="1">
        <v>13</v>
      </c>
      <c r="B14" s="1">
        <v>1</v>
      </c>
      <c r="C14" s="1">
        <v>1</v>
      </c>
      <c r="D14" s="1" t="s">
        <v>6</v>
      </c>
      <c r="F14" s="1">
        <v>1</v>
      </c>
      <c r="G14" s="1">
        <v>20.5</v>
      </c>
      <c r="H14" s="1">
        <v>1</v>
      </c>
      <c r="I14" s="1">
        <v>20.5</v>
      </c>
      <c r="J14" s="1">
        <v>20</v>
      </c>
      <c r="K14" s="1">
        <f t="shared" si="3"/>
        <v>0.5</v>
      </c>
      <c r="L14" s="1" t="s">
        <v>49</v>
      </c>
      <c r="M14" s="1">
        <f t="shared" si="0"/>
        <v>-2.4390243902439024</v>
      </c>
      <c r="N14" s="1" t="str">
        <f t="shared" si="1"/>
        <v>N</v>
      </c>
      <c r="O14" s="1" t="str">
        <f t="shared" si="2"/>
        <v>N</v>
      </c>
      <c r="P14" s="4">
        <v>30</v>
      </c>
      <c r="Q14" s="4" t="s">
        <v>49</v>
      </c>
      <c r="R14" s="1" t="s">
        <v>13</v>
      </c>
      <c r="S14" s="1">
        <v>1</v>
      </c>
      <c r="T14" s="1" t="s">
        <v>74</v>
      </c>
    </row>
    <row r="15" spans="1:20" x14ac:dyDescent="0.2">
      <c r="A15" s="1">
        <v>14</v>
      </c>
      <c r="B15" s="1">
        <v>1</v>
      </c>
      <c r="C15" s="1">
        <v>1</v>
      </c>
      <c r="D15" s="1" t="s">
        <v>6</v>
      </c>
      <c r="F15" s="1">
        <v>1</v>
      </c>
      <c r="G15" s="1">
        <v>16</v>
      </c>
      <c r="H15" s="1">
        <v>1</v>
      </c>
      <c r="I15" s="1">
        <v>16</v>
      </c>
      <c r="J15" s="1">
        <v>20</v>
      </c>
      <c r="K15" s="1">
        <f t="shared" si="3"/>
        <v>-4</v>
      </c>
      <c r="L15" s="1" t="s">
        <v>49</v>
      </c>
      <c r="M15" s="1">
        <f t="shared" si="0"/>
        <v>25</v>
      </c>
      <c r="N15" s="1" t="str">
        <f t="shared" si="1"/>
        <v>N</v>
      </c>
      <c r="O15" s="1" t="str">
        <f t="shared" si="2"/>
        <v>N</v>
      </c>
      <c r="P15" s="4">
        <v>30</v>
      </c>
      <c r="Q15" s="4" t="s">
        <v>49</v>
      </c>
      <c r="R15" s="1" t="s">
        <v>13</v>
      </c>
      <c r="S15" s="1">
        <v>1</v>
      </c>
      <c r="T15" s="1" t="s">
        <v>74</v>
      </c>
    </row>
    <row r="16" spans="1:20" x14ac:dyDescent="0.2">
      <c r="A16" s="1">
        <v>15</v>
      </c>
      <c r="B16" s="1">
        <v>1</v>
      </c>
      <c r="C16" s="1">
        <v>1</v>
      </c>
      <c r="D16" s="1" t="s">
        <v>6</v>
      </c>
      <c r="F16" s="1">
        <v>1</v>
      </c>
      <c r="G16" s="1">
        <v>18.5</v>
      </c>
      <c r="H16" s="1">
        <v>1</v>
      </c>
      <c r="I16" s="1">
        <v>18.5</v>
      </c>
      <c r="J16" s="1">
        <v>17.5</v>
      </c>
      <c r="K16" s="1">
        <f t="shared" si="3"/>
        <v>1</v>
      </c>
      <c r="L16" s="1" t="s">
        <v>49</v>
      </c>
      <c r="M16" s="1">
        <f t="shared" si="0"/>
        <v>-5.4054054054054053</v>
      </c>
      <c r="N16" s="1" t="str">
        <f t="shared" si="1"/>
        <v>N</v>
      </c>
      <c r="O16" s="1" t="str">
        <f t="shared" si="2"/>
        <v>N</v>
      </c>
      <c r="P16" s="4">
        <v>30</v>
      </c>
      <c r="Q16" s="4" t="s">
        <v>49</v>
      </c>
      <c r="R16" s="1" t="s">
        <v>13</v>
      </c>
      <c r="S16" s="1">
        <v>1</v>
      </c>
      <c r="T16" s="1" t="s">
        <v>74</v>
      </c>
    </row>
    <row r="17" spans="1:20" x14ac:dyDescent="0.2">
      <c r="A17" s="1">
        <v>16</v>
      </c>
      <c r="B17" s="1">
        <v>1</v>
      </c>
      <c r="C17" s="1">
        <v>1</v>
      </c>
      <c r="D17" s="1" t="s">
        <v>6</v>
      </c>
      <c r="F17" s="1">
        <v>1</v>
      </c>
      <c r="G17" s="1">
        <v>20</v>
      </c>
      <c r="H17" s="1">
        <v>2</v>
      </c>
      <c r="I17" s="1">
        <v>20</v>
      </c>
      <c r="J17" s="2">
        <v>17</v>
      </c>
      <c r="K17" s="1">
        <f t="shared" si="3"/>
        <v>3</v>
      </c>
      <c r="L17" s="1" t="s">
        <v>49</v>
      </c>
      <c r="M17" s="1">
        <f t="shared" si="0"/>
        <v>-15</v>
      </c>
      <c r="N17" s="1" t="str">
        <f t="shared" si="1"/>
        <v>R</v>
      </c>
      <c r="O17" s="1" t="str">
        <f t="shared" si="2"/>
        <v>N</v>
      </c>
      <c r="P17" s="4">
        <v>30</v>
      </c>
      <c r="Q17" s="4" t="s">
        <v>49</v>
      </c>
      <c r="R17" s="1" t="s">
        <v>13</v>
      </c>
      <c r="S17" s="1">
        <v>1</v>
      </c>
      <c r="T17" s="1" t="s">
        <v>74</v>
      </c>
    </row>
    <row r="18" spans="1:20" x14ac:dyDescent="0.2">
      <c r="A18" s="1">
        <v>17</v>
      </c>
      <c r="B18" s="1">
        <v>1</v>
      </c>
      <c r="C18" s="1">
        <v>1</v>
      </c>
      <c r="D18" s="1" t="s">
        <v>6</v>
      </c>
      <c r="F18" s="1">
        <v>1</v>
      </c>
      <c r="G18" s="1">
        <v>19</v>
      </c>
      <c r="H18" s="1">
        <v>2</v>
      </c>
      <c r="I18" s="1">
        <v>19</v>
      </c>
      <c r="J18" s="1">
        <v>17</v>
      </c>
      <c r="K18" s="1">
        <f t="shared" si="3"/>
        <v>2</v>
      </c>
      <c r="L18" s="1" t="s">
        <v>49</v>
      </c>
      <c r="M18" s="1">
        <f t="shared" si="0"/>
        <v>-10.526315789473685</v>
      </c>
      <c r="N18" s="1" t="str">
        <f t="shared" si="1"/>
        <v>R</v>
      </c>
      <c r="O18" s="1" t="str">
        <f t="shared" si="2"/>
        <v>N</v>
      </c>
      <c r="P18" s="4">
        <v>30</v>
      </c>
      <c r="Q18" s="4" t="s">
        <v>49</v>
      </c>
      <c r="R18" s="1" t="s">
        <v>13</v>
      </c>
      <c r="S18" s="1">
        <v>1</v>
      </c>
      <c r="T18" s="1" t="s">
        <v>74</v>
      </c>
    </row>
    <row r="19" spans="1:20" x14ac:dyDescent="0.2">
      <c r="A19" s="1">
        <v>18</v>
      </c>
      <c r="B19" s="1">
        <v>1</v>
      </c>
      <c r="C19" s="1">
        <v>1</v>
      </c>
      <c r="D19" s="1" t="s">
        <v>6</v>
      </c>
      <c r="F19" s="1">
        <v>1</v>
      </c>
      <c r="G19" s="1">
        <v>17</v>
      </c>
      <c r="H19" s="1">
        <v>2</v>
      </c>
      <c r="I19" s="1">
        <v>17</v>
      </c>
      <c r="J19" s="1">
        <v>17</v>
      </c>
      <c r="K19" s="1">
        <f t="shared" si="3"/>
        <v>0</v>
      </c>
      <c r="L19" s="1" t="s">
        <v>49</v>
      </c>
      <c r="M19" s="1">
        <f t="shared" si="0"/>
        <v>0</v>
      </c>
      <c r="N19" s="1" t="str">
        <f t="shared" si="1"/>
        <v>N</v>
      </c>
      <c r="O19" s="1" t="str">
        <f t="shared" si="2"/>
        <v>N</v>
      </c>
      <c r="P19" s="4">
        <v>30</v>
      </c>
      <c r="Q19" s="4" t="s">
        <v>49</v>
      </c>
      <c r="R19" s="1" t="s">
        <v>13</v>
      </c>
      <c r="S19" s="1">
        <v>1</v>
      </c>
      <c r="T19" s="1" t="s">
        <v>74</v>
      </c>
    </row>
    <row r="20" spans="1:20" x14ac:dyDescent="0.2">
      <c r="A20" s="1">
        <v>19</v>
      </c>
      <c r="B20" s="1">
        <v>1</v>
      </c>
      <c r="C20" s="1">
        <v>1</v>
      </c>
      <c r="D20" s="1" t="s">
        <v>6</v>
      </c>
      <c r="F20" s="1">
        <v>1</v>
      </c>
      <c r="G20" s="1">
        <v>19</v>
      </c>
      <c r="H20" s="1">
        <v>2</v>
      </c>
      <c r="I20" s="1">
        <v>19</v>
      </c>
      <c r="J20" s="1">
        <v>16</v>
      </c>
      <c r="K20" s="1">
        <f t="shared" si="3"/>
        <v>3</v>
      </c>
      <c r="L20" s="1" t="s">
        <v>49</v>
      </c>
      <c r="M20" s="1">
        <f t="shared" si="0"/>
        <v>-15.789473684210526</v>
      </c>
      <c r="N20" s="1" t="str">
        <f t="shared" si="1"/>
        <v>R</v>
      </c>
      <c r="O20" s="1" t="str">
        <f t="shared" si="2"/>
        <v>N</v>
      </c>
      <c r="P20" s="4">
        <v>30</v>
      </c>
      <c r="Q20" s="4" t="s">
        <v>49</v>
      </c>
      <c r="R20" s="1" t="s">
        <v>13</v>
      </c>
      <c r="S20" s="1">
        <v>1</v>
      </c>
      <c r="T20" s="1" t="s">
        <v>74</v>
      </c>
    </row>
    <row r="21" spans="1:20" x14ac:dyDescent="0.2">
      <c r="A21" s="1">
        <v>20</v>
      </c>
      <c r="B21" s="1">
        <v>1</v>
      </c>
      <c r="C21" s="1">
        <v>1</v>
      </c>
      <c r="D21" s="1" t="s">
        <v>6</v>
      </c>
      <c r="F21" s="1">
        <v>1</v>
      </c>
      <c r="G21" s="1">
        <v>16</v>
      </c>
      <c r="H21" s="1">
        <v>1</v>
      </c>
      <c r="I21" s="1">
        <v>16</v>
      </c>
      <c r="J21" s="1">
        <v>16</v>
      </c>
      <c r="K21" s="1">
        <f t="shared" si="3"/>
        <v>0</v>
      </c>
      <c r="L21" s="1" t="s">
        <v>49</v>
      </c>
      <c r="M21" s="1">
        <f t="shared" si="0"/>
        <v>0</v>
      </c>
      <c r="N21" s="1" t="str">
        <f t="shared" si="1"/>
        <v>N</v>
      </c>
      <c r="O21" s="1" t="str">
        <f t="shared" si="2"/>
        <v>N</v>
      </c>
      <c r="P21" s="4">
        <v>30</v>
      </c>
      <c r="Q21" s="4" t="s">
        <v>49</v>
      </c>
      <c r="R21" s="1" t="s">
        <v>13</v>
      </c>
      <c r="S21" s="1">
        <v>1</v>
      </c>
      <c r="T21" s="1" t="s">
        <v>74</v>
      </c>
    </row>
    <row r="22" spans="1:20" x14ac:dyDescent="0.2">
      <c r="A22" s="1">
        <v>21</v>
      </c>
      <c r="B22" s="1">
        <v>1</v>
      </c>
      <c r="C22" s="1">
        <v>1</v>
      </c>
      <c r="D22" s="1" t="s">
        <v>6</v>
      </c>
      <c r="F22" s="1">
        <v>1</v>
      </c>
      <c r="G22" s="1">
        <v>19.5</v>
      </c>
      <c r="H22" s="1">
        <v>2</v>
      </c>
      <c r="I22" s="1">
        <v>19.5</v>
      </c>
      <c r="J22" s="1">
        <v>15.5</v>
      </c>
      <c r="K22" s="1">
        <f t="shared" si="3"/>
        <v>4</v>
      </c>
      <c r="L22" s="1" t="s">
        <v>49</v>
      </c>
      <c r="M22" s="1">
        <f t="shared" si="0"/>
        <v>-20.512820512820515</v>
      </c>
      <c r="N22" s="1" t="str">
        <f t="shared" si="1"/>
        <v>R</v>
      </c>
      <c r="O22" s="1" t="str">
        <f t="shared" si="2"/>
        <v>R</v>
      </c>
      <c r="P22" s="4">
        <v>30</v>
      </c>
      <c r="Q22" s="4" t="s">
        <v>49</v>
      </c>
      <c r="R22" s="1" t="s">
        <v>13</v>
      </c>
      <c r="S22" s="1">
        <v>1</v>
      </c>
      <c r="T22" s="1" t="s">
        <v>74</v>
      </c>
    </row>
    <row r="23" spans="1:20" x14ac:dyDescent="0.2">
      <c r="A23" s="1">
        <v>22</v>
      </c>
      <c r="B23" s="1">
        <v>1</v>
      </c>
      <c r="C23" s="1">
        <v>1</v>
      </c>
      <c r="D23" s="1" t="s">
        <v>6</v>
      </c>
      <c r="F23" s="1">
        <v>1</v>
      </c>
      <c r="G23" s="1">
        <v>16.5</v>
      </c>
      <c r="H23" s="1">
        <v>1</v>
      </c>
      <c r="I23" s="1">
        <v>16.5</v>
      </c>
      <c r="J23" s="1">
        <v>15.5</v>
      </c>
      <c r="K23" s="1">
        <f t="shared" si="3"/>
        <v>1</v>
      </c>
      <c r="L23" s="1" t="s">
        <v>49</v>
      </c>
      <c r="M23" s="1">
        <f t="shared" si="0"/>
        <v>-6.0606060606060606</v>
      </c>
      <c r="N23" s="1" t="str">
        <f t="shared" si="1"/>
        <v>N</v>
      </c>
      <c r="O23" s="1" t="str">
        <f t="shared" si="2"/>
        <v>N</v>
      </c>
      <c r="P23" s="4">
        <v>30</v>
      </c>
      <c r="Q23" s="4" t="s">
        <v>49</v>
      </c>
      <c r="R23" s="1" t="s">
        <v>13</v>
      </c>
      <c r="S23" s="1">
        <v>1</v>
      </c>
      <c r="T23" s="1" t="s">
        <v>74</v>
      </c>
    </row>
    <row r="24" spans="1:20" x14ac:dyDescent="0.2">
      <c r="A24" s="1">
        <v>23</v>
      </c>
      <c r="B24" s="1">
        <v>1</v>
      </c>
      <c r="C24" s="1">
        <v>1</v>
      </c>
      <c r="D24" s="1" t="s">
        <v>6</v>
      </c>
      <c r="F24" s="1">
        <v>1</v>
      </c>
      <c r="G24" s="1">
        <v>14.5</v>
      </c>
      <c r="H24" s="1">
        <v>1</v>
      </c>
      <c r="I24" s="1">
        <v>14.5</v>
      </c>
      <c r="J24" s="1">
        <v>15.5</v>
      </c>
      <c r="K24" s="1">
        <f t="shared" si="3"/>
        <v>-1</v>
      </c>
      <c r="L24" s="1" t="s">
        <v>50</v>
      </c>
      <c r="M24" s="1">
        <f t="shared" si="0"/>
        <v>6.8965517241379306</v>
      </c>
      <c r="N24" s="1" t="str">
        <f t="shared" si="1"/>
        <v>N</v>
      </c>
      <c r="O24" s="1" t="str">
        <f t="shared" si="2"/>
        <v>N</v>
      </c>
      <c r="P24" s="4">
        <v>30</v>
      </c>
      <c r="Q24" s="4" t="s">
        <v>49</v>
      </c>
      <c r="R24" s="1" t="s">
        <v>13</v>
      </c>
      <c r="S24" s="1">
        <v>1</v>
      </c>
      <c r="T24" s="1" t="s">
        <v>74</v>
      </c>
    </row>
    <row r="25" spans="1:20" x14ac:dyDescent="0.2">
      <c r="A25" s="1">
        <v>24</v>
      </c>
      <c r="B25" s="1">
        <v>1</v>
      </c>
      <c r="C25" s="1">
        <v>1</v>
      </c>
      <c r="D25" s="1" t="s">
        <v>6</v>
      </c>
      <c r="F25" s="1">
        <v>1</v>
      </c>
      <c r="G25" s="1">
        <v>15.5</v>
      </c>
      <c r="H25" s="1">
        <v>2</v>
      </c>
      <c r="I25" s="1">
        <v>15.5</v>
      </c>
      <c r="J25" s="1">
        <v>14.5</v>
      </c>
      <c r="K25" s="1">
        <f t="shared" si="3"/>
        <v>1</v>
      </c>
      <c r="L25" s="1" t="s">
        <v>50</v>
      </c>
      <c r="M25" s="1">
        <f t="shared" si="0"/>
        <v>-6.4516129032258061</v>
      </c>
      <c r="N25" s="1" t="str">
        <f t="shared" si="1"/>
        <v>N</v>
      </c>
      <c r="O25" s="1" t="str">
        <f t="shared" si="2"/>
        <v>N</v>
      </c>
      <c r="P25" s="4">
        <v>30</v>
      </c>
      <c r="Q25" s="4" t="s">
        <v>49</v>
      </c>
      <c r="R25" s="1" t="s">
        <v>13</v>
      </c>
      <c r="S25" s="1">
        <v>1</v>
      </c>
      <c r="T25" s="1" t="s">
        <v>74</v>
      </c>
    </row>
    <row r="26" spans="1:20" x14ac:dyDescent="0.2">
      <c r="A26" s="1">
        <v>25</v>
      </c>
      <c r="B26" s="1">
        <v>1</v>
      </c>
      <c r="C26" s="1">
        <v>1</v>
      </c>
      <c r="D26" s="1" t="s">
        <v>6</v>
      </c>
      <c r="F26" s="1">
        <v>1</v>
      </c>
      <c r="G26" s="1">
        <v>14</v>
      </c>
      <c r="H26" s="1">
        <v>2</v>
      </c>
      <c r="I26" s="1">
        <v>14</v>
      </c>
      <c r="J26" s="1">
        <v>14.5</v>
      </c>
      <c r="K26" s="1">
        <f t="shared" si="3"/>
        <v>-0.5</v>
      </c>
      <c r="L26" s="1" t="s">
        <v>50</v>
      </c>
      <c r="M26" s="1">
        <f t="shared" si="0"/>
        <v>3.5714285714285716</v>
      </c>
      <c r="N26" s="1" t="str">
        <f t="shared" si="1"/>
        <v>N</v>
      </c>
      <c r="O26" s="1" t="str">
        <f t="shared" si="2"/>
        <v>N</v>
      </c>
      <c r="P26" s="4">
        <v>30</v>
      </c>
      <c r="Q26" s="4" t="s">
        <v>49</v>
      </c>
      <c r="R26" s="1" t="s">
        <v>13</v>
      </c>
      <c r="S26" s="1">
        <v>1</v>
      </c>
      <c r="T26" s="1" t="s">
        <v>74</v>
      </c>
    </row>
    <row r="27" spans="1:20" x14ac:dyDescent="0.2">
      <c r="A27" s="1">
        <v>26</v>
      </c>
      <c r="B27" s="1">
        <v>1</v>
      </c>
      <c r="C27" s="1">
        <v>1</v>
      </c>
      <c r="D27" s="1" t="s">
        <v>6</v>
      </c>
      <c r="F27" s="1">
        <v>1</v>
      </c>
      <c r="G27" s="1">
        <v>15</v>
      </c>
      <c r="H27" s="1">
        <v>2</v>
      </c>
      <c r="I27" s="1">
        <v>15</v>
      </c>
      <c r="J27" s="1">
        <v>11.5</v>
      </c>
      <c r="K27" s="1">
        <f t="shared" si="3"/>
        <v>3.5</v>
      </c>
      <c r="L27" s="1" t="s">
        <v>50</v>
      </c>
      <c r="M27" s="1">
        <f t="shared" si="0"/>
        <v>-23.333333333333332</v>
      </c>
      <c r="N27" s="1" t="str">
        <f t="shared" si="1"/>
        <v>R</v>
      </c>
      <c r="O27" s="1" t="str">
        <f t="shared" si="2"/>
        <v>R</v>
      </c>
      <c r="P27" s="4">
        <v>30</v>
      </c>
      <c r="Q27" s="4" t="s">
        <v>49</v>
      </c>
      <c r="R27" s="1" t="s">
        <v>13</v>
      </c>
      <c r="S27" s="1">
        <v>1</v>
      </c>
      <c r="T27" s="1" t="s">
        <v>74</v>
      </c>
    </row>
    <row r="28" spans="1:20" x14ac:dyDescent="0.2">
      <c r="A28" s="1">
        <v>27</v>
      </c>
      <c r="B28" s="1">
        <v>2</v>
      </c>
      <c r="C28" s="1">
        <v>1</v>
      </c>
      <c r="D28" s="1" t="s">
        <v>41</v>
      </c>
      <c r="F28" s="1">
        <v>1</v>
      </c>
      <c r="G28" s="1">
        <v>25.5</v>
      </c>
      <c r="H28" s="1">
        <v>1</v>
      </c>
      <c r="I28" s="1">
        <v>25.5</v>
      </c>
      <c r="J28" s="1">
        <v>25</v>
      </c>
      <c r="K28" s="1">
        <f t="shared" si="3"/>
        <v>0.5</v>
      </c>
      <c r="L28" s="1" t="s">
        <v>49</v>
      </c>
      <c r="M28" s="1">
        <f t="shared" si="0"/>
        <v>-1.9607843137254901</v>
      </c>
      <c r="N28" s="1" t="str">
        <f t="shared" si="1"/>
        <v>N</v>
      </c>
      <c r="O28" s="1" t="str">
        <f t="shared" si="2"/>
        <v>N</v>
      </c>
      <c r="P28" s="4">
        <v>90</v>
      </c>
      <c r="Q28" s="4" t="s">
        <v>49</v>
      </c>
      <c r="R28" s="1" t="s">
        <v>13</v>
      </c>
      <c r="S28" s="1">
        <v>0</v>
      </c>
      <c r="T28" s="1" t="s">
        <v>74</v>
      </c>
    </row>
    <row r="29" spans="1:20" x14ac:dyDescent="0.2">
      <c r="A29" s="1">
        <v>28</v>
      </c>
      <c r="B29" s="1">
        <v>2</v>
      </c>
      <c r="C29" s="1">
        <v>1</v>
      </c>
      <c r="D29" s="1" t="s">
        <v>41</v>
      </c>
      <c r="F29" s="1">
        <v>1</v>
      </c>
      <c r="G29" s="1">
        <v>24</v>
      </c>
      <c r="H29" s="1">
        <v>1</v>
      </c>
      <c r="I29" s="1">
        <v>24</v>
      </c>
      <c r="J29" s="1">
        <v>23.5</v>
      </c>
      <c r="K29" s="1">
        <f t="shared" si="3"/>
        <v>0.5</v>
      </c>
      <c r="L29" s="1" t="s">
        <v>49</v>
      </c>
      <c r="M29" s="1">
        <f t="shared" si="0"/>
        <v>-2.0833333333333335</v>
      </c>
      <c r="N29" s="1" t="str">
        <f t="shared" si="1"/>
        <v>N</v>
      </c>
      <c r="O29" s="1" t="str">
        <f t="shared" si="2"/>
        <v>N</v>
      </c>
      <c r="P29" s="4">
        <v>90</v>
      </c>
      <c r="Q29" s="4" t="s">
        <v>49</v>
      </c>
      <c r="R29" s="1" t="s">
        <v>13</v>
      </c>
      <c r="S29" s="1">
        <v>0</v>
      </c>
      <c r="T29" s="1" t="s">
        <v>74</v>
      </c>
    </row>
    <row r="30" spans="1:20" x14ac:dyDescent="0.2">
      <c r="A30" s="1">
        <v>29</v>
      </c>
      <c r="B30" s="1">
        <v>2</v>
      </c>
      <c r="C30" s="1">
        <v>1</v>
      </c>
      <c r="D30" s="1" t="s">
        <v>41</v>
      </c>
      <c r="F30" s="1">
        <v>1</v>
      </c>
      <c r="G30" s="1">
        <v>23</v>
      </c>
      <c r="H30" s="1">
        <v>1</v>
      </c>
      <c r="I30" s="1">
        <v>23</v>
      </c>
      <c r="J30" s="1">
        <v>23.5</v>
      </c>
      <c r="K30" s="1">
        <f t="shared" si="3"/>
        <v>-0.5</v>
      </c>
      <c r="L30" s="1" t="s">
        <v>49</v>
      </c>
      <c r="M30" s="1">
        <f t="shared" si="0"/>
        <v>2.1739130434782608</v>
      </c>
      <c r="N30" s="1" t="str">
        <f t="shared" si="1"/>
        <v>N</v>
      </c>
      <c r="O30" s="1" t="str">
        <f t="shared" si="2"/>
        <v>N</v>
      </c>
      <c r="P30" s="4">
        <v>90</v>
      </c>
      <c r="Q30" s="4" t="s">
        <v>49</v>
      </c>
      <c r="R30" s="1" t="s">
        <v>13</v>
      </c>
      <c r="S30" s="1">
        <v>0</v>
      </c>
      <c r="T30" s="1" t="s">
        <v>74</v>
      </c>
    </row>
    <row r="31" spans="1:20" x14ac:dyDescent="0.2">
      <c r="A31" s="1">
        <v>30</v>
      </c>
      <c r="B31" s="1">
        <v>2</v>
      </c>
      <c r="C31" s="1">
        <v>1</v>
      </c>
      <c r="D31" s="1" t="s">
        <v>41</v>
      </c>
      <c r="F31" s="1">
        <v>1</v>
      </c>
      <c r="G31" s="1">
        <v>22</v>
      </c>
      <c r="H31" s="1">
        <v>1</v>
      </c>
      <c r="I31" s="1">
        <v>22</v>
      </c>
      <c r="J31" s="1">
        <v>21</v>
      </c>
      <c r="K31" s="1">
        <f t="shared" si="3"/>
        <v>1</v>
      </c>
      <c r="L31" s="1" t="s">
        <v>49</v>
      </c>
      <c r="M31" s="1">
        <f t="shared" si="0"/>
        <v>-4.5454545454545459</v>
      </c>
      <c r="N31" s="1" t="str">
        <f t="shared" si="1"/>
        <v>N</v>
      </c>
      <c r="O31" s="1" t="str">
        <f t="shared" si="2"/>
        <v>N</v>
      </c>
      <c r="P31" s="4">
        <v>90</v>
      </c>
      <c r="Q31" s="4" t="s">
        <v>49</v>
      </c>
      <c r="R31" s="1" t="s">
        <v>13</v>
      </c>
      <c r="S31" s="1">
        <v>0</v>
      </c>
      <c r="T31" s="1" t="s">
        <v>74</v>
      </c>
    </row>
    <row r="32" spans="1:20" x14ac:dyDescent="0.2">
      <c r="A32" s="1">
        <v>31</v>
      </c>
      <c r="B32" s="1">
        <v>2</v>
      </c>
      <c r="C32" s="1">
        <v>1</v>
      </c>
      <c r="D32" s="1" t="s">
        <v>41</v>
      </c>
      <c r="F32" s="1">
        <v>1</v>
      </c>
      <c r="G32" s="1">
        <v>19.5</v>
      </c>
      <c r="H32" s="1">
        <v>1</v>
      </c>
      <c r="I32" s="1">
        <v>19.5</v>
      </c>
      <c r="J32" s="1">
        <v>23.5</v>
      </c>
      <c r="K32" s="1">
        <f t="shared" si="3"/>
        <v>-4</v>
      </c>
      <c r="L32" s="1" t="s">
        <v>49</v>
      </c>
      <c r="M32" s="1">
        <f t="shared" si="0"/>
        <v>20.512820512820515</v>
      </c>
      <c r="N32" s="1" t="str">
        <f t="shared" si="1"/>
        <v>N</v>
      </c>
      <c r="O32" s="1" t="str">
        <f t="shared" si="2"/>
        <v>N</v>
      </c>
      <c r="P32" s="4">
        <v>90</v>
      </c>
      <c r="Q32" s="4" t="s">
        <v>49</v>
      </c>
      <c r="R32" s="1" t="s">
        <v>13</v>
      </c>
      <c r="S32" s="1">
        <v>0</v>
      </c>
      <c r="T32" s="1" t="s">
        <v>74</v>
      </c>
    </row>
    <row r="33" spans="1:20" x14ac:dyDescent="0.2">
      <c r="A33" s="1">
        <v>32</v>
      </c>
      <c r="B33" s="1">
        <v>2</v>
      </c>
      <c r="C33" s="1">
        <v>1</v>
      </c>
      <c r="D33" s="1" t="s">
        <v>41</v>
      </c>
      <c r="F33" s="1">
        <v>1</v>
      </c>
      <c r="G33" s="1">
        <v>17.5</v>
      </c>
      <c r="H33" s="1">
        <v>1</v>
      </c>
      <c r="I33" s="1">
        <v>17.5</v>
      </c>
      <c r="J33" s="1">
        <v>17</v>
      </c>
      <c r="K33" s="1">
        <f t="shared" si="3"/>
        <v>0.5</v>
      </c>
      <c r="L33" s="1" t="s">
        <v>49</v>
      </c>
      <c r="M33" s="1">
        <f t="shared" si="0"/>
        <v>-2.8571428571428572</v>
      </c>
      <c r="N33" s="1" t="str">
        <f t="shared" si="1"/>
        <v>N</v>
      </c>
      <c r="O33" s="1" t="str">
        <f t="shared" si="2"/>
        <v>N</v>
      </c>
      <c r="P33" s="4">
        <v>90</v>
      </c>
      <c r="Q33" s="4" t="s">
        <v>49</v>
      </c>
      <c r="R33" s="1" t="s">
        <v>13</v>
      </c>
      <c r="S33" s="1">
        <v>0</v>
      </c>
      <c r="T33" s="1" t="s">
        <v>74</v>
      </c>
    </row>
    <row r="34" spans="1:20" x14ac:dyDescent="0.2">
      <c r="A34" s="1">
        <v>33</v>
      </c>
      <c r="B34" s="1">
        <v>2</v>
      </c>
      <c r="C34" s="1">
        <v>1</v>
      </c>
      <c r="D34" s="1" t="s">
        <v>41</v>
      </c>
      <c r="F34" s="1">
        <v>1</v>
      </c>
      <c r="G34" s="1">
        <v>17</v>
      </c>
      <c r="H34" s="1">
        <v>1</v>
      </c>
      <c r="I34" s="1">
        <v>17</v>
      </c>
      <c r="J34" s="1">
        <v>17</v>
      </c>
      <c r="K34" s="1">
        <f t="shared" si="3"/>
        <v>0</v>
      </c>
      <c r="L34" s="1" t="s">
        <v>49</v>
      </c>
      <c r="M34" s="1">
        <f t="shared" si="0"/>
        <v>0</v>
      </c>
      <c r="N34" s="1" t="str">
        <f t="shared" si="1"/>
        <v>N</v>
      </c>
      <c r="O34" s="1" t="str">
        <f t="shared" si="2"/>
        <v>N</v>
      </c>
      <c r="P34" s="4">
        <v>90</v>
      </c>
      <c r="Q34" s="4" t="s">
        <v>49</v>
      </c>
      <c r="R34" s="1" t="s">
        <v>13</v>
      </c>
      <c r="S34" s="1">
        <v>0</v>
      </c>
      <c r="T34" s="1" t="s">
        <v>74</v>
      </c>
    </row>
    <row r="35" spans="1:20" x14ac:dyDescent="0.2">
      <c r="A35" s="1">
        <v>34</v>
      </c>
      <c r="B35" s="1">
        <v>2</v>
      </c>
      <c r="C35" s="1">
        <v>1</v>
      </c>
      <c r="D35" s="1" t="s">
        <v>41</v>
      </c>
      <c r="F35" s="1">
        <v>1</v>
      </c>
      <c r="G35" s="1">
        <v>16</v>
      </c>
      <c r="H35" s="1">
        <v>1</v>
      </c>
      <c r="I35" s="1">
        <v>16</v>
      </c>
      <c r="J35" s="1">
        <v>16.5</v>
      </c>
      <c r="K35" s="1">
        <f t="shared" si="3"/>
        <v>-0.5</v>
      </c>
      <c r="L35" s="1" t="s">
        <v>49</v>
      </c>
      <c r="M35" s="1">
        <f t="shared" si="0"/>
        <v>3.125</v>
      </c>
      <c r="N35" s="1" t="str">
        <f t="shared" si="1"/>
        <v>N</v>
      </c>
      <c r="O35" s="1" t="str">
        <f t="shared" si="2"/>
        <v>N</v>
      </c>
      <c r="P35" s="4">
        <v>90</v>
      </c>
      <c r="Q35" s="4" t="s">
        <v>49</v>
      </c>
      <c r="R35" s="1" t="s">
        <v>13</v>
      </c>
      <c r="S35" s="1">
        <v>0</v>
      </c>
      <c r="T35" s="1" t="s">
        <v>74</v>
      </c>
    </row>
    <row r="36" spans="1:20" x14ac:dyDescent="0.2">
      <c r="A36" s="1">
        <v>35</v>
      </c>
      <c r="B36" s="1">
        <v>2</v>
      </c>
      <c r="C36" s="1">
        <v>1</v>
      </c>
      <c r="D36" s="1" t="s">
        <v>41</v>
      </c>
      <c r="F36" s="1">
        <v>1</v>
      </c>
      <c r="G36" s="1">
        <v>15.5</v>
      </c>
      <c r="H36" s="1">
        <v>1</v>
      </c>
      <c r="I36" s="1">
        <v>15.5</v>
      </c>
      <c r="J36" s="1">
        <v>16</v>
      </c>
      <c r="K36" s="1">
        <f t="shared" si="3"/>
        <v>-0.5</v>
      </c>
      <c r="L36" s="1" t="s">
        <v>50</v>
      </c>
      <c r="M36" s="1">
        <f t="shared" si="0"/>
        <v>3.225806451612903</v>
      </c>
      <c r="N36" s="1" t="str">
        <f t="shared" si="1"/>
        <v>N</v>
      </c>
      <c r="O36" s="1" t="str">
        <f t="shared" si="2"/>
        <v>N</v>
      </c>
      <c r="P36" s="4">
        <v>90</v>
      </c>
      <c r="Q36" s="4" t="s">
        <v>49</v>
      </c>
      <c r="R36" s="1" t="s">
        <v>13</v>
      </c>
      <c r="S36" s="1">
        <v>0</v>
      </c>
      <c r="T36" s="1" t="s">
        <v>74</v>
      </c>
    </row>
    <row r="37" spans="1:20" x14ac:dyDescent="0.2">
      <c r="A37" s="1">
        <v>36</v>
      </c>
      <c r="B37" s="1">
        <v>2</v>
      </c>
      <c r="C37" s="1">
        <v>1</v>
      </c>
      <c r="D37" s="1" t="s">
        <v>41</v>
      </c>
      <c r="F37" s="1">
        <v>1</v>
      </c>
      <c r="G37" s="1">
        <v>15</v>
      </c>
      <c r="H37" s="1">
        <v>1</v>
      </c>
      <c r="I37" s="1">
        <v>15</v>
      </c>
      <c r="J37" s="1">
        <v>14</v>
      </c>
      <c r="K37" s="1">
        <f t="shared" si="3"/>
        <v>1</v>
      </c>
      <c r="L37" s="1" t="s">
        <v>50</v>
      </c>
      <c r="M37" s="1">
        <f t="shared" si="0"/>
        <v>-6.666666666666667</v>
      </c>
      <c r="N37" s="1" t="str">
        <f t="shared" si="1"/>
        <v>N</v>
      </c>
      <c r="O37" s="1" t="str">
        <f t="shared" si="2"/>
        <v>N</v>
      </c>
      <c r="P37" s="4">
        <v>90</v>
      </c>
      <c r="Q37" s="4" t="s">
        <v>49</v>
      </c>
      <c r="R37" s="1" t="s">
        <v>13</v>
      </c>
      <c r="S37" s="1">
        <v>0</v>
      </c>
      <c r="T37" s="1" t="s">
        <v>74</v>
      </c>
    </row>
    <row r="38" spans="1:20" x14ac:dyDescent="0.2">
      <c r="A38" s="1">
        <v>37</v>
      </c>
      <c r="B38" s="1">
        <v>5</v>
      </c>
      <c r="C38" s="1">
        <v>1</v>
      </c>
      <c r="D38" s="1" t="s">
        <v>15</v>
      </c>
      <c r="F38" s="1">
        <v>1</v>
      </c>
      <c r="G38" s="1">
        <v>20</v>
      </c>
      <c r="H38" s="1">
        <v>1</v>
      </c>
      <c r="I38" s="1">
        <v>20</v>
      </c>
      <c r="J38" s="1">
        <v>21</v>
      </c>
      <c r="K38" s="1">
        <f t="shared" si="3"/>
        <v>-1</v>
      </c>
      <c r="L38" s="1" t="s">
        <v>49</v>
      </c>
      <c r="M38" s="1">
        <f t="shared" si="0"/>
        <v>5</v>
      </c>
      <c r="N38" s="1" t="str">
        <f t="shared" si="1"/>
        <v>N</v>
      </c>
      <c r="O38" s="1" t="str">
        <f t="shared" si="2"/>
        <v>N</v>
      </c>
      <c r="P38" s="4">
        <v>16</v>
      </c>
      <c r="Q38" s="4" t="s">
        <v>50</v>
      </c>
      <c r="R38" s="1" t="s">
        <v>13</v>
      </c>
      <c r="S38" s="1">
        <v>0</v>
      </c>
      <c r="T38" s="1" t="s">
        <v>74</v>
      </c>
    </row>
    <row r="39" spans="1:20" x14ac:dyDescent="0.2">
      <c r="A39" s="1">
        <v>38</v>
      </c>
      <c r="B39" s="1">
        <v>5</v>
      </c>
      <c r="C39" s="1">
        <v>1</v>
      </c>
      <c r="D39" s="1" t="s">
        <v>15</v>
      </c>
      <c r="F39" s="1">
        <v>1</v>
      </c>
      <c r="G39" s="1">
        <v>17</v>
      </c>
      <c r="H39" s="1">
        <v>1</v>
      </c>
      <c r="I39" s="1">
        <v>17</v>
      </c>
      <c r="J39" s="1">
        <v>16.5</v>
      </c>
      <c r="K39" s="1">
        <f t="shared" si="3"/>
        <v>0.5</v>
      </c>
      <c r="L39" s="1" t="s">
        <v>49</v>
      </c>
      <c r="M39" s="1">
        <f t="shared" si="0"/>
        <v>-2.9411764705882355</v>
      </c>
      <c r="N39" s="1" t="str">
        <f t="shared" si="1"/>
        <v>N</v>
      </c>
      <c r="O39" s="1" t="str">
        <f t="shared" si="2"/>
        <v>N</v>
      </c>
      <c r="P39" s="4">
        <v>16</v>
      </c>
      <c r="Q39" s="4" t="s">
        <v>50</v>
      </c>
      <c r="R39" s="1" t="s">
        <v>13</v>
      </c>
      <c r="S39" s="1">
        <v>0</v>
      </c>
      <c r="T39" s="1" t="s">
        <v>74</v>
      </c>
    </row>
    <row r="40" spans="1:20" x14ac:dyDescent="0.2">
      <c r="A40" s="1">
        <v>39</v>
      </c>
      <c r="B40" s="1">
        <v>7</v>
      </c>
      <c r="C40" s="1">
        <v>1</v>
      </c>
      <c r="D40" s="1" t="s">
        <v>18</v>
      </c>
      <c r="E40" s="1" t="s">
        <v>19</v>
      </c>
      <c r="F40" s="1">
        <v>1</v>
      </c>
      <c r="G40" s="1">
        <v>21</v>
      </c>
      <c r="H40" s="1">
        <v>2</v>
      </c>
      <c r="I40" s="1">
        <v>21</v>
      </c>
      <c r="J40" s="1">
        <v>22</v>
      </c>
      <c r="K40" s="1">
        <f t="shared" si="3"/>
        <v>-1</v>
      </c>
      <c r="L40" s="1" t="s">
        <v>49</v>
      </c>
      <c r="M40" s="1">
        <f t="shared" si="0"/>
        <v>4.7619047619047619</v>
      </c>
      <c r="N40" s="1" t="str">
        <f t="shared" si="1"/>
        <v>N</v>
      </c>
      <c r="O40" s="1" t="str">
        <f t="shared" si="2"/>
        <v>N</v>
      </c>
      <c r="P40" s="4">
        <f t="shared" ref="P40:P48" si="4">1/24</f>
        <v>4.1666666666666664E-2</v>
      </c>
      <c r="Q40" s="4" t="s">
        <v>51</v>
      </c>
      <c r="R40" s="1" t="s">
        <v>13</v>
      </c>
      <c r="S40" s="1">
        <v>0</v>
      </c>
      <c r="T40" s="3" t="s">
        <v>74</v>
      </c>
    </row>
    <row r="41" spans="1:20" x14ac:dyDescent="0.2">
      <c r="A41" s="1">
        <v>40</v>
      </c>
      <c r="B41" s="1">
        <v>7</v>
      </c>
      <c r="C41" s="1">
        <v>1</v>
      </c>
      <c r="D41" s="1" t="s">
        <v>18</v>
      </c>
      <c r="E41" s="1" t="s">
        <v>19</v>
      </c>
      <c r="F41" s="1">
        <v>1</v>
      </c>
      <c r="G41" s="1">
        <v>19.5</v>
      </c>
      <c r="H41" s="1">
        <v>2</v>
      </c>
      <c r="I41" s="1">
        <v>19.5</v>
      </c>
      <c r="J41" s="1">
        <v>22.5</v>
      </c>
      <c r="K41" s="1">
        <f t="shared" si="3"/>
        <v>-3</v>
      </c>
      <c r="L41" s="1" t="s">
        <v>49</v>
      </c>
      <c r="M41" s="1">
        <f t="shared" si="0"/>
        <v>15.384615384615385</v>
      </c>
      <c r="N41" s="1" t="str">
        <f t="shared" si="1"/>
        <v>N</v>
      </c>
      <c r="O41" s="1" t="str">
        <f t="shared" si="2"/>
        <v>N</v>
      </c>
      <c r="P41" s="4">
        <f t="shared" si="4"/>
        <v>4.1666666666666664E-2</v>
      </c>
      <c r="Q41" s="4" t="s">
        <v>51</v>
      </c>
      <c r="R41" s="1" t="s">
        <v>13</v>
      </c>
      <c r="S41" s="1">
        <v>0</v>
      </c>
      <c r="T41" s="3" t="s">
        <v>74</v>
      </c>
    </row>
    <row r="42" spans="1:20" x14ac:dyDescent="0.2">
      <c r="A42" s="1">
        <v>41</v>
      </c>
      <c r="B42" s="1">
        <v>7</v>
      </c>
      <c r="C42" s="1">
        <v>1</v>
      </c>
      <c r="D42" s="1" t="s">
        <v>18</v>
      </c>
      <c r="E42" s="1" t="s">
        <v>19</v>
      </c>
      <c r="F42" s="1">
        <v>1</v>
      </c>
      <c r="G42" s="1">
        <v>18.5</v>
      </c>
      <c r="H42" s="1">
        <v>2</v>
      </c>
      <c r="I42" s="1">
        <v>18.5</v>
      </c>
      <c r="J42" s="1">
        <v>19.5</v>
      </c>
      <c r="K42" s="1">
        <f t="shared" si="3"/>
        <v>-1</v>
      </c>
      <c r="L42" s="1" t="s">
        <v>49</v>
      </c>
      <c r="M42" s="1">
        <f t="shared" si="0"/>
        <v>5.4054054054054053</v>
      </c>
      <c r="N42" s="1" t="str">
        <f t="shared" si="1"/>
        <v>N</v>
      </c>
      <c r="O42" s="1" t="str">
        <f t="shared" si="2"/>
        <v>N</v>
      </c>
      <c r="P42" s="4">
        <f t="shared" si="4"/>
        <v>4.1666666666666664E-2</v>
      </c>
      <c r="Q42" s="4" t="s">
        <v>51</v>
      </c>
      <c r="R42" s="1" t="s">
        <v>13</v>
      </c>
      <c r="S42" s="1">
        <v>0</v>
      </c>
      <c r="T42" s="3" t="s">
        <v>74</v>
      </c>
    </row>
    <row r="43" spans="1:20" x14ac:dyDescent="0.2">
      <c r="A43" s="1">
        <v>42</v>
      </c>
      <c r="B43" s="1">
        <v>7</v>
      </c>
      <c r="C43" s="1">
        <v>1</v>
      </c>
      <c r="D43" s="1" t="s">
        <v>18</v>
      </c>
      <c r="E43" s="1" t="s">
        <v>19</v>
      </c>
      <c r="F43" s="1">
        <v>1</v>
      </c>
      <c r="G43" s="1">
        <v>16</v>
      </c>
      <c r="H43" s="1">
        <v>2</v>
      </c>
      <c r="I43" s="1">
        <v>16</v>
      </c>
      <c r="J43" s="1">
        <v>15.5</v>
      </c>
      <c r="K43" s="1">
        <f t="shared" si="3"/>
        <v>0.5</v>
      </c>
      <c r="L43" s="1" t="s">
        <v>49</v>
      </c>
      <c r="M43" s="1">
        <f t="shared" si="0"/>
        <v>-3.125</v>
      </c>
      <c r="N43" s="1" t="str">
        <f t="shared" si="1"/>
        <v>N</v>
      </c>
      <c r="O43" s="1" t="str">
        <f t="shared" si="2"/>
        <v>N</v>
      </c>
      <c r="P43" s="4">
        <f t="shared" si="4"/>
        <v>4.1666666666666664E-2</v>
      </c>
      <c r="Q43" s="4" t="s">
        <v>51</v>
      </c>
      <c r="R43" s="1" t="s">
        <v>13</v>
      </c>
      <c r="S43" s="1">
        <v>0</v>
      </c>
      <c r="T43" s="3" t="s">
        <v>74</v>
      </c>
    </row>
    <row r="44" spans="1:20" x14ac:dyDescent="0.2">
      <c r="A44" s="1">
        <v>43</v>
      </c>
      <c r="B44" s="1">
        <v>7</v>
      </c>
      <c r="C44" s="1">
        <v>1</v>
      </c>
      <c r="D44" s="1" t="s">
        <v>18</v>
      </c>
      <c r="E44" s="1" t="s">
        <v>19</v>
      </c>
      <c r="F44" s="1">
        <v>1</v>
      </c>
      <c r="G44" s="1">
        <v>15</v>
      </c>
      <c r="H44" s="1">
        <v>2</v>
      </c>
      <c r="I44" s="1">
        <v>15</v>
      </c>
      <c r="J44" s="1">
        <v>16.5</v>
      </c>
      <c r="K44" s="1">
        <f t="shared" si="3"/>
        <v>-1.5</v>
      </c>
      <c r="L44" s="1" t="s">
        <v>50</v>
      </c>
      <c r="M44" s="1">
        <f t="shared" si="0"/>
        <v>10</v>
      </c>
      <c r="N44" s="1" t="str">
        <f t="shared" si="1"/>
        <v>N</v>
      </c>
      <c r="O44" s="1" t="str">
        <f t="shared" si="2"/>
        <v>N</v>
      </c>
      <c r="P44" s="4">
        <f t="shared" si="4"/>
        <v>4.1666666666666664E-2</v>
      </c>
      <c r="Q44" s="4" t="s">
        <v>51</v>
      </c>
      <c r="R44" s="1" t="s">
        <v>13</v>
      </c>
      <c r="S44" s="1">
        <v>0</v>
      </c>
      <c r="T44" s="3" t="s">
        <v>74</v>
      </c>
    </row>
    <row r="45" spans="1:20" x14ac:dyDescent="0.2">
      <c r="A45" s="1">
        <v>44</v>
      </c>
      <c r="B45" s="1">
        <v>7</v>
      </c>
      <c r="C45" s="1">
        <v>1</v>
      </c>
      <c r="D45" s="1" t="s">
        <v>18</v>
      </c>
      <c r="E45" s="1" t="s">
        <v>19</v>
      </c>
      <c r="F45" s="1">
        <v>1</v>
      </c>
      <c r="G45" s="1">
        <v>13</v>
      </c>
      <c r="H45" s="1">
        <v>2</v>
      </c>
      <c r="I45" s="1">
        <v>13</v>
      </c>
      <c r="J45" s="1">
        <v>13.5</v>
      </c>
      <c r="K45" s="1">
        <f t="shared" si="3"/>
        <v>-0.5</v>
      </c>
      <c r="L45" s="1" t="s">
        <v>50</v>
      </c>
      <c r="M45" s="1">
        <f t="shared" si="0"/>
        <v>3.8461538461538463</v>
      </c>
      <c r="N45" s="1" t="str">
        <f t="shared" si="1"/>
        <v>N</v>
      </c>
      <c r="O45" s="1" t="str">
        <f t="shared" si="2"/>
        <v>N</v>
      </c>
      <c r="P45" s="4">
        <f t="shared" si="4"/>
        <v>4.1666666666666664E-2</v>
      </c>
      <c r="Q45" s="4" t="s">
        <v>51</v>
      </c>
      <c r="R45" s="1" t="s">
        <v>13</v>
      </c>
      <c r="S45" s="1">
        <v>0</v>
      </c>
      <c r="T45" s="3" t="s">
        <v>74</v>
      </c>
    </row>
    <row r="46" spans="1:20" x14ac:dyDescent="0.2">
      <c r="A46" s="1">
        <v>45</v>
      </c>
      <c r="B46" s="1">
        <v>7</v>
      </c>
      <c r="C46" s="1">
        <v>1</v>
      </c>
      <c r="D46" s="1" t="s">
        <v>18</v>
      </c>
      <c r="E46" s="1" t="s">
        <v>19</v>
      </c>
      <c r="F46" s="1">
        <v>1</v>
      </c>
      <c r="G46" s="1">
        <v>10</v>
      </c>
      <c r="H46" s="1">
        <v>2</v>
      </c>
      <c r="I46" s="1">
        <v>10</v>
      </c>
      <c r="J46" s="1">
        <v>10.5</v>
      </c>
      <c r="K46" s="1">
        <f t="shared" si="3"/>
        <v>-0.5</v>
      </c>
      <c r="L46" s="1" t="s">
        <v>51</v>
      </c>
      <c r="M46" s="1">
        <f t="shared" si="0"/>
        <v>5</v>
      </c>
      <c r="N46" s="1" t="str">
        <f t="shared" si="1"/>
        <v>N</v>
      </c>
      <c r="O46" s="1" t="str">
        <f t="shared" si="2"/>
        <v>N</v>
      </c>
      <c r="P46" s="4">
        <f t="shared" si="4"/>
        <v>4.1666666666666664E-2</v>
      </c>
      <c r="Q46" s="4" t="s">
        <v>51</v>
      </c>
      <c r="R46" s="1" t="s">
        <v>13</v>
      </c>
      <c r="S46" s="1">
        <v>0</v>
      </c>
      <c r="T46" s="3" t="s">
        <v>74</v>
      </c>
    </row>
    <row r="47" spans="1:20" x14ac:dyDescent="0.2">
      <c r="A47" s="1">
        <v>46</v>
      </c>
      <c r="B47" s="1">
        <v>7</v>
      </c>
      <c r="C47" s="1">
        <v>1</v>
      </c>
      <c r="D47" s="1" t="s">
        <v>18</v>
      </c>
      <c r="E47" s="1" t="s">
        <v>19</v>
      </c>
      <c r="F47" s="1">
        <v>1</v>
      </c>
      <c r="G47" s="1">
        <v>10</v>
      </c>
      <c r="H47" s="1">
        <v>2</v>
      </c>
      <c r="I47" s="1">
        <v>10</v>
      </c>
      <c r="J47" s="1">
        <v>9.5</v>
      </c>
      <c r="K47" s="1">
        <f t="shared" si="3"/>
        <v>0.5</v>
      </c>
      <c r="L47" s="1" t="s">
        <v>51</v>
      </c>
      <c r="M47" s="1">
        <f t="shared" si="0"/>
        <v>-5</v>
      </c>
      <c r="N47" s="1" t="str">
        <f t="shared" si="1"/>
        <v>N</v>
      </c>
      <c r="O47" s="1" t="str">
        <f t="shared" si="2"/>
        <v>N</v>
      </c>
      <c r="P47" s="4">
        <f t="shared" si="4"/>
        <v>4.1666666666666664E-2</v>
      </c>
      <c r="Q47" s="4" t="s">
        <v>51</v>
      </c>
      <c r="R47" s="1" t="s">
        <v>13</v>
      </c>
      <c r="S47" s="1">
        <v>0</v>
      </c>
      <c r="T47" s="3" t="s">
        <v>74</v>
      </c>
    </row>
    <row r="48" spans="1:20" x14ac:dyDescent="0.2">
      <c r="A48" s="1">
        <v>47</v>
      </c>
      <c r="B48" s="1">
        <v>7</v>
      </c>
      <c r="C48" s="1">
        <v>1</v>
      </c>
      <c r="D48" s="1" t="s">
        <v>18</v>
      </c>
      <c r="E48" s="1" t="s">
        <v>19</v>
      </c>
      <c r="F48" s="1">
        <v>1</v>
      </c>
      <c r="G48" s="1">
        <v>9</v>
      </c>
      <c r="H48" s="1">
        <v>2</v>
      </c>
      <c r="I48" s="1">
        <v>9</v>
      </c>
      <c r="J48" s="1">
        <v>9.5</v>
      </c>
      <c r="K48" s="1">
        <f t="shared" si="3"/>
        <v>-0.5</v>
      </c>
      <c r="L48" s="1" t="s">
        <v>51</v>
      </c>
      <c r="M48" s="1">
        <f t="shared" si="0"/>
        <v>5.5555555555555554</v>
      </c>
      <c r="N48" s="1" t="str">
        <f t="shared" si="1"/>
        <v>N</v>
      </c>
      <c r="O48" s="1" t="str">
        <f t="shared" si="2"/>
        <v>N</v>
      </c>
      <c r="P48" s="4">
        <f t="shared" si="4"/>
        <v>4.1666666666666664E-2</v>
      </c>
      <c r="Q48" s="4" t="s">
        <v>51</v>
      </c>
      <c r="R48" s="1" t="s">
        <v>13</v>
      </c>
      <c r="S48" s="1">
        <v>0</v>
      </c>
      <c r="T48" s="3" t="s">
        <v>74</v>
      </c>
    </row>
    <row r="49" spans="1:20" x14ac:dyDescent="0.2">
      <c r="A49" s="1">
        <v>48</v>
      </c>
      <c r="B49" s="1">
        <v>8</v>
      </c>
      <c r="C49" s="1">
        <v>1</v>
      </c>
      <c r="D49" s="2" t="s">
        <v>42</v>
      </c>
      <c r="F49" s="1">
        <v>1</v>
      </c>
      <c r="G49" s="1">
        <v>18</v>
      </c>
      <c r="H49" s="1">
        <v>1</v>
      </c>
      <c r="I49" s="1">
        <v>18</v>
      </c>
      <c r="J49" s="1">
        <v>18.5</v>
      </c>
      <c r="K49" s="1">
        <f t="shared" si="3"/>
        <v>-0.5</v>
      </c>
      <c r="L49" s="3" t="s">
        <v>49</v>
      </c>
      <c r="M49" s="1">
        <f t="shared" si="0"/>
        <v>2.7777777777777777</v>
      </c>
      <c r="N49" s="1" t="str">
        <f t="shared" si="1"/>
        <v>N</v>
      </c>
      <c r="O49" s="1" t="str">
        <f t="shared" si="2"/>
        <v>N</v>
      </c>
      <c r="P49" s="4">
        <v>365</v>
      </c>
      <c r="Q49" s="5" t="s">
        <v>49</v>
      </c>
      <c r="R49" s="1" t="s">
        <v>13</v>
      </c>
      <c r="S49" s="1">
        <v>0</v>
      </c>
      <c r="T49" s="1" t="s">
        <v>75</v>
      </c>
    </row>
    <row r="50" spans="1:20" x14ac:dyDescent="0.2">
      <c r="A50" s="1">
        <v>49</v>
      </c>
      <c r="B50" s="1">
        <v>8</v>
      </c>
      <c r="C50" s="1">
        <v>1</v>
      </c>
      <c r="D50" s="1" t="s">
        <v>42</v>
      </c>
      <c r="F50" s="1">
        <v>1</v>
      </c>
      <c r="G50" s="1">
        <v>16</v>
      </c>
      <c r="H50" s="1">
        <v>1</v>
      </c>
      <c r="I50" s="1">
        <v>16</v>
      </c>
      <c r="J50" s="1">
        <v>16</v>
      </c>
      <c r="K50" s="1">
        <f t="shared" si="3"/>
        <v>0</v>
      </c>
      <c r="L50" s="1" t="s">
        <v>49</v>
      </c>
      <c r="M50" s="1">
        <f t="shared" si="0"/>
        <v>0</v>
      </c>
      <c r="N50" s="1" t="str">
        <f t="shared" si="1"/>
        <v>N</v>
      </c>
      <c r="O50" s="1" t="str">
        <f t="shared" si="2"/>
        <v>N</v>
      </c>
      <c r="P50" s="4">
        <v>365</v>
      </c>
      <c r="Q50" s="5" t="s">
        <v>49</v>
      </c>
      <c r="R50" s="1" t="s">
        <v>13</v>
      </c>
      <c r="S50" s="1">
        <v>0</v>
      </c>
      <c r="T50" s="1" t="s">
        <v>75</v>
      </c>
    </row>
    <row r="51" spans="1:20" x14ac:dyDescent="0.2">
      <c r="A51" s="1">
        <v>50</v>
      </c>
      <c r="B51" s="1">
        <v>8</v>
      </c>
      <c r="C51" s="1">
        <v>1</v>
      </c>
      <c r="D51" s="1" t="s">
        <v>42</v>
      </c>
      <c r="F51" s="1">
        <v>1</v>
      </c>
      <c r="G51" s="1">
        <v>16</v>
      </c>
      <c r="H51" s="1">
        <v>1</v>
      </c>
      <c r="I51" s="1">
        <v>16</v>
      </c>
      <c r="J51" s="1">
        <v>15</v>
      </c>
      <c r="K51" s="1">
        <f t="shared" si="3"/>
        <v>1</v>
      </c>
      <c r="L51" s="1" t="s">
        <v>49</v>
      </c>
      <c r="M51" s="1">
        <f t="shared" si="0"/>
        <v>-6.25</v>
      </c>
      <c r="N51" s="1" t="str">
        <f t="shared" si="1"/>
        <v>N</v>
      </c>
      <c r="O51" s="1" t="str">
        <f t="shared" si="2"/>
        <v>N</v>
      </c>
      <c r="P51" s="4">
        <v>365</v>
      </c>
      <c r="Q51" s="5" t="s">
        <v>49</v>
      </c>
      <c r="R51" s="1" t="s">
        <v>13</v>
      </c>
      <c r="S51" s="1">
        <v>0</v>
      </c>
      <c r="T51" s="1" t="s">
        <v>75</v>
      </c>
    </row>
    <row r="52" spans="1:20" x14ac:dyDescent="0.2">
      <c r="A52" s="1">
        <v>51</v>
      </c>
      <c r="B52" s="1">
        <v>8</v>
      </c>
      <c r="C52" s="1">
        <v>1</v>
      </c>
      <c r="D52" s="1" t="s">
        <v>42</v>
      </c>
      <c r="F52" s="1">
        <v>1</v>
      </c>
      <c r="G52" s="1">
        <v>15</v>
      </c>
      <c r="H52" s="1">
        <v>1</v>
      </c>
      <c r="I52" s="1">
        <v>15</v>
      </c>
      <c r="J52" s="1">
        <v>18</v>
      </c>
      <c r="K52" s="1">
        <f t="shared" si="3"/>
        <v>-3</v>
      </c>
      <c r="L52" s="1" t="s">
        <v>50</v>
      </c>
      <c r="M52" s="1">
        <f t="shared" si="0"/>
        <v>20</v>
      </c>
      <c r="N52" s="1" t="str">
        <f t="shared" si="1"/>
        <v>N</v>
      </c>
      <c r="O52" s="1" t="str">
        <f t="shared" si="2"/>
        <v>N</v>
      </c>
      <c r="P52" s="4">
        <v>365</v>
      </c>
      <c r="Q52" s="5" t="s">
        <v>49</v>
      </c>
      <c r="R52" s="1" t="s">
        <v>13</v>
      </c>
      <c r="S52" s="1">
        <v>0</v>
      </c>
      <c r="T52" s="1" t="s">
        <v>75</v>
      </c>
    </row>
    <row r="53" spans="1:20" x14ac:dyDescent="0.2">
      <c r="A53" s="1">
        <v>52</v>
      </c>
      <c r="B53" s="1">
        <v>8</v>
      </c>
      <c r="C53" s="1">
        <v>1</v>
      </c>
      <c r="D53" s="1" t="s">
        <v>42</v>
      </c>
      <c r="F53" s="1">
        <v>1</v>
      </c>
      <c r="G53" s="1">
        <v>15</v>
      </c>
      <c r="H53" s="1">
        <v>1</v>
      </c>
      <c r="I53" s="1">
        <v>15</v>
      </c>
      <c r="J53" s="1">
        <v>17</v>
      </c>
      <c r="K53" s="1">
        <f t="shared" si="3"/>
        <v>-2</v>
      </c>
      <c r="L53" s="1" t="s">
        <v>50</v>
      </c>
      <c r="M53" s="1">
        <f t="shared" si="0"/>
        <v>13.333333333333334</v>
      </c>
      <c r="N53" s="1" t="str">
        <f t="shared" si="1"/>
        <v>N</v>
      </c>
      <c r="O53" s="1" t="str">
        <f t="shared" si="2"/>
        <v>N</v>
      </c>
      <c r="P53" s="4">
        <v>365</v>
      </c>
      <c r="Q53" s="5" t="s">
        <v>49</v>
      </c>
      <c r="R53" s="1" t="s">
        <v>13</v>
      </c>
      <c r="S53" s="1">
        <v>0</v>
      </c>
      <c r="T53" s="1" t="s">
        <v>75</v>
      </c>
    </row>
    <row r="54" spans="1:20" x14ac:dyDescent="0.2">
      <c r="A54" s="1">
        <v>53</v>
      </c>
      <c r="B54" s="1">
        <v>8</v>
      </c>
      <c r="C54" s="1">
        <v>1</v>
      </c>
      <c r="D54" s="1" t="s">
        <v>42</v>
      </c>
      <c r="F54" s="1">
        <v>1</v>
      </c>
      <c r="G54" s="1">
        <v>15</v>
      </c>
      <c r="H54" s="1">
        <v>1</v>
      </c>
      <c r="I54" s="1">
        <v>15</v>
      </c>
      <c r="J54" s="1">
        <v>15</v>
      </c>
      <c r="K54" s="1">
        <f t="shared" si="3"/>
        <v>0</v>
      </c>
      <c r="L54" s="1" t="s">
        <v>50</v>
      </c>
      <c r="M54" s="1">
        <f t="shared" si="0"/>
        <v>0</v>
      </c>
      <c r="N54" s="1" t="str">
        <f t="shared" si="1"/>
        <v>N</v>
      </c>
      <c r="O54" s="1" t="str">
        <f t="shared" si="2"/>
        <v>N</v>
      </c>
      <c r="P54" s="4">
        <v>365</v>
      </c>
      <c r="Q54" s="5" t="s">
        <v>49</v>
      </c>
      <c r="R54" s="1" t="s">
        <v>13</v>
      </c>
      <c r="S54" s="1">
        <v>0</v>
      </c>
      <c r="T54" s="1" t="s">
        <v>75</v>
      </c>
    </row>
    <row r="55" spans="1:20" x14ac:dyDescent="0.2">
      <c r="A55" s="1">
        <v>54</v>
      </c>
      <c r="B55" s="1">
        <v>8</v>
      </c>
      <c r="C55" s="1">
        <v>1</v>
      </c>
      <c r="D55" s="1" t="s">
        <v>42</v>
      </c>
      <c r="F55" s="1">
        <v>1</v>
      </c>
      <c r="G55" s="1">
        <v>14.5</v>
      </c>
      <c r="H55" s="1">
        <v>1</v>
      </c>
      <c r="I55" s="1">
        <v>14.5</v>
      </c>
      <c r="J55" s="1">
        <v>14.5</v>
      </c>
      <c r="K55" s="1">
        <f t="shared" si="3"/>
        <v>0</v>
      </c>
      <c r="L55" s="1" t="s">
        <v>50</v>
      </c>
      <c r="M55" s="1">
        <f t="shared" si="0"/>
        <v>0</v>
      </c>
      <c r="N55" s="1" t="str">
        <f t="shared" si="1"/>
        <v>N</v>
      </c>
      <c r="O55" s="1" t="str">
        <f t="shared" si="2"/>
        <v>N</v>
      </c>
      <c r="P55" s="4">
        <v>365</v>
      </c>
      <c r="Q55" s="5" t="s">
        <v>49</v>
      </c>
      <c r="R55" s="1" t="s">
        <v>13</v>
      </c>
      <c r="S55" s="1">
        <v>0</v>
      </c>
      <c r="T55" s="1" t="s">
        <v>75</v>
      </c>
    </row>
    <row r="56" spans="1:20" x14ac:dyDescent="0.2">
      <c r="A56" s="1">
        <v>55</v>
      </c>
      <c r="B56" s="1">
        <v>8</v>
      </c>
      <c r="C56" s="1">
        <v>1</v>
      </c>
      <c r="D56" s="1" t="s">
        <v>42</v>
      </c>
      <c r="F56" s="1">
        <v>1</v>
      </c>
      <c r="G56" s="1">
        <v>14</v>
      </c>
      <c r="H56" s="1">
        <v>1</v>
      </c>
      <c r="I56" s="1">
        <v>14</v>
      </c>
      <c r="J56" s="1">
        <v>17</v>
      </c>
      <c r="K56" s="1">
        <f t="shared" si="3"/>
        <v>-3</v>
      </c>
      <c r="L56" s="1" t="s">
        <v>50</v>
      </c>
      <c r="M56" s="1">
        <f t="shared" si="0"/>
        <v>21.428571428571427</v>
      </c>
      <c r="N56" s="1" t="str">
        <f t="shared" si="1"/>
        <v>N</v>
      </c>
      <c r="O56" s="1" t="str">
        <f t="shared" si="2"/>
        <v>N</v>
      </c>
      <c r="P56" s="4">
        <v>365</v>
      </c>
      <c r="Q56" s="5" t="s">
        <v>49</v>
      </c>
      <c r="R56" s="1" t="s">
        <v>13</v>
      </c>
      <c r="S56" s="1">
        <v>0</v>
      </c>
      <c r="T56" s="1" t="s">
        <v>75</v>
      </c>
    </row>
    <row r="57" spans="1:20" x14ac:dyDescent="0.2">
      <c r="A57" s="1">
        <v>56</v>
      </c>
      <c r="B57" s="1">
        <v>8</v>
      </c>
      <c r="C57" s="1">
        <v>1</v>
      </c>
      <c r="D57" s="1" t="s">
        <v>42</v>
      </c>
      <c r="F57" s="1">
        <v>1</v>
      </c>
      <c r="G57" s="1">
        <v>14</v>
      </c>
      <c r="H57" s="1">
        <v>1</v>
      </c>
      <c r="I57" s="1">
        <v>14</v>
      </c>
      <c r="J57" s="1">
        <v>16</v>
      </c>
      <c r="K57" s="1">
        <f t="shared" si="3"/>
        <v>-2</v>
      </c>
      <c r="L57" s="1" t="s">
        <v>50</v>
      </c>
      <c r="M57" s="1">
        <f t="shared" si="0"/>
        <v>14.285714285714286</v>
      </c>
      <c r="N57" s="1" t="str">
        <f t="shared" si="1"/>
        <v>N</v>
      </c>
      <c r="O57" s="1" t="str">
        <f t="shared" si="2"/>
        <v>N</v>
      </c>
      <c r="P57" s="4">
        <v>365</v>
      </c>
      <c r="Q57" s="5" t="s">
        <v>49</v>
      </c>
      <c r="R57" s="1" t="s">
        <v>13</v>
      </c>
      <c r="S57" s="1">
        <v>0</v>
      </c>
      <c r="T57" s="1" t="s">
        <v>75</v>
      </c>
    </row>
    <row r="58" spans="1:20" x14ac:dyDescent="0.2">
      <c r="A58" s="1">
        <v>57</v>
      </c>
      <c r="B58" s="1">
        <v>8</v>
      </c>
      <c r="C58" s="1">
        <v>1</v>
      </c>
      <c r="D58" s="1" t="s">
        <v>42</v>
      </c>
      <c r="F58" s="1">
        <v>1</v>
      </c>
      <c r="G58" s="1">
        <v>14</v>
      </c>
      <c r="H58" s="1">
        <v>1</v>
      </c>
      <c r="I58" s="1">
        <v>14</v>
      </c>
      <c r="J58" s="1">
        <v>14</v>
      </c>
      <c r="K58" s="1">
        <f t="shared" si="3"/>
        <v>0</v>
      </c>
      <c r="L58" s="1" t="s">
        <v>50</v>
      </c>
      <c r="M58" s="1">
        <f t="shared" si="0"/>
        <v>0</v>
      </c>
      <c r="N58" s="1" t="str">
        <f t="shared" si="1"/>
        <v>N</v>
      </c>
      <c r="O58" s="1" t="str">
        <f t="shared" si="2"/>
        <v>N</v>
      </c>
      <c r="P58" s="4">
        <v>365</v>
      </c>
      <c r="Q58" s="5" t="s">
        <v>49</v>
      </c>
      <c r="R58" s="1" t="s">
        <v>13</v>
      </c>
      <c r="S58" s="1">
        <v>0</v>
      </c>
      <c r="T58" s="1" t="s">
        <v>75</v>
      </c>
    </row>
    <row r="59" spans="1:20" x14ac:dyDescent="0.2">
      <c r="A59" s="1">
        <v>58</v>
      </c>
      <c r="B59" s="1">
        <v>8</v>
      </c>
      <c r="C59" s="1">
        <v>1</v>
      </c>
      <c r="D59" s="1" t="s">
        <v>42</v>
      </c>
      <c r="F59" s="1">
        <v>1</v>
      </c>
      <c r="G59" s="1">
        <v>14</v>
      </c>
      <c r="H59" s="1">
        <v>1</v>
      </c>
      <c r="I59" s="1">
        <v>14</v>
      </c>
      <c r="J59" s="1">
        <v>12</v>
      </c>
      <c r="K59" s="1">
        <f t="shared" si="3"/>
        <v>2</v>
      </c>
      <c r="L59" s="1" t="s">
        <v>50</v>
      </c>
      <c r="M59" s="1">
        <f t="shared" si="0"/>
        <v>-14.285714285714286</v>
      </c>
      <c r="N59" s="1" t="str">
        <f t="shared" si="1"/>
        <v>R</v>
      </c>
      <c r="O59" s="1" t="str">
        <f t="shared" si="2"/>
        <v>N</v>
      </c>
      <c r="P59" s="4">
        <v>365</v>
      </c>
      <c r="Q59" s="5" t="s">
        <v>49</v>
      </c>
      <c r="R59" s="1" t="s">
        <v>13</v>
      </c>
      <c r="S59" s="1">
        <v>0</v>
      </c>
      <c r="T59" s="1" t="s">
        <v>75</v>
      </c>
    </row>
    <row r="60" spans="1:20" x14ac:dyDescent="0.2">
      <c r="A60" s="1">
        <v>59</v>
      </c>
      <c r="B60" s="1">
        <v>8</v>
      </c>
      <c r="C60" s="1">
        <v>1</v>
      </c>
      <c r="D60" s="1" t="s">
        <v>42</v>
      </c>
      <c r="F60" s="1">
        <v>1</v>
      </c>
      <c r="G60" s="1">
        <v>13.5</v>
      </c>
      <c r="H60" s="1">
        <v>1</v>
      </c>
      <c r="I60" s="1">
        <v>13.5</v>
      </c>
      <c r="J60" s="1">
        <v>14</v>
      </c>
      <c r="K60" s="1">
        <f t="shared" si="3"/>
        <v>-0.5</v>
      </c>
      <c r="L60" s="1" t="s">
        <v>50</v>
      </c>
      <c r="M60" s="1">
        <f t="shared" si="0"/>
        <v>3.7037037037037037</v>
      </c>
      <c r="N60" s="1" t="str">
        <f t="shared" si="1"/>
        <v>N</v>
      </c>
      <c r="O60" s="1" t="str">
        <f t="shared" si="2"/>
        <v>N</v>
      </c>
      <c r="P60" s="4">
        <v>365</v>
      </c>
      <c r="Q60" s="5" t="s">
        <v>49</v>
      </c>
      <c r="R60" s="1" t="s">
        <v>13</v>
      </c>
      <c r="S60" s="1">
        <v>0</v>
      </c>
      <c r="T60" s="1" t="s">
        <v>75</v>
      </c>
    </row>
    <row r="61" spans="1:20" x14ac:dyDescent="0.2">
      <c r="A61" s="1">
        <v>60</v>
      </c>
      <c r="B61" s="1">
        <v>8</v>
      </c>
      <c r="C61" s="1">
        <v>1</v>
      </c>
      <c r="D61" s="1" t="s">
        <v>42</v>
      </c>
      <c r="F61" s="1">
        <v>1</v>
      </c>
      <c r="G61" s="1">
        <v>13</v>
      </c>
      <c r="H61" s="1">
        <v>1</v>
      </c>
      <c r="I61" s="1">
        <v>13</v>
      </c>
      <c r="J61" s="1">
        <v>15</v>
      </c>
      <c r="K61" s="1">
        <f t="shared" si="3"/>
        <v>-2</v>
      </c>
      <c r="L61" s="1" t="s">
        <v>50</v>
      </c>
      <c r="M61" s="1">
        <f t="shared" si="0"/>
        <v>15.384615384615385</v>
      </c>
      <c r="N61" s="1" t="str">
        <f t="shared" si="1"/>
        <v>N</v>
      </c>
      <c r="O61" s="1" t="str">
        <f t="shared" si="2"/>
        <v>N</v>
      </c>
      <c r="P61" s="4">
        <v>365</v>
      </c>
      <c r="Q61" s="5" t="s">
        <v>49</v>
      </c>
      <c r="R61" s="1" t="s">
        <v>13</v>
      </c>
      <c r="S61" s="1">
        <v>0</v>
      </c>
      <c r="T61" s="1" t="s">
        <v>75</v>
      </c>
    </row>
    <row r="62" spans="1:20" x14ac:dyDescent="0.2">
      <c r="A62" s="1">
        <v>61</v>
      </c>
      <c r="B62" s="1">
        <v>8</v>
      </c>
      <c r="C62" s="1">
        <v>1</v>
      </c>
      <c r="D62" s="1" t="s">
        <v>42</v>
      </c>
      <c r="F62" s="1">
        <v>1</v>
      </c>
      <c r="G62" s="1">
        <v>13</v>
      </c>
      <c r="H62" s="1">
        <v>1</v>
      </c>
      <c r="I62" s="1">
        <v>13</v>
      </c>
      <c r="J62" s="1">
        <v>13</v>
      </c>
      <c r="K62" s="1">
        <f t="shared" si="3"/>
        <v>0</v>
      </c>
      <c r="L62" s="1" t="s">
        <v>50</v>
      </c>
      <c r="M62" s="1">
        <f t="shared" si="0"/>
        <v>0</v>
      </c>
      <c r="N62" s="1" t="str">
        <f t="shared" si="1"/>
        <v>N</v>
      </c>
      <c r="O62" s="1" t="str">
        <f t="shared" si="2"/>
        <v>N</v>
      </c>
      <c r="P62" s="4">
        <v>365</v>
      </c>
      <c r="Q62" s="5" t="s">
        <v>49</v>
      </c>
      <c r="R62" s="1" t="s">
        <v>13</v>
      </c>
      <c r="S62" s="1">
        <v>0</v>
      </c>
      <c r="T62" s="1" t="s">
        <v>75</v>
      </c>
    </row>
    <row r="63" spans="1:20" x14ac:dyDescent="0.2">
      <c r="A63" s="1">
        <v>62</v>
      </c>
      <c r="B63" s="1">
        <v>8</v>
      </c>
      <c r="C63" s="1">
        <v>1</v>
      </c>
      <c r="D63" s="1" t="s">
        <v>42</v>
      </c>
      <c r="F63" s="1">
        <v>1</v>
      </c>
      <c r="G63" s="1">
        <v>12.5</v>
      </c>
      <c r="H63" s="1">
        <v>1</v>
      </c>
      <c r="I63" s="1">
        <v>12.5</v>
      </c>
      <c r="J63" s="1">
        <v>13</v>
      </c>
      <c r="K63" s="1">
        <f t="shared" si="3"/>
        <v>-0.5</v>
      </c>
      <c r="L63" s="1" t="s">
        <v>50</v>
      </c>
      <c r="M63" s="1">
        <f t="shared" si="0"/>
        <v>4</v>
      </c>
      <c r="N63" s="1" t="str">
        <f t="shared" si="1"/>
        <v>N</v>
      </c>
      <c r="O63" s="1" t="str">
        <f t="shared" si="2"/>
        <v>N</v>
      </c>
      <c r="P63" s="4">
        <v>365</v>
      </c>
      <c r="Q63" s="5" t="s">
        <v>49</v>
      </c>
      <c r="R63" s="1" t="s">
        <v>13</v>
      </c>
      <c r="S63" s="1">
        <v>0</v>
      </c>
      <c r="T63" s="1" t="s">
        <v>75</v>
      </c>
    </row>
    <row r="64" spans="1:20" x14ac:dyDescent="0.2">
      <c r="A64" s="1">
        <v>63</v>
      </c>
      <c r="B64" s="1">
        <v>8</v>
      </c>
      <c r="C64" s="1">
        <v>1</v>
      </c>
      <c r="D64" s="1" t="s">
        <v>42</v>
      </c>
      <c r="F64" s="1">
        <v>1</v>
      </c>
      <c r="G64" s="1">
        <v>12.5</v>
      </c>
      <c r="H64" s="1">
        <v>1</v>
      </c>
      <c r="I64" s="1">
        <v>12.5</v>
      </c>
      <c r="J64" s="1">
        <v>12</v>
      </c>
      <c r="K64" s="1">
        <f t="shared" si="3"/>
        <v>0.5</v>
      </c>
      <c r="L64" s="1" t="s">
        <v>50</v>
      </c>
      <c r="M64" s="1">
        <f t="shared" si="0"/>
        <v>-4</v>
      </c>
      <c r="N64" s="1" t="str">
        <f t="shared" si="1"/>
        <v>N</v>
      </c>
      <c r="O64" s="1" t="str">
        <f t="shared" si="2"/>
        <v>N</v>
      </c>
      <c r="P64" s="4">
        <v>365</v>
      </c>
      <c r="Q64" s="5" t="s">
        <v>49</v>
      </c>
      <c r="R64" s="1" t="s">
        <v>13</v>
      </c>
      <c r="S64" s="1">
        <v>0</v>
      </c>
      <c r="T64" s="1" t="s">
        <v>75</v>
      </c>
    </row>
    <row r="65" spans="1:20" x14ac:dyDescent="0.2">
      <c r="A65" s="1">
        <v>64</v>
      </c>
      <c r="B65" s="1">
        <v>8</v>
      </c>
      <c r="C65" s="1">
        <v>1</v>
      </c>
      <c r="D65" s="1" t="s">
        <v>42</v>
      </c>
      <c r="F65" s="1">
        <v>1</v>
      </c>
      <c r="G65" s="1">
        <v>12</v>
      </c>
      <c r="H65" s="1">
        <v>1</v>
      </c>
      <c r="I65" s="1">
        <v>12</v>
      </c>
      <c r="J65" s="1">
        <v>14</v>
      </c>
      <c r="K65" s="1">
        <f t="shared" si="3"/>
        <v>-2</v>
      </c>
      <c r="L65" s="1" t="s">
        <v>51</v>
      </c>
      <c r="M65" s="1">
        <f t="shared" si="0"/>
        <v>16.666666666666668</v>
      </c>
      <c r="N65" s="1" t="str">
        <f t="shared" si="1"/>
        <v>N</v>
      </c>
      <c r="O65" s="1" t="str">
        <f t="shared" si="2"/>
        <v>N</v>
      </c>
      <c r="P65" s="4">
        <v>365</v>
      </c>
      <c r="Q65" s="5" t="s">
        <v>49</v>
      </c>
      <c r="R65" s="1" t="s">
        <v>13</v>
      </c>
      <c r="S65" s="1">
        <v>0</v>
      </c>
      <c r="T65" s="1" t="s">
        <v>75</v>
      </c>
    </row>
    <row r="66" spans="1:20" x14ac:dyDescent="0.2">
      <c r="A66" s="1">
        <v>65</v>
      </c>
      <c r="B66" s="1">
        <v>9</v>
      </c>
      <c r="C66" s="1">
        <v>1</v>
      </c>
      <c r="D66" s="1" t="s">
        <v>21</v>
      </c>
      <c r="F66" s="1">
        <v>1</v>
      </c>
      <c r="G66" s="1">
        <v>27.5</v>
      </c>
      <c r="H66" s="1">
        <v>2</v>
      </c>
      <c r="I66" s="1">
        <v>27.5</v>
      </c>
      <c r="J66" s="1">
        <v>27.5</v>
      </c>
      <c r="K66" s="1">
        <f t="shared" si="3"/>
        <v>0</v>
      </c>
      <c r="L66" s="3" t="s">
        <v>49</v>
      </c>
      <c r="M66" s="1">
        <f t="shared" si="0"/>
        <v>0</v>
      </c>
      <c r="N66" s="1" t="str">
        <f t="shared" si="1"/>
        <v>N</v>
      </c>
      <c r="O66" s="1" t="str">
        <f t="shared" si="2"/>
        <v>N</v>
      </c>
      <c r="P66" s="4">
        <f t="shared" ref="P66:P73" si="5">8*7</f>
        <v>56</v>
      </c>
      <c r="Q66" s="5" t="s">
        <v>49</v>
      </c>
      <c r="R66" s="1" t="s">
        <v>13</v>
      </c>
      <c r="S66" s="1">
        <v>1</v>
      </c>
      <c r="T66" s="1" t="s">
        <v>74</v>
      </c>
    </row>
    <row r="67" spans="1:20" x14ac:dyDescent="0.2">
      <c r="A67" s="1">
        <v>66</v>
      </c>
      <c r="B67" s="1">
        <v>9</v>
      </c>
      <c r="C67" s="1">
        <v>1</v>
      </c>
      <c r="D67" s="1" t="s">
        <v>21</v>
      </c>
      <c r="F67" s="1">
        <v>1</v>
      </c>
      <c r="G67" s="1">
        <v>24.5</v>
      </c>
      <c r="H67" s="1">
        <v>2</v>
      </c>
      <c r="I67" s="1">
        <v>24.5</v>
      </c>
      <c r="J67" s="1">
        <v>28</v>
      </c>
      <c r="K67" s="1">
        <f t="shared" si="3"/>
        <v>-3.5</v>
      </c>
      <c r="L67" s="3" t="s">
        <v>49</v>
      </c>
      <c r="M67" s="1">
        <f t="shared" ref="M67:M122" si="6">(J67-I67)*100/I67</f>
        <v>14.285714285714286</v>
      </c>
      <c r="N67" s="1" t="str">
        <f t="shared" ref="N67:N122" si="7">IF(M67&lt;-10,"R","N")</f>
        <v>N</v>
      </c>
      <c r="O67" s="1" t="str">
        <f t="shared" ref="O67:O122" si="8">IF(M67&lt;-20,"R","N")</f>
        <v>N</v>
      </c>
      <c r="P67" s="4">
        <f t="shared" si="5"/>
        <v>56</v>
      </c>
      <c r="Q67" s="5" t="s">
        <v>49</v>
      </c>
      <c r="R67" s="1" t="s">
        <v>13</v>
      </c>
      <c r="S67" s="1">
        <v>1</v>
      </c>
      <c r="T67" s="1" t="s">
        <v>74</v>
      </c>
    </row>
    <row r="68" spans="1:20" x14ac:dyDescent="0.2">
      <c r="A68" s="1">
        <v>67</v>
      </c>
      <c r="B68" s="1">
        <v>9</v>
      </c>
      <c r="C68" s="1">
        <v>1</v>
      </c>
      <c r="D68" s="1" t="s">
        <v>21</v>
      </c>
      <c r="F68" s="1">
        <v>1</v>
      </c>
      <c r="G68" s="1">
        <v>23.5</v>
      </c>
      <c r="H68" s="1">
        <v>2</v>
      </c>
      <c r="I68" s="1">
        <v>23.5</v>
      </c>
      <c r="J68" s="1">
        <v>18</v>
      </c>
      <c r="K68" s="1">
        <f t="shared" ref="K68:K123" si="9">I68-J68</f>
        <v>5.5</v>
      </c>
      <c r="L68" s="3" t="s">
        <v>49</v>
      </c>
      <c r="M68" s="1">
        <f t="shared" si="6"/>
        <v>-23.404255319148938</v>
      </c>
      <c r="N68" s="1" t="str">
        <f t="shared" si="7"/>
        <v>R</v>
      </c>
      <c r="O68" s="1" t="str">
        <f t="shared" si="8"/>
        <v>R</v>
      </c>
      <c r="P68" s="4">
        <f t="shared" si="5"/>
        <v>56</v>
      </c>
      <c r="Q68" s="5" t="s">
        <v>49</v>
      </c>
      <c r="R68" s="1" t="s">
        <v>13</v>
      </c>
      <c r="S68" s="1">
        <v>1</v>
      </c>
      <c r="T68" s="1" t="s">
        <v>74</v>
      </c>
    </row>
    <row r="69" spans="1:20" x14ac:dyDescent="0.2">
      <c r="A69" s="1">
        <v>68</v>
      </c>
      <c r="B69" s="1">
        <v>9</v>
      </c>
      <c r="C69" s="1">
        <v>1</v>
      </c>
      <c r="D69" s="1" t="s">
        <v>21</v>
      </c>
      <c r="F69" s="1">
        <v>1</v>
      </c>
      <c r="G69" s="1">
        <v>23</v>
      </c>
      <c r="H69" s="1">
        <v>2</v>
      </c>
      <c r="I69" s="1">
        <v>23</v>
      </c>
      <c r="J69" s="1">
        <v>21.5</v>
      </c>
      <c r="K69" s="1">
        <f t="shared" si="9"/>
        <v>1.5</v>
      </c>
      <c r="L69" s="3" t="s">
        <v>49</v>
      </c>
      <c r="M69" s="1">
        <f t="shared" si="6"/>
        <v>-6.5217391304347823</v>
      </c>
      <c r="N69" s="1" t="str">
        <f t="shared" si="7"/>
        <v>N</v>
      </c>
      <c r="O69" s="1" t="str">
        <f t="shared" si="8"/>
        <v>N</v>
      </c>
      <c r="P69" s="4">
        <f t="shared" si="5"/>
        <v>56</v>
      </c>
      <c r="Q69" s="5" t="s">
        <v>49</v>
      </c>
      <c r="R69" s="1" t="s">
        <v>13</v>
      </c>
      <c r="S69" s="1">
        <v>1</v>
      </c>
      <c r="T69" s="1" t="s">
        <v>74</v>
      </c>
    </row>
    <row r="70" spans="1:20" x14ac:dyDescent="0.2">
      <c r="A70" s="1">
        <v>69</v>
      </c>
      <c r="B70" s="1">
        <v>9</v>
      </c>
      <c r="C70" s="1">
        <v>1</v>
      </c>
      <c r="D70" s="1" t="s">
        <v>21</v>
      </c>
      <c r="F70" s="1">
        <v>1</v>
      </c>
      <c r="G70" s="1">
        <v>21.5</v>
      </c>
      <c r="H70" s="1">
        <v>2</v>
      </c>
      <c r="I70" s="1">
        <v>21.5</v>
      </c>
      <c r="J70" s="1">
        <v>23.5</v>
      </c>
      <c r="K70" s="1">
        <f t="shared" si="9"/>
        <v>-2</v>
      </c>
      <c r="L70" s="3" t="s">
        <v>49</v>
      </c>
      <c r="M70" s="1">
        <f t="shared" si="6"/>
        <v>9.3023255813953494</v>
      </c>
      <c r="N70" s="1" t="str">
        <f t="shared" si="7"/>
        <v>N</v>
      </c>
      <c r="O70" s="1" t="str">
        <f t="shared" si="8"/>
        <v>N</v>
      </c>
      <c r="P70" s="4">
        <f t="shared" si="5"/>
        <v>56</v>
      </c>
      <c r="Q70" s="5" t="s">
        <v>49</v>
      </c>
      <c r="R70" s="1" t="s">
        <v>13</v>
      </c>
      <c r="S70" s="1">
        <v>1</v>
      </c>
      <c r="T70" s="1" t="s">
        <v>74</v>
      </c>
    </row>
    <row r="71" spans="1:20" x14ac:dyDescent="0.2">
      <c r="A71" s="1">
        <v>70</v>
      </c>
      <c r="B71" s="1">
        <v>9</v>
      </c>
      <c r="C71" s="1">
        <v>1</v>
      </c>
      <c r="D71" s="1" t="s">
        <v>21</v>
      </c>
      <c r="F71" s="1">
        <v>1</v>
      </c>
      <c r="G71" s="1">
        <v>21.5</v>
      </c>
      <c r="H71" s="1">
        <v>2</v>
      </c>
      <c r="I71" s="1">
        <v>21.5</v>
      </c>
      <c r="J71" s="1">
        <v>23.5</v>
      </c>
      <c r="K71" s="1">
        <f t="shared" si="9"/>
        <v>-2</v>
      </c>
      <c r="L71" s="3" t="s">
        <v>49</v>
      </c>
      <c r="M71" s="1">
        <f t="shared" si="6"/>
        <v>9.3023255813953494</v>
      </c>
      <c r="N71" s="1" t="str">
        <f t="shared" si="7"/>
        <v>N</v>
      </c>
      <c r="O71" s="1" t="str">
        <f t="shared" si="8"/>
        <v>N</v>
      </c>
      <c r="P71" s="4">
        <f t="shared" si="5"/>
        <v>56</v>
      </c>
      <c r="Q71" s="5" t="s">
        <v>49</v>
      </c>
      <c r="R71" s="1" t="s">
        <v>13</v>
      </c>
      <c r="S71" s="1">
        <v>1</v>
      </c>
      <c r="T71" s="1" t="s">
        <v>74</v>
      </c>
    </row>
    <row r="72" spans="1:20" x14ac:dyDescent="0.2">
      <c r="A72" s="1">
        <v>71</v>
      </c>
      <c r="B72" s="1">
        <v>9</v>
      </c>
      <c r="C72" s="1">
        <v>1</v>
      </c>
      <c r="D72" s="1" t="s">
        <v>21</v>
      </c>
      <c r="F72" s="1">
        <v>1</v>
      </c>
      <c r="G72" s="1">
        <v>20.5</v>
      </c>
      <c r="H72" s="1">
        <v>2</v>
      </c>
      <c r="I72" s="1">
        <v>20.5</v>
      </c>
      <c r="J72" s="1">
        <v>22</v>
      </c>
      <c r="K72" s="1">
        <f t="shared" si="9"/>
        <v>-1.5</v>
      </c>
      <c r="L72" s="3" t="s">
        <v>49</v>
      </c>
      <c r="M72" s="1">
        <f t="shared" si="6"/>
        <v>7.3170731707317076</v>
      </c>
      <c r="N72" s="1" t="str">
        <f t="shared" si="7"/>
        <v>N</v>
      </c>
      <c r="O72" s="1" t="str">
        <f t="shared" si="8"/>
        <v>N</v>
      </c>
      <c r="P72" s="4">
        <f t="shared" si="5"/>
        <v>56</v>
      </c>
      <c r="Q72" s="5" t="s">
        <v>49</v>
      </c>
      <c r="R72" s="1" t="s">
        <v>13</v>
      </c>
      <c r="S72" s="1">
        <v>1</v>
      </c>
      <c r="T72" s="1" t="s">
        <v>74</v>
      </c>
    </row>
    <row r="73" spans="1:20" x14ac:dyDescent="0.2">
      <c r="A73" s="1">
        <v>72</v>
      </c>
      <c r="B73" s="1">
        <v>9</v>
      </c>
      <c r="C73" s="1">
        <v>1</v>
      </c>
      <c r="D73" s="1" t="s">
        <v>21</v>
      </c>
      <c r="F73" s="1">
        <v>1</v>
      </c>
      <c r="G73" s="1">
        <v>20</v>
      </c>
      <c r="H73" s="1">
        <v>2</v>
      </c>
      <c r="I73" s="1">
        <v>20</v>
      </c>
      <c r="J73" s="1">
        <v>17.5</v>
      </c>
      <c r="K73" s="1">
        <f t="shared" si="9"/>
        <v>2.5</v>
      </c>
      <c r="L73" s="3" t="s">
        <v>49</v>
      </c>
      <c r="M73" s="1">
        <f t="shared" si="6"/>
        <v>-12.5</v>
      </c>
      <c r="N73" s="1" t="str">
        <f t="shared" si="7"/>
        <v>R</v>
      </c>
      <c r="O73" s="1" t="str">
        <f t="shared" si="8"/>
        <v>N</v>
      </c>
      <c r="P73" s="4">
        <f t="shared" si="5"/>
        <v>56</v>
      </c>
      <c r="Q73" s="5" t="s">
        <v>49</v>
      </c>
      <c r="R73" s="1" t="s">
        <v>13</v>
      </c>
      <c r="S73" s="1">
        <v>1</v>
      </c>
      <c r="T73" s="1" t="s">
        <v>74</v>
      </c>
    </row>
    <row r="74" spans="1:20" x14ac:dyDescent="0.2">
      <c r="A74" s="1">
        <v>73</v>
      </c>
      <c r="B74" s="1">
        <v>11</v>
      </c>
      <c r="C74" s="1">
        <v>1</v>
      </c>
      <c r="D74" s="1" t="s">
        <v>23</v>
      </c>
      <c r="F74" s="1">
        <v>1</v>
      </c>
      <c r="G74" s="1">
        <v>27</v>
      </c>
      <c r="H74" s="1">
        <v>2</v>
      </c>
      <c r="I74" s="1">
        <v>27</v>
      </c>
      <c r="J74" s="1">
        <v>27</v>
      </c>
      <c r="K74" s="1">
        <f t="shared" si="9"/>
        <v>0</v>
      </c>
      <c r="L74" s="3" t="s">
        <v>49</v>
      </c>
      <c r="M74" s="1">
        <f t="shared" si="6"/>
        <v>0</v>
      </c>
      <c r="N74" s="1" t="str">
        <f t="shared" si="7"/>
        <v>N</v>
      </c>
      <c r="O74" s="1" t="str">
        <f t="shared" si="8"/>
        <v>N</v>
      </c>
      <c r="P74" s="4">
        <f t="shared" ref="P74:P91" si="10">4*7</f>
        <v>28</v>
      </c>
      <c r="Q74" s="4" t="s">
        <v>50</v>
      </c>
      <c r="R74" s="1" t="s">
        <v>13</v>
      </c>
      <c r="S74" s="1">
        <v>0</v>
      </c>
      <c r="T74" s="1" t="s">
        <v>74</v>
      </c>
    </row>
    <row r="75" spans="1:20" x14ac:dyDescent="0.2">
      <c r="A75" s="1">
        <v>74</v>
      </c>
      <c r="B75" s="1">
        <v>11</v>
      </c>
      <c r="C75" s="1">
        <v>1</v>
      </c>
      <c r="D75" s="1" t="s">
        <v>23</v>
      </c>
      <c r="F75" s="1">
        <v>1</v>
      </c>
      <c r="G75" s="1">
        <v>24</v>
      </c>
      <c r="H75" s="1">
        <v>2</v>
      </c>
      <c r="I75" s="1">
        <v>24</v>
      </c>
      <c r="J75" s="1">
        <v>22.5</v>
      </c>
      <c r="K75" s="1">
        <f t="shared" si="9"/>
        <v>1.5</v>
      </c>
      <c r="L75" s="3" t="s">
        <v>49</v>
      </c>
      <c r="M75" s="1">
        <f t="shared" si="6"/>
        <v>-6.25</v>
      </c>
      <c r="N75" s="1" t="str">
        <f t="shared" si="7"/>
        <v>N</v>
      </c>
      <c r="O75" s="1" t="str">
        <f t="shared" si="8"/>
        <v>N</v>
      </c>
      <c r="P75" s="4">
        <f t="shared" si="10"/>
        <v>28</v>
      </c>
      <c r="Q75" s="4" t="s">
        <v>50</v>
      </c>
      <c r="R75" s="1" t="s">
        <v>13</v>
      </c>
      <c r="S75" s="1">
        <v>0</v>
      </c>
      <c r="T75" s="1" t="s">
        <v>74</v>
      </c>
    </row>
    <row r="76" spans="1:20" x14ac:dyDescent="0.2">
      <c r="A76" s="1">
        <v>75</v>
      </c>
      <c r="B76" s="1">
        <v>11</v>
      </c>
      <c r="C76" s="1">
        <v>1</v>
      </c>
      <c r="D76" s="1" t="s">
        <v>23</v>
      </c>
      <c r="F76" s="1">
        <v>1</v>
      </c>
      <c r="G76" s="1">
        <v>20</v>
      </c>
      <c r="H76" s="1">
        <v>2</v>
      </c>
      <c r="I76" s="1">
        <v>20</v>
      </c>
      <c r="J76" s="1">
        <v>15</v>
      </c>
      <c r="K76" s="1">
        <f t="shared" si="9"/>
        <v>5</v>
      </c>
      <c r="L76" s="3" t="s">
        <v>49</v>
      </c>
      <c r="M76" s="1">
        <f t="shared" si="6"/>
        <v>-25</v>
      </c>
      <c r="N76" s="1" t="str">
        <f t="shared" si="7"/>
        <v>R</v>
      </c>
      <c r="O76" s="1" t="str">
        <f t="shared" si="8"/>
        <v>R</v>
      </c>
      <c r="P76" s="4">
        <f t="shared" si="10"/>
        <v>28</v>
      </c>
      <c r="Q76" s="4" t="s">
        <v>50</v>
      </c>
      <c r="R76" s="1" t="s">
        <v>13</v>
      </c>
      <c r="S76" s="1">
        <v>0</v>
      </c>
      <c r="T76" s="1" t="s">
        <v>74</v>
      </c>
    </row>
    <row r="77" spans="1:20" x14ac:dyDescent="0.2">
      <c r="A77" s="1">
        <v>76</v>
      </c>
      <c r="B77" s="1">
        <v>11</v>
      </c>
      <c r="C77" s="1">
        <v>1</v>
      </c>
      <c r="D77" s="1" t="s">
        <v>23</v>
      </c>
      <c r="F77" s="1">
        <v>1</v>
      </c>
      <c r="G77" s="1">
        <v>18.5</v>
      </c>
      <c r="H77" s="1">
        <v>2</v>
      </c>
      <c r="I77" s="1">
        <v>18.5</v>
      </c>
      <c r="J77" s="1">
        <v>19</v>
      </c>
      <c r="K77" s="1">
        <f t="shared" si="9"/>
        <v>-0.5</v>
      </c>
      <c r="L77" s="3" t="s">
        <v>49</v>
      </c>
      <c r="M77" s="1">
        <f t="shared" si="6"/>
        <v>2.7027027027027026</v>
      </c>
      <c r="N77" s="1" t="str">
        <f t="shared" si="7"/>
        <v>N</v>
      </c>
      <c r="O77" s="1" t="str">
        <f t="shared" si="8"/>
        <v>N</v>
      </c>
      <c r="P77" s="4">
        <f t="shared" si="10"/>
        <v>28</v>
      </c>
      <c r="Q77" s="4" t="s">
        <v>50</v>
      </c>
      <c r="R77" s="1" t="s">
        <v>13</v>
      </c>
      <c r="S77" s="1">
        <v>0</v>
      </c>
      <c r="T77" s="1" t="s">
        <v>74</v>
      </c>
    </row>
    <row r="78" spans="1:20" x14ac:dyDescent="0.2">
      <c r="A78" s="1">
        <v>77</v>
      </c>
      <c r="B78" s="1">
        <v>11</v>
      </c>
      <c r="C78" s="1">
        <v>1</v>
      </c>
      <c r="D78" s="1" t="s">
        <v>23</v>
      </c>
      <c r="F78" s="1">
        <v>1</v>
      </c>
      <c r="G78" s="1">
        <v>17.5</v>
      </c>
      <c r="H78" s="1">
        <v>2</v>
      </c>
      <c r="I78" s="1">
        <v>17.5</v>
      </c>
      <c r="J78" s="1">
        <v>18.5</v>
      </c>
      <c r="K78" s="1">
        <f t="shared" si="9"/>
        <v>-1</v>
      </c>
      <c r="L78" s="3" t="s">
        <v>49</v>
      </c>
      <c r="M78" s="1">
        <f t="shared" si="6"/>
        <v>5.7142857142857144</v>
      </c>
      <c r="N78" s="1" t="str">
        <f t="shared" si="7"/>
        <v>N</v>
      </c>
      <c r="O78" s="1" t="str">
        <f t="shared" si="8"/>
        <v>N</v>
      </c>
      <c r="P78" s="4">
        <f t="shared" si="10"/>
        <v>28</v>
      </c>
      <c r="Q78" s="4" t="s">
        <v>50</v>
      </c>
      <c r="R78" s="1" t="s">
        <v>13</v>
      </c>
      <c r="S78" s="1">
        <v>0</v>
      </c>
      <c r="T78" s="1" t="s">
        <v>74</v>
      </c>
    </row>
    <row r="79" spans="1:20" x14ac:dyDescent="0.2">
      <c r="A79" s="1">
        <v>78</v>
      </c>
      <c r="B79" s="1">
        <v>11</v>
      </c>
      <c r="C79" s="1">
        <v>1</v>
      </c>
      <c r="D79" s="1" t="s">
        <v>23</v>
      </c>
      <c r="F79" s="1">
        <v>1</v>
      </c>
      <c r="G79" s="1">
        <v>17.5</v>
      </c>
      <c r="H79" s="1">
        <v>2</v>
      </c>
      <c r="I79" s="1">
        <v>17.5</v>
      </c>
      <c r="J79" s="1">
        <v>15.5</v>
      </c>
      <c r="K79" s="1">
        <f t="shared" si="9"/>
        <v>2</v>
      </c>
      <c r="L79" s="3" t="s">
        <v>49</v>
      </c>
      <c r="M79" s="1">
        <f t="shared" si="6"/>
        <v>-11.428571428571429</v>
      </c>
      <c r="N79" s="1" t="str">
        <f t="shared" si="7"/>
        <v>R</v>
      </c>
      <c r="O79" s="1" t="str">
        <f t="shared" si="8"/>
        <v>N</v>
      </c>
      <c r="P79" s="4">
        <f t="shared" si="10"/>
        <v>28</v>
      </c>
      <c r="Q79" s="4" t="s">
        <v>50</v>
      </c>
      <c r="R79" s="1" t="s">
        <v>13</v>
      </c>
      <c r="S79" s="1">
        <v>0</v>
      </c>
      <c r="T79" s="1" t="s">
        <v>74</v>
      </c>
    </row>
    <row r="80" spans="1:20" x14ac:dyDescent="0.2">
      <c r="A80" s="1">
        <v>79</v>
      </c>
      <c r="B80" s="1">
        <v>11</v>
      </c>
      <c r="C80" s="1">
        <v>1</v>
      </c>
      <c r="D80" s="1" t="s">
        <v>23</v>
      </c>
      <c r="F80" s="1">
        <v>1</v>
      </c>
      <c r="G80" s="1">
        <v>16.5</v>
      </c>
      <c r="H80" s="1">
        <v>2</v>
      </c>
      <c r="I80" s="1">
        <v>16.5</v>
      </c>
      <c r="J80" s="1">
        <v>17</v>
      </c>
      <c r="K80" s="1">
        <f t="shared" si="9"/>
        <v>-0.5</v>
      </c>
      <c r="L80" s="3" t="s">
        <v>49</v>
      </c>
      <c r="M80" s="1">
        <f t="shared" si="6"/>
        <v>3.0303030303030303</v>
      </c>
      <c r="N80" s="1" t="str">
        <f t="shared" si="7"/>
        <v>N</v>
      </c>
      <c r="O80" s="1" t="str">
        <f t="shared" si="8"/>
        <v>N</v>
      </c>
      <c r="P80" s="4">
        <f t="shared" si="10"/>
        <v>28</v>
      </c>
      <c r="Q80" s="4" t="s">
        <v>50</v>
      </c>
      <c r="R80" s="1" t="s">
        <v>13</v>
      </c>
      <c r="S80" s="1">
        <v>0</v>
      </c>
      <c r="T80" s="1" t="s">
        <v>74</v>
      </c>
    </row>
    <row r="81" spans="1:20" x14ac:dyDescent="0.2">
      <c r="A81" s="1">
        <v>80</v>
      </c>
      <c r="B81" s="1">
        <v>11</v>
      </c>
      <c r="C81" s="1">
        <v>1</v>
      </c>
      <c r="D81" s="1" t="s">
        <v>23</v>
      </c>
      <c r="F81" s="1">
        <v>1</v>
      </c>
      <c r="G81" s="1">
        <v>16.5</v>
      </c>
      <c r="H81" s="1">
        <v>2</v>
      </c>
      <c r="I81" s="1">
        <v>16.5</v>
      </c>
      <c r="J81" s="1">
        <v>14.5</v>
      </c>
      <c r="K81" s="1">
        <f t="shared" si="9"/>
        <v>2</v>
      </c>
      <c r="L81" s="3" t="s">
        <v>49</v>
      </c>
      <c r="M81" s="1">
        <f t="shared" si="6"/>
        <v>-12.121212121212121</v>
      </c>
      <c r="N81" s="1" t="str">
        <f t="shared" si="7"/>
        <v>R</v>
      </c>
      <c r="O81" s="1" t="str">
        <f t="shared" si="8"/>
        <v>N</v>
      </c>
      <c r="P81" s="4">
        <f t="shared" si="10"/>
        <v>28</v>
      </c>
      <c r="Q81" s="4" t="s">
        <v>50</v>
      </c>
      <c r="R81" s="1" t="s">
        <v>13</v>
      </c>
      <c r="S81" s="1">
        <v>0</v>
      </c>
      <c r="T81" s="1" t="s">
        <v>74</v>
      </c>
    </row>
    <row r="82" spans="1:20" x14ac:dyDescent="0.2">
      <c r="A82" s="1">
        <v>81</v>
      </c>
      <c r="B82" s="1">
        <v>11</v>
      </c>
      <c r="C82" s="1">
        <v>1</v>
      </c>
      <c r="D82" s="1" t="s">
        <v>23</v>
      </c>
      <c r="F82" s="1">
        <v>1</v>
      </c>
      <c r="G82" s="1">
        <v>15.5</v>
      </c>
      <c r="H82" s="1">
        <v>2</v>
      </c>
      <c r="I82" s="1">
        <v>15.5</v>
      </c>
      <c r="J82" s="1">
        <v>12</v>
      </c>
      <c r="K82" s="1">
        <f t="shared" si="9"/>
        <v>3.5</v>
      </c>
      <c r="L82" s="1" t="s">
        <v>50</v>
      </c>
      <c r="M82" s="1">
        <f t="shared" si="6"/>
        <v>-22.580645161290324</v>
      </c>
      <c r="N82" s="1" t="str">
        <f t="shared" si="7"/>
        <v>R</v>
      </c>
      <c r="O82" s="1" t="str">
        <f t="shared" si="8"/>
        <v>R</v>
      </c>
      <c r="P82" s="4">
        <f t="shared" si="10"/>
        <v>28</v>
      </c>
      <c r="Q82" s="4" t="s">
        <v>50</v>
      </c>
      <c r="R82" s="1" t="s">
        <v>13</v>
      </c>
      <c r="S82" s="1">
        <v>0</v>
      </c>
      <c r="T82" s="1" t="s">
        <v>74</v>
      </c>
    </row>
    <row r="83" spans="1:20" x14ac:dyDescent="0.2">
      <c r="A83" s="1">
        <v>82</v>
      </c>
      <c r="B83" s="1">
        <v>11</v>
      </c>
      <c r="C83" s="1">
        <v>1</v>
      </c>
      <c r="D83" s="1" t="s">
        <v>23</v>
      </c>
      <c r="F83" s="1">
        <v>1</v>
      </c>
      <c r="G83" s="1">
        <v>15</v>
      </c>
      <c r="H83" s="1">
        <v>2</v>
      </c>
      <c r="I83" s="1">
        <v>15</v>
      </c>
      <c r="J83" s="1">
        <v>15</v>
      </c>
      <c r="K83" s="1">
        <f t="shared" si="9"/>
        <v>0</v>
      </c>
      <c r="L83" s="1" t="s">
        <v>50</v>
      </c>
      <c r="M83" s="1">
        <f t="shared" si="6"/>
        <v>0</v>
      </c>
      <c r="N83" s="1" t="str">
        <f t="shared" si="7"/>
        <v>N</v>
      </c>
      <c r="O83" s="1" t="str">
        <f t="shared" si="8"/>
        <v>N</v>
      </c>
      <c r="P83" s="4">
        <f t="shared" si="10"/>
        <v>28</v>
      </c>
      <c r="Q83" s="4" t="s">
        <v>50</v>
      </c>
      <c r="R83" s="1" t="s">
        <v>13</v>
      </c>
      <c r="S83" s="1">
        <v>0</v>
      </c>
      <c r="T83" s="1" t="s">
        <v>74</v>
      </c>
    </row>
    <row r="84" spans="1:20" x14ac:dyDescent="0.2">
      <c r="A84" s="1">
        <v>83</v>
      </c>
      <c r="B84" s="1">
        <v>11</v>
      </c>
      <c r="C84" s="1">
        <v>1</v>
      </c>
      <c r="D84" s="1" t="s">
        <v>23</v>
      </c>
      <c r="F84" s="1">
        <v>1</v>
      </c>
      <c r="G84" s="1">
        <v>15</v>
      </c>
      <c r="H84" s="1">
        <v>2</v>
      </c>
      <c r="I84" s="1">
        <v>15</v>
      </c>
      <c r="J84" s="1">
        <v>12</v>
      </c>
      <c r="K84" s="1">
        <f t="shared" si="9"/>
        <v>3</v>
      </c>
      <c r="L84" s="1" t="s">
        <v>50</v>
      </c>
      <c r="M84" s="1">
        <f t="shared" si="6"/>
        <v>-20</v>
      </c>
      <c r="N84" s="1" t="str">
        <f t="shared" si="7"/>
        <v>R</v>
      </c>
      <c r="O84" s="1" t="str">
        <f t="shared" si="8"/>
        <v>N</v>
      </c>
      <c r="P84" s="4">
        <f t="shared" si="10"/>
        <v>28</v>
      </c>
      <c r="Q84" s="4" t="s">
        <v>50</v>
      </c>
      <c r="R84" s="1" t="s">
        <v>13</v>
      </c>
      <c r="S84" s="1">
        <v>0</v>
      </c>
      <c r="T84" s="1" t="s">
        <v>74</v>
      </c>
    </row>
    <row r="85" spans="1:20" x14ac:dyDescent="0.2">
      <c r="A85" s="1">
        <v>84</v>
      </c>
      <c r="B85" s="1">
        <v>11</v>
      </c>
      <c r="C85" s="1">
        <v>1</v>
      </c>
      <c r="D85" s="1" t="s">
        <v>23</v>
      </c>
      <c r="F85" s="1">
        <v>1</v>
      </c>
      <c r="G85" s="1">
        <v>15</v>
      </c>
      <c r="H85" s="1">
        <v>2</v>
      </c>
      <c r="I85" s="1">
        <v>15</v>
      </c>
      <c r="J85" s="1">
        <v>7.5</v>
      </c>
      <c r="K85" s="1">
        <f t="shared" si="9"/>
        <v>7.5</v>
      </c>
      <c r="L85" s="1" t="s">
        <v>50</v>
      </c>
      <c r="M85" s="1">
        <f t="shared" si="6"/>
        <v>-50</v>
      </c>
      <c r="N85" s="1" t="str">
        <f t="shared" si="7"/>
        <v>R</v>
      </c>
      <c r="O85" s="1" t="str">
        <f t="shared" si="8"/>
        <v>R</v>
      </c>
      <c r="P85" s="4">
        <f t="shared" si="10"/>
        <v>28</v>
      </c>
      <c r="Q85" s="4" t="s">
        <v>50</v>
      </c>
      <c r="R85" s="1" t="s">
        <v>13</v>
      </c>
      <c r="S85" s="1">
        <v>0</v>
      </c>
      <c r="T85" s="1" t="s">
        <v>74</v>
      </c>
    </row>
    <row r="86" spans="1:20" x14ac:dyDescent="0.2">
      <c r="A86" s="1">
        <v>85</v>
      </c>
      <c r="B86" s="1">
        <v>11</v>
      </c>
      <c r="C86" s="1">
        <v>1</v>
      </c>
      <c r="D86" s="1" t="s">
        <v>23</v>
      </c>
      <c r="F86" s="1">
        <v>1</v>
      </c>
      <c r="G86" s="1">
        <v>14</v>
      </c>
      <c r="H86" s="1">
        <v>2</v>
      </c>
      <c r="I86" s="1">
        <v>14</v>
      </c>
      <c r="J86" s="1">
        <v>22</v>
      </c>
      <c r="K86" s="1">
        <f t="shared" si="9"/>
        <v>-8</v>
      </c>
      <c r="L86" s="1" t="s">
        <v>50</v>
      </c>
      <c r="M86" s="1">
        <f t="shared" si="6"/>
        <v>57.142857142857146</v>
      </c>
      <c r="N86" s="1" t="str">
        <f t="shared" si="7"/>
        <v>N</v>
      </c>
      <c r="O86" s="1" t="str">
        <f t="shared" si="8"/>
        <v>N</v>
      </c>
      <c r="P86" s="4">
        <f t="shared" si="10"/>
        <v>28</v>
      </c>
      <c r="Q86" s="4" t="s">
        <v>50</v>
      </c>
      <c r="R86" s="1" t="s">
        <v>13</v>
      </c>
      <c r="S86" s="1">
        <v>0</v>
      </c>
      <c r="T86" s="1" t="s">
        <v>74</v>
      </c>
    </row>
    <row r="87" spans="1:20" x14ac:dyDescent="0.2">
      <c r="A87" s="1">
        <v>86</v>
      </c>
      <c r="B87" s="1">
        <v>11</v>
      </c>
      <c r="C87" s="1">
        <v>1</v>
      </c>
      <c r="D87" s="1" t="s">
        <v>23</v>
      </c>
      <c r="F87" s="1">
        <v>1</v>
      </c>
      <c r="G87" s="1">
        <v>13.5</v>
      </c>
      <c r="H87" s="1">
        <v>2</v>
      </c>
      <c r="I87" s="1">
        <v>13.5</v>
      </c>
      <c r="J87" s="1">
        <v>15</v>
      </c>
      <c r="K87" s="1">
        <f t="shared" si="9"/>
        <v>-1.5</v>
      </c>
      <c r="L87" s="1" t="s">
        <v>50</v>
      </c>
      <c r="M87" s="1">
        <f t="shared" si="6"/>
        <v>11.111111111111111</v>
      </c>
      <c r="N87" s="1" t="str">
        <f t="shared" si="7"/>
        <v>N</v>
      </c>
      <c r="O87" s="1" t="str">
        <f t="shared" si="8"/>
        <v>N</v>
      </c>
      <c r="P87" s="4">
        <f t="shared" si="10"/>
        <v>28</v>
      </c>
      <c r="Q87" s="4" t="s">
        <v>50</v>
      </c>
      <c r="R87" s="1" t="s">
        <v>13</v>
      </c>
      <c r="S87" s="1">
        <v>0</v>
      </c>
      <c r="T87" s="1" t="s">
        <v>74</v>
      </c>
    </row>
    <row r="88" spans="1:20" x14ac:dyDescent="0.2">
      <c r="A88" s="1">
        <v>87</v>
      </c>
      <c r="B88" s="1">
        <v>11</v>
      </c>
      <c r="C88" s="1">
        <v>1</v>
      </c>
      <c r="D88" s="1" t="s">
        <v>23</v>
      </c>
      <c r="F88" s="1">
        <v>1</v>
      </c>
      <c r="G88" s="1">
        <v>13</v>
      </c>
      <c r="H88" s="1">
        <v>2</v>
      </c>
      <c r="I88" s="1">
        <v>13</v>
      </c>
      <c r="J88" s="1">
        <v>10</v>
      </c>
      <c r="K88" s="1">
        <f t="shared" si="9"/>
        <v>3</v>
      </c>
      <c r="L88" s="1" t="s">
        <v>50</v>
      </c>
      <c r="M88" s="1">
        <f t="shared" si="6"/>
        <v>-23.076923076923077</v>
      </c>
      <c r="N88" s="1" t="str">
        <f t="shared" si="7"/>
        <v>R</v>
      </c>
      <c r="O88" s="1" t="str">
        <f t="shared" si="8"/>
        <v>R</v>
      </c>
      <c r="P88" s="4">
        <f t="shared" si="10"/>
        <v>28</v>
      </c>
      <c r="Q88" s="4" t="s">
        <v>50</v>
      </c>
      <c r="R88" s="1" t="s">
        <v>13</v>
      </c>
      <c r="S88" s="1">
        <v>0</v>
      </c>
      <c r="T88" s="1" t="s">
        <v>74</v>
      </c>
    </row>
    <row r="89" spans="1:20" x14ac:dyDescent="0.2">
      <c r="A89" s="1">
        <v>88</v>
      </c>
      <c r="B89" s="1">
        <v>11</v>
      </c>
      <c r="C89" s="1">
        <v>1</v>
      </c>
      <c r="D89" s="1" t="s">
        <v>23</v>
      </c>
      <c r="F89" s="1">
        <v>1</v>
      </c>
      <c r="G89" s="1">
        <v>12</v>
      </c>
      <c r="H89" s="1">
        <v>2</v>
      </c>
      <c r="I89" s="1">
        <v>12</v>
      </c>
      <c r="J89" s="1">
        <v>21</v>
      </c>
      <c r="K89" s="1">
        <f t="shared" si="9"/>
        <v>-9</v>
      </c>
      <c r="L89" s="1" t="s">
        <v>51</v>
      </c>
      <c r="M89" s="1">
        <f t="shared" si="6"/>
        <v>75</v>
      </c>
      <c r="N89" s="1" t="str">
        <f t="shared" si="7"/>
        <v>N</v>
      </c>
      <c r="O89" s="1" t="str">
        <f t="shared" si="8"/>
        <v>N</v>
      </c>
      <c r="P89" s="4">
        <f t="shared" si="10"/>
        <v>28</v>
      </c>
      <c r="Q89" s="4" t="s">
        <v>50</v>
      </c>
      <c r="R89" s="1" t="s">
        <v>13</v>
      </c>
      <c r="S89" s="1">
        <v>0</v>
      </c>
      <c r="T89" s="1" t="s">
        <v>74</v>
      </c>
    </row>
    <row r="90" spans="1:20" x14ac:dyDescent="0.2">
      <c r="A90" s="1">
        <v>89</v>
      </c>
      <c r="B90" s="1">
        <v>11</v>
      </c>
      <c r="C90" s="1">
        <v>1</v>
      </c>
      <c r="D90" s="1" t="s">
        <v>23</v>
      </c>
      <c r="F90" s="1">
        <v>1</v>
      </c>
      <c r="G90" s="1">
        <v>12</v>
      </c>
      <c r="H90" s="1">
        <v>2</v>
      </c>
      <c r="I90" s="1">
        <v>12</v>
      </c>
      <c r="J90" s="1">
        <v>13</v>
      </c>
      <c r="K90" s="1">
        <f t="shared" si="9"/>
        <v>-1</v>
      </c>
      <c r="L90" s="1" t="s">
        <v>51</v>
      </c>
      <c r="M90" s="1">
        <f t="shared" si="6"/>
        <v>8.3333333333333339</v>
      </c>
      <c r="N90" s="1" t="str">
        <f t="shared" si="7"/>
        <v>N</v>
      </c>
      <c r="O90" s="1" t="str">
        <f t="shared" si="8"/>
        <v>N</v>
      </c>
      <c r="P90" s="4">
        <f t="shared" si="10"/>
        <v>28</v>
      </c>
      <c r="Q90" s="4" t="s">
        <v>50</v>
      </c>
      <c r="R90" s="1" t="s">
        <v>13</v>
      </c>
      <c r="S90" s="1">
        <v>0</v>
      </c>
      <c r="T90" s="1" t="s">
        <v>74</v>
      </c>
    </row>
    <row r="91" spans="1:20" x14ac:dyDescent="0.2">
      <c r="A91" s="1">
        <v>90</v>
      </c>
      <c r="B91" s="1">
        <v>11</v>
      </c>
      <c r="C91" s="1">
        <v>1</v>
      </c>
      <c r="D91" s="1" t="s">
        <v>23</v>
      </c>
      <c r="F91" s="1">
        <v>1</v>
      </c>
      <c r="G91" s="1">
        <v>12</v>
      </c>
      <c r="H91" s="1">
        <v>2</v>
      </c>
      <c r="I91" s="1">
        <v>12</v>
      </c>
      <c r="J91" s="1">
        <v>11.5</v>
      </c>
      <c r="K91" s="1">
        <f t="shared" si="9"/>
        <v>0.5</v>
      </c>
      <c r="L91" s="1" t="s">
        <v>51</v>
      </c>
      <c r="M91" s="1">
        <f t="shared" si="6"/>
        <v>-4.166666666666667</v>
      </c>
      <c r="N91" s="1" t="str">
        <f t="shared" si="7"/>
        <v>N</v>
      </c>
      <c r="O91" s="1" t="str">
        <f t="shared" si="8"/>
        <v>N</v>
      </c>
      <c r="P91" s="4">
        <f t="shared" si="10"/>
        <v>28</v>
      </c>
      <c r="Q91" s="4" t="s">
        <v>50</v>
      </c>
      <c r="R91" s="1" t="s">
        <v>13</v>
      </c>
      <c r="S91" s="1">
        <v>0</v>
      </c>
      <c r="T91" s="1" t="s">
        <v>74</v>
      </c>
    </row>
    <row r="92" spans="1:20" x14ac:dyDescent="0.2">
      <c r="A92" s="1">
        <v>91</v>
      </c>
      <c r="B92" s="1">
        <v>12</v>
      </c>
      <c r="C92" s="1">
        <v>1</v>
      </c>
      <c r="D92" s="1" t="s">
        <v>63</v>
      </c>
      <c r="F92" s="1">
        <v>1</v>
      </c>
      <c r="G92" s="1">
        <v>21</v>
      </c>
      <c r="H92" s="1">
        <v>1</v>
      </c>
      <c r="I92" s="1">
        <v>21</v>
      </c>
      <c r="J92" s="1">
        <v>19.5</v>
      </c>
      <c r="K92" s="1">
        <f t="shared" si="9"/>
        <v>1.5</v>
      </c>
      <c r="L92" s="3" t="s">
        <v>49</v>
      </c>
      <c r="M92" s="1">
        <f t="shared" si="6"/>
        <v>-7.1428571428571432</v>
      </c>
      <c r="N92" s="1" t="str">
        <f t="shared" si="7"/>
        <v>N</v>
      </c>
      <c r="O92" s="1" t="str">
        <f t="shared" si="8"/>
        <v>N</v>
      </c>
      <c r="P92" s="4">
        <f t="shared" ref="P92:P97" si="11">1/24</f>
        <v>4.1666666666666664E-2</v>
      </c>
      <c r="Q92" s="4" t="s">
        <v>51</v>
      </c>
      <c r="R92" s="1" t="s">
        <v>25</v>
      </c>
      <c r="S92" s="1">
        <v>1</v>
      </c>
      <c r="T92" s="1" t="s">
        <v>74</v>
      </c>
    </row>
    <row r="93" spans="1:20" x14ac:dyDescent="0.2">
      <c r="A93" s="1">
        <v>92</v>
      </c>
      <c r="B93" s="1">
        <v>12</v>
      </c>
      <c r="C93" s="1">
        <v>1</v>
      </c>
      <c r="D93" s="1" t="s">
        <v>63</v>
      </c>
      <c r="F93" s="1">
        <v>1</v>
      </c>
      <c r="G93" s="1">
        <v>19.5</v>
      </c>
      <c r="H93" s="1">
        <v>1</v>
      </c>
      <c r="I93" s="1">
        <v>19.5</v>
      </c>
      <c r="J93" s="1">
        <v>20.5</v>
      </c>
      <c r="K93" s="1">
        <f t="shared" si="9"/>
        <v>-1</v>
      </c>
      <c r="L93" s="3" t="s">
        <v>49</v>
      </c>
      <c r="M93" s="1">
        <f t="shared" si="6"/>
        <v>5.1282051282051286</v>
      </c>
      <c r="N93" s="1" t="str">
        <f t="shared" si="7"/>
        <v>N</v>
      </c>
      <c r="O93" s="1" t="str">
        <f t="shared" si="8"/>
        <v>N</v>
      </c>
      <c r="P93" s="4">
        <f t="shared" si="11"/>
        <v>4.1666666666666664E-2</v>
      </c>
      <c r="Q93" s="4" t="s">
        <v>51</v>
      </c>
      <c r="R93" s="1" t="s">
        <v>25</v>
      </c>
      <c r="S93" s="1">
        <v>1</v>
      </c>
      <c r="T93" s="1" t="s">
        <v>74</v>
      </c>
    </row>
    <row r="94" spans="1:20" x14ac:dyDescent="0.2">
      <c r="A94" s="1">
        <v>93</v>
      </c>
      <c r="B94" s="1">
        <v>12</v>
      </c>
      <c r="C94" s="1">
        <v>1</v>
      </c>
      <c r="D94" s="1" t="s">
        <v>63</v>
      </c>
      <c r="F94" s="1">
        <v>1</v>
      </c>
      <c r="G94" s="1">
        <v>19</v>
      </c>
      <c r="H94" s="1">
        <v>1</v>
      </c>
      <c r="I94" s="1">
        <v>19</v>
      </c>
      <c r="J94" s="1">
        <v>20</v>
      </c>
      <c r="K94" s="1">
        <f t="shared" si="9"/>
        <v>-1</v>
      </c>
      <c r="L94" s="3" t="s">
        <v>49</v>
      </c>
      <c r="M94" s="1">
        <f t="shared" si="6"/>
        <v>5.2631578947368425</v>
      </c>
      <c r="N94" s="1" t="str">
        <f t="shared" si="7"/>
        <v>N</v>
      </c>
      <c r="O94" s="1" t="str">
        <f t="shared" si="8"/>
        <v>N</v>
      </c>
      <c r="P94" s="4">
        <f t="shared" si="11"/>
        <v>4.1666666666666664E-2</v>
      </c>
      <c r="Q94" s="4" t="s">
        <v>51</v>
      </c>
      <c r="R94" s="1" t="s">
        <v>25</v>
      </c>
      <c r="S94" s="1">
        <v>1</v>
      </c>
      <c r="T94" s="1" t="s">
        <v>74</v>
      </c>
    </row>
    <row r="95" spans="1:20" x14ac:dyDescent="0.2">
      <c r="A95" s="1">
        <v>94</v>
      </c>
      <c r="B95" s="1">
        <v>12</v>
      </c>
      <c r="C95" s="1">
        <v>1</v>
      </c>
      <c r="D95" s="1" t="s">
        <v>63</v>
      </c>
      <c r="F95" s="1">
        <v>1</v>
      </c>
      <c r="G95" s="1">
        <v>19</v>
      </c>
      <c r="H95" s="1">
        <v>1</v>
      </c>
      <c r="I95" s="1">
        <v>19</v>
      </c>
      <c r="J95" s="1">
        <v>20</v>
      </c>
      <c r="K95" s="1">
        <f t="shared" si="9"/>
        <v>-1</v>
      </c>
      <c r="L95" s="3" t="s">
        <v>49</v>
      </c>
      <c r="M95" s="1">
        <f t="shared" si="6"/>
        <v>5.2631578947368425</v>
      </c>
      <c r="N95" s="1" t="str">
        <f t="shared" si="7"/>
        <v>N</v>
      </c>
      <c r="O95" s="1" t="str">
        <f t="shared" si="8"/>
        <v>N</v>
      </c>
      <c r="P95" s="4">
        <f t="shared" si="11"/>
        <v>4.1666666666666664E-2</v>
      </c>
      <c r="Q95" s="4" t="s">
        <v>51</v>
      </c>
      <c r="R95" s="1" t="s">
        <v>25</v>
      </c>
      <c r="S95" s="1">
        <v>1</v>
      </c>
      <c r="T95" s="1" t="s">
        <v>74</v>
      </c>
    </row>
    <row r="96" spans="1:20" x14ac:dyDescent="0.2">
      <c r="A96" s="1">
        <v>95</v>
      </c>
      <c r="B96" s="1">
        <v>12</v>
      </c>
      <c r="C96" s="1">
        <v>1</v>
      </c>
      <c r="D96" s="1" t="s">
        <v>63</v>
      </c>
      <c r="F96" s="1">
        <v>1</v>
      </c>
      <c r="G96" s="1">
        <v>17</v>
      </c>
      <c r="H96" s="1">
        <v>1</v>
      </c>
      <c r="I96" s="1">
        <v>17</v>
      </c>
      <c r="J96" s="1">
        <v>14</v>
      </c>
      <c r="K96" s="1">
        <f t="shared" si="9"/>
        <v>3</v>
      </c>
      <c r="L96" s="3" t="s">
        <v>49</v>
      </c>
      <c r="M96" s="1">
        <f t="shared" si="6"/>
        <v>-17.647058823529413</v>
      </c>
      <c r="N96" s="1" t="str">
        <f t="shared" si="7"/>
        <v>R</v>
      </c>
      <c r="O96" s="1" t="str">
        <f t="shared" si="8"/>
        <v>N</v>
      </c>
      <c r="P96" s="4">
        <f t="shared" si="11"/>
        <v>4.1666666666666664E-2</v>
      </c>
      <c r="Q96" s="4" t="s">
        <v>51</v>
      </c>
      <c r="R96" s="1" t="s">
        <v>25</v>
      </c>
      <c r="S96" s="1">
        <v>1</v>
      </c>
      <c r="T96" s="1" t="s">
        <v>74</v>
      </c>
    </row>
    <row r="97" spans="1:20" x14ac:dyDescent="0.2">
      <c r="A97" s="1">
        <v>96</v>
      </c>
      <c r="B97" s="1">
        <v>12</v>
      </c>
      <c r="C97" s="1">
        <v>1</v>
      </c>
      <c r="D97" s="1" t="s">
        <v>63</v>
      </c>
      <c r="F97" s="1">
        <v>1</v>
      </c>
      <c r="G97" s="1">
        <v>16</v>
      </c>
      <c r="H97" s="1">
        <v>1</v>
      </c>
      <c r="I97" s="1">
        <v>16</v>
      </c>
      <c r="J97" s="1">
        <v>11</v>
      </c>
      <c r="K97" s="1">
        <f t="shared" si="9"/>
        <v>5</v>
      </c>
      <c r="L97" s="3" t="s">
        <v>49</v>
      </c>
      <c r="M97" s="1">
        <f t="shared" si="6"/>
        <v>-31.25</v>
      </c>
      <c r="N97" s="1" t="str">
        <f t="shared" si="7"/>
        <v>R</v>
      </c>
      <c r="O97" s="1" t="str">
        <f t="shared" si="8"/>
        <v>R</v>
      </c>
      <c r="P97" s="4">
        <f t="shared" si="11"/>
        <v>4.1666666666666664E-2</v>
      </c>
      <c r="Q97" s="4" t="s">
        <v>51</v>
      </c>
      <c r="R97" s="2" t="s">
        <v>25</v>
      </c>
      <c r="S97" s="1">
        <v>1</v>
      </c>
      <c r="T97" s="1" t="s">
        <v>74</v>
      </c>
    </row>
    <row r="98" spans="1:20" x14ac:dyDescent="0.2">
      <c r="A98" s="1">
        <v>97</v>
      </c>
      <c r="B98" s="1">
        <v>13</v>
      </c>
      <c r="C98" s="1">
        <v>1</v>
      </c>
      <c r="D98" s="1" t="s">
        <v>27</v>
      </c>
      <c r="F98" s="1">
        <v>1</v>
      </c>
      <c r="G98" s="1">
        <v>14</v>
      </c>
      <c r="H98" s="1">
        <v>1</v>
      </c>
      <c r="I98" s="1">
        <v>14</v>
      </c>
      <c r="J98" s="1">
        <v>15</v>
      </c>
      <c r="K98" s="1">
        <f t="shared" si="9"/>
        <v>-1</v>
      </c>
      <c r="L98" s="1" t="s">
        <v>50</v>
      </c>
      <c r="M98" s="1">
        <f t="shared" si="6"/>
        <v>7.1428571428571432</v>
      </c>
      <c r="N98" s="1" t="str">
        <f t="shared" si="7"/>
        <v>N</v>
      </c>
      <c r="O98" s="1" t="str">
        <f t="shared" si="8"/>
        <v>N</v>
      </c>
      <c r="P98" s="4">
        <f t="shared" ref="P98:P106" si="12">2*365</f>
        <v>730</v>
      </c>
      <c r="Q98" s="4" t="s">
        <v>49</v>
      </c>
      <c r="R98" s="2" t="s">
        <v>17</v>
      </c>
      <c r="S98" s="1">
        <v>1</v>
      </c>
      <c r="T98" s="1" t="s">
        <v>74</v>
      </c>
    </row>
    <row r="99" spans="1:20" x14ac:dyDescent="0.2">
      <c r="A99" s="1">
        <v>98</v>
      </c>
      <c r="B99" s="1">
        <v>13</v>
      </c>
      <c r="C99" s="1">
        <v>1</v>
      </c>
      <c r="D99" s="1" t="s">
        <v>27</v>
      </c>
      <c r="F99" s="1">
        <v>1</v>
      </c>
      <c r="G99" s="1">
        <v>13.5</v>
      </c>
      <c r="H99" s="1">
        <v>1</v>
      </c>
      <c r="I99" s="1">
        <v>13.5</v>
      </c>
      <c r="J99" s="1">
        <v>13</v>
      </c>
      <c r="K99" s="1">
        <f t="shared" si="9"/>
        <v>0.5</v>
      </c>
      <c r="L99" s="1" t="s">
        <v>50</v>
      </c>
      <c r="M99" s="1">
        <f t="shared" si="6"/>
        <v>-3.7037037037037037</v>
      </c>
      <c r="N99" s="1" t="str">
        <f t="shared" si="7"/>
        <v>N</v>
      </c>
      <c r="O99" s="1" t="str">
        <f t="shared" si="8"/>
        <v>N</v>
      </c>
      <c r="P99" s="4">
        <f t="shared" si="12"/>
        <v>730</v>
      </c>
      <c r="Q99" s="4" t="s">
        <v>49</v>
      </c>
      <c r="R99" s="2" t="s">
        <v>17</v>
      </c>
      <c r="S99" s="1">
        <v>1</v>
      </c>
      <c r="T99" s="1" t="s">
        <v>74</v>
      </c>
    </row>
    <row r="100" spans="1:20" x14ac:dyDescent="0.2">
      <c r="A100" s="1">
        <v>99</v>
      </c>
      <c r="B100" s="1">
        <v>13</v>
      </c>
      <c r="C100" s="1">
        <v>1</v>
      </c>
      <c r="D100" s="1" t="s">
        <v>27</v>
      </c>
      <c r="F100" s="1">
        <v>1</v>
      </c>
      <c r="G100" s="1">
        <v>13</v>
      </c>
      <c r="H100" s="1">
        <v>1</v>
      </c>
      <c r="I100" s="1">
        <v>13</v>
      </c>
      <c r="J100" s="1">
        <v>13</v>
      </c>
      <c r="K100" s="1">
        <f t="shared" si="9"/>
        <v>0</v>
      </c>
      <c r="L100" s="1" t="s">
        <v>50</v>
      </c>
      <c r="M100" s="1">
        <f t="shared" si="6"/>
        <v>0</v>
      </c>
      <c r="N100" s="1" t="str">
        <f t="shared" si="7"/>
        <v>N</v>
      </c>
      <c r="O100" s="1" t="str">
        <f t="shared" si="8"/>
        <v>N</v>
      </c>
      <c r="P100" s="4">
        <f t="shared" si="12"/>
        <v>730</v>
      </c>
      <c r="Q100" s="4" t="s">
        <v>49</v>
      </c>
      <c r="R100" s="2" t="s">
        <v>17</v>
      </c>
      <c r="S100" s="1">
        <v>1</v>
      </c>
      <c r="T100" s="1" t="s">
        <v>74</v>
      </c>
    </row>
    <row r="101" spans="1:20" x14ac:dyDescent="0.2">
      <c r="A101" s="1">
        <v>100</v>
      </c>
      <c r="B101" s="1">
        <v>13</v>
      </c>
      <c r="C101" s="1">
        <v>1</v>
      </c>
      <c r="D101" s="1" t="s">
        <v>27</v>
      </c>
      <c r="F101" s="1">
        <v>1</v>
      </c>
      <c r="G101" s="1">
        <v>13</v>
      </c>
      <c r="H101" s="1">
        <v>1</v>
      </c>
      <c r="I101" s="1">
        <v>13</v>
      </c>
      <c r="J101" s="1">
        <v>12.5</v>
      </c>
      <c r="K101" s="1">
        <f t="shared" si="9"/>
        <v>0.5</v>
      </c>
      <c r="L101" s="1" t="s">
        <v>50</v>
      </c>
      <c r="M101" s="1">
        <f t="shared" si="6"/>
        <v>-3.8461538461538463</v>
      </c>
      <c r="N101" s="1" t="str">
        <f t="shared" si="7"/>
        <v>N</v>
      </c>
      <c r="O101" s="1" t="str">
        <f t="shared" si="8"/>
        <v>N</v>
      </c>
      <c r="P101" s="4">
        <f t="shared" si="12"/>
        <v>730</v>
      </c>
      <c r="Q101" s="4" t="s">
        <v>49</v>
      </c>
      <c r="R101" s="2" t="s">
        <v>17</v>
      </c>
      <c r="S101" s="1">
        <v>1</v>
      </c>
      <c r="T101" s="1" t="s">
        <v>74</v>
      </c>
    </row>
    <row r="102" spans="1:20" x14ac:dyDescent="0.2">
      <c r="A102" s="1">
        <v>101</v>
      </c>
      <c r="B102" s="1">
        <v>13</v>
      </c>
      <c r="C102" s="1">
        <v>1</v>
      </c>
      <c r="D102" s="1" t="s">
        <v>27</v>
      </c>
      <c r="F102" s="1">
        <v>1</v>
      </c>
      <c r="G102" s="1">
        <v>12.5</v>
      </c>
      <c r="H102" s="1">
        <v>1</v>
      </c>
      <c r="I102" s="1">
        <v>12.5</v>
      </c>
      <c r="J102" s="1">
        <v>12.5</v>
      </c>
      <c r="K102" s="1">
        <f t="shared" si="9"/>
        <v>0</v>
      </c>
      <c r="L102" s="1" t="s">
        <v>50</v>
      </c>
      <c r="M102" s="1">
        <f t="shared" si="6"/>
        <v>0</v>
      </c>
      <c r="N102" s="1" t="str">
        <f t="shared" si="7"/>
        <v>N</v>
      </c>
      <c r="O102" s="1" t="str">
        <f t="shared" si="8"/>
        <v>N</v>
      </c>
      <c r="P102" s="4">
        <f t="shared" si="12"/>
        <v>730</v>
      </c>
      <c r="Q102" s="4" t="s">
        <v>49</v>
      </c>
      <c r="R102" s="2" t="s">
        <v>17</v>
      </c>
      <c r="S102" s="1">
        <v>1</v>
      </c>
      <c r="T102" s="1" t="s">
        <v>74</v>
      </c>
    </row>
    <row r="103" spans="1:20" x14ac:dyDescent="0.2">
      <c r="A103" s="1">
        <v>102</v>
      </c>
      <c r="B103" s="1">
        <v>13</v>
      </c>
      <c r="C103" s="1">
        <v>1</v>
      </c>
      <c r="D103" s="1" t="s">
        <v>27</v>
      </c>
      <c r="F103" s="1">
        <v>1</v>
      </c>
      <c r="G103" s="1">
        <v>12</v>
      </c>
      <c r="H103" s="1">
        <v>1</v>
      </c>
      <c r="I103" s="1">
        <v>12</v>
      </c>
      <c r="J103" s="1">
        <v>12</v>
      </c>
      <c r="K103" s="1">
        <f t="shared" si="9"/>
        <v>0</v>
      </c>
      <c r="L103" s="1" t="s">
        <v>51</v>
      </c>
      <c r="M103" s="1">
        <f t="shared" si="6"/>
        <v>0</v>
      </c>
      <c r="N103" s="1" t="str">
        <f t="shared" si="7"/>
        <v>N</v>
      </c>
      <c r="O103" s="1" t="str">
        <f t="shared" si="8"/>
        <v>N</v>
      </c>
      <c r="P103" s="4">
        <f t="shared" si="12"/>
        <v>730</v>
      </c>
      <c r="Q103" s="4" t="s">
        <v>49</v>
      </c>
      <c r="R103" s="2" t="s">
        <v>17</v>
      </c>
      <c r="S103" s="1">
        <v>1</v>
      </c>
      <c r="T103" s="1" t="s">
        <v>74</v>
      </c>
    </row>
    <row r="104" spans="1:20" x14ac:dyDescent="0.2">
      <c r="A104" s="1">
        <v>103</v>
      </c>
      <c r="B104" s="1">
        <v>13</v>
      </c>
      <c r="C104" s="1">
        <v>1</v>
      </c>
      <c r="D104" s="1" t="s">
        <v>27</v>
      </c>
      <c r="F104" s="1">
        <v>1</v>
      </c>
      <c r="G104" s="1">
        <v>11.5</v>
      </c>
      <c r="H104" s="1">
        <v>1</v>
      </c>
      <c r="I104" s="1">
        <v>11.5</v>
      </c>
      <c r="J104" s="1">
        <v>11.5</v>
      </c>
      <c r="K104" s="1">
        <f t="shared" si="9"/>
        <v>0</v>
      </c>
      <c r="L104" s="1" t="s">
        <v>51</v>
      </c>
      <c r="M104" s="1">
        <f t="shared" si="6"/>
        <v>0</v>
      </c>
      <c r="N104" s="1" t="str">
        <f t="shared" si="7"/>
        <v>N</v>
      </c>
      <c r="O104" s="1" t="str">
        <f t="shared" si="8"/>
        <v>N</v>
      </c>
      <c r="P104" s="4">
        <f t="shared" si="12"/>
        <v>730</v>
      </c>
      <c r="Q104" s="4" t="s">
        <v>49</v>
      </c>
      <c r="R104" s="2" t="s">
        <v>17</v>
      </c>
      <c r="S104" s="1">
        <v>1</v>
      </c>
      <c r="T104" s="1" t="s">
        <v>74</v>
      </c>
    </row>
    <row r="105" spans="1:20" x14ac:dyDescent="0.2">
      <c r="A105" s="1">
        <v>104</v>
      </c>
      <c r="B105" s="1">
        <v>13</v>
      </c>
      <c r="C105" s="1">
        <v>1</v>
      </c>
      <c r="D105" s="1" t="s">
        <v>27</v>
      </c>
      <c r="F105" s="1">
        <v>1</v>
      </c>
      <c r="G105" s="1">
        <v>11</v>
      </c>
      <c r="H105" s="1">
        <v>1</v>
      </c>
      <c r="I105" s="1">
        <v>11</v>
      </c>
      <c r="J105" s="1">
        <v>12</v>
      </c>
      <c r="K105" s="1">
        <f t="shared" si="9"/>
        <v>-1</v>
      </c>
      <c r="L105" s="1" t="s">
        <v>51</v>
      </c>
      <c r="M105" s="1">
        <f t="shared" si="6"/>
        <v>9.0909090909090917</v>
      </c>
      <c r="N105" s="1" t="str">
        <f t="shared" si="7"/>
        <v>N</v>
      </c>
      <c r="O105" s="1" t="str">
        <f t="shared" si="8"/>
        <v>N</v>
      </c>
      <c r="P105" s="4">
        <f t="shared" si="12"/>
        <v>730</v>
      </c>
      <c r="Q105" s="4" t="s">
        <v>49</v>
      </c>
      <c r="R105" s="2" t="s">
        <v>17</v>
      </c>
      <c r="S105" s="1">
        <v>1</v>
      </c>
      <c r="T105" s="1" t="s">
        <v>74</v>
      </c>
    </row>
    <row r="106" spans="1:20" x14ac:dyDescent="0.2">
      <c r="A106" s="1">
        <v>105</v>
      </c>
      <c r="B106" s="1">
        <v>13</v>
      </c>
      <c r="C106" s="1">
        <v>1</v>
      </c>
      <c r="D106" s="1" t="s">
        <v>27</v>
      </c>
      <c r="F106" s="1">
        <v>1</v>
      </c>
      <c r="G106" s="1">
        <v>10</v>
      </c>
      <c r="H106" s="1">
        <v>1</v>
      </c>
      <c r="I106" s="1">
        <v>10</v>
      </c>
      <c r="J106" s="1">
        <v>11</v>
      </c>
      <c r="K106" s="1">
        <f t="shared" si="9"/>
        <v>-1</v>
      </c>
      <c r="L106" s="1" t="s">
        <v>51</v>
      </c>
      <c r="M106" s="1">
        <f t="shared" si="6"/>
        <v>10</v>
      </c>
      <c r="N106" s="1" t="str">
        <f t="shared" si="7"/>
        <v>N</v>
      </c>
      <c r="O106" s="1" t="str">
        <f t="shared" si="8"/>
        <v>N</v>
      </c>
      <c r="P106" s="4">
        <f t="shared" si="12"/>
        <v>730</v>
      </c>
      <c r="Q106" s="4" t="s">
        <v>49</v>
      </c>
      <c r="R106" s="2" t="s">
        <v>17</v>
      </c>
      <c r="S106" s="1">
        <v>1</v>
      </c>
      <c r="T106" s="1" t="s">
        <v>74</v>
      </c>
    </row>
    <row r="107" spans="1:20" x14ac:dyDescent="0.2">
      <c r="A107" s="1">
        <v>106</v>
      </c>
      <c r="B107" s="1">
        <v>14</v>
      </c>
      <c r="C107" s="1">
        <v>1</v>
      </c>
      <c r="D107" s="1" t="s">
        <v>30</v>
      </c>
      <c r="E107" s="1" t="s">
        <v>19</v>
      </c>
      <c r="F107" s="1">
        <v>1</v>
      </c>
      <c r="G107" s="1">
        <v>21</v>
      </c>
      <c r="I107" s="1">
        <v>21</v>
      </c>
      <c r="J107" s="1">
        <v>21</v>
      </c>
      <c r="K107" s="1">
        <f t="shared" si="9"/>
        <v>0</v>
      </c>
      <c r="L107" s="3" t="s">
        <v>49</v>
      </c>
      <c r="M107" s="1">
        <f t="shared" si="6"/>
        <v>0</v>
      </c>
      <c r="N107" s="1" t="str">
        <f t="shared" si="7"/>
        <v>N</v>
      </c>
      <c r="O107" s="1" t="str">
        <f t="shared" si="8"/>
        <v>N</v>
      </c>
      <c r="P107" s="4">
        <f t="shared" ref="P107:P114" si="13">0.5/24</f>
        <v>2.0833333333333332E-2</v>
      </c>
      <c r="Q107" s="4" t="s">
        <v>51</v>
      </c>
      <c r="R107" s="1" t="s">
        <v>69</v>
      </c>
      <c r="S107" s="1">
        <v>0</v>
      </c>
      <c r="T107" s="1" t="s">
        <v>74</v>
      </c>
    </row>
    <row r="108" spans="1:20" x14ac:dyDescent="0.2">
      <c r="A108" s="1">
        <v>107</v>
      </c>
      <c r="B108" s="1">
        <v>14</v>
      </c>
      <c r="C108" s="1">
        <v>1</v>
      </c>
      <c r="D108" s="1" t="s">
        <v>30</v>
      </c>
      <c r="E108" s="1" t="s">
        <v>19</v>
      </c>
      <c r="F108" s="1">
        <v>1</v>
      </c>
      <c r="G108" s="1">
        <v>20</v>
      </c>
      <c r="I108" s="1">
        <v>20</v>
      </c>
      <c r="J108" s="1">
        <v>20</v>
      </c>
      <c r="K108" s="1">
        <f t="shared" si="9"/>
        <v>0</v>
      </c>
      <c r="L108" s="3" t="s">
        <v>49</v>
      </c>
      <c r="M108" s="1">
        <f t="shared" si="6"/>
        <v>0</v>
      </c>
      <c r="N108" s="1" t="str">
        <f t="shared" si="7"/>
        <v>N</v>
      </c>
      <c r="O108" s="1" t="str">
        <f t="shared" si="8"/>
        <v>N</v>
      </c>
      <c r="P108" s="4">
        <f t="shared" si="13"/>
        <v>2.0833333333333332E-2</v>
      </c>
      <c r="Q108" s="4" t="s">
        <v>51</v>
      </c>
      <c r="R108" s="1" t="s">
        <v>69</v>
      </c>
      <c r="S108" s="1">
        <v>0</v>
      </c>
      <c r="T108" s="1" t="s">
        <v>74</v>
      </c>
    </row>
    <row r="109" spans="1:20" x14ac:dyDescent="0.2">
      <c r="A109" s="1">
        <v>108</v>
      </c>
      <c r="B109" s="1">
        <v>14</v>
      </c>
      <c r="C109" s="1">
        <v>1</v>
      </c>
      <c r="D109" s="1" t="s">
        <v>30</v>
      </c>
      <c r="E109" s="1" t="s">
        <v>19</v>
      </c>
      <c r="F109" s="1">
        <v>1</v>
      </c>
      <c r="G109" s="1">
        <v>18</v>
      </c>
      <c r="I109" s="1">
        <v>18</v>
      </c>
      <c r="J109" s="1">
        <v>22</v>
      </c>
      <c r="K109" s="1">
        <f t="shared" si="9"/>
        <v>-4</v>
      </c>
      <c r="L109" s="3" t="s">
        <v>49</v>
      </c>
      <c r="M109" s="1">
        <f t="shared" si="6"/>
        <v>22.222222222222221</v>
      </c>
      <c r="N109" s="1" t="str">
        <f t="shared" si="7"/>
        <v>N</v>
      </c>
      <c r="O109" s="1" t="str">
        <f t="shared" si="8"/>
        <v>N</v>
      </c>
      <c r="P109" s="4">
        <f t="shared" si="13"/>
        <v>2.0833333333333332E-2</v>
      </c>
      <c r="Q109" s="4" t="s">
        <v>51</v>
      </c>
      <c r="R109" s="1" t="s">
        <v>69</v>
      </c>
      <c r="S109" s="1">
        <v>0</v>
      </c>
      <c r="T109" s="1" t="s">
        <v>74</v>
      </c>
    </row>
    <row r="110" spans="1:20" x14ac:dyDescent="0.2">
      <c r="A110" s="1">
        <v>109</v>
      </c>
      <c r="B110" s="1">
        <v>14</v>
      </c>
      <c r="C110" s="1">
        <v>1</v>
      </c>
      <c r="D110" s="1" t="s">
        <v>30</v>
      </c>
      <c r="E110" s="1" t="s">
        <v>19</v>
      </c>
      <c r="F110" s="1">
        <v>1</v>
      </c>
      <c r="G110" s="1">
        <v>18</v>
      </c>
      <c r="I110" s="1">
        <v>18</v>
      </c>
      <c r="J110" s="1">
        <v>19</v>
      </c>
      <c r="K110" s="1">
        <f t="shared" si="9"/>
        <v>-1</v>
      </c>
      <c r="L110" s="3" t="s">
        <v>49</v>
      </c>
      <c r="M110" s="1">
        <f t="shared" si="6"/>
        <v>5.5555555555555554</v>
      </c>
      <c r="N110" s="1" t="str">
        <f t="shared" si="7"/>
        <v>N</v>
      </c>
      <c r="O110" s="1" t="str">
        <f t="shared" si="8"/>
        <v>N</v>
      </c>
      <c r="P110" s="4">
        <f t="shared" si="13"/>
        <v>2.0833333333333332E-2</v>
      </c>
      <c r="Q110" s="4" t="s">
        <v>51</v>
      </c>
      <c r="R110" s="1" t="s">
        <v>69</v>
      </c>
      <c r="S110" s="1">
        <v>0</v>
      </c>
      <c r="T110" s="1" t="s">
        <v>74</v>
      </c>
    </row>
    <row r="111" spans="1:20" x14ac:dyDescent="0.2">
      <c r="A111" s="1">
        <v>110</v>
      </c>
      <c r="B111" s="1">
        <v>14</v>
      </c>
      <c r="C111" s="1">
        <v>1</v>
      </c>
      <c r="D111" s="1" t="s">
        <v>30</v>
      </c>
      <c r="E111" s="1" t="s">
        <v>19</v>
      </c>
      <c r="F111" s="1">
        <v>1</v>
      </c>
      <c r="G111" s="1">
        <v>17</v>
      </c>
      <c r="I111" s="1">
        <v>17</v>
      </c>
      <c r="J111" s="1">
        <v>16</v>
      </c>
      <c r="K111" s="1">
        <f t="shared" si="9"/>
        <v>1</v>
      </c>
      <c r="L111" s="3" t="s">
        <v>49</v>
      </c>
      <c r="M111" s="1">
        <f t="shared" si="6"/>
        <v>-5.882352941176471</v>
      </c>
      <c r="N111" s="1" t="str">
        <f t="shared" si="7"/>
        <v>N</v>
      </c>
      <c r="O111" s="1" t="str">
        <f t="shared" si="8"/>
        <v>N</v>
      </c>
      <c r="P111" s="4">
        <f t="shared" si="13"/>
        <v>2.0833333333333332E-2</v>
      </c>
      <c r="Q111" s="4" t="s">
        <v>51</v>
      </c>
      <c r="R111" s="1" t="s">
        <v>69</v>
      </c>
      <c r="S111" s="1">
        <v>0</v>
      </c>
      <c r="T111" s="1" t="s">
        <v>74</v>
      </c>
    </row>
    <row r="112" spans="1:20" x14ac:dyDescent="0.2">
      <c r="A112" s="1">
        <v>111</v>
      </c>
      <c r="B112" s="1">
        <v>14</v>
      </c>
      <c r="C112" s="1">
        <v>1</v>
      </c>
      <c r="D112" s="1" t="s">
        <v>31</v>
      </c>
      <c r="E112" s="1" t="s">
        <v>19</v>
      </c>
      <c r="F112" s="1">
        <v>1</v>
      </c>
      <c r="G112" s="1">
        <v>11</v>
      </c>
      <c r="I112" s="1">
        <v>11</v>
      </c>
      <c r="J112" s="1">
        <v>11</v>
      </c>
      <c r="K112" s="1">
        <f t="shared" si="9"/>
        <v>0</v>
      </c>
      <c r="L112" s="1" t="s">
        <v>51</v>
      </c>
      <c r="M112" s="1">
        <f t="shared" si="6"/>
        <v>0</v>
      </c>
      <c r="N112" s="1" t="str">
        <f t="shared" si="7"/>
        <v>N</v>
      </c>
      <c r="O112" s="1" t="str">
        <f t="shared" si="8"/>
        <v>N</v>
      </c>
      <c r="P112" s="4">
        <f t="shared" si="13"/>
        <v>2.0833333333333332E-2</v>
      </c>
      <c r="Q112" s="4" t="s">
        <v>51</v>
      </c>
      <c r="R112" s="1" t="s">
        <v>69</v>
      </c>
      <c r="S112" s="1">
        <v>0</v>
      </c>
      <c r="T112" s="1" t="s">
        <v>74</v>
      </c>
    </row>
    <row r="113" spans="1:20" x14ac:dyDescent="0.2">
      <c r="A113" s="1">
        <v>112</v>
      </c>
      <c r="B113" s="1">
        <v>14</v>
      </c>
      <c r="C113" s="1">
        <v>1</v>
      </c>
      <c r="D113" s="3" t="s">
        <v>30</v>
      </c>
      <c r="E113" s="1" t="s">
        <v>19</v>
      </c>
      <c r="F113" s="1">
        <v>1</v>
      </c>
      <c r="G113" s="1">
        <v>10</v>
      </c>
      <c r="I113" s="1">
        <v>10</v>
      </c>
      <c r="J113" s="1">
        <v>9</v>
      </c>
      <c r="K113" s="1">
        <f t="shared" si="9"/>
        <v>1</v>
      </c>
      <c r="L113" s="1" t="s">
        <v>51</v>
      </c>
      <c r="M113" s="1">
        <f t="shared" si="6"/>
        <v>-10</v>
      </c>
      <c r="N113" s="1" t="str">
        <f t="shared" si="7"/>
        <v>N</v>
      </c>
      <c r="O113" s="1" t="str">
        <f t="shared" si="8"/>
        <v>N</v>
      </c>
      <c r="P113" s="4">
        <f t="shared" si="13"/>
        <v>2.0833333333333332E-2</v>
      </c>
      <c r="Q113" s="4" t="s">
        <v>51</v>
      </c>
      <c r="R113" s="1" t="s">
        <v>69</v>
      </c>
      <c r="S113" s="1">
        <v>0</v>
      </c>
      <c r="T113" s="1" t="s">
        <v>74</v>
      </c>
    </row>
    <row r="114" spans="1:20" x14ac:dyDescent="0.2">
      <c r="A114" s="1">
        <v>113</v>
      </c>
      <c r="B114" s="1">
        <v>14</v>
      </c>
      <c r="C114" s="1">
        <v>1</v>
      </c>
      <c r="D114" s="3" t="s">
        <v>30</v>
      </c>
      <c r="E114" s="1" t="s">
        <v>19</v>
      </c>
      <c r="F114" s="1">
        <v>1</v>
      </c>
      <c r="G114" s="1">
        <v>7</v>
      </c>
      <c r="I114" s="1">
        <v>7</v>
      </c>
      <c r="J114" s="1">
        <v>6</v>
      </c>
      <c r="K114" s="1">
        <f t="shared" si="9"/>
        <v>1</v>
      </c>
      <c r="L114" s="1" t="s">
        <v>51</v>
      </c>
      <c r="M114" s="1">
        <f t="shared" si="6"/>
        <v>-14.285714285714286</v>
      </c>
      <c r="N114" s="1" t="str">
        <f t="shared" si="7"/>
        <v>R</v>
      </c>
      <c r="O114" s="1" t="str">
        <f t="shared" si="8"/>
        <v>N</v>
      </c>
      <c r="P114" s="4">
        <f t="shared" si="13"/>
        <v>2.0833333333333332E-2</v>
      </c>
      <c r="Q114" s="4" t="s">
        <v>51</v>
      </c>
      <c r="R114" s="1" t="s">
        <v>69</v>
      </c>
      <c r="S114" s="1">
        <v>0</v>
      </c>
      <c r="T114" s="1" t="s">
        <v>74</v>
      </c>
    </row>
    <row r="115" spans="1:20" x14ac:dyDescent="0.2">
      <c r="A115" s="1">
        <v>114</v>
      </c>
      <c r="B115" s="1">
        <v>20</v>
      </c>
      <c r="C115" s="1">
        <v>1</v>
      </c>
      <c r="D115" s="1" t="s">
        <v>34</v>
      </c>
      <c r="F115" s="1">
        <v>1</v>
      </c>
      <c r="G115" s="1">
        <v>24</v>
      </c>
      <c r="H115" s="1">
        <v>1</v>
      </c>
      <c r="I115" s="1">
        <v>24</v>
      </c>
      <c r="J115" s="1">
        <v>25</v>
      </c>
      <c r="K115" s="1">
        <f t="shared" si="9"/>
        <v>-1</v>
      </c>
      <c r="L115" s="3" t="s">
        <v>49</v>
      </c>
      <c r="M115" s="1">
        <f t="shared" si="6"/>
        <v>4.166666666666667</v>
      </c>
      <c r="N115" s="1" t="str">
        <f t="shared" si="7"/>
        <v>N</v>
      </c>
      <c r="O115" s="1" t="str">
        <f t="shared" si="8"/>
        <v>N</v>
      </c>
      <c r="P115" s="4">
        <v>15</v>
      </c>
      <c r="Q115" s="4" t="s">
        <v>50</v>
      </c>
      <c r="R115" s="1" t="s">
        <v>25</v>
      </c>
      <c r="S115" s="1">
        <v>1</v>
      </c>
      <c r="T115" s="1" t="s">
        <v>74</v>
      </c>
    </row>
    <row r="116" spans="1:20" x14ac:dyDescent="0.2">
      <c r="A116" s="1">
        <v>115</v>
      </c>
      <c r="B116" s="1">
        <v>20</v>
      </c>
      <c r="C116" s="1">
        <v>1</v>
      </c>
      <c r="D116" s="1" t="s">
        <v>34</v>
      </c>
      <c r="F116" s="1">
        <v>1</v>
      </c>
      <c r="G116" s="1">
        <v>23.5</v>
      </c>
      <c r="H116" s="1">
        <v>1</v>
      </c>
      <c r="I116" s="1">
        <v>23.5</v>
      </c>
      <c r="J116" s="1">
        <v>22</v>
      </c>
      <c r="K116" s="1">
        <f t="shared" si="9"/>
        <v>1.5</v>
      </c>
      <c r="L116" s="3" t="s">
        <v>49</v>
      </c>
      <c r="M116" s="1">
        <f t="shared" si="6"/>
        <v>-6.3829787234042552</v>
      </c>
      <c r="N116" s="1" t="str">
        <f t="shared" si="7"/>
        <v>N</v>
      </c>
      <c r="O116" s="1" t="str">
        <f t="shared" si="8"/>
        <v>N</v>
      </c>
      <c r="P116" s="4">
        <v>15</v>
      </c>
      <c r="Q116" s="4" t="s">
        <v>50</v>
      </c>
      <c r="R116" s="1" t="s">
        <v>25</v>
      </c>
      <c r="S116" s="1">
        <v>1</v>
      </c>
      <c r="T116" s="1" t="s">
        <v>74</v>
      </c>
    </row>
    <row r="117" spans="1:20" x14ac:dyDescent="0.2">
      <c r="A117" s="1">
        <v>116</v>
      </c>
      <c r="B117" s="1">
        <v>20</v>
      </c>
      <c r="C117" s="1">
        <v>1</v>
      </c>
      <c r="D117" s="1" t="s">
        <v>34</v>
      </c>
      <c r="F117" s="1">
        <v>1</v>
      </c>
      <c r="G117" s="1">
        <v>22.5</v>
      </c>
      <c r="H117" s="1">
        <v>1</v>
      </c>
      <c r="I117" s="1">
        <v>22.5</v>
      </c>
      <c r="J117" s="1">
        <v>21.5</v>
      </c>
      <c r="K117" s="1">
        <f t="shared" si="9"/>
        <v>1</v>
      </c>
      <c r="L117" s="3" t="s">
        <v>49</v>
      </c>
      <c r="M117" s="1">
        <f t="shared" si="6"/>
        <v>-4.4444444444444446</v>
      </c>
      <c r="N117" s="1" t="str">
        <f t="shared" si="7"/>
        <v>N</v>
      </c>
      <c r="O117" s="1" t="str">
        <f t="shared" si="8"/>
        <v>N</v>
      </c>
      <c r="P117" s="4">
        <v>15</v>
      </c>
      <c r="Q117" s="4" t="s">
        <v>50</v>
      </c>
      <c r="R117" s="1" t="s">
        <v>25</v>
      </c>
      <c r="S117" s="1">
        <v>1</v>
      </c>
      <c r="T117" s="1" t="s">
        <v>74</v>
      </c>
    </row>
    <row r="118" spans="1:20" x14ac:dyDescent="0.2">
      <c r="A118" s="1">
        <v>117</v>
      </c>
      <c r="B118" s="1">
        <v>20</v>
      </c>
      <c r="C118" s="1">
        <v>1</v>
      </c>
      <c r="D118" s="1" t="s">
        <v>34</v>
      </c>
      <c r="F118" s="1">
        <v>1</v>
      </c>
      <c r="G118" s="1">
        <v>22.5</v>
      </c>
      <c r="H118" s="1">
        <v>1</v>
      </c>
      <c r="I118" s="1">
        <v>22.5</v>
      </c>
      <c r="J118" s="1">
        <v>21.5</v>
      </c>
      <c r="K118" s="1">
        <f t="shared" si="9"/>
        <v>1</v>
      </c>
      <c r="L118" s="3" t="s">
        <v>49</v>
      </c>
      <c r="M118" s="1">
        <f t="shared" si="6"/>
        <v>-4.4444444444444446</v>
      </c>
      <c r="N118" s="1" t="str">
        <f t="shared" si="7"/>
        <v>N</v>
      </c>
      <c r="O118" s="1" t="str">
        <f t="shared" si="8"/>
        <v>N</v>
      </c>
      <c r="P118" s="4">
        <v>15</v>
      </c>
      <c r="Q118" s="4" t="s">
        <v>50</v>
      </c>
      <c r="R118" s="1" t="s">
        <v>25</v>
      </c>
      <c r="S118" s="1">
        <v>1</v>
      </c>
      <c r="T118" s="1" t="s">
        <v>74</v>
      </c>
    </row>
    <row r="119" spans="1:20" x14ac:dyDescent="0.2">
      <c r="A119" s="1">
        <v>118</v>
      </c>
      <c r="B119" s="1">
        <v>20</v>
      </c>
      <c r="C119" s="1">
        <v>1</v>
      </c>
      <c r="D119" s="1" t="s">
        <v>34</v>
      </c>
      <c r="F119" s="1">
        <v>1</v>
      </c>
      <c r="G119" s="1">
        <v>20</v>
      </c>
      <c r="H119" s="1">
        <v>1</v>
      </c>
      <c r="I119" s="1">
        <v>20</v>
      </c>
      <c r="J119" s="1">
        <v>18.5</v>
      </c>
      <c r="K119" s="1">
        <f t="shared" si="9"/>
        <v>1.5</v>
      </c>
      <c r="L119" s="3" t="s">
        <v>49</v>
      </c>
      <c r="M119" s="1">
        <f t="shared" si="6"/>
        <v>-7.5</v>
      </c>
      <c r="N119" s="1" t="str">
        <f t="shared" si="7"/>
        <v>N</v>
      </c>
      <c r="O119" s="1" t="str">
        <f t="shared" si="8"/>
        <v>N</v>
      </c>
      <c r="P119" s="4">
        <v>15</v>
      </c>
      <c r="Q119" s="4" t="s">
        <v>50</v>
      </c>
      <c r="R119" s="1" t="s">
        <v>25</v>
      </c>
      <c r="S119" s="1">
        <v>1</v>
      </c>
      <c r="T119" s="1" t="s">
        <v>74</v>
      </c>
    </row>
    <row r="120" spans="1:20" x14ac:dyDescent="0.2">
      <c r="A120" s="1">
        <v>119</v>
      </c>
      <c r="B120" s="1">
        <v>20</v>
      </c>
      <c r="C120" s="1">
        <v>1</v>
      </c>
      <c r="D120" s="1" t="s">
        <v>34</v>
      </c>
      <c r="F120" s="1">
        <v>1</v>
      </c>
      <c r="G120" s="1">
        <v>19</v>
      </c>
      <c r="H120" s="1">
        <v>1</v>
      </c>
      <c r="I120" s="1">
        <v>19</v>
      </c>
      <c r="J120" s="1">
        <v>16</v>
      </c>
      <c r="K120" s="1">
        <f t="shared" si="9"/>
        <v>3</v>
      </c>
      <c r="L120" s="3" t="s">
        <v>49</v>
      </c>
      <c r="M120" s="1">
        <f t="shared" si="6"/>
        <v>-15.789473684210526</v>
      </c>
      <c r="N120" s="1" t="str">
        <f t="shared" si="7"/>
        <v>R</v>
      </c>
      <c r="O120" s="1" t="str">
        <f t="shared" si="8"/>
        <v>N</v>
      </c>
      <c r="P120" s="4">
        <v>15</v>
      </c>
      <c r="Q120" s="4" t="s">
        <v>50</v>
      </c>
      <c r="R120" s="1" t="s">
        <v>25</v>
      </c>
      <c r="S120" s="1">
        <v>1</v>
      </c>
      <c r="T120" s="1" t="s">
        <v>74</v>
      </c>
    </row>
    <row r="121" spans="1:20" x14ac:dyDescent="0.2">
      <c r="A121" s="1">
        <v>120</v>
      </c>
      <c r="B121" s="1">
        <v>20</v>
      </c>
      <c r="C121" s="1">
        <v>1</v>
      </c>
      <c r="D121" s="1" t="s">
        <v>34</v>
      </c>
      <c r="F121" s="1">
        <v>1</v>
      </c>
      <c r="G121" s="1">
        <v>18</v>
      </c>
      <c r="H121" s="1">
        <v>1</v>
      </c>
      <c r="I121" s="1">
        <v>18</v>
      </c>
      <c r="J121" s="1">
        <v>17</v>
      </c>
      <c r="K121" s="1">
        <f t="shared" si="9"/>
        <v>1</v>
      </c>
      <c r="L121" s="3" t="s">
        <v>49</v>
      </c>
      <c r="M121" s="1">
        <f t="shared" si="6"/>
        <v>-5.5555555555555554</v>
      </c>
      <c r="N121" s="1" t="str">
        <f t="shared" si="7"/>
        <v>N</v>
      </c>
      <c r="O121" s="1" t="str">
        <f t="shared" si="8"/>
        <v>N</v>
      </c>
      <c r="P121" s="4">
        <v>15</v>
      </c>
      <c r="Q121" s="4" t="s">
        <v>50</v>
      </c>
      <c r="R121" s="1" t="s">
        <v>25</v>
      </c>
      <c r="S121" s="1">
        <v>1</v>
      </c>
      <c r="T121" s="1" t="s">
        <v>74</v>
      </c>
    </row>
    <row r="122" spans="1:20" x14ac:dyDescent="0.2">
      <c r="A122" s="1">
        <v>121</v>
      </c>
      <c r="B122" s="1">
        <v>20</v>
      </c>
      <c r="C122" s="1">
        <v>1</v>
      </c>
      <c r="D122" s="1" t="s">
        <v>34</v>
      </c>
      <c r="F122" s="1">
        <v>1</v>
      </c>
      <c r="G122" s="1">
        <v>18</v>
      </c>
      <c r="H122" s="1">
        <v>1</v>
      </c>
      <c r="I122" s="1">
        <v>18</v>
      </c>
      <c r="J122" s="1">
        <v>16</v>
      </c>
      <c r="K122" s="1">
        <f t="shared" si="9"/>
        <v>2</v>
      </c>
      <c r="L122" s="3" t="s">
        <v>49</v>
      </c>
      <c r="M122" s="1">
        <f t="shared" si="6"/>
        <v>-11.111111111111111</v>
      </c>
      <c r="N122" s="1" t="str">
        <f t="shared" si="7"/>
        <v>R</v>
      </c>
      <c r="O122" s="1" t="str">
        <f t="shared" si="8"/>
        <v>N</v>
      </c>
      <c r="P122" s="4">
        <v>15</v>
      </c>
      <c r="Q122" s="4" t="s">
        <v>50</v>
      </c>
      <c r="R122" s="1" t="s">
        <v>25</v>
      </c>
      <c r="S122" s="1">
        <v>1</v>
      </c>
      <c r="T122" s="1" t="s">
        <v>74</v>
      </c>
    </row>
    <row r="123" spans="1:20" x14ac:dyDescent="0.2">
      <c r="A123" s="1">
        <v>122</v>
      </c>
      <c r="B123" s="1">
        <v>20</v>
      </c>
      <c r="C123" s="1">
        <v>1</v>
      </c>
      <c r="D123" s="1" t="s">
        <v>34</v>
      </c>
      <c r="F123" s="1">
        <v>1</v>
      </c>
      <c r="G123" s="1">
        <v>17</v>
      </c>
      <c r="H123" s="1">
        <v>1</v>
      </c>
      <c r="I123" s="1">
        <v>17</v>
      </c>
      <c r="J123" s="1">
        <v>17</v>
      </c>
      <c r="K123" s="1">
        <f t="shared" si="9"/>
        <v>0</v>
      </c>
      <c r="L123" s="3" t="s">
        <v>49</v>
      </c>
      <c r="M123" s="1">
        <f t="shared" ref="M123:M171" si="14">(J123-I123)*100/I123</f>
        <v>0</v>
      </c>
      <c r="N123" s="1" t="str">
        <f t="shared" ref="N123:N171" si="15">IF(M123&lt;-10,"R","N")</f>
        <v>N</v>
      </c>
      <c r="O123" s="1" t="str">
        <f t="shared" ref="O123:O171" si="16">IF(M123&lt;-20,"R","N")</f>
        <v>N</v>
      </c>
      <c r="P123" s="4">
        <v>15</v>
      </c>
      <c r="Q123" s="4" t="s">
        <v>50</v>
      </c>
      <c r="R123" s="1" t="s">
        <v>25</v>
      </c>
      <c r="S123" s="1">
        <v>1</v>
      </c>
      <c r="T123" s="1" t="s">
        <v>74</v>
      </c>
    </row>
    <row r="124" spans="1:20" x14ac:dyDescent="0.2">
      <c r="A124" s="1">
        <v>123</v>
      </c>
      <c r="B124" s="1">
        <v>20</v>
      </c>
      <c r="C124" s="1">
        <v>1</v>
      </c>
      <c r="D124" s="1" t="s">
        <v>34</v>
      </c>
      <c r="F124" s="1">
        <v>1</v>
      </c>
      <c r="G124" s="1">
        <v>17</v>
      </c>
      <c r="H124" s="1">
        <v>1</v>
      </c>
      <c r="I124" s="1">
        <v>17</v>
      </c>
      <c r="J124" s="1">
        <v>15.5</v>
      </c>
      <c r="K124" s="1">
        <f t="shared" ref="K124:K125" si="17">I124-J124</f>
        <v>1.5</v>
      </c>
      <c r="L124" s="3" t="s">
        <v>49</v>
      </c>
      <c r="M124" s="1">
        <f t="shared" si="14"/>
        <v>-8.8235294117647065</v>
      </c>
      <c r="N124" s="1" t="str">
        <f t="shared" si="15"/>
        <v>N</v>
      </c>
      <c r="O124" s="1" t="str">
        <f t="shared" si="16"/>
        <v>N</v>
      </c>
      <c r="P124" s="4">
        <v>15</v>
      </c>
      <c r="Q124" s="4" t="s">
        <v>50</v>
      </c>
      <c r="R124" s="1" t="s">
        <v>25</v>
      </c>
      <c r="S124" s="1">
        <v>1</v>
      </c>
      <c r="T124" s="1" t="s">
        <v>74</v>
      </c>
    </row>
    <row r="125" spans="1:20" x14ac:dyDescent="0.2">
      <c r="A125" s="1">
        <v>124</v>
      </c>
      <c r="B125" s="1">
        <v>20</v>
      </c>
      <c r="C125" s="1">
        <v>1</v>
      </c>
      <c r="D125" s="1" t="s">
        <v>34</v>
      </c>
      <c r="F125" s="1">
        <v>1</v>
      </c>
      <c r="G125" s="1">
        <v>16</v>
      </c>
      <c r="H125" s="1">
        <v>1</v>
      </c>
      <c r="I125" s="1">
        <v>16</v>
      </c>
      <c r="J125" s="1">
        <v>18.5</v>
      </c>
      <c r="K125" s="1">
        <f t="shared" si="17"/>
        <v>-2.5</v>
      </c>
      <c r="L125" s="3" t="s">
        <v>49</v>
      </c>
      <c r="M125" s="1">
        <f t="shared" si="14"/>
        <v>15.625</v>
      </c>
      <c r="N125" s="1" t="str">
        <f t="shared" si="15"/>
        <v>N</v>
      </c>
      <c r="O125" s="1" t="str">
        <f t="shared" si="16"/>
        <v>N</v>
      </c>
      <c r="P125" s="4">
        <v>15</v>
      </c>
      <c r="Q125" s="4" t="s">
        <v>50</v>
      </c>
      <c r="R125" s="1" t="s">
        <v>25</v>
      </c>
      <c r="S125" s="1">
        <v>1</v>
      </c>
      <c r="T125" s="1" t="s">
        <v>74</v>
      </c>
    </row>
    <row r="126" spans="1:20" x14ac:dyDescent="0.2">
      <c r="A126" s="1">
        <v>125</v>
      </c>
      <c r="B126" s="1">
        <v>20</v>
      </c>
      <c r="C126" s="1">
        <v>1</v>
      </c>
      <c r="D126" s="1" t="s">
        <v>34</v>
      </c>
      <c r="F126" s="1">
        <v>1</v>
      </c>
      <c r="G126" s="1">
        <v>14</v>
      </c>
      <c r="H126" s="1">
        <v>1</v>
      </c>
      <c r="I126" s="1">
        <v>14</v>
      </c>
      <c r="J126" s="1">
        <v>13</v>
      </c>
      <c r="K126" s="1">
        <f t="shared" ref="K126:K171" si="18">I126-J126</f>
        <v>1</v>
      </c>
      <c r="L126" s="1" t="s">
        <v>50</v>
      </c>
      <c r="M126" s="1">
        <f t="shared" si="14"/>
        <v>-7.1428571428571432</v>
      </c>
      <c r="N126" s="1" t="str">
        <f t="shared" si="15"/>
        <v>N</v>
      </c>
      <c r="O126" s="1" t="str">
        <f t="shared" si="16"/>
        <v>N</v>
      </c>
      <c r="P126" s="4">
        <v>15</v>
      </c>
      <c r="Q126" s="4" t="s">
        <v>50</v>
      </c>
      <c r="R126" s="1" t="s">
        <v>25</v>
      </c>
      <c r="S126" s="1">
        <v>1</v>
      </c>
      <c r="T126" s="1" t="s">
        <v>74</v>
      </c>
    </row>
    <row r="127" spans="1:20" x14ac:dyDescent="0.2">
      <c r="A127" s="1">
        <v>126</v>
      </c>
      <c r="B127" s="1">
        <v>20</v>
      </c>
      <c r="C127" s="1">
        <v>1</v>
      </c>
      <c r="D127" s="1" t="s">
        <v>34</v>
      </c>
      <c r="F127" s="1">
        <v>1</v>
      </c>
      <c r="G127" s="1">
        <v>13.5</v>
      </c>
      <c r="H127" s="1">
        <v>1</v>
      </c>
      <c r="I127" s="1">
        <v>13.5</v>
      </c>
      <c r="J127" s="1">
        <v>13.5</v>
      </c>
      <c r="K127" s="1">
        <f t="shared" si="18"/>
        <v>0</v>
      </c>
      <c r="L127" s="1" t="s">
        <v>50</v>
      </c>
      <c r="M127" s="1">
        <f t="shared" si="14"/>
        <v>0</v>
      </c>
      <c r="N127" s="1" t="str">
        <f t="shared" si="15"/>
        <v>N</v>
      </c>
      <c r="O127" s="1" t="str">
        <f t="shared" si="16"/>
        <v>N</v>
      </c>
      <c r="P127" s="4">
        <v>15</v>
      </c>
      <c r="Q127" s="4" t="s">
        <v>50</v>
      </c>
      <c r="R127" s="1" t="s">
        <v>25</v>
      </c>
      <c r="S127" s="1">
        <v>1</v>
      </c>
      <c r="T127" s="1" t="s">
        <v>74</v>
      </c>
    </row>
    <row r="128" spans="1:20" x14ac:dyDescent="0.2">
      <c r="A128" s="1">
        <v>127</v>
      </c>
      <c r="B128" s="1">
        <v>20</v>
      </c>
      <c r="C128" s="1">
        <v>1</v>
      </c>
      <c r="D128" s="1" t="s">
        <v>34</v>
      </c>
      <c r="F128" s="1">
        <v>1</v>
      </c>
      <c r="G128" s="1">
        <v>13</v>
      </c>
      <c r="H128" s="1">
        <v>1</v>
      </c>
      <c r="I128" s="1">
        <v>13</v>
      </c>
      <c r="J128" s="1">
        <v>13.5</v>
      </c>
      <c r="K128" s="1">
        <f t="shared" si="18"/>
        <v>-0.5</v>
      </c>
      <c r="L128" s="1" t="s">
        <v>50</v>
      </c>
      <c r="M128" s="1">
        <f t="shared" si="14"/>
        <v>3.8461538461538463</v>
      </c>
      <c r="N128" s="1" t="str">
        <f t="shared" si="15"/>
        <v>N</v>
      </c>
      <c r="O128" s="1" t="str">
        <f t="shared" si="16"/>
        <v>N</v>
      </c>
      <c r="P128" s="4">
        <v>15</v>
      </c>
      <c r="Q128" s="4" t="s">
        <v>50</v>
      </c>
      <c r="R128" s="1" t="s">
        <v>25</v>
      </c>
      <c r="S128" s="1">
        <v>1</v>
      </c>
      <c r="T128" s="1" t="s">
        <v>74</v>
      </c>
    </row>
    <row r="129" spans="1:20" x14ac:dyDescent="0.2">
      <c r="A129" s="1">
        <v>128</v>
      </c>
      <c r="B129" s="1">
        <v>20</v>
      </c>
      <c r="C129" s="1">
        <v>1</v>
      </c>
      <c r="D129" s="1" t="s">
        <v>34</v>
      </c>
      <c r="F129" s="1">
        <v>1</v>
      </c>
      <c r="G129" s="1">
        <v>13</v>
      </c>
      <c r="H129" s="1">
        <v>1</v>
      </c>
      <c r="I129" s="1">
        <v>13</v>
      </c>
      <c r="J129" s="1">
        <v>11.5</v>
      </c>
      <c r="K129" s="1">
        <f t="shared" si="18"/>
        <v>1.5</v>
      </c>
      <c r="L129" s="1" t="s">
        <v>50</v>
      </c>
      <c r="M129" s="1">
        <f t="shared" si="14"/>
        <v>-11.538461538461538</v>
      </c>
      <c r="N129" s="1" t="str">
        <f t="shared" si="15"/>
        <v>R</v>
      </c>
      <c r="O129" s="1" t="str">
        <f t="shared" si="16"/>
        <v>N</v>
      </c>
      <c r="P129" s="4">
        <v>15</v>
      </c>
      <c r="Q129" s="4" t="s">
        <v>50</v>
      </c>
      <c r="R129" s="1" t="s">
        <v>25</v>
      </c>
      <c r="S129" s="1">
        <v>1</v>
      </c>
      <c r="T129" s="1" t="s">
        <v>74</v>
      </c>
    </row>
    <row r="130" spans="1:20" x14ac:dyDescent="0.2">
      <c r="A130" s="1">
        <v>129</v>
      </c>
      <c r="B130" s="1">
        <v>20</v>
      </c>
      <c r="C130" s="1">
        <v>1</v>
      </c>
      <c r="D130" s="1" t="s">
        <v>34</v>
      </c>
      <c r="F130" s="1">
        <v>1</v>
      </c>
      <c r="G130" s="1">
        <v>12.5</v>
      </c>
      <c r="H130" s="1">
        <v>1</v>
      </c>
      <c r="I130" s="1">
        <v>12.5</v>
      </c>
      <c r="J130" s="1">
        <v>11.5</v>
      </c>
      <c r="K130" s="1">
        <f t="shared" si="18"/>
        <v>1</v>
      </c>
      <c r="L130" s="1" t="s">
        <v>50</v>
      </c>
      <c r="M130" s="1">
        <f t="shared" si="14"/>
        <v>-8</v>
      </c>
      <c r="N130" s="1" t="str">
        <f t="shared" si="15"/>
        <v>N</v>
      </c>
      <c r="O130" s="1" t="str">
        <f t="shared" si="16"/>
        <v>N</v>
      </c>
      <c r="P130" s="4">
        <v>15</v>
      </c>
      <c r="Q130" s="4" t="s">
        <v>50</v>
      </c>
      <c r="R130" s="1" t="s">
        <v>25</v>
      </c>
      <c r="S130" s="1">
        <v>1</v>
      </c>
      <c r="T130" s="1" t="s">
        <v>74</v>
      </c>
    </row>
    <row r="131" spans="1:20" x14ac:dyDescent="0.2">
      <c r="A131" s="1">
        <v>130</v>
      </c>
      <c r="B131" s="1">
        <v>20</v>
      </c>
      <c r="C131" s="1">
        <v>1</v>
      </c>
      <c r="D131" s="1" t="s">
        <v>34</v>
      </c>
      <c r="F131" s="1">
        <v>1</v>
      </c>
      <c r="G131" s="1">
        <v>11</v>
      </c>
      <c r="H131" s="1">
        <v>1</v>
      </c>
      <c r="I131" s="1">
        <v>11</v>
      </c>
      <c r="J131" s="1">
        <v>13.5</v>
      </c>
      <c r="K131" s="1">
        <f t="shared" si="18"/>
        <v>-2.5</v>
      </c>
      <c r="L131" s="1" t="s">
        <v>51</v>
      </c>
      <c r="M131" s="1">
        <f t="shared" si="14"/>
        <v>22.727272727272727</v>
      </c>
      <c r="N131" s="1" t="str">
        <f t="shared" si="15"/>
        <v>N</v>
      </c>
      <c r="O131" s="1" t="str">
        <f t="shared" si="16"/>
        <v>N</v>
      </c>
      <c r="P131" s="4">
        <v>15</v>
      </c>
      <c r="Q131" s="4" t="s">
        <v>50</v>
      </c>
      <c r="R131" s="1" t="s">
        <v>25</v>
      </c>
      <c r="S131" s="1">
        <v>1</v>
      </c>
      <c r="T131" s="1" t="s">
        <v>74</v>
      </c>
    </row>
    <row r="132" spans="1:20" x14ac:dyDescent="0.2">
      <c r="A132" s="1">
        <v>131</v>
      </c>
      <c r="B132" s="1">
        <v>20</v>
      </c>
      <c r="C132" s="1">
        <v>1</v>
      </c>
      <c r="D132" s="1" t="s">
        <v>34</v>
      </c>
      <c r="F132" s="1">
        <v>1</v>
      </c>
      <c r="G132" s="1">
        <v>11</v>
      </c>
      <c r="H132" s="1">
        <v>1</v>
      </c>
      <c r="I132" s="1">
        <v>11</v>
      </c>
      <c r="J132" s="1">
        <v>10.5</v>
      </c>
      <c r="K132" s="1">
        <f t="shared" si="18"/>
        <v>0.5</v>
      </c>
      <c r="L132" s="1" t="s">
        <v>51</v>
      </c>
      <c r="M132" s="1">
        <f t="shared" si="14"/>
        <v>-4.5454545454545459</v>
      </c>
      <c r="N132" s="1" t="str">
        <f t="shared" si="15"/>
        <v>N</v>
      </c>
      <c r="O132" s="1" t="str">
        <f t="shared" si="16"/>
        <v>N</v>
      </c>
      <c r="P132" s="4">
        <v>15</v>
      </c>
      <c r="Q132" s="4" t="s">
        <v>50</v>
      </c>
      <c r="R132" s="1" t="s">
        <v>25</v>
      </c>
      <c r="S132" s="1">
        <v>1</v>
      </c>
      <c r="T132" s="1" t="s">
        <v>74</v>
      </c>
    </row>
    <row r="133" spans="1:20" x14ac:dyDescent="0.2">
      <c r="A133" s="1">
        <v>132</v>
      </c>
      <c r="B133" s="1">
        <v>20</v>
      </c>
      <c r="C133" s="1">
        <v>1</v>
      </c>
      <c r="D133" s="1" t="s">
        <v>34</v>
      </c>
      <c r="F133" s="1">
        <v>1</v>
      </c>
      <c r="G133" s="1">
        <v>11</v>
      </c>
      <c r="H133" s="1">
        <v>1</v>
      </c>
      <c r="I133" s="1">
        <v>11</v>
      </c>
      <c r="J133" s="1">
        <v>10.5</v>
      </c>
      <c r="K133" s="1">
        <f t="shared" si="18"/>
        <v>0.5</v>
      </c>
      <c r="L133" s="1" t="s">
        <v>51</v>
      </c>
      <c r="M133" s="1">
        <f t="shared" si="14"/>
        <v>-4.5454545454545459</v>
      </c>
      <c r="N133" s="1" t="str">
        <f t="shared" si="15"/>
        <v>N</v>
      </c>
      <c r="O133" s="1" t="str">
        <f t="shared" si="16"/>
        <v>N</v>
      </c>
      <c r="P133" s="4">
        <v>15</v>
      </c>
      <c r="Q133" s="4" t="s">
        <v>50</v>
      </c>
      <c r="R133" s="1" t="s">
        <v>25</v>
      </c>
      <c r="S133" s="1">
        <v>1</v>
      </c>
      <c r="T133" s="1" t="s">
        <v>74</v>
      </c>
    </row>
    <row r="134" spans="1:20" x14ac:dyDescent="0.2">
      <c r="A134" s="1">
        <v>133</v>
      </c>
      <c r="B134" s="1">
        <v>20</v>
      </c>
      <c r="C134" s="1">
        <v>1</v>
      </c>
      <c r="D134" s="1" t="s">
        <v>34</v>
      </c>
      <c r="F134" s="1">
        <v>1</v>
      </c>
      <c r="G134" s="1">
        <v>10</v>
      </c>
      <c r="H134" s="1">
        <v>1</v>
      </c>
      <c r="I134" s="1">
        <v>10</v>
      </c>
      <c r="J134" s="1">
        <v>10</v>
      </c>
      <c r="K134" s="1">
        <f t="shared" si="18"/>
        <v>0</v>
      </c>
      <c r="L134" s="1" t="s">
        <v>51</v>
      </c>
      <c r="M134" s="1">
        <f t="shared" si="14"/>
        <v>0</v>
      </c>
      <c r="N134" s="1" t="str">
        <f t="shared" si="15"/>
        <v>N</v>
      </c>
      <c r="O134" s="1" t="str">
        <f t="shared" si="16"/>
        <v>N</v>
      </c>
      <c r="P134" s="4">
        <v>15</v>
      </c>
      <c r="Q134" s="4" t="s">
        <v>50</v>
      </c>
      <c r="R134" s="1" t="s">
        <v>25</v>
      </c>
      <c r="S134" s="1">
        <v>1</v>
      </c>
      <c r="T134" s="1" t="s">
        <v>74</v>
      </c>
    </row>
    <row r="135" spans="1:20" x14ac:dyDescent="0.2">
      <c r="A135" s="1">
        <v>134</v>
      </c>
      <c r="B135" s="1">
        <v>20</v>
      </c>
      <c r="C135" s="1">
        <v>1</v>
      </c>
      <c r="D135" s="1" t="s">
        <v>34</v>
      </c>
      <c r="F135" s="1">
        <v>1</v>
      </c>
      <c r="G135" s="1">
        <v>10</v>
      </c>
      <c r="H135" s="1">
        <v>1</v>
      </c>
      <c r="I135" s="1">
        <v>10</v>
      </c>
      <c r="J135" s="1">
        <v>9.5</v>
      </c>
      <c r="K135" s="1">
        <f t="shared" si="18"/>
        <v>0.5</v>
      </c>
      <c r="L135" s="1" t="s">
        <v>51</v>
      </c>
      <c r="M135" s="1">
        <f t="shared" si="14"/>
        <v>-5</v>
      </c>
      <c r="N135" s="1" t="str">
        <f t="shared" si="15"/>
        <v>N</v>
      </c>
      <c r="O135" s="1" t="str">
        <f t="shared" si="16"/>
        <v>N</v>
      </c>
      <c r="P135" s="4">
        <v>15</v>
      </c>
      <c r="Q135" s="4" t="s">
        <v>50</v>
      </c>
      <c r="R135" s="1" t="s">
        <v>25</v>
      </c>
      <c r="S135" s="1">
        <v>1</v>
      </c>
      <c r="T135" s="1" t="s">
        <v>74</v>
      </c>
    </row>
    <row r="136" spans="1:20" x14ac:dyDescent="0.2">
      <c r="A136" s="1">
        <v>135</v>
      </c>
      <c r="B136" s="1">
        <v>22</v>
      </c>
      <c r="C136" s="1">
        <v>1</v>
      </c>
      <c r="D136" s="1" t="s">
        <v>36</v>
      </c>
      <c r="F136" s="1">
        <v>1</v>
      </c>
      <c r="G136" s="1">
        <v>24.5</v>
      </c>
      <c r="I136" s="1">
        <v>24.5</v>
      </c>
      <c r="J136" s="1">
        <v>22.5</v>
      </c>
      <c r="K136" s="1">
        <f t="shared" si="18"/>
        <v>2</v>
      </c>
      <c r="L136" s="3" t="s">
        <v>49</v>
      </c>
      <c r="M136" s="1">
        <f t="shared" si="14"/>
        <v>-8.1632653061224492</v>
      </c>
      <c r="N136" s="1" t="str">
        <f t="shared" si="15"/>
        <v>N</v>
      </c>
      <c r="O136" s="1" t="str">
        <f t="shared" si="16"/>
        <v>N</v>
      </c>
      <c r="P136" s="4">
        <v>7</v>
      </c>
      <c r="Q136" s="4" t="s">
        <v>51</v>
      </c>
      <c r="R136" s="1" t="s">
        <v>17</v>
      </c>
      <c r="S136" s="1">
        <v>0</v>
      </c>
      <c r="T136" s="3" t="s">
        <v>74</v>
      </c>
    </row>
    <row r="137" spans="1:20" x14ac:dyDescent="0.2">
      <c r="A137" s="1">
        <v>136</v>
      </c>
      <c r="B137" s="1">
        <v>22</v>
      </c>
      <c r="C137" s="1">
        <v>1</v>
      </c>
      <c r="D137" s="1" t="s">
        <v>36</v>
      </c>
      <c r="F137" s="1">
        <v>1</v>
      </c>
      <c r="G137" s="1">
        <v>23.5</v>
      </c>
      <c r="I137" s="1">
        <v>23.5</v>
      </c>
      <c r="J137" s="1">
        <v>21.5</v>
      </c>
      <c r="K137" s="1">
        <f t="shared" si="18"/>
        <v>2</v>
      </c>
      <c r="L137" s="3" t="s">
        <v>49</v>
      </c>
      <c r="M137" s="1">
        <f t="shared" si="14"/>
        <v>-8.5106382978723403</v>
      </c>
      <c r="N137" s="1" t="str">
        <f t="shared" si="15"/>
        <v>N</v>
      </c>
      <c r="O137" s="1" t="str">
        <f t="shared" si="16"/>
        <v>N</v>
      </c>
      <c r="P137" s="4">
        <v>7</v>
      </c>
      <c r="Q137" s="4" t="s">
        <v>51</v>
      </c>
      <c r="R137" s="1" t="s">
        <v>17</v>
      </c>
      <c r="S137" s="1">
        <v>0</v>
      </c>
      <c r="T137" s="3" t="s">
        <v>74</v>
      </c>
    </row>
    <row r="138" spans="1:20" x14ac:dyDescent="0.2">
      <c r="A138" s="1">
        <v>137</v>
      </c>
      <c r="B138" s="1">
        <v>22</v>
      </c>
      <c r="C138" s="1">
        <v>1</v>
      </c>
      <c r="D138" s="1" t="s">
        <v>36</v>
      </c>
      <c r="F138" s="1">
        <v>1</v>
      </c>
      <c r="G138" s="1">
        <v>23</v>
      </c>
      <c r="I138" s="1">
        <v>23</v>
      </c>
      <c r="J138" s="1">
        <v>21</v>
      </c>
      <c r="K138" s="1">
        <f t="shared" si="18"/>
        <v>2</v>
      </c>
      <c r="L138" s="3" t="s">
        <v>49</v>
      </c>
      <c r="M138" s="1">
        <f t="shared" si="14"/>
        <v>-8.695652173913043</v>
      </c>
      <c r="N138" s="1" t="str">
        <f t="shared" si="15"/>
        <v>N</v>
      </c>
      <c r="O138" s="1" t="str">
        <f t="shared" si="16"/>
        <v>N</v>
      </c>
      <c r="P138" s="4">
        <v>7</v>
      </c>
      <c r="Q138" s="4" t="s">
        <v>51</v>
      </c>
      <c r="R138" s="1" t="s">
        <v>17</v>
      </c>
      <c r="S138" s="1">
        <v>0</v>
      </c>
      <c r="T138" s="3" t="s">
        <v>74</v>
      </c>
    </row>
    <row r="139" spans="1:20" x14ac:dyDescent="0.2">
      <c r="A139" s="1">
        <v>138</v>
      </c>
      <c r="B139" s="1">
        <v>22</v>
      </c>
      <c r="C139" s="1">
        <v>1</v>
      </c>
      <c r="D139" s="1" t="s">
        <v>36</v>
      </c>
      <c r="F139" s="1">
        <v>1</v>
      </c>
      <c r="G139" s="1">
        <v>22</v>
      </c>
      <c r="I139" s="1">
        <v>22</v>
      </c>
      <c r="J139" s="1">
        <v>14</v>
      </c>
      <c r="K139" s="1">
        <f t="shared" si="18"/>
        <v>8</v>
      </c>
      <c r="L139" s="3" t="s">
        <v>49</v>
      </c>
      <c r="M139" s="1">
        <f t="shared" si="14"/>
        <v>-36.363636363636367</v>
      </c>
      <c r="N139" s="1" t="str">
        <f t="shared" si="15"/>
        <v>R</v>
      </c>
      <c r="O139" s="1" t="str">
        <f t="shared" si="16"/>
        <v>R</v>
      </c>
      <c r="P139" s="4">
        <v>7</v>
      </c>
      <c r="Q139" s="4" t="s">
        <v>51</v>
      </c>
      <c r="R139" s="1" t="s">
        <v>17</v>
      </c>
      <c r="S139" s="1">
        <v>0</v>
      </c>
      <c r="T139" s="3" t="s">
        <v>74</v>
      </c>
    </row>
    <row r="140" spans="1:20" x14ac:dyDescent="0.2">
      <c r="A140" s="1">
        <v>139</v>
      </c>
      <c r="B140" s="1">
        <v>22</v>
      </c>
      <c r="C140" s="1">
        <v>1</v>
      </c>
      <c r="D140" s="1" t="s">
        <v>36</v>
      </c>
      <c r="F140" s="1">
        <v>1</v>
      </c>
      <c r="G140" s="1">
        <v>20</v>
      </c>
      <c r="I140" s="1">
        <v>20</v>
      </c>
      <c r="J140" s="1">
        <v>25</v>
      </c>
      <c r="K140" s="1">
        <f t="shared" si="18"/>
        <v>-5</v>
      </c>
      <c r="L140" s="3" t="s">
        <v>49</v>
      </c>
      <c r="M140" s="1">
        <f t="shared" si="14"/>
        <v>25</v>
      </c>
      <c r="N140" s="1" t="str">
        <f t="shared" si="15"/>
        <v>N</v>
      </c>
      <c r="O140" s="1" t="str">
        <f t="shared" si="16"/>
        <v>N</v>
      </c>
      <c r="P140" s="4">
        <v>7</v>
      </c>
      <c r="Q140" s="4" t="s">
        <v>51</v>
      </c>
      <c r="R140" s="1" t="s">
        <v>17</v>
      </c>
      <c r="S140" s="1">
        <v>0</v>
      </c>
      <c r="T140" s="3" t="s">
        <v>74</v>
      </c>
    </row>
    <row r="141" spans="1:20" x14ac:dyDescent="0.2">
      <c r="A141" s="1">
        <v>140</v>
      </c>
      <c r="B141" s="1">
        <v>22</v>
      </c>
      <c r="C141" s="1">
        <v>1</v>
      </c>
      <c r="D141" s="1" t="s">
        <v>36</v>
      </c>
      <c r="F141" s="1">
        <v>1</v>
      </c>
      <c r="G141" s="1">
        <v>20</v>
      </c>
      <c r="I141" s="1">
        <v>20</v>
      </c>
      <c r="J141" s="1">
        <v>24</v>
      </c>
      <c r="K141" s="1">
        <f t="shared" si="18"/>
        <v>-4</v>
      </c>
      <c r="L141" s="3" t="s">
        <v>49</v>
      </c>
      <c r="M141" s="1">
        <f t="shared" si="14"/>
        <v>20</v>
      </c>
      <c r="N141" s="1" t="str">
        <f t="shared" si="15"/>
        <v>N</v>
      </c>
      <c r="O141" s="1" t="str">
        <f t="shared" si="16"/>
        <v>N</v>
      </c>
      <c r="P141" s="4">
        <v>7</v>
      </c>
      <c r="Q141" s="4" t="s">
        <v>51</v>
      </c>
      <c r="R141" s="1" t="s">
        <v>17</v>
      </c>
      <c r="S141" s="1">
        <v>0</v>
      </c>
      <c r="T141" s="3" t="s">
        <v>74</v>
      </c>
    </row>
    <row r="142" spans="1:20" x14ac:dyDescent="0.2">
      <c r="A142" s="1">
        <v>141</v>
      </c>
      <c r="B142" s="1">
        <v>22</v>
      </c>
      <c r="C142" s="1">
        <v>1</v>
      </c>
      <c r="D142" s="1" t="s">
        <v>36</v>
      </c>
      <c r="F142" s="1">
        <v>1</v>
      </c>
      <c r="G142" s="1">
        <v>20</v>
      </c>
      <c r="I142" s="1">
        <v>20</v>
      </c>
      <c r="J142" s="1">
        <v>17</v>
      </c>
      <c r="K142" s="1">
        <f t="shared" si="18"/>
        <v>3</v>
      </c>
      <c r="L142" s="3" t="s">
        <v>49</v>
      </c>
      <c r="M142" s="1">
        <f t="shared" si="14"/>
        <v>-15</v>
      </c>
      <c r="N142" s="1" t="str">
        <f t="shared" si="15"/>
        <v>R</v>
      </c>
      <c r="O142" s="1" t="str">
        <f t="shared" si="16"/>
        <v>N</v>
      </c>
      <c r="P142" s="4">
        <v>7</v>
      </c>
      <c r="Q142" s="4" t="s">
        <v>51</v>
      </c>
      <c r="R142" s="1" t="s">
        <v>17</v>
      </c>
      <c r="S142" s="1">
        <v>0</v>
      </c>
      <c r="T142" s="3" t="s">
        <v>74</v>
      </c>
    </row>
    <row r="143" spans="1:20" x14ac:dyDescent="0.2">
      <c r="A143" s="1">
        <v>142</v>
      </c>
      <c r="B143" s="1">
        <v>22</v>
      </c>
      <c r="C143" s="1">
        <v>1</v>
      </c>
      <c r="D143" s="1" t="s">
        <v>36</v>
      </c>
      <c r="F143" s="1">
        <v>1</v>
      </c>
      <c r="G143" s="1">
        <v>19</v>
      </c>
      <c r="I143" s="1">
        <v>19</v>
      </c>
      <c r="J143" s="1">
        <v>19</v>
      </c>
      <c r="K143" s="1">
        <f t="shared" si="18"/>
        <v>0</v>
      </c>
      <c r="L143" s="3" t="s">
        <v>49</v>
      </c>
      <c r="M143" s="1">
        <f t="shared" si="14"/>
        <v>0</v>
      </c>
      <c r="N143" s="1" t="str">
        <f t="shared" si="15"/>
        <v>N</v>
      </c>
      <c r="O143" s="1" t="str">
        <f t="shared" si="16"/>
        <v>N</v>
      </c>
      <c r="P143" s="4">
        <v>7</v>
      </c>
      <c r="Q143" s="4" t="s">
        <v>51</v>
      </c>
      <c r="R143" s="1" t="s">
        <v>17</v>
      </c>
      <c r="S143" s="1">
        <v>0</v>
      </c>
      <c r="T143" s="3" t="s">
        <v>74</v>
      </c>
    </row>
    <row r="144" spans="1:20" x14ac:dyDescent="0.2">
      <c r="A144" s="1">
        <v>143</v>
      </c>
      <c r="B144" s="1">
        <v>22</v>
      </c>
      <c r="C144" s="1">
        <v>1</v>
      </c>
      <c r="D144" s="1" t="s">
        <v>36</v>
      </c>
      <c r="F144" s="1">
        <v>1</v>
      </c>
      <c r="G144" s="1">
        <v>19</v>
      </c>
      <c r="I144" s="1">
        <v>19</v>
      </c>
      <c r="J144" s="1">
        <v>24</v>
      </c>
      <c r="K144" s="1">
        <f t="shared" si="18"/>
        <v>-5</v>
      </c>
      <c r="L144" s="3" t="s">
        <v>49</v>
      </c>
      <c r="M144" s="1">
        <f t="shared" si="14"/>
        <v>26.315789473684209</v>
      </c>
      <c r="N144" s="1" t="str">
        <f t="shared" si="15"/>
        <v>N</v>
      </c>
      <c r="O144" s="1" t="str">
        <f t="shared" si="16"/>
        <v>N</v>
      </c>
      <c r="P144" s="4">
        <v>7</v>
      </c>
      <c r="Q144" s="4" t="s">
        <v>51</v>
      </c>
      <c r="R144" s="1" t="s">
        <v>17</v>
      </c>
      <c r="S144" s="1">
        <v>0</v>
      </c>
      <c r="T144" s="3" t="s">
        <v>74</v>
      </c>
    </row>
    <row r="145" spans="1:20" x14ac:dyDescent="0.2">
      <c r="A145" s="1">
        <v>144</v>
      </c>
      <c r="B145" s="1">
        <v>22</v>
      </c>
      <c r="C145" s="1">
        <v>1</v>
      </c>
      <c r="D145" s="1" t="s">
        <v>36</v>
      </c>
      <c r="F145" s="1">
        <v>1</v>
      </c>
      <c r="G145" s="1">
        <v>19</v>
      </c>
      <c r="I145" s="1">
        <v>19</v>
      </c>
      <c r="J145" s="1">
        <v>18</v>
      </c>
      <c r="K145" s="1">
        <f t="shared" si="18"/>
        <v>1</v>
      </c>
      <c r="L145" s="3" t="s">
        <v>49</v>
      </c>
      <c r="M145" s="1">
        <f t="shared" si="14"/>
        <v>-5.2631578947368425</v>
      </c>
      <c r="N145" s="1" t="str">
        <f t="shared" si="15"/>
        <v>N</v>
      </c>
      <c r="O145" s="1" t="str">
        <f t="shared" si="16"/>
        <v>N</v>
      </c>
      <c r="P145" s="4">
        <v>7</v>
      </c>
      <c r="Q145" s="4" t="s">
        <v>51</v>
      </c>
      <c r="R145" s="1" t="s">
        <v>17</v>
      </c>
      <c r="S145" s="1">
        <v>0</v>
      </c>
      <c r="T145" s="3" t="s">
        <v>74</v>
      </c>
    </row>
    <row r="146" spans="1:20" x14ac:dyDescent="0.2">
      <c r="A146" s="1">
        <v>145</v>
      </c>
      <c r="B146" s="1">
        <v>22</v>
      </c>
      <c r="C146" s="1">
        <v>1</v>
      </c>
      <c r="D146" s="1" t="s">
        <v>36</v>
      </c>
      <c r="F146" s="1">
        <v>1</v>
      </c>
      <c r="G146" s="1">
        <v>18</v>
      </c>
      <c r="I146" s="1">
        <v>18</v>
      </c>
      <c r="J146" s="1">
        <v>17</v>
      </c>
      <c r="K146" s="1">
        <f t="shared" si="18"/>
        <v>1</v>
      </c>
      <c r="L146" s="3" t="s">
        <v>49</v>
      </c>
      <c r="M146" s="1">
        <f t="shared" si="14"/>
        <v>-5.5555555555555554</v>
      </c>
      <c r="N146" s="1" t="str">
        <f t="shared" si="15"/>
        <v>N</v>
      </c>
      <c r="O146" s="1" t="str">
        <f t="shared" si="16"/>
        <v>N</v>
      </c>
      <c r="P146" s="4">
        <v>7</v>
      </c>
      <c r="Q146" s="4" t="s">
        <v>51</v>
      </c>
      <c r="R146" s="1" t="s">
        <v>17</v>
      </c>
      <c r="S146" s="1">
        <v>0</v>
      </c>
      <c r="T146" s="3" t="s">
        <v>74</v>
      </c>
    </row>
    <row r="147" spans="1:20" x14ac:dyDescent="0.2">
      <c r="A147" s="1">
        <v>146</v>
      </c>
      <c r="B147" s="1">
        <v>22</v>
      </c>
      <c r="C147" s="1">
        <v>1</v>
      </c>
      <c r="D147" s="1" t="s">
        <v>36</v>
      </c>
      <c r="F147" s="1">
        <v>1</v>
      </c>
      <c r="G147" s="1">
        <v>17</v>
      </c>
      <c r="I147" s="1">
        <v>17</v>
      </c>
      <c r="J147" s="1">
        <v>19</v>
      </c>
      <c r="K147" s="1">
        <f t="shared" si="18"/>
        <v>-2</v>
      </c>
      <c r="L147" s="3" t="s">
        <v>49</v>
      </c>
      <c r="M147" s="1">
        <f t="shared" si="14"/>
        <v>11.764705882352942</v>
      </c>
      <c r="N147" s="1" t="str">
        <f t="shared" si="15"/>
        <v>N</v>
      </c>
      <c r="O147" s="1" t="str">
        <f t="shared" si="16"/>
        <v>N</v>
      </c>
      <c r="P147" s="4">
        <v>7</v>
      </c>
      <c r="Q147" s="4" t="s">
        <v>51</v>
      </c>
      <c r="R147" s="1" t="s">
        <v>17</v>
      </c>
      <c r="S147" s="1">
        <v>0</v>
      </c>
      <c r="T147" s="3" t="s">
        <v>74</v>
      </c>
    </row>
    <row r="148" spans="1:20" x14ac:dyDescent="0.2">
      <c r="A148" s="1">
        <v>147</v>
      </c>
      <c r="B148" s="1">
        <v>22</v>
      </c>
      <c r="C148" s="1">
        <v>1</v>
      </c>
      <c r="D148" s="1" t="s">
        <v>36</v>
      </c>
      <c r="F148" s="1">
        <v>1</v>
      </c>
      <c r="G148" s="1">
        <v>17</v>
      </c>
      <c r="I148" s="1">
        <v>17</v>
      </c>
      <c r="J148" s="1">
        <v>16</v>
      </c>
      <c r="K148" s="1">
        <f t="shared" si="18"/>
        <v>1</v>
      </c>
      <c r="L148" s="3" t="s">
        <v>49</v>
      </c>
      <c r="M148" s="1">
        <f t="shared" si="14"/>
        <v>-5.882352941176471</v>
      </c>
      <c r="N148" s="1" t="str">
        <f t="shared" si="15"/>
        <v>N</v>
      </c>
      <c r="O148" s="1" t="str">
        <f t="shared" si="16"/>
        <v>N</v>
      </c>
      <c r="P148" s="4">
        <v>7</v>
      </c>
      <c r="Q148" s="4" t="s">
        <v>51</v>
      </c>
      <c r="R148" s="1" t="s">
        <v>17</v>
      </c>
      <c r="S148" s="1">
        <v>0</v>
      </c>
      <c r="T148" s="3" t="s">
        <v>74</v>
      </c>
    </row>
    <row r="149" spans="1:20" x14ac:dyDescent="0.2">
      <c r="A149" s="1">
        <v>148</v>
      </c>
      <c r="B149" s="1">
        <v>22</v>
      </c>
      <c r="C149" s="1">
        <v>1</v>
      </c>
      <c r="D149" s="1" t="s">
        <v>36</v>
      </c>
      <c r="F149" s="1">
        <v>1</v>
      </c>
      <c r="G149" s="1">
        <v>15</v>
      </c>
      <c r="I149" s="1">
        <v>15</v>
      </c>
      <c r="J149" s="1">
        <v>14</v>
      </c>
      <c r="K149" s="1">
        <f t="shared" si="18"/>
        <v>1</v>
      </c>
      <c r="L149" s="1" t="s">
        <v>50</v>
      </c>
      <c r="M149" s="1">
        <f t="shared" si="14"/>
        <v>-6.666666666666667</v>
      </c>
      <c r="N149" s="1" t="str">
        <f t="shared" si="15"/>
        <v>N</v>
      </c>
      <c r="O149" s="1" t="str">
        <f t="shared" si="16"/>
        <v>N</v>
      </c>
      <c r="P149" s="4">
        <v>7</v>
      </c>
      <c r="Q149" s="4" t="s">
        <v>51</v>
      </c>
      <c r="R149" s="1" t="s">
        <v>17</v>
      </c>
      <c r="S149" s="1">
        <v>0</v>
      </c>
      <c r="T149" s="3" t="s">
        <v>74</v>
      </c>
    </row>
    <row r="150" spans="1:20" x14ac:dyDescent="0.2">
      <c r="A150" s="1">
        <v>149</v>
      </c>
      <c r="B150" s="1">
        <v>22</v>
      </c>
      <c r="C150" s="1">
        <v>1</v>
      </c>
      <c r="D150" s="1" t="s">
        <v>36</v>
      </c>
      <c r="F150" s="1">
        <v>1</v>
      </c>
      <c r="G150" s="1">
        <v>14</v>
      </c>
      <c r="I150" s="1">
        <v>14</v>
      </c>
      <c r="J150" s="1">
        <v>17</v>
      </c>
      <c r="K150" s="1">
        <f t="shared" si="18"/>
        <v>-3</v>
      </c>
      <c r="L150" s="1" t="s">
        <v>50</v>
      </c>
      <c r="M150" s="1">
        <f t="shared" si="14"/>
        <v>21.428571428571427</v>
      </c>
      <c r="N150" s="1" t="str">
        <f t="shared" si="15"/>
        <v>N</v>
      </c>
      <c r="O150" s="1" t="str">
        <f t="shared" si="16"/>
        <v>N</v>
      </c>
      <c r="P150" s="4">
        <v>7</v>
      </c>
      <c r="Q150" s="4" t="s">
        <v>51</v>
      </c>
      <c r="R150" s="1" t="s">
        <v>17</v>
      </c>
      <c r="S150" s="1">
        <v>0</v>
      </c>
      <c r="T150" s="3" t="s">
        <v>74</v>
      </c>
    </row>
    <row r="151" spans="1:20" x14ac:dyDescent="0.2">
      <c r="A151" s="1">
        <v>150</v>
      </c>
      <c r="B151" s="1">
        <v>22</v>
      </c>
      <c r="C151" s="1">
        <v>1</v>
      </c>
      <c r="D151" s="1" t="s">
        <v>36</v>
      </c>
      <c r="F151" s="1">
        <v>1</v>
      </c>
      <c r="G151" s="1">
        <v>13.5</v>
      </c>
      <c r="I151" s="1">
        <v>13.5</v>
      </c>
      <c r="J151" s="1">
        <v>13.5</v>
      </c>
      <c r="K151" s="1">
        <f t="shared" si="18"/>
        <v>0</v>
      </c>
      <c r="L151" s="1" t="s">
        <v>50</v>
      </c>
      <c r="M151" s="1">
        <f t="shared" si="14"/>
        <v>0</v>
      </c>
      <c r="N151" s="1" t="str">
        <f t="shared" si="15"/>
        <v>N</v>
      </c>
      <c r="O151" s="1" t="str">
        <f t="shared" si="16"/>
        <v>N</v>
      </c>
      <c r="P151" s="4">
        <v>7</v>
      </c>
      <c r="Q151" s="4" t="s">
        <v>51</v>
      </c>
      <c r="R151" s="1" t="s">
        <v>17</v>
      </c>
      <c r="S151" s="1">
        <v>0</v>
      </c>
      <c r="T151" s="3" t="s">
        <v>74</v>
      </c>
    </row>
    <row r="152" spans="1:20" x14ac:dyDescent="0.2">
      <c r="A152" s="1">
        <v>151</v>
      </c>
      <c r="B152" s="1">
        <v>22</v>
      </c>
      <c r="C152" s="1">
        <v>1</v>
      </c>
      <c r="D152" s="1" t="s">
        <v>36</v>
      </c>
      <c r="F152" s="1">
        <v>1</v>
      </c>
      <c r="G152" s="1">
        <v>12.5</v>
      </c>
      <c r="I152" s="1">
        <v>12.5</v>
      </c>
      <c r="J152" s="1">
        <v>12.5</v>
      </c>
      <c r="K152" s="1">
        <f t="shared" si="18"/>
        <v>0</v>
      </c>
      <c r="L152" s="1" t="s">
        <v>50</v>
      </c>
      <c r="M152" s="1">
        <f t="shared" si="14"/>
        <v>0</v>
      </c>
      <c r="N152" s="1" t="str">
        <f t="shared" si="15"/>
        <v>N</v>
      </c>
      <c r="O152" s="1" t="str">
        <f t="shared" si="16"/>
        <v>N</v>
      </c>
      <c r="P152" s="4">
        <v>7</v>
      </c>
      <c r="Q152" s="4" t="s">
        <v>51</v>
      </c>
      <c r="R152" s="1" t="s">
        <v>17</v>
      </c>
      <c r="S152" s="1">
        <v>0</v>
      </c>
      <c r="T152" s="3" t="s">
        <v>74</v>
      </c>
    </row>
    <row r="153" spans="1:20" x14ac:dyDescent="0.2">
      <c r="A153" s="1">
        <v>152</v>
      </c>
      <c r="B153" s="1">
        <v>22</v>
      </c>
      <c r="C153" s="1">
        <v>1</v>
      </c>
      <c r="D153" s="1" t="s">
        <v>36</v>
      </c>
      <c r="F153" s="1">
        <v>1</v>
      </c>
      <c r="G153" s="1">
        <v>12</v>
      </c>
      <c r="I153" s="1">
        <v>12</v>
      </c>
      <c r="J153" s="1">
        <v>13</v>
      </c>
      <c r="K153" s="1">
        <f t="shared" si="18"/>
        <v>-1</v>
      </c>
      <c r="L153" s="1" t="s">
        <v>51</v>
      </c>
      <c r="M153" s="1">
        <f t="shared" si="14"/>
        <v>8.3333333333333339</v>
      </c>
      <c r="N153" s="1" t="str">
        <f t="shared" si="15"/>
        <v>N</v>
      </c>
      <c r="O153" s="1" t="str">
        <f t="shared" si="16"/>
        <v>N</v>
      </c>
      <c r="P153" s="4">
        <v>7</v>
      </c>
      <c r="Q153" s="4" t="s">
        <v>51</v>
      </c>
      <c r="R153" s="1" t="s">
        <v>17</v>
      </c>
      <c r="S153" s="1">
        <v>0</v>
      </c>
      <c r="T153" s="3" t="s">
        <v>74</v>
      </c>
    </row>
    <row r="154" spans="1:20" x14ac:dyDescent="0.2">
      <c r="A154" s="1">
        <v>153</v>
      </c>
      <c r="B154" s="1">
        <v>23</v>
      </c>
      <c r="C154" s="1">
        <v>1</v>
      </c>
      <c r="D154" s="1" t="s">
        <v>44</v>
      </c>
      <c r="F154" s="1">
        <v>1</v>
      </c>
      <c r="G154" s="1">
        <v>22</v>
      </c>
      <c r="H154" s="1">
        <v>2</v>
      </c>
      <c r="I154" s="1">
        <v>22</v>
      </c>
      <c r="J154" s="1">
        <v>18.5</v>
      </c>
      <c r="K154" s="1">
        <f t="shared" si="18"/>
        <v>3.5</v>
      </c>
      <c r="L154" s="3" t="s">
        <v>49</v>
      </c>
      <c r="M154" s="1">
        <f t="shared" si="14"/>
        <v>-15.909090909090908</v>
      </c>
      <c r="N154" s="1" t="str">
        <f t="shared" si="15"/>
        <v>R</v>
      </c>
      <c r="O154" s="1" t="str">
        <f t="shared" si="16"/>
        <v>N</v>
      </c>
      <c r="P154" s="4">
        <v>90</v>
      </c>
      <c r="Q154" s="4" t="s">
        <v>49</v>
      </c>
      <c r="R154" s="1" t="s">
        <v>70</v>
      </c>
      <c r="S154" s="1">
        <v>0</v>
      </c>
      <c r="T154" s="3" t="s">
        <v>74</v>
      </c>
    </row>
    <row r="155" spans="1:20" x14ac:dyDescent="0.2">
      <c r="A155" s="1">
        <v>154</v>
      </c>
      <c r="B155" s="1">
        <v>23</v>
      </c>
      <c r="C155" s="1">
        <v>1</v>
      </c>
      <c r="D155" s="1" t="s">
        <v>44</v>
      </c>
      <c r="F155" s="1">
        <v>1</v>
      </c>
      <c r="G155" s="1">
        <v>20.5</v>
      </c>
      <c r="H155" s="1">
        <v>2</v>
      </c>
      <c r="I155" s="1">
        <v>20.5</v>
      </c>
      <c r="J155" s="1">
        <v>18.5</v>
      </c>
      <c r="K155" s="1">
        <f t="shared" si="18"/>
        <v>2</v>
      </c>
      <c r="L155" s="3" t="s">
        <v>49</v>
      </c>
      <c r="M155" s="1">
        <f t="shared" si="14"/>
        <v>-9.7560975609756095</v>
      </c>
      <c r="N155" s="1" t="str">
        <f t="shared" si="15"/>
        <v>N</v>
      </c>
      <c r="O155" s="1" t="str">
        <f t="shared" si="16"/>
        <v>N</v>
      </c>
      <c r="P155" s="4">
        <v>90</v>
      </c>
      <c r="Q155" s="4" t="s">
        <v>49</v>
      </c>
      <c r="R155" s="1" t="s">
        <v>70</v>
      </c>
      <c r="S155" s="1">
        <v>0</v>
      </c>
      <c r="T155" s="3" t="s">
        <v>74</v>
      </c>
    </row>
    <row r="156" spans="1:20" x14ac:dyDescent="0.2">
      <c r="A156" s="1">
        <v>155</v>
      </c>
      <c r="B156" s="1">
        <v>23</v>
      </c>
      <c r="C156" s="1">
        <v>1</v>
      </c>
      <c r="D156" s="1" t="s">
        <v>44</v>
      </c>
      <c r="F156" s="1">
        <v>1</v>
      </c>
      <c r="G156" s="1">
        <v>20</v>
      </c>
      <c r="H156" s="1">
        <v>2</v>
      </c>
      <c r="I156" s="1">
        <v>20</v>
      </c>
      <c r="J156" s="1">
        <v>22.5</v>
      </c>
      <c r="K156" s="1">
        <f t="shared" si="18"/>
        <v>-2.5</v>
      </c>
      <c r="L156" s="3" t="s">
        <v>49</v>
      </c>
      <c r="M156" s="1">
        <f t="shared" si="14"/>
        <v>12.5</v>
      </c>
      <c r="N156" s="1" t="str">
        <f t="shared" si="15"/>
        <v>N</v>
      </c>
      <c r="O156" s="1" t="str">
        <f t="shared" si="16"/>
        <v>N</v>
      </c>
      <c r="P156" s="4">
        <v>90</v>
      </c>
      <c r="Q156" s="4" t="s">
        <v>49</v>
      </c>
      <c r="R156" s="1" t="s">
        <v>70</v>
      </c>
      <c r="S156" s="1">
        <v>0</v>
      </c>
      <c r="T156" s="3" t="s">
        <v>74</v>
      </c>
    </row>
    <row r="157" spans="1:20" x14ac:dyDescent="0.2">
      <c r="A157" s="1">
        <v>156</v>
      </c>
      <c r="B157" s="1">
        <v>23</v>
      </c>
      <c r="C157" s="1">
        <v>1</v>
      </c>
      <c r="D157" s="1" t="s">
        <v>44</v>
      </c>
      <c r="F157" s="1">
        <v>1</v>
      </c>
      <c r="G157" s="1">
        <v>20</v>
      </c>
      <c r="H157" s="1">
        <v>2</v>
      </c>
      <c r="I157" s="1">
        <v>20</v>
      </c>
      <c r="J157" s="1">
        <v>13</v>
      </c>
      <c r="K157" s="1">
        <f t="shared" si="18"/>
        <v>7</v>
      </c>
      <c r="L157" s="3" t="s">
        <v>49</v>
      </c>
      <c r="M157" s="1">
        <f t="shared" si="14"/>
        <v>-35</v>
      </c>
      <c r="N157" s="1" t="str">
        <f t="shared" si="15"/>
        <v>R</v>
      </c>
      <c r="O157" s="1" t="str">
        <f t="shared" si="16"/>
        <v>R</v>
      </c>
      <c r="P157" s="4">
        <v>90</v>
      </c>
      <c r="Q157" s="4" t="s">
        <v>49</v>
      </c>
      <c r="R157" s="1" t="s">
        <v>70</v>
      </c>
      <c r="S157" s="1">
        <v>0</v>
      </c>
      <c r="T157" s="3" t="s">
        <v>74</v>
      </c>
    </row>
    <row r="158" spans="1:20" x14ac:dyDescent="0.2">
      <c r="A158" s="1">
        <v>157</v>
      </c>
      <c r="B158" s="1">
        <v>23</v>
      </c>
      <c r="C158" s="1">
        <v>1</v>
      </c>
      <c r="D158" s="1" t="s">
        <v>44</v>
      </c>
      <c r="F158" s="1">
        <v>1</v>
      </c>
      <c r="G158" s="1">
        <v>18</v>
      </c>
      <c r="H158" s="1">
        <v>2</v>
      </c>
      <c r="I158" s="1">
        <v>18</v>
      </c>
      <c r="J158" s="1">
        <v>14</v>
      </c>
      <c r="K158" s="1">
        <f t="shared" si="18"/>
        <v>4</v>
      </c>
      <c r="L158" s="3" t="s">
        <v>49</v>
      </c>
      <c r="M158" s="1">
        <f t="shared" si="14"/>
        <v>-22.222222222222221</v>
      </c>
      <c r="N158" s="1" t="str">
        <f t="shared" si="15"/>
        <v>R</v>
      </c>
      <c r="O158" s="1" t="str">
        <f t="shared" si="16"/>
        <v>R</v>
      </c>
      <c r="P158" s="4">
        <v>90</v>
      </c>
      <c r="Q158" s="4" t="s">
        <v>49</v>
      </c>
      <c r="R158" s="1" t="s">
        <v>70</v>
      </c>
      <c r="S158" s="1">
        <v>0</v>
      </c>
      <c r="T158" s="3" t="s">
        <v>74</v>
      </c>
    </row>
    <row r="159" spans="1:20" x14ac:dyDescent="0.2">
      <c r="A159" s="1">
        <v>158</v>
      </c>
      <c r="B159" s="1">
        <v>23</v>
      </c>
      <c r="C159" s="1">
        <v>1</v>
      </c>
      <c r="D159" s="1" t="s">
        <v>44</v>
      </c>
      <c r="F159" s="1">
        <v>1</v>
      </c>
      <c r="G159" s="1">
        <v>17.5</v>
      </c>
      <c r="H159" s="1">
        <v>2</v>
      </c>
      <c r="I159" s="1">
        <v>17.5</v>
      </c>
      <c r="J159" s="1">
        <v>14.5</v>
      </c>
      <c r="K159" s="1">
        <f t="shared" si="18"/>
        <v>3</v>
      </c>
      <c r="L159" s="3" t="s">
        <v>49</v>
      </c>
      <c r="M159" s="1">
        <f t="shared" si="14"/>
        <v>-17.142857142857142</v>
      </c>
      <c r="N159" s="1" t="str">
        <f t="shared" si="15"/>
        <v>R</v>
      </c>
      <c r="O159" s="1" t="str">
        <f t="shared" si="16"/>
        <v>N</v>
      </c>
      <c r="P159" s="4">
        <v>90</v>
      </c>
      <c r="Q159" s="4" t="s">
        <v>49</v>
      </c>
      <c r="R159" s="1" t="s">
        <v>70</v>
      </c>
      <c r="S159" s="1">
        <v>0</v>
      </c>
      <c r="T159" s="3" t="s">
        <v>74</v>
      </c>
    </row>
    <row r="160" spans="1:20" x14ac:dyDescent="0.2">
      <c r="A160" s="1">
        <v>159</v>
      </c>
      <c r="B160" s="1">
        <v>23</v>
      </c>
      <c r="C160" s="1">
        <v>1</v>
      </c>
      <c r="D160" s="1" t="s">
        <v>44</v>
      </c>
      <c r="F160" s="1">
        <v>1</v>
      </c>
      <c r="G160" s="1">
        <v>14.5</v>
      </c>
      <c r="H160" s="1">
        <v>2</v>
      </c>
      <c r="I160" s="1">
        <v>14.5</v>
      </c>
      <c r="J160" s="1">
        <v>17.5</v>
      </c>
      <c r="K160" s="1">
        <f t="shared" si="18"/>
        <v>-3</v>
      </c>
      <c r="L160" s="1" t="s">
        <v>50</v>
      </c>
      <c r="M160" s="1">
        <f t="shared" si="14"/>
        <v>20.689655172413794</v>
      </c>
      <c r="N160" s="1" t="str">
        <f t="shared" si="15"/>
        <v>N</v>
      </c>
      <c r="O160" s="1" t="str">
        <f t="shared" si="16"/>
        <v>N</v>
      </c>
      <c r="P160" s="4">
        <v>90</v>
      </c>
      <c r="Q160" s="4" t="s">
        <v>49</v>
      </c>
      <c r="R160" s="1" t="s">
        <v>70</v>
      </c>
      <c r="S160" s="1">
        <v>0</v>
      </c>
      <c r="T160" s="3" t="s">
        <v>74</v>
      </c>
    </row>
    <row r="161" spans="1:20" x14ac:dyDescent="0.2">
      <c r="A161" s="1">
        <v>160</v>
      </c>
      <c r="B161" s="1">
        <v>23</v>
      </c>
      <c r="C161" s="1">
        <v>1</v>
      </c>
      <c r="D161" s="1" t="s">
        <v>44</v>
      </c>
      <c r="F161" s="1">
        <v>1</v>
      </c>
      <c r="G161" s="1">
        <v>14</v>
      </c>
      <c r="H161" s="1">
        <v>2</v>
      </c>
      <c r="I161" s="1">
        <v>14</v>
      </c>
      <c r="J161" s="1">
        <v>18</v>
      </c>
      <c r="K161" s="1">
        <f t="shared" si="18"/>
        <v>-4</v>
      </c>
      <c r="L161" s="1" t="s">
        <v>50</v>
      </c>
      <c r="M161" s="1">
        <f t="shared" si="14"/>
        <v>28.571428571428573</v>
      </c>
      <c r="N161" s="1" t="str">
        <f t="shared" si="15"/>
        <v>N</v>
      </c>
      <c r="O161" s="1" t="str">
        <f t="shared" si="16"/>
        <v>N</v>
      </c>
      <c r="P161" s="4">
        <v>90</v>
      </c>
      <c r="Q161" s="4" t="s">
        <v>49</v>
      </c>
      <c r="R161" s="1" t="s">
        <v>70</v>
      </c>
      <c r="S161" s="1">
        <v>0</v>
      </c>
      <c r="T161" s="3" t="s">
        <v>74</v>
      </c>
    </row>
    <row r="162" spans="1:20" x14ac:dyDescent="0.2">
      <c r="A162" s="1">
        <v>161</v>
      </c>
      <c r="B162" s="1">
        <v>24</v>
      </c>
      <c r="C162" s="1">
        <v>1</v>
      </c>
      <c r="D162" s="1" t="s">
        <v>38</v>
      </c>
      <c r="F162" s="1">
        <v>1</v>
      </c>
      <c r="G162" s="1">
        <v>28</v>
      </c>
      <c r="I162" s="1">
        <v>28</v>
      </c>
      <c r="J162" s="1">
        <v>27</v>
      </c>
      <c r="K162" s="1">
        <f t="shared" si="18"/>
        <v>1</v>
      </c>
      <c r="L162" s="3" t="s">
        <v>49</v>
      </c>
      <c r="M162" s="1">
        <f t="shared" si="14"/>
        <v>-3.5714285714285716</v>
      </c>
      <c r="N162" s="1" t="str">
        <f t="shared" si="15"/>
        <v>N</v>
      </c>
      <c r="O162" s="1" t="str">
        <f t="shared" si="16"/>
        <v>N</v>
      </c>
      <c r="P162" s="4">
        <v>28</v>
      </c>
      <c r="Q162" s="4" t="s">
        <v>50</v>
      </c>
      <c r="R162" s="1" t="s">
        <v>13</v>
      </c>
      <c r="S162" s="1">
        <v>0</v>
      </c>
      <c r="T162" s="3" t="s">
        <v>74</v>
      </c>
    </row>
    <row r="163" spans="1:20" x14ac:dyDescent="0.2">
      <c r="A163" s="1">
        <v>162</v>
      </c>
      <c r="B163" s="1">
        <v>24</v>
      </c>
      <c r="C163" s="1">
        <v>1</v>
      </c>
      <c r="D163" s="1" t="s">
        <v>38</v>
      </c>
      <c r="F163" s="1">
        <v>1</v>
      </c>
      <c r="G163" s="1">
        <v>24</v>
      </c>
      <c r="I163" s="1">
        <v>24</v>
      </c>
      <c r="J163" s="1">
        <v>27</v>
      </c>
      <c r="K163" s="1">
        <f t="shared" si="18"/>
        <v>-3</v>
      </c>
      <c r="L163" s="3" t="s">
        <v>49</v>
      </c>
      <c r="M163" s="1">
        <f t="shared" si="14"/>
        <v>12.5</v>
      </c>
      <c r="N163" s="1" t="str">
        <f t="shared" si="15"/>
        <v>N</v>
      </c>
      <c r="O163" s="1" t="str">
        <f t="shared" si="16"/>
        <v>N</v>
      </c>
      <c r="P163" s="4">
        <v>28</v>
      </c>
      <c r="Q163" s="4" t="s">
        <v>50</v>
      </c>
      <c r="R163" s="1" t="s">
        <v>13</v>
      </c>
      <c r="S163" s="1">
        <v>0</v>
      </c>
      <c r="T163" s="3" t="s">
        <v>74</v>
      </c>
    </row>
    <row r="164" spans="1:20" x14ac:dyDescent="0.2">
      <c r="A164" s="1">
        <v>163</v>
      </c>
      <c r="B164" s="1">
        <v>24</v>
      </c>
      <c r="C164" s="1">
        <v>1</v>
      </c>
      <c r="D164" s="1" t="s">
        <v>38</v>
      </c>
      <c r="F164" s="1">
        <v>1</v>
      </c>
      <c r="G164" s="1">
        <v>24</v>
      </c>
      <c r="I164" s="1">
        <v>24</v>
      </c>
      <c r="J164" s="1">
        <v>23</v>
      </c>
      <c r="K164" s="1">
        <f t="shared" si="18"/>
        <v>1</v>
      </c>
      <c r="L164" s="3" t="s">
        <v>49</v>
      </c>
      <c r="M164" s="1">
        <f t="shared" si="14"/>
        <v>-4.166666666666667</v>
      </c>
      <c r="N164" s="1" t="str">
        <f t="shared" si="15"/>
        <v>N</v>
      </c>
      <c r="O164" s="1" t="str">
        <f t="shared" si="16"/>
        <v>N</v>
      </c>
      <c r="P164" s="4">
        <v>28</v>
      </c>
      <c r="Q164" s="4" t="s">
        <v>50</v>
      </c>
      <c r="R164" s="1" t="s">
        <v>13</v>
      </c>
      <c r="S164" s="1">
        <v>0</v>
      </c>
      <c r="T164" s="3" t="s">
        <v>74</v>
      </c>
    </row>
    <row r="165" spans="1:20" x14ac:dyDescent="0.2">
      <c r="A165" s="1">
        <v>164</v>
      </c>
      <c r="B165" s="1">
        <v>24</v>
      </c>
      <c r="C165" s="1">
        <v>1</v>
      </c>
      <c r="D165" s="1" t="s">
        <v>38</v>
      </c>
      <c r="F165" s="1">
        <v>1</v>
      </c>
      <c r="G165" s="1">
        <v>23</v>
      </c>
      <c r="I165" s="1">
        <v>23</v>
      </c>
      <c r="J165" s="1">
        <v>22</v>
      </c>
      <c r="K165" s="1">
        <f t="shared" si="18"/>
        <v>1</v>
      </c>
      <c r="L165" s="3" t="s">
        <v>49</v>
      </c>
      <c r="M165" s="1">
        <f t="shared" si="14"/>
        <v>-4.3478260869565215</v>
      </c>
      <c r="N165" s="1" t="str">
        <f t="shared" si="15"/>
        <v>N</v>
      </c>
      <c r="O165" s="1" t="str">
        <f t="shared" si="16"/>
        <v>N</v>
      </c>
      <c r="P165" s="4">
        <v>28</v>
      </c>
      <c r="Q165" s="4" t="s">
        <v>50</v>
      </c>
      <c r="R165" s="1" t="s">
        <v>13</v>
      </c>
      <c r="S165" s="1">
        <v>0</v>
      </c>
      <c r="T165" s="3" t="s">
        <v>74</v>
      </c>
    </row>
    <row r="166" spans="1:20" x14ac:dyDescent="0.2">
      <c r="A166" s="1">
        <v>165</v>
      </c>
      <c r="B166" s="1">
        <v>24</v>
      </c>
      <c r="C166" s="1">
        <v>1</v>
      </c>
      <c r="D166" s="1" t="s">
        <v>38</v>
      </c>
      <c r="F166" s="1">
        <v>1</v>
      </c>
      <c r="G166" s="1">
        <v>22</v>
      </c>
      <c r="I166" s="1">
        <v>22</v>
      </c>
      <c r="J166" s="1">
        <v>26</v>
      </c>
      <c r="K166" s="1">
        <f t="shared" si="18"/>
        <v>-4</v>
      </c>
      <c r="L166" s="3" t="s">
        <v>49</v>
      </c>
      <c r="M166" s="1">
        <f t="shared" si="14"/>
        <v>18.181818181818183</v>
      </c>
      <c r="N166" s="1" t="str">
        <f t="shared" si="15"/>
        <v>N</v>
      </c>
      <c r="O166" s="1" t="str">
        <f t="shared" si="16"/>
        <v>N</v>
      </c>
      <c r="P166" s="4">
        <v>28</v>
      </c>
      <c r="Q166" s="4" t="s">
        <v>50</v>
      </c>
      <c r="R166" s="1" t="s">
        <v>13</v>
      </c>
      <c r="S166" s="1">
        <v>0</v>
      </c>
      <c r="T166" s="3" t="s">
        <v>74</v>
      </c>
    </row>
    <row r="167" spans="1:20" x14ac:dyDescent="0.2">
      <c r="A167" s="1">
        <v>166</v>
      </c>
      <c r="B167" s="1">
        <v>24</v>
      </c>
      <c r="C167" s="1">
        <v>1</v>
      </c>
      <c r="D167" s="1" t="s">
        <v>38</v>
      </c>
      <c r="F167" s="1">
        <v>1</v>
      </c>
      <c r="G167" s="1">
        <v>21</v>
      </c>
      <c r="I167" s="1">
        <v>21</v>
      </c>
      <c r="J167" s="1">
        <v>21</v>
      </c>
      <c r="K167" s="1">
        <f t="shared" si="18"/>
        <v>0</v>
      </c>
      <c r="L167" s="3" t="s">
        <v>49</v>
      </c>
      <c r="M167" s="1">
        <f t="shared" si="14"/>
        <v>0</v>
      </c>
      <c r="N167" s="1" t="str">
        <f t="shared" si="15"/>
        <v>N</v>
      </c>
      <c r="O167" s="1" t="str">
        <f t="shared" si="16"/>
        <v>N</v>
      </c>
      <c r="P167" s="4">
        <v>28</v>
      </c>
      <c r="Q167" s="4" t="s">
        <v>50</v>
      </c>
      <c r="R167" s="1" t="s">
        <v>13</v>
      </c>
      <c r="S167" s="1">
        <v>0</v>
      </c>
      <c r="T167" s="3" t="s">
        <v>74</v>
      </c>
    </row>
    <row r="168" spans="1:20" x14ac:dyDescent="0.2">
      <c r="A168" s="1">
        <v>167</v>
      </c>
      <c r="B168" s="1">
        <v>24</v>
      </c>
      <c r="C168" s="1">
        <v>1</v>
      </c>
      <c r="D168" s="1" t="s">
        <v>38</v>
      </c>
      <c r="F168" s="1">
        <v>1</v>
      </c>
      <c r="G168" s="1">
        <v>17</v>
      </c>
      <c r="I168" s="1">
        <v>17</v>
      </c>
      <c r="J168" s="1">
        <v>17</v>
      </c>
      <c r="K168" s="1">
        <f t="shared" si="18"/>
        <v>0</v>
      </c>
      <c r="L168" s="3" t="s">
        <v>49</v>
      </c>
      <c r="M168" s="1">
        <f t="shared" si="14"/>
        <v>0</v>
      </c>
      <c r="N168" s="1" t="str">
        <f t="shared" si="15"/>
        <v>N</v>
      </c>
      <c r="O168" s="1" t="str">
        <f t="shared" si="16"/>
        <v>N</v>
      </c>
      <c r="P168" s="4">
        <v>28</v>
      </c>
      <c r="Q168" s="4" t="s">
        <v>50</v>
      </c>
      <c r="R168" s="1" t="s">
        <v>13</v>
      </c>
      <c r="S168" s="1">
        <v>0</v>
      </c>
      <c r="T168" s="3" t="s">
        <v>74</v>
      </c>
    </row>
    <row r="169" spans="1:20" x14ac:dyDescent="0.2">
      <c r="A169" s="1">
        <v>168</v>
      </c>
      <c r="B169" s="1">
        <v>24</v>
      </c>
      <c r="C169" s="1">
        <v>1</v>
      </c>
      <c r="D169" s="1" t="s">
        <v>38</v>
      </c>
      <c r="F169" s="1">
        <v>1</v>
      </c>
      <c r="G169" s="1">
        <v>16</v>
      </c>
      <c r="I169" s="1">
        <v>16</v>
      </c>
      <c r="J169" s="1">
        <v>16</v>
      </c>
      <c r="K169" s="1">
        <f t="shared" si="18"/>
        <v>0</v>
      </c>
      <c r="L169" s="3" t="s">
        <v>49</v>
      </c>
      <c r="M169" s="1">
        <f t="shared" si="14"/>
        <v>0</v>
      </c>
      <c r="N169" s="1" t="str">
        <f t="shared" si="15"/>
        <v>N</v>
      </c>
      <c r="O169" s="1" t="str">
        <f t="shared" si="16"/>
        <v>N</v>
      </c>
      <c r="P169" s="4">
        <v>28</v>
      </c>
      <c r="Q169" s="4" t="s">
        <v>50</v>
      </c>
      <c r="R169" s="1" t="s">
        <v>13</v>
      </c>
      <c r="S169" s="1">
        <v>0</v>
      </c>
      <c r="T169" s="3" t="s">
        <v>74</v>
      </c>
    </row>
    <row r="170" spans="1:20" x14ac:dyDescent="0.2">
      <c r="A170" s="1">
        <v>169</v>
      </c>
      <c r="B170" s="1">
        <v>24</v>
      </c>
      <c r="C170" s="1">
        <v>1</v>
      </c>
      <c r="D170" s="1" t="s">
        <v>38</v>
      </c>
      <c r="F170" s="1">
        <v>1</v>
      </c>
      <c r="G170" s="1">
        <v>14</v>
      </c>
      <c r="I170" s="1">
        <v>14</v>
      </c>
      <c r="J170" s="1">
        <v>15</v>
      </c>
      <c r="K170" s="1">
        <f t="shared" si="18"/>
        <v>-1</v>
      </c>
      <c r="L170" s="1" t="s">
        <v>50</v>
      </c>
      <c r="M170" s="1">
        <f t="shared" si="14"/>
        <v>7.1428571428571432</v>
      </c>
      <c r="N170" s="1" t="str">
        <f t="shared" si="15"/>
        <v>N</v>
      </c>
      <c r="O170" s="1" t="str">
        <f t="shared" si="16"/>
        <v>N</v>
      </c>
      <c r="P170" s="4">
        <v>28</v>
      </c>
      <c r="Q170" s="4" t="s">
        <v>50</v>
      </c>
      <c r="R170" s="1" t="s">
        <v>13</v>
      </c>
      <c r="S170" s="1">
        <v>0</v>
      </c>
      <c r="T170" s="3" t="s">
        <v>74</v>
      </c>
    </row>
    <row r="171" spans="1:20" x14ac:dyDescent="0.2">
      <c r="A171" s="1">
        <v>170</v>
      </c>
      <c r="B171" s="1">
        <v>24</v>
      </c>
      <c r="C171" s="1">
        <v>1</v>
      </c>
      <c r="D171" s="1" t="s">
        <v>38</v>
      </c>
      <c r="F171" s="1">
        <v>1</v>
      </c>
      <c r="G171" s="1">
        <v>14</v>
      </c>
      <c r="I171" s="1">
        <v>14</v>
      </c>
      <c r="J171" s="1">
        <v>13</v>
      </c>
      <c r="K171" s="1">
        <f t="shared" si="18"/>
        <v>1</v>
      </c>
      <c r="L171" s="1" t="s">
        <v>50</v>
      </c>
      <c r="M171" s="1">
        <f t="shared" si="14"/>
        <v>-7.1428571428571432</v>
      </c>
      <c r="N171" s="1" t="str">
        <f t="shared" si="15"/>
        <v>N</v>
      </c>
      <c r="O171" s="1" t="str">
        <f t="shared" si="16"/>
        <v>N</v>
      </c>
      <c r="P171" s="4">
        <v>28</v>
      </c>
      <c r="Q171" s="4" t="s">
        <v>50</v>
      </c>
      <c r="R171" s="1" t="s">
        <v>13</v>
      </c>
      <c r="S171" s="1">
        <v>0</v>
      </c>
      <c r="T171" s="3" t="s">
        <v>74</v>
      </c>
    </row>
    <row r="172" spans="1:20" x14ac:dyDescent="0.2">
      <c r="A172" s="1">
        <v>171</v>
      </c>
      <c r="B172" s="1">
        <v>17</v>
      </c>
      <c r="C172" s="1">
        <v>1</v>
      </c>
      <c r="D172" s="3" t="s">
        <v>64</v>
      </c>
      <c r="F172" s="1">
        <v>1</v>
      </c>
      <c r="G172" s="1">
        <v>25</v>
      </c>
      <c r="H172" s="1">
        <v>2</v>
      </c>
      <c r="I172" s="1">
        <v>25</v>
      </c>
      <c r="J172" s="1">
        <v>28.5</v>
      </c>
      <c r="K172" s="1">
        <f t="shared" ref="K172:K216" si="19">I172-J172</f>
        <v>-3.5</v>
      </c>
      <c r="L172" s="1" t="s">
        <v>49</v>
      </c>
      <c r="M172" s="1">
        <f t="shared" ref="M172:M216" si="20">(J172-I172)*100/I172</f>
        <v>14</v>
      </c>
      <c r="N172" s="1" t="s">
        <v>65</v>
      </c>
      <c r="O172" s="1" t="s">
        <v>65</v>
      </c>
      <c r="P172" s="4">
        <f>365/2-10</f>
        <v>172.5</v>
      </c>
      <c r="Q172" s="4" t="s">
        <v>49</v>
      </c>
      <c r="R172" s="1" t="s">
        <v>17</v>
      </c>
      <c r="S172" s="1">
        <v>0</v>
      </c>
      <c r="T172" s="3" t="s">
        <v>74</v>
      </c>
    </row>
    <row r="173" spans="1:20" x14ac:dyDescent="0.2">
      <c r="A173" s="1">
        <v>172</v>
      </c>
      <c r="B173" s="1">
        <v>17</v>
      </c>
      <c r="C173" s="1">
        <v>1</v>
      </c>
      <c r="D173" s="3" t="s">
        <v>64</v>
      </c>
      <c r="F173" s="1">
        <v>1</v>
      </c>
      <c r="G173" s="1">
        <v>14</v>
      </c>
      <c r="H173" s="1">
        <v>2</v>
      </c>
      <c r="I173" s="1">
        <v>14</v>
      </c>
      <c r="J173" s="1">
        <v>15.5</v>
      </c>
      <c r="K173" s="1">
        <f t="shared" si="19"/>
        <v>-1.5</v>
      </c>
      <c r="L173" s="1" t="s">
        <v>50</v>
      </c>
      <c r="M173" s="1">
        <f t="shared" si="20"/>
        <v>10.714285714285714</v>
      </c>
      <c r="N173" s="1" t="s">
        <v>65</v>
      </c>
      <c r="O173" s="1" t="s">
        <v>65</v>
      </c>
      <c r="P173" s="4">
        <f>365/2-10</f>
        <v>172.5</v>
      </c>
      <c r="Q173" s="4" t="s">
        <v>49</v>
      </c>
      <c r="R173" s="1" t="s">
        <v>17</v>
      </c>
      <c r="S173" s="1">
        <v>0</v>
      </c>
      <c r="T173" s="3" t="s">
        <v>74</v>
      </c>
    </row>
    <row r="174" spans="1:20" x14ac:dyDescent="0.2">
      <c r="A174" s="1">
        <v>173</v>
      </c>
      <c r="B174" s="1">
        <v>17</v>
      </c>
      <c r="C174" s="1">
        <v>1</v>
      </c>
      <c r="D174" s="3" t="s">
        <v>64</v>
      </c>
      <c r="F174" s="1">
        <v>1</v>
      </c>
      <c r="G174" s="1">
        <v>12.5</v>
      </c>
      <c r="H174" s="1">
        <v>2</v>
      </c>
      <c r="I174" s="1">
        <v>12.5</v>
      </c>
      <c r="J174" s="1">
        <v>15</v>
      </c>
      <c r="K174" s="1">
        <f t="shared" si="19"/>
        <v>-2.5</v>
      </c>
      <c r="L174" s="1" t="s">
        <v>50</v>
      </c>
      <c r="M174" s="1">
        <f t="shared" si="20"/>
        <v>20</v>
      </c>
      <c r="N174" s="1" t="s">
        <v>65</v>
      </c>
      <c r="O174" s="1" t="s">
        <v>65</v>
      </c>
      <c r="P174" s="5">
        <v>172.5</v>
      </c>
      <c r="Q174" s="4" t="s">
        <v>49</v>
      </c>
      <c r="R174" s="1" t="s">
        <v>17</v>
      </c>
      <c r="S174" s="1">
        <v>0</v>
      </c>
      <c r="T174" s="3" t="s">
        <v>74</v>
      </c>
    </row>
    <row r="175" spans="1:20" x14ac:dyDescent="0.2">
      <c r="A175" s="1">
        <v>174</v>
      </c>
      <c r="B175" s="1">
        <v>17</v>
      </c>
      <c r="C175" s="1">
        <v>1</v>
      </c>
      <c r="D175" s="3" t="s">
        <v>64</v>
      </c>
      <c r="F175" s="1">
        <v>1</v>
      </c>
      <c r="G175" s="1">
        <v>13</v>
      </c>
      <c r="H175" s="1">
        <v>2</v>
      </c>
      <c r="I175" s="1">
        <v>13</v>
      </c>
      <c r="J175" s="1">
        <v>13.5</v>
      </c>
      <c r="K175" s="1">
        <f t="shared" si="19"/>
        <v>-0.5</v>
      </c>
      <c r="L175" s="1" t="s">
        <v>50</v>
      </c>
      <c r="M175" s="1">
        <f t="shared" si="20"/>
        <v>3.8461538461538463</v>
      </c>
      <c r="N175" s="1" t="s">
        <v>65</v>
      </c>
      <c r="O175" s="1" t="s">
        <v>65</v>
      </c>
      <c r="P175" s="5">
        <v>172.5</v>
      </c>
      <c r="Q175" s="4" t="s">
        <v>49</v>
      </c>
      <c r="R175" s="1" t="s">
        <v>17</v>
      </c>
      <c r="S175" s="1">
        <v>0</v>
      </c>
      <c r="T175" s="3" t="s">
        <v>74</v>
      </c>
    </row>
    <row r="176" spans="1:20" x14ac:dyDescent="0.2">
      <c r="A176" s="1">
        <v>175</v>
      </c>
      <c r="B176" s="1">
        <v>17</v>
      </c>
      <c r="C176" s="1">
        <v>1</v>
      </c>
      <c r="D176" s="3" t="s">
        <v>64</v>
      </c>
      <c r="F176" s="1">
        <v>1</v>
      </c>
      <c r="G176" s="1">
        <v>12.5</v>
      </c>
      <c r="H176" s="1">
        <v>2</v>
      </c>
      <c r="I176" s="1">
        <v>12.5</v>
      </c>
      <c r="J176" s="1">
        <v>13</v>
      </c>
      <c r="K176" s="1">
        <f t="shared" si="19"/>
        <v>-0.5</v>
      </c>
      <c r="L176" s="1" t="s">
        <v>50</v>
      </c>
      <c r="M176" s="1">
        <f t="shared" si="20"/>
        <v>4</v>
      </c>
      <c r="N176" s="1" t="s">
        <v>65</v>
      </c>
      <c r="O176" s="1" t="s">
        <v>65</v>
      </c>
      <c r="P176" s="5">
        <v>172.5</v>
      </c>
      <c r="Q176" s="4" t="s">
        <v>49</v>
      </c>
      <c r="R176" s="1" t="s">
        <v>17</v>
      </c>
      <c r="S176" s="1">
        <v>0</v>
      </c>
      <c r="T176" s="3" t="s">
        <v>74</v>
      </c>
    </row>
    <row r="177" spans="1:20" x14ac:dyDescent="0.2">
      <c r="A177" s="1">
        <v>176</v>
      </c>
      <c r="B177" s="1">
        <v>17</v>
      </c>
      <c r="C177" s="1">
        <v>1</v>
      </c>
      <c r="D177" s="3" t="s">
        <v>64</v>
      </c>
      <c r="F177" s="1">
        <v>1</v>
      </c>
      <c r="G177" s="1">
        <v>11</v>
      </c>
      <c r="H177" s="1">
        <v>2</v>
      </c>
      <c r="I177" s="1">
        <v>11</v>
      </c>
      <c r="J177" s="1">
        <v>11.5</v>
      </c>
      <c r="K177" s="1">
        <f t="shared" si="19"/>
        <v>-0.5</v>
      </c>
      <c r="L177" s="1" t="s">
        <v>51</v>
      </c>
      <c r="M177" s="1">
        <f t="shared" si="20"/>
        <v>4.5454545454545459</v>
      </c>
      <c r="N177" s="1" t="s">
        <v>65</v>
      </c>
      <c r="O177" s="1" t="s">
        <v>65</v>
      </c>
      <c r="P177" s="5">
        <v>172.5</v>
      </c>
      <c r="Q177" s="4" t="s">
        <v>49</v>
      </c>
      <c r="R177" s="1" t="s">
        <v>17</v>
      </c>
      <c r="S177" s="1">
        <v>0</v>
      </c>
      <c r="T177" s="3" t="s">
        <v>74</v>
      </c>
    </row>
    <row r="178" spans="1:20" x14ac:dyDescent="0.2">
      <c r="A178" s="1">
        <v>177</v>
      </c>
      <c r="B178" s="1">
        <v>31</v>
      </c>
      <c r="C178" s="1">
        <v>1</v>
      </c>
      <c r="D178" s="1" t="s">
        <v>71</v>
      </c>
      <c r="F178" s="1">
        <v>1</v>
      </c>
      <c r="G178" s="1">
        <v>20</v>
      </c>
      <c r="H178" s="1">
        <v>1</v>
      </c>
      <c r="I178" s="1">
        <v>20</v>
      </c>
      <c r="J178" s="1">
        <v>23</v>
      </c>
      <c r="K178" s="1">
        <f t="shared" si="19"/>
        <v>-3</v>
      </c>
      <c r="L178" s="1" t="s">
        <v>49</v>
      </c>
      <c r="M178" s="1">
        <f t="shared" si="20"/>
        <v>15</v>
      </c>
      <c r="N178" s="1" t="s">
        <v>65</v>
      </c>
      <c r="O178" s="1" t="s">
        <v>65</v>
      </c>
      <c r="P178" s="4">
        <v>365</v>
      </c>
      <c r="Q178" s="4" t="s">
        <v>49</v>
      </c>
      <c r="R178" s="1" t="s">
        <v>17</v>
      </c>
      <c r="S178" s="1">
        <v>0</v>
      </c>
      <c r="T178" s="3" t="s">
        <v>75</v>
      </c>
    </row>
    <row r="179" spans="1:20" x14ac:dyDescent="0.2">
      <c r="A179" s="1">
        <v>178</v>
      </c>
      <c r="B179" s="1">
        <v>31</v>
      </c>
      <c r="C179" s="1">
        <v>1</v>
      </c>
      <c r="D179" s="1" t="s">
        <v>71</v>
      </c>
      <c r="F179" s="1">
        <v>1</v>
      </c>
      <c r="G179" s="1">
        <v>20</v>
      </c>
      <c r="H179" s="1">
        <v>1</v>
      </c>
      <c r="I179" s="1">
        <v>20</v>
      </c>
      <c r="J179" s="1">
        <v>17</v>
      </c>
      <c r="K179" s="1">
        <f t="shared" si="19"/>
        <v>3</v>
      </c>
      <c r="L179" s="1" t="s">
        <v>49</v>
      </c>
      <c r="M179" s="1">
        <f t="shared" si="20"/>
        <v>-15</v>
      </c>
      <c r="N179" s="1" t="s">
        <v>72</v>
      </c>
      <c r="O179" s="1" t="s">
        <v>65</v>
      </c>
      <c r="P179" s="4">
        <v>365</v>
      </c>
      <c r="Q179" s="4" t="s">
        <v>49</v>
      </c>
      <c r="R179" s="1" t="s">
        <v>17</v>
      </c>
      <c r="S179" s="1">
        <v>0</v>
      </c>
      <c r="T179" s="3" t="s">
        <v>75</v>
      </c>
    </row>
    <row r="180" spans="1:20" x14ac:dyDescent="0.2">
      <c r="A180" s="1">
        <v>179</v>
      </c>
      <c r="B180" s="1">
        <v>31</v>
      </c>
      <c r="C180" s="1">
        <v>1</v>
      </c>
      <c r="D180" s="1" t="s">
        <v>71</v>
      </c>
      <c r="F180" s="1">
        <v>1</v>
      </c>
      <c r="G180" s="1">
        <v>19.5</v>
      </c>
      <c r="H180" s="1">
        <v>1</v>
      </c>
      <c r="I180" s="1">
        <v>19.5</v>
      </c>
      <c r="J180" s="1">
        <v>21.5</v>
      </c>
      <c r="K180" s="1">
        <f t="shared" si="19"/>
        <v>-2</v>
      </c>
      <c r="L180" s="1" t="s">
        <v>49</v>
      </c>
      <c r="M180" s="1">
        <f t="shared" si="20"/>
        <v>10.256410256410257</v>
      </c>
      <c r="N180" s="1" t="s">
        <v>65</v>
      </c>
      <c r="O180" s="1" t="s">
        <v>65</v>
      </c>
      <c r="P180" s="4">
        <v>365</v>
      </c>
      <c r="Q180" s="4" t="s">
        <v>49</v>
      </c>
      <c r="R180" s="1" t="s">
        <v>17</v>
      </c>
      <c r="S180" s="1">
        <v>0</v>
      </c>
      <c r="T180" s="3" t="s">
        <v>75</v>
      </c>
    </row>
    <row r="181" spans="1:20" x14ac:dyDescent="0.2">
      <c r="A181" s="1">
        <v>180</v>
      </c>
      <c r="B181" s="1">
        <v>31</v>
      </c>
      <c r="C181" s="1">
        <v>1</v>
      </c>
      <c r="D181" s="1" t="s">
        <v>71</v>
      </c>
      <c r="F181" s="1">
        <v>1</v>
      </c>
      <c r="G181" s="1">
        <v>19.5</v>
      </c>
      <c r="H181" s="1">
        <v>1</v>
      </c>
      <c r="I181" s="1">
        <v>19.5</v>
      </c>
      <c r="J181" s="1">
        <v>16.5</v>
      </c>
      <c r="K181" s="1">
        <f t="shared" si="19"/>
        <v>3</v>
      </c>
      <c r="L181" s="1" t="s">
        <v>49</v>
      </c>
      <c r="M181" s="1">
        <f t="shared" si="20"/>
        <v>-15.384615384615385</v>
      </c>
      <c r="N181" s="1" t="s">
        <v>72</v>
      </c>
      <c r="O181" s="1" t="s">
        <v>65</v>
      </c>
      <c r="P181" s="4">
        <v>365</v>
      </c>
      <c r="Q181" s="4" t="s">
        <v>49</v>
      </c>
      <c r="R181" s="1" t="s">
        <v>17</v>
      </c>
      <c r="S181" s="1">
        <v>0</v>
      </c>
      <c r="T181" s="3" t="s">
        <v>75</v>
      </c>
    </row>
    <row r="182" spans="1:20" x14ac:dyDescent="0.2">
      <c r="A182" s="1">
        <v>181</v>
      </c>
      <c r="B182" s="1">
        <v>31</v>
      </c>
      <c r="C182" s="1">
        <v>1</v>
      </c>
      <c r="D182" s="1" t="s">
        <v>71</v>
      </c>
      <c r="F182" s="1">
        <v>1</v>
      </c>
      <c r="G182" s="1">
        <v>17</v>
      </c>
      <c r="H182" s="1">
        <v>1</v>
      </c>
      <c r="I182" s="1">
        <v>17</v>
      </c>
      <c r="J182" s="1">
        <v>20</v>
      </c>
      <c r="K182" s="1">
        <f t="shared" si="19"/>
        <v>-3</v>
      </c>
      <c r="L182" s="1" t="s">
        <v>49</v>
      </c>
      <c r="M182" s="1">
        <f t="shared" si="20"/>
        <v>17.647058823529413</v>
      </c>
      <c r="N182" s="1" t="s">
        <v>65</v>
      </c>
      <c r="O182" s="1" t="s">
        <v>65</v>
      </c>
      <c r="P182" s="4">
        <v>365</v>
      </c>
      <c r="Q182" s="4" t="s">
        <v>49</v>
      </c>
      <c r="R182" s="1" t="s">
        <v>17</v>
      </c>
      <c r="S182" s="1">
        <v>0</v>
      </c>
      <c r="T182" s="3" t="s">
        <v>75</v>
      </c>
    </row>
    <row r="183" spans="1:20" x14ac:dyDescent="0.2">
      <c r="A183" s="1">
        <v>182</v>
      </c>
      <c r="B183" s="1">
        <v>31</v>
      </c>
      <c r="C183" s="1">
        <v>1</v>
      </c>
      <c r="D183" s="1" t="s">
        <v>71</v>
      </c>
      <c r="F183" s="1">
        <v>1</v>
      </c>
      <c r="G183" s="1">
        <v>17</v>
      </c>
      <c r="H183" s="1">
        <v>1</v>
      </c>
      <c r="I183" s="1">
        <v>17</v>
      </c>
      <c r="J183" s="1">
        <v>14</v>
      </c>
      <c r="K183" s="1">
        <f t="shared" si="19"/>
        <v>3</v>
      </c>
      <c r="L183" s="1" t="s">
        <v>49</v>
      </c>
      <c r="M183" s="1">
        <f t="shared" si="20"/>
        <v>-17.647058823529413</v>
      </c>
      <c r="N183" s="1" t="s">
        <v>72</v>
      </c>
      <c r="O183" s="1" t="s">
        <v>65</v>
      </c>
      <c r="P183" s="4">
        <v>365</v>
      </c>
      <c r="Q183" s="4" t="s">
        <v>49</v>
      </c>
      <c r="R183" s="1" t="s">
        <v>17</v>
      </c>
      <c r="S183" s="1">
        <v>0</v>
      </c>
      <c r="T183" s="3" t="s">
        <v>75</v>
      </c>
    </row>
    <row r="184" spans="1:20" x14ac:dyDescent="0.2">
      <c r="A184" s="1">
        <v>183</v>
      </c>
      <c r="B184" s="1">
        <v>31</v>
      </c>
      <c r="C184" s="1">
        <v>1</v>
      </c>
      <c r="D184" s="1" t="s">
        <v>71</v>
      </c>
      <c r="F184" s="1">
        <v>1</v>
      </c>
      <c r="G184" s="1">
        <v>16</v>
      </c>
      <c r="H184" s="1">
        <v>1</v>
      </c>
      <c r="I184" s="1">
        <v>16</v>
      </c>
      <c r="J184" s="1">
        <v>16</v>
      </c>
      <c r="K184" s="1">
        <f t="shared" si="19"/>
        <v>0</v>
      </c>
      <c r="L184" s="1" t="s">
        <v>49</v>
      </c>
      <c r="M184" s="1">
        <f t="shared" si="20"/>
        <v>0</v>
      </c>
      <c r="N184" s="1" t="s">
        <v>65</v>
      </c>
      <c r="O184" s="1" t="s">
        <v>65</v>
      </c>
      <c r="P184" s="4">
        <v>365</v>
      </c>
      <c r="Q184" s="4" t="s">
        <v>49</v>
      </c>
      <c r="R184" s="1" t="s">
        <v>17</v>
      </c>
      <c r="S184" s="1">
        <v>0</v>
      </c>
      <c r="T184" s="3" t="s">
        <v>75</v>
      </c>
    </row>
    <row r="185" spans="1:20" x14ac:dyDescent="0.2">
      <c r="A185" s="1">
        <v>184</v>
      </c>
      <c r="B185" s="1">
        <v>31</v>
      </c>
      <c r="C185" s="1">
        <v>1</v>
      </c>
      <c r="D185" s="1" t="s">
        <v>71</v>
      </c>
      <c r="F185" s="1">
        <v>1</v>
      </c>
      <c r="G185" s="1">
        <v>16</v>
      </c>
      <c r="H185" s="1">
        <v>1</v>
      </c>
      <c r="I185" s="1">
        <v>16</v>
      </c>
      <c r="J185" s="1">
        <v>12.5</v>
      </c>
      <c r="K185" s="1">
        <f t="shared" si="19"/>
        <v>3.5</v>
      </c>
      <c r="L185" s="1" t="s">
        <v>49</v>
      </c>
      <c r="M185" s="1">
        <f t="shared" si="20"/>
        <v>-21.875</v>
      </c>
      <c r="N185" s="1" t="s">
        <v>72</v>
      </c>
      <c r="O185" s="1" t="s">
        <v>72</v>
      </c>
      <c r="P185" s="4">
        <v>365</v>
      </c>
      <c r="Q185" s="4" t="s">
        <v>49</v>
      </c>
      <c r="R185" s="1" t="s">
        <v>17</v>
      </c>
      <c r="S185" s="1">
        <v>0</v>
      </c>
      <c r="T185" s="3" t="s">
        <v>75</v>
      </c>
    </row>
    <row r="186" spans="1:20" x14ac:dyDescent="0.2">
      <c r="A186" s="1">
        <v>185</v>
      </c>
      <c r="B186" s="1">
        <v>31</v>
      </c>
      <c r="C186" s="1">
        <v>1</v>
      </c>
      <c r="D186" s="1" t="s">
        <v>71</v>
      </c>
      <c r="F186" s="1">
        <v>1</v>
      </c>
      <c r="G186" s="1">
        <v>15.5</v>
      </c>
      <c r="H186" s="1">
        <v>1</v>
      </c>
      <c r="I186" s="1">
        <v>15.5</v>
      </c>
      <c r="J186" s="1">
        <v>15.5</v>
      </c>
      <c r="K186" s="1">
        <f t="shared" si="19"/>
        <v>0</v>
      </c>
      <c r="L186" s="1" t="s">
        <v>50</v>
      </c>
      <c r="M186" s="1">
        <f t="shared" si="20"/>
        <v>0</v>
      </c>
      <c r="N186" s="1" t="s">
        <v>65</v>
      </c>
      <c r="O186" s="1" t="s">
        <v>65</v>
      </c>
      <c r="P186" s="4">
        <v>365</v>
      </c>
      <c r="Q186" s="4" t="s">
        <v>49</v>
      </c>
      <c r="R186" s="1" t="s">
        <v>17</v>
      </c>
      <c r="S186" s="1">
        <v>0</v>
      </c>
      <c r="T186" s="3" t="s">
        <v>75</v>
      </c>
    </row>
    <row r="187" spans="1:20" x14ac:dyDescent="0.2">
      <c r="A187" s="1">
        <v>186</v>
      </c>
      <c r="B187" s="1">
        <v>31</v>
      </c>
      <c r="C187" s="1">
        <v>1</v>
      </c>
      <c r="D187" s="1" t="s">
        <v>71</v>
      </c>
      <c r="F187" s="1">
        <v>1</v>
      </c>
      <c r="G187" s="1">
        <v>15.5</v>
      </c>
      <c r="H187" s="1">
        <v>1</v>
      </c>
      <c r="I187" s="1">
        <v>15.5</v>
      </c>
      <c r="J187" s="1">
        <v>12.5</v>
      </c>
      <c r="K187" s="1">
        <f t="shared" si="19"/>
        <v>3</v>
      </c>
      <c r="L187" s="1" t="s">
        <v>50</v>
      </c>
      <c r="M187" s="1">
        <f t="shared" si="20"/>
        <v>-19.35483870967742</v>
      </c>
      <c r="N187" s="1" t="s">
        <v>72</v>
      </c>
      <c r="O187" s="1" t="s">
        <v>65</v>
      </c>
      <c r="P187" s="4">
        <v>365</v>
      </c>
      <c r="Q187" s="4" t="s">
        <v>49</v>
      </c>
      <c r="R187" s="1" t="s">
        <v>17</v>
      </c>
      <c r="S187" s="1">
        <v>0</v>
      </c>
      <c r="T187" s="3" t="s">
        <v>75</v>
      </c>
    </row>
    <row r="188" spans="1:20" x14ac:dyDescent="0.2">
      <c r="A188" s="1">
        <v>187</v>
      </c>
      <c r="B188" s="1">
        <v>31</v>
      </c>
      <c r="C188" s="1">
        <v>1</v>
      </c>
      <c r="D188" s="1" t="s">
        <v>71</v>
      </c>
      <c r="F188" s="1">
        <v>1</v>
      </c>
      <c r="G188" s="1">
        <v>15.5</v>
      </c>
      <c r="H188" s="1">
        <v>1</v>
      </c>
      <c r="I188" s="1">
        <v>15.5</v>
      </c>
      <c r="J188" s="1">
        <v>12</v>
      </c>
      <c r="K188" s="1">
        <f t="shared" si="19"/>
        <v>3.5</v>
      </c>
      <c r="L188" s="1" t="s">
        <v>50</v>
      </c>
      <c r="M188" s="1">
        <f t="shared" si="20"/>
        <v>-22.580645161290324</v>
      </c>
      <c r="N188" s="1" t="s">
        <v>72</v>
      </c>
      <c r="O188" s="1" t="s">
        <v>72</v>
      </c>
      <c r="P188" s="4">
        <v>365</v>
      </c>
      <c r="Q188" s="4" t="s">
        <v>49</v>
      </c>
      <c r="R188" s="1" t="s">
        <v>17</v>
      </c>
      <c r="S188" s="1">
        <v>0</v>
      </c>
      <c r="T188" s="3" t="s">
        <v>75</v>
      </c>
    </row>
    <row r="189" spans="1:20" x14ac:dyDescent="0.2">
      <c r="A189" s="1">
        <v>188</v>
      </c>
      <c r="B189" s="1">
        <v>31</v>
      </c>
      <c r="C189" s="1">
        <v>1</v>
      </c>
      <c r="D189" s="1" t="s">
        <v>71</v>
      </c>
      <c r="F189" s="1">
        <v>1</v>
      </c>
      <c r="G189" s="1">
        <v>14.5</v>
      </c>
      <c r="H189" s="1">
        <v>1</v>
      </c>
      <c r="I189" s="1">
        <v>14.5</v>
      </c>
      <c r="J189" s="1">
        <v>17.5</v>
      </c>
      <c r="K189" s="1">
        <f t="shared" si="19"/>
        <v>-3</v>
      </c>
      <c r="L189" s="1" t="s">
        <v>50</v>
      </c>
      <c r="M189" s="1">
        <f t="shared" si="20"/>
        <v>20.689655172413794</v>
      </c>
      <c r="N189" s="1" t="s">
        <v>65</v>
      </c>
      <c r="O189" s="1" t="s">
        <v>65</v>
      </c>
      <c r="P189" s="4">
        <v>365</v>
      </c>
      <c r="Q189" s="4" t="s">
        <v>49</v>
      </c>
      <c r="R189" s="1" t="s">
        <v>17</v>
      </c>
      <c r="S189" s="1">
        <v>0</v>
      </c>
      <c r="T189" s="3" t="s">
        <v>75</v>
      </c>
    </row>
    <row r="190" spans="1:20" x14ac:dyDescent="0.2">
      <c r="A190" s="1">
        <v>189</v>
      </c>
      <c r="B190" s="1">
        <v>31</v>
      </c>
      <c r="C190" s="1">
        <v>1</v>
      </c>
      <c r="D190" s="1" t="s">
        <v>71</v>
      </c>
      <c r="F190" s="1">
        <v>1</v>
      </c>
      <c r="G190" s="1">
        <v>14.5</v>
      </c>
      <c r="H190" s="1">
        <v>1</v>
      </c>
      <c r="I190" s="1">
        <v>14.5</v>
      </c>
      <c r="J190" s="1">
        <v>11.5</v>
      </c>
      <c r="K190" s="1">
        <f t="shared" si="19"/>
        <v>3</v>
      </c>
      <c r="L190" s="1" t="s">
        <v>50</v>
      </c>
      <c r="M190" s="1">
        <f t="shared" si="20"/>
        <v>-20.689655172413794</v>
      </c>
      <c r="N190" s="1" t="s">
        <v>72</v>
      </c>
      <c r="O190" s="1" t="s">
        <v>72</v>
      </c>
      <c r="P190" s="4">
        <v>365</v>
      </c>
      <c r="Q190" s="4" t="s">
        <v>49</v>
      </c>
      <c r="R190" s="1" t="s">
        <v>17</v>
      </c>
      <c r="S190" s="1">
        <v>0</v>
      </c>
      <c r="T190" s="3" t="s">
        <v>75</v>
      </c>
    </row>
    <row r="191" spans="1:20" x14ac:dyDescent="0.2">
      <c r="A191" s="1">
        <v>190</v>
      </c>
      <c r="B191" s="1">
        <v>31</v>
      </c>
      <c r="C191" s="1">
        <v>1</v>
      </c>
      <c r="D191" s="1" t="s">
        <v>71</v>
      </c>
      <c r="F191" s="1">
        <v>1</v>
      </c>
      <c r="G191" s="1">
        <v>13</v>
      </c>
      <c r="H191" s="1">
        <v>1</v>
      </c>
      <c r="I191" s="1">
        <v>13</v>
      </c>
      <c r="J191" s="1">
        <v>13</v>
      </c>
      <c r="K191" s="1">
        <f t="shared" si="19"/>
        <v>0</v>
      </c>
      <c r="L191" s="1" t="s">
        <v>50</v>
      </c>
      <c r="M191" s="1">
        <f t="shared" si="20"/>
        <v>0</v>
      </c>
      <c r="N191" s="1" t="s">
        <v>65</v>
      </c>
      <c r="O191" s="1" t="s">
        <v>65</v>
      </c>
      <c r="P191" s="4">
        <v>365</v>
      </c>
      <c r="Q191" s="4" t="s">
        <v>49</v>
      </c>
      <c r="R191" s="1" t="s">
        <v>17</v>
      </c>
      <c r="S191" s="1">
        <v>0</v>
      </c>
      <c r="T191" s="3" t="s">
        <v>75</v>
      </c>
    </row>
    <row r="192" spans="1:20" x14ac:dyDescent="0.2">
      <c r="A192" s="1">
        <v>191</v>
      </c>
      <c r="B192" s="1">
        <v>31</v>
      </c>
      <c r="C192" s="1">
        <v>1</v>
      </c>
      <c r="D192" s="1" t="s">
        <v>71</v>
      </c>
      <c r="F192" s="1">
        <v>1</v>
      </c>
      <c r="G192" s="1">
        <v>13</v>
      </c>
      <c r="H192" s="1">
        <v>1</v>
      </c>
      <c r="I192" s="1">
        <v>13</v>
      </c>
      <c r="J192" s="1">
        <v>9.5</v>
      </c>
      <c r="K192" s="1">
        <f t="shared" si="19"/>
        <v>3.5</v>
      </c>
      <c r="L192" s="1" t="s">
        <v>50</v>
      </c>
      <c r="M192" s="1">
        <f t="shared" si="20"/>
        <v>-26.923076923076923</v>
      </c>
      <c r="N192" s="1" t="s">
        <v>72</v>
      </c>
      <c r="O192" s="1" t="s">
        <v>72</v>
      </c>
      <c r="P192" s="4">
        <v>365</v>
      </c>
      <c r="Q192" s="4" t="s">
        <v>49</v>
      </c>
      <c r="R192" s="1" t="s">
        <v>17</v>
      </c>
      <c r="S192" s="1">
        <v>0</v>
      </c>
      <c r="T192" s="3" t="s">
        <v>75</v>
      </c>
    </row>
    <row r="193" spans="1:20" x14ac:dyDescent="0.2">
      <c r="A193" s="1">
        <v>192</v>
      </c>
      <c r="B193" s="1">
        <v>31</v>
      </c>
      <c r="C193" s="1">
        <v>1</v>
      </c>
      <c r="D193" s="1" t="s">
        <v>71</v>
      </c>
      <c r="F193" s="1">
        <v>1</v>
      </c>
      <c r="G193" s="1">
        <v>11.5</v>
      </c>
      <c r="H193" s="1">
        <v>1</v>
      </c>
      <c r="I193" s="1">
        <v>11.5</v>
      </c>
      <c r="J193" s="1">
        <v>11.5</v>
      </c>
      <c r="K193" s="1">
        <f t="shared" si="19"/>
        <v>0</v>
      </c>
      <c r="L193" s="1" t="s">
        <v>51</v>
      </c>
      <c r="M193" s="1">
        <f t="shared" si="20"/>
        <v>0</v>
      </c>
      <c r="N193" s="1" t="s">
        <v>65</v>
      </c>
      <c r="O193" s="1" t="s">
        <v>65</v>
      </c>
      <c r="P193" s="4">
        <v>365</v>
      </c>
      <c r="Q193" s="4" t="s">
        <v>49</v>
      </c>
      <c r="R193" s="1" t="s">
        <v>17</v>
      </c>
      <c r="S193" s="1">
        <v>0</v>
      </c>
      <c r="T193" s="3" t="s">
        <v>75</v>
      </c>
    </row>
    <row r="194" spans="1:20" x14ac:dyDescent="0.2">
      <c r="A194" s="1">
        <v>193</v>
      </c>
      <c r="B194" s="1">
        <v>31</v>
      </c>
      <c r="C194" s="1">
        <v>1</v>
      </c>
      <c r="D194" s="1" t="s">
        <v>71</v>
      </c>
      <c r="F194" s="1">
        <v>1</v>
      </c>
      <c r="G194" s="1">
        <v>10.5</v>
      </c>
      <c r="H194" s="1">
        <v>1</v>
      </c>
      <c r="I194" s="1">
        <v>10.5</v>
      </c>
      <c r="J194" s="1">
        <v>10.5</v>
      </c>
      <c r="K194" s="1">
        <f t="shared" si="19"/>
        <v>0</v>
      </c>
      <c r="L194" s="1" t="s">
        <v>51</v>
      </c>
      <c r="M194" s="1">
        <f t="shared" si="20"/>
        <v>0</v>
      </c>
      <c r="N194" s="1" t="s">
        <v>65</v>
      </c>
      <c r="O194" s="1" t="s">
        <v>65</v>
      </c>
      <c r="P194" s="4">
        <v>365</v>
      </c>
      <c r="Q194" s="4" t="s">
        <v>49</v>
      </c>
      <c r="R194" s="1" t="s">
        <v>17</v>
      </c>
      <c r="S194" s="1">
        <v>0</v>
      </c>
      <c r="T194" s="3" t="s">
        <v>75</v>
      </c>
    </row>
    <row r="195" spans="1:20" x14ac:dyDescent="0.2">
      <c r="A195" s="1">
        <v>194</v>
      </c>
      <c r="B195" s="1">
        <v>31</v>
      </c>
      <c r="C195" s="1">
        <v>1</v>
      </c>
      <c r="D195" s="1" t="s">
        <v>71</v>
      </c>
      <c r="F195" s="1">
        <v>1</v>
      </c>
      <c r="G195" s="1">
        <v>10.5</v>
      </c>
      <c r="H195" s="1">
        <v>1</v>
      </c>
      <c r="I195" s="1">
        <v>10.5</v>
      </c>
      <c r="J195" s="1">
        <v>9.5</v>
      </c>
      <c r="K195" s="1">
        <f t="shared" si="19"/>
        <v>1</v>
      </c>
      <c r="L195" s="1" t="s">
        <v>51</v>
      </c>
      <c r="M195" s="1">
        <f t="shared" si="20"/>
        <v>-9.5238095238095237</v>
      </c>
      <c r="N195" s="1" t="s">
        <v>65</v>
      </c>
      <c r="O195" s="1" t="s">
        <v>65</v>
      </c>
      <c r="P195" s="4">
        <v>365</v>
      </c>
      <c r="Q195" s="4" t="s">
        <v>49</v>
      </c>
      <c r="R195" s="1" t="s">
        <v>17</v>
      </c>
      <c r="S195" s="1">
        <v>0</v>
      </c>
      <c r="T195" s="3" t="s">
        <v>75</v>
      </c>
    </row>
    <row r="196" spans="1:20" x14ac:dyDescent="0.2">
      <c r="A196" s="1">
        <v>195</v>
      </c>
      <c r="B196" s="1">
        <v>31</v>
      </c>
      <c r="C196" s="1">
        <v>1</v>
      </c>
      <c r="D196" s="1" t="s">
        <v>71</v>
      </c>
      <c r="F196" s="1">
        <v>1</v>
      </c>
      <c r="G196" s="1">
        <v>9</v>
      </c>
      <c r="H196" s="1">
        <v>1</v>
      </c>
      <c r="I196" s="1">
        <v>9</v>
      </c>
      <c r="J196" s="1">
        <v>9</v>
      </c>
      <c r="K196" s="1">
        <f t="shared" si="19"/>
        <v>0</v>
      </c>
      <c r="L196" s="1" t="s">
        <v>51</v>
      </c>
      <c r="M196" s="1">
        <f t="shared" si="20"/>
        <v>0</v>
      </c>
      <c r="N196" s="1" t="s">
        <v>65</v>
      </c>
      <c r="O196" s="1" t="s">
        <v>65</v>
      </c>
      <c r="P196" s="4">
        <v>365</v>
      </c>
      <c r="Q196" s="4" t="s">
        <v>49</v>
      </c>
      <c r="R196" s="1" t="s">
        <v>17</v>
      </c>
      <c r="S196" s="1">
        <v>0</v>
      </c>
      <c r="T196" s="3" t="s">
        <v>75</v>
      </c>
    </row>
    <row r="197" spans="1:20" x14ac:dyDescent="0.2">
      <c r="A197" s="1">
        <v>196</v>
      </c>
      <c r="B197" s="1">
        <v>32</v>
      </c>
      <c r="C197" s="1">
        <v>1</v>
      </c>
      <c r="D197" s="1" t="s">
        <v>79</v>
      </c>
      <c r="E197" s="1" t="s">
        <v>19</v>
      </c>
      <c r="F197" s="1">
        <v>1</v>
      </c>
      <c r="G197" s="1">
        <v>23</v>
      </c>
      <c r="H197" s="1">
        <v>2</v>
      </c>
      <c r="I197" s="1">
        <v>23</v>
      </c>
      <c r="J197" s="1">
        <v>22</v>
      </c>
      <c r="K197" s="1">
        <f t="shared" si="19"/>
        <v>1</v>
      </c>
      <c r="L197" s="1" t="s">
        <v>49</v>
      </c>
      <c r="M197" s="1">
        <f t="shared" si="20"/>
        <v>-4.3478260869565215</v>
      </c>
      <c r="N197" s="1" t="s">
        <v>65</v>
      </c>
      <c r="O197" s="1" t="s">
        <v>65</v>
      </c>
      <c r="P197" s="4">
        <f>1/24/3</f>
        <v>1.3888888888888888E-2</v>
      </c>
      <c r="Q197" s="4" t="s">
        <v>51</v>
      </c>
      <c r="R197" s="1" t="s">
        <v>17</v>
      </c>
      <c r="S197" s="1">
        <v>0</v>
      </c>
      <c r="T197" s="1" t="s">
        <v>74</v>
      </c>
    </row>
    <row r="198" spans="1:20" x14ac:dyDescent="0.2">
      <c r="A198" s="1">
        <v>197</v>
      </c>
      <c r="B198" s="1">
        <v>32</v>
      </c>
      <c r="C198" s="1">
        <v>1</v>
      </c>
      <c r="D198" s="1" t="s">
        <v>79</v>
      </c>
      <c r="E198" s="1" t="s">
        <v>19</v>
      </c>
      <c r="F198" s="1">
        <v>1</v>
      </c>
      <c r="G198" s="1">
        <v>20</v>
      </c>
      <c r="H198" s="1">
        <v>2</v>
      </c>
      <c r="I198" s="1">
        <v>20</v>
      </c>
      <c r="J198" s="1">
        <v>21</v>
      </c>
      <c r="K198" s="1">
        <f t="shared" si="19"/>
        <v>-1</v>
      </c>
      <c r="L198" s="1" t="s">
        <v>49</v>
      </c>
      <c r="M198" s="1">
        <f t="shared" si="20"/>
        <v>5</v>
      </c>
      <c r="N198" s="1" t="s">
        <v>65</v>
      </c>
      <c r="O198" s="1" t="s">
        <v>65</v>
      </c>
      <c r="P198" s="4">
        <f t="shared" ref="P198:P216" si="21">1/24/3</f>
        <v>1.3888888888888888E-2</v>
      </c>
      <c r="Q198" s="4" t="s">
        <v>51</v>
      </c>
      <c r="R198" s="1" t="s">
        <v>17</v>
      </c>
      <c r="S198" s="1">
        <v>0</v>
      </c>
      <c r="T198" s="1" t="s">
        <v>74</v>
      </c>
    </row>
    <row r="199" spans="1:20" x14ac:dyDescent="0.2">
      <c r="A199" s="1">
        <v>198</v>
      </c>
      <c r="B199" s="1">
        <v>32</v>
      </c>
      <c r="C199" s="1">
        <v>1</v>
      </c>
      <c r="D199" s="1" t="s">
        <v>79</v>
      </c>
      <c r="E199" s="1" t="s">
        <v>19</v>
      </c>
      <c r="F199" s="1">
        <v>1</v>
      </c>
      <c r="G199" s="1">
        <v>19.5</v>
      </c>
      <c r="H199" s="1">
        <v>2</v>
      </c>
      <c r="I199" s="1">
        <v>19.5</v>
      </c>
      <c r="J199" s="1">
        <v>21.5</v>
      </c>
      <c r="K199" s="1">
        <f t="shared" si="19"/>
        <v>-2</v>
      </c>
      <c r="L199" s="1" t="s">
        <v>49</v>
      </c>
      <c r="M199" s="1">
        <f t="shared" si="20"/>
        <v>10.256410256410257</v>
      </c>
      <c r="N199" s="1" t="s">
        <v>65</v>
      </c>
      <c r="O199" s="1" t="s">
        <v>65</v>
      </c>
      <c r="P199" s="4">
        <f t="shared" si="21"/>
        <v>1.3888888888888888E-2</v>
      </c>
      <c r="Q199" s="4" t="s">
        <v>51</v>
      </c>
      <c r="R199" s="1" t="s">
        <v>17</v>
      </c>
      <c r="S199" s="1">
        <v>0</v>
      </c>
      <c r="T199" s="1" t="s">
        <v>74</v>
      </c>
    </row>
    <row r="200" spans="1:20" x14ac:dyDescent="0.2">
      <c r="A200" s="1">
        <v>199</v>
      </c>
      <c r="B200" s="1">
        <v>32</v>
      </c>
      <c r="C200" s="1">
        <v>1</v>
      </c>
      <c r="D200" s="1" t="s">
        <v>79</v>
      </c>
      <c r="F200" s="1">
        <v>1</v>
      </c>
      <c r="G200" s="1">
        <v>19</v>
      </c>
      <c r="H200" s="1">
        <v>2</v>
      </c>
      <c r="I200" s="1">
        <v>19</v>
      </c>
      <c r="J200" s="1">
        <v>16</v>
      </c>
      <c r="K200" s="1">
        <f t="shared" si="19"/>
        <v>3</v>
      </c>
      <c r="L200" s="1" t="s">
        <v>49</v>
      </c>
      <c r="M200" s="1">
        <f t="shared" si="20"/>
        <v>-15.789473684210526</v>
      </c>
      <c r="N200" s="1" t="s">
        <v>72</v>
      </c>
      <c r="O200" s="1" t="s">
        <v>65</v>
      </c>
      <c r="P200" s="4">
        <f t="shared" si="21"/>
        <v>1.3888888888888888E-2</v>
      </c>
      <c r="Q200" s="4" t="s">
        <v>51</v>
      </c>
      <c r="R200" s="1" t="s">
        <v>17</v>
      </c>
      <c r="S200" s="1">
        <v>0</v>
      </c>
      <c r="T200" s="1" t="s">
        <v>74</v>
      </c>
    </row>
    <row r="201" spans="1:20" x14ac:dyDescent="0.2">
      <c r="A201" s="1">
        <v>200</v>
      </c>
      <c r="B201" s="1">
        <v>32</v>
      </c>
      <c r="C201" s="1">
        <v>1</v>
      </c>
      <c r="D201" s="1" t="s">
        <v>79</v>
      </c>
      <c r="E201" s="1" t="s">
        <v>19</v>
      </c>
      <c r="F201" s="1">
        <v>1</v>
      </c>
      <c r="G201" s="1">
        <v>18</v>
      </c>
      <c r="H201" s="1">
        <v>2</v>
      </c>
      <c r="I201" s="1">
        <v>18</v>
      </c>
      <c r="J201" s="1">
        <v>19</v>
      </c>
      <c r="K201" s="1">
        <f t="shared" si="19"/>
        <v>-1</v>
      </c>
      <c r="L201" s="1" t="s">
        <v>49</v>
      </c>
      <c r="M201" s="1">
        <f t="shared" si="20"/>
        <v>5.5555555555555554</v>
      </c>
      <c r="N201" s="1" t="s">
        <v>65</v>
      </c>
      <c r="O201" s="1" t="s">
        <v>65</v>
      </c>
      <c r="P201" s="4">
        <f t="shared" si="21"/>
        <v>1.3888888888888888E-2</v>
      </c>
      <c r="Q201" s="4" t="s">
        <v>51</v>
      </c>
      <c r="R201" s="1" t="s">
        <v>17</v>
      </c>
      <c r="S201" s="1">
        <v>0</v>
      </c>
      <c r="T201" s="1" t="s">
        <v>74</v>
      </c>
    </row>
    <row r="202" spans="1:20" x14ac:dyDescent="0.2">
      <c r="A202" s="1">
        <v>201</v>
      </c>
      <c r="B202" s="1">
        <v>32</v>
      </c>
      <c r="C202" s="1">
        <v>1</v>
      </c>
      <c r="D202" s="1" t="s">
        <v>79</v>
      </c>
      <c r="E202" s="1" t="s">
        <v>19</v>
      </c>
      <c r="F202" s="1">
        <v>1</v>
      </c>
      <c r="G202" s="1">
        <v>17.5</v>
      </c>
      <c r="H202" s="1">
        <v>2</v>
      </c>
      <c r="I202" s="1">
        <v>17.5</v>
      </c>
      <c r="J202" s="1">
        <v>18</v>
      </c>
      <c r="K202" s="1">
        <f t="shared" si="19"/>
        <v>-0.5</v>
      </c>
      <c r="L202" s="1" t="s">
        <v>49</v>
      </c>
      <c r="M202" s="1">
        <f t="shared" si="20"/>
        <v>2.8571428571428572</v>
      </c>
      <c r="N202" s="1" t="s">
        <v>65</v>
      </c>
      <c r="O202" s="1" t="s">
        <v>65</v>
      </c>
      <c r="P202" s="4">
        <f t="shared" si="21"/>
        <v>1.3888888888888888E-2</v>
      </c>
      <c r="Q202" s="4" t="s">
        <v>51</v>
      </c>
      <c r="R202" s="1" t="s">
        <v>17</v>
      </c>
      <c r="S202" s="1">
        <v>0</v>
      </c>
      <c r="T202" s="1" t="s">
        <v>74</v>
      </c>
    </row>
    <row r="203" spans="1:20" x14ac:dyDescent="0.2">
      <c r="A203" s="1">
        <v>202</v>
      </c>
      <c r="B203" s="1">
        <v>32</v>
      </c>
      <c r="C203" s="1">
        <v>1</v>
      </c>
      <c r="D203" s="1" t="s">
        <v>79</v>
      </c>
      <c r="F203" s="1">
        <v>1</v>
      </c>
      <c r="G203" s="1">
        <v>17</v>
      </c>
      <c r="H203" s="1">
        <v>2</v>
      </c>
      <c r="I203" s="1">
        <v>17</v>
      </c>
      <c r="J203" s="1">
        <v>16.5</v>
      </c>
      <c r="K203" s="1">
        <f t="shared" si="19"/>
        <v>0.5</v>
      </c>
      <c r="L203" s="1" t="s">
        <v>49</v>
      </c>
      <c r="M203" s="1">
        <f t="shared" si="20"/>
        <v>-2.9411764705882355</v>
      </c>
      <c r="N203" s="1" t="s">
        <v>65</v>
      </c>
      <c r="O203" s="1" t="s">
        <v>65</v>
      </c>
      <c r="P203" s="4">
        <f t="shared" si="21"/>
        <v>1.3888888888888888E-2</v>
      </c>
      <c r="Q203" s="4" t="s">
        <v>51</v>
      </c>
      <c r="R203" s="1" t="s">
        <v>17</v>
      </c>
      <c r="S203" s="1">
        <v>0</v>
      </c>
      <c r="T203" s="1" t="s">
        <v>74</v>
      </c>
    </row>
    <row r="204" spans="1:20" x14ac:dyDescent="0.2">
      <c r="A204" s="1">
        <v>203</v>
      </c>
      <c r="B204" s="1">
        <v>32</v>
      </c>
      <c r="C204" s="1">
        <v>1</v>
      </c>
      <c r="D204" s="1" t="s">
        <v>79</v>
      </c>
      <c r="E204" s="1" t="s">
        <v>19</v>
      </c>
      <c r="F204" s="1">
        <v>1</v>
      </c>
      <c r="G204" s="1">
        <v>11.5</v>
      </c>
      <c r="H204" s="1">
        <v>2</v>
      </c>
      <c r="I204" s="1">
        <v>11.5</v>
      </c>
      <c r="J204" s="1">
        <v>14.5</v>
      </c>
      <c r="K204" s="1">
        <f t="shared" si="19"/>
        <v>-3</v>
      </c>
      <c r="L204" s="1" t="s">
        <v>51</v>
      </c>
      <c r="M204" s="1">
        <f t="shared" si="20"/>
        <v>26.086956521739129</v>
      </c>
      <c r="N204" s="1" t="s">
        <v>65</v>
      </c>
      <c r="O204" s="1" t="s">
        <v>65</v>
      </c>
      <c r="P204" s="4">
        <f t="shared" si="21"/>
        <v>1.3888888888888888E-2</v>
      </c>
      <c r="Q204" s="4" t="s">
        <v>51</v>
      </c>
      <c r="R204" s="1" t="s">
        <v>17</v>
      </c>
      <c r="S204" s="1">
        <v>0</v>
      </c>
      <c r="T204" s="1" t="s">
        <v>74</v>
      </c>
    </row>
    <row r="205" spans="1:20" x14ac:dyDescent="0.2">
      <c r="A205" s="1">
        <v>204</v>
      </c>
      <c r="B205" s="1">
        <v>32</v>
      </c>
      <c r="C205" s="1">
        <v>1</v>
      </c>
      <c r="D205" s="1" t="s">
        <v>79</v>
      </c>
      <c r="F205" s="1">
        <v>1</v>
      </c>
      <c r="G205" s="1">
        <v>9</v>
      </c>
      <c r="H205" s="1">
        <v>2</v>
      </c>
      <c r="I205" s="1">
        <v>9</v>
      </c>
      <c r="J205" s="1">
        <v>10.5</v>
      </c>
      <c r="K205" s="1">
        <f t="shared" si="19"/>
        <v>-1.5</v>
      </c>
      <c r="L205" s="1" t="s">
        <v>51</v>
      </c>
      <c r="M205" s="1">
        <f t="shared" si="20"/>
        <v>16.666666666666668</v>
      </c>
      <c r="N205" s="1" t="s">
        <v>65</v>
      </c>
      <c r="O205" s="1" t="s">
        <v>65</v>
      </c>
      <c r="P205" s="4">
        <f t="shared" si="21"/>
        <v>1.3888888888888888E-2</v>
      </c>
      <c r="Q205" s="4" t="s">
        <v>51</v>
      </c>
      <c r="R205" s="1" t="s">
        <v>17</v>
      </c>
      <c r="S205" s="1">
        <v>0</v>
      </c>
      <c r="T205" s="1" t="s">
        <v>74</v>
      </c>
    </row>
    <row r="206" spans="1:20" x14ac:dyDescent="0.2">
      <c r="A206" s="1">
        <v>205</v>
      </c>
      <c r="B206" s="1">
        <v>32</v>
      </c>
      <c r="C206" s="1">
        <v>1</v>
      </c>
      <c r="D206" s="1" t="s">
        <v>79</v>
      </c>
      <c r="E206" s="1" t="s">
        <v>19</v>
      </c>
      <c r="F206" s="1">
        <v>1</v>
      </c>
      <c r="G206" s="1">
        <v>8.5</v>
      </c>
      <c r="H206" s="1">
        <v>2</v>
      </c>
      <c r="I206" s="1">
        <v>8.5</v>
      </c>
      <c r="J206" s="1">
        <v>9.5</v>
      </c>
      <c r="K206" s="1">
        <f t="shared" si="19"/>
        <v>-1</v>
      </c>
      <c r="L206" s="1" t="s">
        <v>51</v>
      </c>
      <c r="M206" s="1">
        <f t="shared" si="20"/>
        <v>11.764705882352942</v>
      </c>
      <c r="N206" s="1" t="s">
        <v>65</v>
      </c>
      <c r="O206" s="1" t="s">
        <v>65</v>
      </c>
      <c r="P206" s="4">
        <f t="shared" si="21"/>
        <v>1.3888888888888888E-2</v>
      </c>
      <c r="Q206" s="4" t="s">
        <v>51</v>
      </c>
      <c r="R206" s="1" t="s">
        <v>17</v>
      </c>
      <c r="S206" s="1">
        <v>0</v>
      </c>
      <c r="T206" s="1" t="s">
        <v>74</v>
      </c>
    </row>
    <row r="207" spans="1:20" x14ac:dyDescent="0.2">
      <c r="A207" s="1">
        <v>206</v>
      </c>
      <c r="B207" s="1">
        <v>32</v>
      </c>
      <c r="C207" s="1">
        <v>1</v>
      </c>
      <c r="D207" s="1" t="s">
        <v>79</v>
      </c>
      <c r="F207" s="1">
        <v>1</v>
      </c>
      <c r="G207" s="1">
        <v>24.5</v>
      </c>
      <c r="H207" s="1">
        <v>2</v>
      </c>
      <c r="I207" s="1">
        <v>24.5</v>
      </c>
      <c r="J207" s="1">
        <v>27.5</v>
      </c>
      <c r="K207" s="1">
        <f t="shared" si="19"/>
        <v>-3</v>
      </c>
      <c r="L207" s="1" t="s">
        <v>49</v>
      </c>
      <c r="M207" s="1">
        <f t="shared" si="20"/>
        <v>12.244897959183673</v>
      </c>
      <c r="N207" s="1" t="s">
        <v>65</v>
      </c>
      <c r="O207" s="1" t="s">
        <v>65</v>
      </c>
      <c r="P207" s="4">
        <f>1/24/3</f>
        <v>1.3888888888888888E-2</v>
      </c>
      <c r="Q207" s="4" t="s">
        <v>51</v>
      </c>
      <c r="R207" s="1" t="s">
        <v>17</v>
      </c>
      <c r="S207" s="1">
        <v>0</v>
      </c>
      <c r="T207" s="1" t="s">
        <v>74</v>
      </c>
    </row>
    <row r="208" spans="1:20" x14ac:dyDescent="0.2">
      <c r="A208" s="1">
        <v>207</v>
      </c>
      <c r="B208" s="1">
        <v>32</v>
      </c>
      <c r="C208" s="1">
        <v>1</v>
      </c>
      <c r="D208" s="1" t="s">
        <v>79</v>
      </c>
      <c r="F208" s="1">
        <v>1</v>
      </c>
      <c r="G208" s="1">
        <v>23.5</v>
      </c>
      <c r="H208" s="1">
        <v>2</v>
      </c>
      <c r="I208" s="1">
        <v>23.5</v>
      </c>
      <c r="J208" s="1">
        <v>24</v>
      </c>
      <c r="K208" s="1">
        <f t="shared" si="19"/>
        <v>-0.5</v>
      </c>
      <c r="L208" s="1" t="s">
        <v>49</v>
      </c>
      <c r="M208" s="1">
        <f t="shared" si="20"/>
        <v>2.1276595744680851</v>
      </c>
      <c r="N208" s="1" t="s">
        <v>65</v>
      </c>
      <c r="O208" s="1" t="s">
        <v>65</v>
      </c>
      <c r="P208" s="4">
        <f t="shared" si="21"/>
        <v>1.3888888888888888E-2</v>
      </c>
      <c r="Q208" s="4" t="s">
        <v>51</v>
      </c>
      <c r="R208" s="1" t="s">
        <v>17</v>
      </c>
      <c r="S208" s="1">
        <v>0</v>
      </c>
      <c r="T208" s="1" t="s">
        <v>74</v>
      </c>
    </row>
    <row r="209" spans="1:20" x14ac:dyDescent="0.2">
      <c r="A209" s="1">
        <v>208</v>
      </c>
      <c r="B209" s="1">
        <v>32</v>
      </c>
      <c r="C209" s="1">
        <v>1</v>
      </c>
      <c r="D209" s="1" t="s">
        <v>79</v>
      </c>
      <c r="E209" s="1" t="s">
        <v>19</v>
      </c>
      <c r="F209" s="1">
        <v>1</v>
      </c>
      <c r="G209" s="1">
        <v>20</v>
      </c>
      <c r="H209" s="1">
        <v>2</v>
      </c>
      <c r="I209" s="1">
        <v>20</v>
      </c>
      <c r="J209" s="1">
        <v>19</v>
      </c>
      <c r="K209" s="1">
        <f t="shared" si="19"/>
        <v>1</v>
      </c>
      <c r="L209" s="1" t="s">
        <v>49</v>
      </c>
      <c r="M209" s="1">
        <f t="shared" si="20"/>
        <v>-5</v>
      </c>
      <c r="N209" s="1" t="s">
        <v>65</v>
      </c>
      <c r="O209" s="1" t="s">
        <v>65</v>
      </c>
      <c r="P209" s="4">
        <f t="shared" si="21"/>
        <v>1.3888888888888888E-2</v>
      </c>
      <c r="Q209" s="4" t="s">
        <v>51</v>
      </c>
      <c r="R209" s="1" t="s">
        <v>17</v>
      </c>
      <c r="S209" s="1">
        <v>0</v>
      </c>
      <c r="T209" s="1" t="s">
        <v>74</v>
      </c>
    </row>
    <row r="210" spans="1:20" x14ac:dyDescent="0.2">
      <c r="A210" s="1">
        <v>209</v>
      </c>
      <c r="B210" s="1">
        <v>32</v>
      </c>
      <c r="C210" s="1">
        <v>1</v>
      </c>
      <c r="D210" s="1" t="s">
        <v>79</v>
      </c>
      <c r="E210" s="1" t="s">
        <v>19</v>
      </c>
      <c r="F210" s="1">
        <v>1</v>
      </c>
      <c r="G210" s="1">
        <v>20</v>
      </c>
      <c r="H210" s="1">
        <v>2</v>
      </c>
      <c r="I210" s="1">
        <v>20</v>
      </c>
      <c r="J210" s="1">
        <v>18.5</v>
      </c>
      <c r="K210" s="1">
        <f t="shared" si="19"/>
        <v>1.5</v>
      </c>
      <c r="L210" s="1" t="s">
        <v>49</v>
      </c>
      <c r="M210" s="1">
        <f t="shared" si="20"/>
        <v>-7.5</v>
      </c>
      <c r="N210" s="1" t="s">
        <v>65</v>
      </c>
      <c r="O210" s="1" t="s">
        <v>65</v>
      </c>
      <c r="P210" s="4">
        <f t="shared" si="21"/>
        <v>1.3888888888888888E-2</v>
      </c>
      <c r="Q210" s="4" t="s">
        <v>51</v>
      </c>
      <c r="R210" s="1" t="s">
        <v>17</v>
      </c>
      <c r="S210" s="1">
        <v>0</v>
      </c>
      <c r="T210" s="1" t="s">
        <v>74</v>
      </c>
    </row>
    <row r="211" spans="1:20" x14ac:dyDescent="0.2">
      <c r="A211" s="1">
        <v>210</v>
      </c>
      <c r="B211" s="1">
        <v>32</v>
      </c>
      <c r="C211" s="1">
        <v>1</v>
      </c>
      <c r="D211" s="1" t="s">
        <v>79</v>
      </c>
      <c r="E211" s="1" t="s">
        <v>19</v>
      </c>
      <c r="F211" s="1">
        <v>1</v>
      </c>
      <c r="G211" s="1">
        <v>18.5</v>
      </c>
      <c r="H211" s="1">
        <v>2</v>
      </c>
      <c r="I211" s="1">
        <v>18.5</v>
      </c>
      <c r="J211" s="1">
        <v>16.5</v>
      </c>
      <c r="K211" s="1">
        <f t="shared" si="19"/>
        <v>2</v>
      </c>
      <c r="L211" s="1" t="s">
        <v>49</v>
      </c>
      <c r="M211" s="1">
        <f t="shared" si="20"/>
        <v>-10.810810810810811</v>
      </c>
      <c r="N211" s="1" t="s">
        <v>72</v>
      </c>
      <c r="O211" s="1" t="s">
        <v>65</v>
      </c>
      <c r="P211" s="4">
        <f t="shared" si="21"/>
        <v>1.3888888888888888E-2</v>
      </c>
      <c r="Q211" s="4" t="s">
        <v>51</v>
      </c>
      <c r="R211" s="1" t="s">
        <v>17</v>
      </c>
      <c r="S211" s="1">
        <v>0</v>
      </c>
      <c r="T211" s="1" t="s">
        <v>74</v>
      </c>
    </row>
    <row r="212" spans="1:20" x14ac:dyDescent="0.2">
      <c r="A212" s="1">
        <v>211</v>
      </c>
      <c r="B212" s="1">
        <v>32</v>
      </c>
      <c r="C212" s="1">
        <v>1</v>
      </c>
      <c r="D212" s="1" t="s">
        <v>79</v>
      </c>
      <c r="E212" s="1" t="s">
        <v>19</v>
      </c>
      <c r="F212" s="1">
        <v>1</v>
      </c>
      <c r="G212" s="1">
        <v>17.5</v>
      </c>
      <c r="H212" s="1">
        <v>2</v>
      </c>
      <c r="I212" s="1">
        <v>17.5</v>
      </c>
      <c r="J212" s="1">
        <v>17.5</v>
      </c>
      <c r="K212" s="1">
        <f t="shared" si="19"/>
        <v>0</v>
      </c>
      <c r="L212" s="1" t="s">
        <v>49</v>
      </c>
      <c r="M212" s="1">
        <f t="shared" si="20"/>
        <v>0</v>
      </c>
      <c r="N212" s="1" t="s">
        <v>65</v>
      </c>
      <c r="O212" s="1" t="s">
        <v>65</v>
      </c>
      <c r="P212" s="4">
        <f t="shared" si="21"/>
        <v>1.3888888888888888E-2</v>
      </c>
      <c r="Q212" s="4" t="s">
        <v>51</v>
      </c>
      <c r="R212" s="1" t="s">
        <v>17</v>
      </c>
      <c r="S212" s="1">
        <v>0</v>
      </c>
      <c r="T212" s="1" t="s">
        <v>74</v>
      </c>
    </row>
    <row r="213" spans="1:20" x14ac:dyDescent="0.2">
      <c r="A213" s="1">
        <v>212</v>
      </c>
      <c r="B213" s="1">
        <v>32</v>
      </c>
      <c r="C213" s="1">
        <v>1</v>
      </c>
      <c r="D213" s="1" t="s">
        <v>79</v>
      </c>
      <c r="E213" s="1" t="s">
        <v>19</v>
      </c>
      <c r="F213" s="1">
        <v>1</v>
      </c>
      <c r="G213" s="1">
        <v>17</v>
      </c>
      <c r="H213" s="1">
        <v>2</v>
      </c>
      <c r="I213" s="1">
        <v>17</v>
      </c>
      <c r="J213" s="1">
        <v>17.5</v>
      </c>
      <c r="K213" s="1">
        <f t="shared" si="19"/>
        <v>-0.5</v>
      </c>
      <c r="L213" s="1" t="s">
        <v>49</v>
      </c>
      <c r="M213" s="1">
        <f t="shared" si="20"/>
        <v>2.9411764705882355</v>
      </c>
      <c r="N213" s="1" t="s">
        <v>65</v>
      </c>
      <c r="O213" s="1" t="s">
        <v>65</v>
      </c>
      <c r="P213" s="4">
        <f t="shared" si="21"/>
        <v>1.3888888888888888E-2</v>
      </c>
      <c r="Q213" s="4" t="s">
        <v>51</v>
      </c>
      <c r="R213" s="1" t="s">
        <v>17</v>
      </c>
      <c r="S213" s="1">
        <v>0</v>
      </c>
      <c r="T213" s="1" t="s">
        <v>74</v>
      </c>
    </row>
    <row r="214" spans="1:20" x14ac:dyDescent="0.2">
      <c r="A214" s="1">
        <v>213</v>
      </c>
      <c r="B214" s="1">
        <v>32</v>
      </c>
      <c r="C214" s="1">
        <v>1</v>
      </c>
      <c r="D214" s="1" t="s">
        <v>79</v>
      </c>
      <c r="E214" s="1" t="s">
        <v>19</v>
      </c>
      <c r="F214" s="1">
        <v>1</v>
      </c>
      <c r="G214" s="1">
        <v>16</v>
      </c>
      <c r="H214" s="1">
        <v>2</v>
      </c>
      <c r="I214" s="1">
        <v>16</v>
      </c>
      <c r="J214" s="1">
        <v>17.5</v>
      </c>
      <c r="K214" s="1">
        <f t="shared" si="19"/>
        <v>-1.5</v>
      </c>
      <c r="L214" s="1" t="s">
        <v>49</v>
      </c>
      <c r="M214" s="1">
        <f t="shared" si="20"/>
        <v>9.375</v>
      </c>
      <c r="N214" s="1" t="s">
        <v>65</v>
      </c>
      <c r="O214" s="1" t="s">
        <v>65</v>
      </c>
      <c r="P214" s="4">
        <f t="shared" si="21"/>
        <v>1.3888888888888888E-2</v>
      </c>
      <c r="Q214" s="4" t="s">
        <v>51</v>
      </c>
      <c r="R214" s="1" t="s">
        <v>17</v>
      </c>
      <c r="S214" s="1">
        <v>0</v>
      </c>
      <c r="T214" s="1" t="s">
        <v>74</v>
      </c>
    </row>
    <row r="215" spans="1:20" x14ac:dyDescent="0.2">
      <c r="A215" s="1">
        <v>214</v>
      </c>
      <c r="B215" s="1">
        <v>32</v>
      </c>
      <c r="C215" s="1">
        <v>1</v>
      </c>
      <c r="D215" s="1" t="s">
        <v>79</v>
      </c>
      <c r="E215" s="1" t="s">
        <v>19</v>
      </c>
      <c r="F215" s="1">
        <v>1</v>
      </c>
      <c r="G215" s="1">
        <v>14</v>
      </c>
      <c r="H215" s="1">
        <v>2</v>
      </c>
      <c r="I215" s="1">
        <v>14</v>
      </c>
      <c r="J215" s="1">
        <v>14.5</v>
      </c>
      <c r="K215" s="1">
        <f t="shared" si="19"/>
        <v>-0.5</v>
      </c>
      <c r="L215" s="1" t="s">
        <v>50</v>
      </c>
      <c r="M215" s="1">
        <f t="shared" si="20"/>
        <v>3.5714285714285716</v>
      </c>
      <c r="N215" s="1" t="s">
        <v>65</v>
      </c>
      <c r="O215" s="1" t="s">
        <v>65</v>
      </c>
      <c r="P215" s="4">
        <f t="shared" si="21"/>
        <v>1.3888888888888888E-2</v>
      </c>
      <c r="Q215" s="4" t="s">
        <v>51</v>
      </c>
      <c r="R215" s="1" t="s">
        <v>17</v>
      </c>
      <c r="S215" s="1">
        <v>0</v>
      </c>
      <c r="T215" s="1" t="s">
        <v>74</v>
      </c>
    </row>
    <row r="216" spans="1:20" x14ac:dyDescent="0.2">
      <c r="A216" s="1">
        <v>215</v>
      </c>
      <c r="B216" s="1">
        <v>32</v>
      </c>
      <c r="C216" s="1">
        <v>1</v>
      </c>
      <c r="D216" s="1" t="s">
        <v>79</v>
      </c>
      <c r="E216" s="1" t="s">
        <v>19</v>
      </c>
      <c r="F216" s="1">
        <v>1</v>
      </c>
      <c r="G216" s="1">
        <v>11.5</v>
      </c>
      <c r="H216" s="1">
        <v>2</v>
      </c>
      <c r="I216" s="1">
        <v>11.5</v>
      </c>
      <c r="J216" s="1">
        <v>11</v>
      </c>
      <c r="K216" s="1">
        <f t="shared" si="19"/>
        <v>0.5</v>
      </c>
      <c r="L216" s="1" t="s">
        <v>51</v>
      </c>
      <c r="M216" s="1">
        <f t="shared" si="20"/>
        <v>-4.3478260869565215</v>
      </c>
      <c r="N216" s="1" t="s">
        <v>65</v>
      </c>
      <c r="O216" s="1" t="s">
        <v>65</v>
      </c>
      <c r="P216" s="4">
        <f t="shared" si="21"/>
        <v>1.3888888888888888E-2</v>
      </c>
      <c r="Q216" s="4" t="s">
        <v>51</v>
      </c>
      <c r="R216" s="1" t="s">
        <v>17</v>
      </c>
      <c r="S216" s="1">
        <v>0</v>
      </c>
      <c r="T216" s="1" t="s">
        <v>74</v>
      </c>
    </row>
    <row r="217" spans="1:20" x14ac:dyDescent="0.2">
      <c r="A217" s="1">
        <v>1</v>
      </c>
      <c r="B217" s="1">
        <v>1</v>
      </c>
      <c r="C217" s="1">
        <v>1</v>
      </c>
      <c r="D217" s="1" t="s">
        <v>6</v>
      </c>
      <c r="F217" s="1">
        <v>2</v>
      </c>
      <c r="G217" s="1">
        <v>29</v>
      </c>
      <c r="H217" s="1">
        <v>2</v>
      </c>
      <c r="I217" s="1">
        <v>26</v>
      </c>
      <c r="J217" s="1">
        <v>29</v>
      </c>
      <c r="K217" s="1">
        <f>I217-J217</f>
        <v>-3</v>
      </c>
      <c r="L217" s="1" t="s">
        <v>49</v>
      </c>
      <c r="M217" s="1">
        <f>(J217-I217)*100/I217</f>
        <v>11.538461538461538</v>
      </c>
      <c r="N217" s="1" t="str">
        <f>IF(M217&lt;-10,"R","N")</f>
        <v>N</v>
      </c>
      <c r="O217" s="1" t="str">
        <f>IF(M217&lt;-20,"R","N")</f>
        <v>N</v>
      </c>
      <c r="P217" s="4">
        <v>30</v>
      </c>
      <c r="Q217" s="4" t="s">
        <v>49</v>
      </c>
      <c r="R217" s="1" t="s">
        <v>13</v>
      </c>
      <c r="S217" s="1">
        <v>1</v>
      </c>
      <c r="T217" s="1" t="s">
        <v>74</v>
      </c>
    </row>
    <row r="218" spans="1:20" x14ac:dyDescent="0.2">
      <c r="A218" s="1">
        <v>2</v>
      </c>
      <c r="B218" s="1">
        <v>1</v>
      </c>
      <c r="C218" s="1">
        <v>1</v>
      </c>
      <c r="D218" s="1" t="s">
        <v>6</v>
      </c>
      <c r="F218" s="1">
        <v>2</v>
      </c>
      <c r="G218" s="1">
        <v>27</v>
      </c>
      <c r="H218" s="1">
        <v>2</v>
      </c>
      <c r="I218" s="1">
        <v>25</v>
      </c>
      <c r="J218" s="1">
        <v>27</v>
      </c>
      <c r="K218" s="1">
        <f>I218-J218</f>
        <v>-2</v>
      </c>
      <c r="L218" s="1" t="s">
        <v>49</v>
      </c>
      <c r="M218" s="1">
        <f t="shared" ref="M218:M281" si="22">(J218-I218)*100/I218</f>
        <v>8</v>
      </c>
      <c r="N218" s="1" t="str">
        <f t="shared" ref="N218:N227" si="23">IF(M218&lt;-10,"R","N")</f>
        <v>N</v>
      </c>
      <c r="O218" s="1" t="str">
        <f t="shared" ref="O218:O281" si="24">IF(M218&lt;-20,"R","N")</f>
        <v>N</v>
      </c>
      <c r="P218" s="4">
        <v>30</v>
      </c>
      <c r="Q218" s="4" t="s">
        <v>49</v>
      </c>
      <c r="R218" s="1" t="s">
        <v>13</v>
      </c>
      <c r="S218" s="1">
        <v>1</v>
      </c>
      <c r="T218" s="1" t="s">
        <v>74</v>
      </c>
    </row>
    <row r="219" spans="1:20" x14ac:dyDescent="0.2">
      <c r="A219" s="1">
        <v>3</v>
      </c>
      <c r="B219" s="1">
        <v>1</v>
      </c>
      <c r="C219" s="1">
        <v>1</v>
      </c>
      <c r="D219" s="1" t="s">
        <v>6</v>
      </c>
      <c r="F219" s="1">
        <v>2</v>
      </c>
      <c r="G219" s="1">
        <v>26.5</v>
      </c>
      <c r="H219" s="1">
        <v>2</v>
      </c>
      <c r="I219" s="1">
        <v>25.5</v>
      </c>
      <c r="J219" s="1">
        <v>26.5</v>
      </c>
      <c r="K219" s="1">
        <f t="shared" ref="K219:K282" si="25">I219-J219</f>
        <v>-1</v>
      </c>
      <c r="L219" s="1" t="s">
        <v>49</v>
      </c>
      <c r="M219" s="1">
        <f t="shared" si="22"/>
        <v>3.9215686274509802</v>
      </c>
      <c r="N219" s="1" t="str">
        <f t="shared" si="23"/>
        <v>N</v>
      </c>
      <c r="O219" s="1" t="str">
        <f t="shared" si="24"/>
        <v>N</v>
      </c>
      <c r="P219" s="4">
        <v>30</v>
      </c>
      <c r="Q219" s="4" t="s">
        <v>49</v>
      </c>
      <c r="R219" s="1" t="s">
        <v>13</v>
      </c>
      <c r="S219" s="1">
        <v>1</v>
      </c>
      <c r="T219" s="1" t="s">
        <v>74</v>
      </c>
    </row>
    <row r="220" spans="1:20" x14ac:dyDescent="0.2">
      <c r="A220" s="1">
        <v>4</v>
      </c>
      <c r="B220" s="1">
        <v>1</v>
      </c>
      <c r="C220" s="1">
        <v>1</v>
      </c>
      <c r="D220" s="1" t="s">
        <v>6</v>
      </c>
      <c r="F220" s="1">
        <v>2</v>
      </c>
      <c r="G220" s="1">
        <v>24</v>
      </c>
      <c r="H220" s="1">
        <v>2</v>
      </c>
      <c r="I220" s="1">
        <v>26.5</v>
      </c>
      <c r="J220" s="1">
        <v>24</v>
      </c>
      <c r="K220" s="1">
        <f t="shared" si="25"/>
        <v>2.5</v>
      </c>
      <c r="L220" s="1" t="s">
        <v>49</v>
      </c>
      <c r="M220" s="1">
        <f t="shared" si="22"/>
        <v>-9.433962264150944</v>
      </c>
      <c r="N220" s="1" t="str">
        <f t="shared" si="23"/>
        <v>N</v>
      </c>
      <c r="O220" s="1" t="str">
        <f t="shared" si="24"/>
        <v>N</v>
      </c>
      <c r="P220" s="4">
        <v>30</v>
      </c>
      <c r="Q220" s="4" t="s">
        <v>49</v>
      </c>
      <c r="R220" s="1" t="s">
        <v>13</v>
      </c>
      <c r="S220" s="1">
        <v>1</v>
      </c>
      <c r="T220" s="1" t="s">
        <v>74</v>
      </c>
    </row>
    <row r="221" spans="1:20" x14ac:dyDescent="0.2">
      <c r="A221" s="1">
        <v>5</v>
      </c>
      <c r="B221" s="1">
        <v>1</v>
      </c>
      <c r="C221" s="1">
        <v>1</v>
      </c>
      <c r="D221" s="1" t="s">
        <v>6</v>
      </c>
      <c r="F221" s="1">
        <v>2</v>
      </c>
      <c r="G221" s="1">
        <v>23.5</v>
      </c>
      <c r="H221" s="1">
        <v>1</v>
      </c>
      <c r="I221" s="1">
        <v>21</v>
      </c>
      <c r="J221" s="1">
        <v>23.5</v>
      </c>
      <c r="K221" s="1">
        <f t="shared" si="25"/>
        <v>-2.5</v>
      </c>
      <c r="L221" s="1" t="s">
        <v>49</v>
      </c>
      <c r="M221" s="1">
        <f t="shared" si="22"/>
        <v>11.904761904761905</v>
      </c>
      <c r="N221" s="1" t="str">
        <f t="shared" si="23"/>
        <v>N</v>
      </c>
      <c r="O221" s="1" t="str">
        <f t="shared" si="24"/>
        <v>N</v>
      </c>
      <c r="P221" s="4">
        <v>30</v>
      </c>
      <c r="Q221" s="4" t="s">
        <v>49</v>
      </c>
      <c r="R221" s="1" t="s">
        <v>13</v>
      </c>
      <c r="S221" s="1">
        <v>1</v>
      </c>
      <c r="T221" s="1" t="s">
        <v>74</v>
      </c>
    </row>
    <row r="222" spans="1:20" x14ac:dyDescent="0.2">
      <c r="A222" s="1">
        <v>6</v>
      </c>
      <c r="B222" s="1">
        <v>1</v>
      </c>
      <c r="C222" s="1">
        <v>1</v>
      </c>
      <c r="D222" s="1" t="s">
        <v>6</v>
      </c>
      <c r="F222" s="1">
        <v>2</v>
      </c>
      <c r="G222" s="1">
        <v>23</v>
      </c>
      <c r="H222" s="1">
        <v>2</v>
      </c>
      <c r="I222" s="1">
        <v>22</v>
      </c>
      <c r="J222" s="1">
        <v>23</v>
      </c>
      <c r="K222" s="1">
        <f t="shared" si="25"/>
        <v>-1</v>
      </c>
      <c r="L222" s="1" t="s">
        <v>49</v>
      </c>
      <c r="M222" s="1">
        <f t="shared" si="22"/>
        <v>4.5454545454545459</v>
      </c>
      <c r="N222" s="1" t="str">
        <f t="shared" si="23"/>
        <v>N</v>
      </c>
      <c r="O222" s="1" t="str">
        <f t="shared" si="24"/>
        <v>N</v>
      </c>
      <c r="P222" s="4">
        <v>30</v>
      </c>
      <c r="Q222" s="4" t="s">
        <v>49</v>
      </c>
      <c r="R222" s="1" t="s">
        <v>13</v>
      </c>
      <c r="S222" s="1">
        <v>1</v>
      </c>
      <c r="T222" s="1" t="s">
        <v>74</v>
      </c>
    </row>
    <row r="223" spans="1:20" x14ac:dyDescent="0.2">
      <c r="A223" s="1">
        <v>7</v>
      </c>
      <c r="B223" s="1">
        <v>1</v>
      </c>
      <c r="C223" s="1">
        <v>1</v>
      </c>
      <c r="D223" s="1" t="s">
        <v>6</v>
      </c>
      <c r="F223" s="1">
        <v>2</v>
      </c>
      <c r="G223" s="1">
        <v>23</v>
      </c>
      <c r="H223" s="1">
        <v>2</v>
      </c>
      <c r="I223" s="1">
        <v>20.5</v>
      </c>
      <c r="J223" s="1">
        <v>23</v>
      </c>
      <c r="K223" s="1">
        <f t="shared" si="25"/>
        <v>-2.5</v>
      </c>
      <c r="L223" s="1" t="s">
        <v>49</v>
      </c>
      <c r="M223" s="1">
        <f t="shared" si="22"/>
        <v>12.195121951219512</v>
      </c>
      <c r="N223" s="1" t="str">
        <f t="shared" si="23"/>
        <v>N</v>
      </c>
      <c r="O223" s="1" t="str">
        <f t="shared" si="24"/>
        <v>N</v>
      </c>
      <c r="P223" s="4">
        <v>30</v>
      </c>
      <c r="Q223" s="4" t="s">
        <v>49</v>
      </c>
      <c r="R223" s="1" t="s">
        <v>13</v>
      </c>
      <c r="S223" s="1">
        <v>1</v>
      </c>
      <c r="T223" s="1" t="s">
        <v>74</v>
      </c>
    </row>
    <row r="224" spans="1:20" x14ac:dyDescent="0.2">
      <c r="A224" s="1">
        <v>8</v>
      </c>
      <c r="B224" s="1">
        <v>1</v>
      </c>
      <c r="C224" s="1">
        <v>1</v>
      </c>
      <c r="D224" s="1" t="s">
        <v>6</v>
      </c>
      <c r="F224" s="1">
        <v>2</v>
      </c>
      <c r="G224" s="1">
        <v>21.5</v>
      </c>
      <c r="H224" s="1">
        <v>1</v>
      </c>
      <c r="I224" s="1">
        <v>23</v>
      </c>
      <c r="J224" s="1">
        <v>21.5</v>
      </c>
      <c r="K224" s="1">
        <f t="shared" si="25"/>
        <v>1.5</v>
      </c>
      <c r="L224" s="1" t="s">
        <v>49</v>
      </c>
      <c r="M224" s="1">
        <f t="shared" si="22"/>
        <v>-6.5217391304347823</v>
      </c>
      <c r="N224" s="1" t="str">
        <f t="shared" si="23"/>
        <v>N</v>
      </c>
      <c r="O224" s="1" t="str">
        <f t="shared" si="24"/>
        <v>N</v>
      </c>
      <c r="P224" s="4">
        <v>30</v>
      </c>
      <c r="Q224" s="4" t="s">
        <v>49</v>
      </c>
      <c r="R224" s="1" t="s">
        <v>13</v>
      </c>
      <c r="S224" s="1">
        <v>1</v>
      </c>
      <c r="T224" s="1" t="s">
        <v>74</v>
      </c>
    </row>
    <row r="225" spans="1:20" x14ac:dyDescent="0.2">
      <c r="A225" s="1">
        <v>9</v>
      </c>
      <c r="B225" s="1">
        <v>1</v>
      </c>
      <c r="C225" s="1">
        <v>1</v>
      </c>
      <c r="D225" s="1" t="s">
        <v>6</v>
      </c>
      <c r="F225" s="1">
        <v>2</v>
      </c>
      <c r="G225" s="1">
        <v>21.5</v>
      </c>
      <c r="H225" s="1">
        <v>2</v>
      </c>
      <c r="I225" s="1">
        <v>20.5</v>
      </c>
      <c r="J225" s="1">
        <v>21.5</v>
      </c>
      <c r="K225" s="1">
        <f t="shared" si="25"/>
        <v>-1</v>
      </c>
      <c r="L225" s="1" t="s">
        <v>49</v>
      </c>
      <c r="M225" s="1">
        <f t="shared" si="22"/>
        <v>4.8780487804878048</v>
      </c>
      <c r="N225" s="1" t="str">
        <f t="shared" si="23"/>
        <v>N</v>
      </c>
      <c r="O225" s="1" t="str">
        <f t="shared" si="24"/>
        <v>N</v>
      </c>
      <c r="P225" s="4">
        <v>30</v>
      </c>
      <c r="Q225" s="4" t="s">
        <v>49</v>
      </c>
      <c r="R225" s="1" t="s">
        <v>13</v>
      </c>
      <c r="S225" s="1">
        <v>1</v>
      </c>
      <c r="T225" s="1" t="s">
        <v>74</v>
      </c>
    </row>
    <row r="226" spans="1:20" x14ac:dyDescent="0.2">
      <c r="A226" s="1">
        <v>10</v>
      </c>
      <c r="B226" s="1">
        <v>1</v>
      </c>
      <c r="C226" s="1">
        <v>1</v>
      </c>
      <c r="D226" s="1" t="s">
        <v>6</v>
      </c>
      <c r="F226" s="1">
        <v>2</v>
      </c>
      <c r="G226" s="1">
        <v>21</v>
      </c>
      <c r="H226" s="1">
        <v>2</v>
      </c>
      <c r="I226" s="1">
        <v>21</v>
      </c>
      <c r="J226" s="1">
        <v>21</v>
      </c>
      <c r="K226" s="1">
        <f t="shared" si="25"/>
        <v>0</v>
      </c>
      <c r="L226" s="1" t="s">
        <v>49</v>
      </c>
      <c r="M226" s="1">
        <f t="shared" si="22"/>
        <v>0</v>
      </c>
      <c r="N226" s="1" t="str">
        <f t="shared" si="23"/>
        <v>N</v>
      </c>
      <c r="O226" s="1" t="str">
        <f t="shared" si="24"/>
        <v>N</v>
      </c>
      <c r="P226" s="4">
        <v>30</v>
      </c>
      <c r="Q226" s="4" t="s">
        <v>49</v>
      </c>
      <c r="R226" s="1" t="s">
        <v>13</v>
      </c>
      <c r="S226" s="1">
        <v>1</v>
      </c>
      <c r="T226" s="1" t="s">
        <v>74</v>
      </c>
    </row>
    <row r="227" spans="1:20" x14ac:dyDescent="0.2">
      <c r="A227" s="1">
        <v>11</v>
      </c>
      <c r="B227" s="1">
        <v>1</v>
      </c>
      <c r="C227" s="1">
        <v>1</v>
      </c>
      <c r="D227" s="1" t="s">
        <v>6</v>
      </c>
      <c r="F227" s="1">
        <v>2</v>
      </c>
      <c r="G227" s="1">
        <v>21</v>
      </c>
      <c r="H227" s="1">
        <v>2</v>
      </c>
      <c r="I227" s="1">
        <v>18</v>
      </c>
      <c r="J227" s="1">
        <v>21</v>
      </c>
      <c r="K227" s="1">
        <f t="shared" si="25"/>
        <v>-3</v>
      </c>
      <c r="L227" s="1" t="s">
        <v>49</v>
      </c>
      <c r="M227" s="1">
        <f t="shared" si="22"/>
        <v>16.666666666666668</v>
      </c>
      <c r="N227" s="1" t="str">
        <f t="shared" si="23"/>
        <v>N</v>
      </c>
      <c r="O227" s="1" t="str">
        <f t="shared" si="24"/>
        <v>N</v>
      </c>
      <c r="P227" s="4">
        <v>30</v>
      </c>
      <c r="Q227" s="4" t="s">
        <v>49</v>
      </c>
      <c r="R227" s="1" t="s">
        <v>13</v>
      </c>
      <c r="S227" s="1">
        <v>1</v>
      </c>
      <c r="T227" s="1" t="s">
        <v>74</v>
      </c>
    </row>
    <row r="228" spans="1:20" x14ac:dyDescent="0.2">
      <c r="A228" s="1">
        <v>12</v>
      </c>
      <c r="B228" s="1">
        <v>1</v>
      </c>
      <c r="C228" s="1">
        <v>1</v>
      </c>
      <c r="D228" s="1" t="s">
        <v>6</v>
      </c>
      <c r="F228" s="1">
        <v>2</v>
      </c>
      <c r="G228" s="1">
        <v>20</v>
      </c>
      <c r="H228" s="1">
        <v>2</v>
      </c>
      <c r="I228" s="1">
        <v>27</v>
      </c>
      <c r="J228" s="1">
        <v>20</v>
      </c>
      <c r="K228" s="1">
        <f t="shared" si="25"/>
        <v>7</v>
      </c>
      <c r="L228" s="1" t="s">
        <v>49</v>
      </c>
      <c r="M228" s="1">
        <f t="shared" si="22"/>
        <v>-25.925925925925927</v>
      </c>
      <c r="N228" s="1" t="str">
        <f>IF(M228&lt;-10,"R","N")</f>
        <v>R</v>
      </c>
      <c r="O228" s="1" t="str">
        <f t="shared" si="24"/>
        <v>R</v>
      </c>
      <c r="P228" s="4">
        <v>30</v>
      </c>
      <c r="Q228" s="4" t="s">
        <v>49</v>
      </c>
      <c r="R228" s="1" t="s">
        <v>13</v>
      </c>
      <c r="S228" s="1">
        <v>1</v>
      </c>
      <c r="T228" s="1" t="s">
        <v>74</v>
      </c>
    </row>
    <row r="229" spans="1:20" x14ac:dyDescent="0.2">
      <c r="A229" s="1">
        <v>13</v>
      </c>
      <c r="B229" s="1">
        <v>1</v>
      </c>
      <c r="C229" s="1">
        <v>1</v>
      </c>
      <c r="D229" s="1" t="s">
        <v>6</v>
      </c>
      <c r="F229" s="1">
        <v>2</v>
      </c>
      <c r="G229" s="1">
        <v>20</v>
      </c>
      <c r="H229" s="1">
        <v>1</v>
      </c>
      <c r="I229" s="1">
        <v>20.5</v>
      </c>
      <c r="J229" s="1">
        <v>20</v>
      </c>
      <c r="K229" s="1">
        <f t="shared" si="25"/>
        <v>0.5</v>
      </c>
      <c r="L229" s="1" t="s">
        <v>49</v>
      </c>
      <c r="M229" s="1">
        <f t="shared" si="22"/>
        <v>-2.4390243902439024</v>
      </c>
      <c r="N229" s="1" t="str">
        <f t="shared" ref="N229:N292" si="26">IF(M229&lt;-10,"R","N")</f>
        <v>N</v>
      </c>
      <c r="O229" s="1" t="str">
        <f t="shared" si="24"/>
        <v>N</v>
      </c>
      <c r="P229" s="4">
        <v>30</v>
      </c>
      <c r="Q229" s="4" t="s">
        <v>49</v>
      </c>
      <c r="R229" s="1" t="s">
        <v>13</v>
      </c>
      <c r="S229" s="1">
        <v>1</v>
      </c>
      <c r="T229" s="1" t="s">
        <v>74</v>
      </c>
    </row>
    <row r="230" spans="1:20" x14ac:dyDescent="0.2">
      <c r="A230" s="1">
        <v>14</v>
      </c>
      <c r="B230" s="1">
        <v>1</v>
      </c>
      <c r="C230" s="1">
        <v>1</v>
      </c>
      <c r="D230" s="1" t="s">
        <v>6</v>
      </c>
      <c r="F230" s="1">
        <v>2</v>
      </c>
      <c r="G230" s="1">
        <v>20</v>
      </c>
      <c r="H230" s="1">
        <v>1</v>
      </c>
      <c r="I230" s="1">
        <v>16</v>
      </c>
      <c r="J230" s="1">
        <v>20</v>
      </c>
      <c r="K230" s="1">
        <f t="shared" si="25"/>
        <v>-4</v>
      </c>
      <c r="L230" s="1" t="s">
        <v>49</v>
      </c>
      <c r="M230" s="1">
        <f t="shared" si="22"/>
        <v>25</v>
      </c>
      <c r="N230" s="1" t="str">
        <f t="shared" si="26"/>
        <v>N</v>
      </c>
      <c r="O230" s="1" t="str">
        <f t="shared" si="24"/>
        <v>N</v>
      </c>
      <c r="P230" s="4">
        <v>30</v>
      </c>
      <c r="Q230" s="4" t="s">
        <v>49</v>
      </c>
      <c r="R230" s="1" t="s">
        <v>13</v>
      </c>
      <c r="S230" s="1">
        <v>1</v>
      </c>
      <c r="T230" s="1" t="s">
        <v>74</v>
      </c>
    </row>
    <row r="231" spans="1:20" x14ac:dyDescent="0.2">
      <c r="A231" s="1">
        <v>15</v>
      </c>
      <c r="B231" s="1">
        <v>1</v>
      </c>
      <c r="C231" s="1">
        <v>1</v>
      </c>
      <c r="D231" s="1" t="s">
        <v>6</v>
      </c>
      <c r="F231" s="1">
        <v>2</v>
      </c>
      <c r="G231" s="1">
        <v>17.5</v>
      </c>
      <c r="H231" s="1">
        <v>1</v>
      </c>
      <c r="I231" s="1">
        <v>18.5</v>
      </c>
      <c r="J231" s="1">
        <v>17.5</v>
      </c>
      <c r="K231" s="1">
        <f t="shared" si="25"/>
        <v>1</v>
      </c>
      <c r="L231" s="1" t="s">
        <v>49</v>
      </c>
      <c r="M231" s="1">
        <f t="shared" si="22"/>
        <v>-5.4054054054054053</v>
      </c>
      <c r="N231" s="1" t="str">
        <f t="shared" si="26"/>
        <v>N</v>
      </c>
      <c r="O231" s="1" t="str">
        <f t="shared" si="24"/>
        <v>N</v>
      </c>
      <c r="P231" s="4">
        <v>30</v>
      </c>
      <c r="Q231" s="4" t="s">
        <v>49</v>
      </c>
      <c r="R231" s="1" t="s">
        <v>13</v>
      </c>
      <c r="S231" s="1">
        <v>1</v>
      </c>
      <c r="T231" s="1" t="s">
        <v>74</v>
      </c>
    </row>
    <row r="232" spans="1:20" x14ac:dyDescent="0.2">
      <c r="A232" s="1">
        <v>16</v>
      </c>
      <c r="B232" s="1">
        <v>1</v>
      </c>
      <c r="C232" s="1">
        <v>1</v>
      </c>
      <c r="D232" s="1" t="s">
        <v>6</v>
      </c>
      <c r="F232" s="1">
        <v>2</v>
      </c>
      <c r="G232" s="2">
        <v>17</v>
      </c>
      <c r="H232" s="1">
        <v>2</v>
      </c>
      <c r="I232" s="1">
        <v>20</v>
      </c>
      <c r="J232" s="2">
        <v>17</v>
      </c>
      <c r="K232" s="1">
        <f t="shared" si="25"/>
        <v>3</v>
      </c>
      <c r="L232" s="1" t="s">
        <v>49</v>
      </c>
      <c r="M232" s="1">
        <f t="shared" si="22"/>
        <v>-15</v>
      </c>
      <c r="N232" s="1" t="str">
        <f t="shared" si="26"/>
        <v>R</v>
      </c>
      <c r="O232" s="1" t="str">
        <f t="shared" si="24"/>
        <v>N</v>
      </c>
      <c r="P232" s="4">
        <v>30</v>
      </c>
      <c r="Q232" s="4" t="s">
        <v>49</v>
      </c>
      <c r="R232" s="1" t="s">
        <v>13</v>
      </c>
      <c r="S232" s="1">
        <v>1</v>
      </c>
      <c r="T232" s="1" t="s">
        <v>74</v>
      </c>
    </row>
    <row r="233" spans="1:20" x14ac:dyDescent="0.2">
      <c r="A233" s="1">
        <v>17</v>
      </c>
      <c r="B233" s="1">
        <v>1</v>
      </c>
      <c r="C233" s="1">
        <v>1</v>
      </c>
      <c r="D233" s="1" t="s">
        <v>6</v>
      </c>
      <c r="F233" s="1">
        <v>2</v>
      </c>
      <c r="G233" s="1">
        <v>17</v>
      </c>
      <c r="H233" s="1">
        <v>2</v>
      </c>
      <c r="I233" s="1">
        <v>19</v>
      </c>
      <c r="J233" s="1">
        <v>17</v>
      </c>
      <c r="K233" s="1">
        <f t="shared" si="25"/>
        <v>2</v>
      </c>
      <c r="L233" s="1" t="s">
        <v>49</v>
      </c>
      <c r="M233" s="1">
        <f t="shared" si="22"/>
        <v>-10.526315789473685</v>
      </c>
      <c r="N233" s="1" t="str">
        <f t="shared" si="26"/>
        <v>R</v>
      </c>
      <c r="O233" s="1" t="str">
        <f t="shared" si="24"/>
        <v>N</v>
      </c>
      <c r="P233" s="4">
        <v>30</v>
      </c>
      <c r="Q233" s="4" t="s">
        <v>49</v>
      </c>
      <c r="R233" s="1" t="s">
        <v>13</v>
      </c>
      <c r="S233" s="1">
        <v>1</v>
      </c>
      <c r="T233" s="1" t="s">
        <v>74</v>
      </c>
    </row>
    <row r="234" spans="1:20" x14ac:dyDescent="0.2">
      <c r="A234" s="1">
        <v>18</v>
      </c>
      <c r="B234" s="1">
        <v>1</v>
      </c>
      <c r="C234" s="1">
        <v>1</v>
      </c>
      <c r="D234" s="1" t="s">
        <v>6</v>
      </c>
      <c r="F234" s="1">
        <v>2</v>
      </c>
      <c r="G234" s="1">
        <v>17</v>
      </c>
      <c r="H234" s="1">
        <v>2</v>
      </c>
      <c r="I234" s="1">
        <v>17</v>
      </c>
      <c r="J234" s="1">
        <v>17</v>
      </c>
      <c r="K234" s="1">
        <f t="shared" si="25"/>
        <v>0</v>
      </c>
      <c r="L234" s="1" t="s">
        <v>49</v>
      </c>
      <c r="M234" s="1">
        <f t="shared" si="22"/>
        <v>0</v>
      </c>
      <c r="N234" s="1" t="str">
        <f t="shared" si="26"/>
        <v>N</v>
      </c>
      <c r="O234" s="1" t="str">
        <f t="shared" si="24"/>
        <v>N</v>
      </c>
      <c r="P234" s="4">
        <v>30</v>
      </c>
      <c r="Q234" s="4" t="s">
        <v>49</v>
      </c>
      <c r="R234" s="1" t="s">
        <v>13</v>
      </c>
      <c r="S234" s="1">
        <v>1</v>
      </c>
      <c r="T234" s="1" t="s">
        <v>74</v>
      </c>
    </row>
    <row r="235" spans="1:20" x14ac:dyDescent="0.2">
      <c r="A235" s="1">
        <v>19</v>
      </c>
      <c r="B235" s="1">
        <v>1</v>
      </c>
      <c r="C235" s="1">
        <v>1</v>
      </c>
      <c r="D235" s="1" t="s">
        <v>6</v>
      </c>
      <c r="F235" s="1">
        <v>2</v>
      </c>
      <c r="G235" s="1">
        <v>16</v>
      </c>
      <c r="H235" s="1">
        <v>2</v>
      </c>
      <c r="I235" s="1">
        <v>19</v>
      </c>
      <c r="J235" s="1">
        <v>16</v>
      </c>
      <c r="K235" s="1">
        <f t="shared" si="25"/>
        <v>3</v>
      </c>
      <c r="L235" s="1" t="s">
        <v>49</v>
      </c>
      <c r="M235" s="1">
        <f t="shared" si="22"/>
        <v>-15.789473684210526</v>
      </c>
      <c r="N235" s="1" t="str">
        <f t="shared" si="26"/>
        <v>R</v>
      </c>
      <c r="O235" s="1" t="str">
        <f t="shared" si="24"/>
        <v>N</v>
      </c>
      <c r="P235" s="4">
        <v>30</v>
      </c>
      <c r="Q235" s="4" t="s">
        <v>49</v>
      </c>
      <c r="R235" s="1" t="s">
        <v>13</v>
      </c>
      <c r="S235" s="1">
        <v>1</v>
      </c>
      <c r="T235" s="1" t="s">
        <v>74</v>
      </c>
    </row>
    <row r="236" spans="1:20" x14ac:dyDescent="0.2">
      <c r="A236" s="1">
        <v>20</v>
      </c>
      <c r="B236" s="1">
        <v>1</v>
      </c>
      <c r="C236" s="1">
        <v>1</v>
      </c>
      <c r="D236" s="1" t="s">
        <v>6</v>
      </c>
      <c r="F236" s="1">
        <v>2</v>
      </c>
      <c r="G236" s="1">
        <v>16</v>
      </c>
      <c r="H236" s="1">
        <v>1</v>
      </c>
      <c r="I236" s="1">
        <v>16</v>
      </c>
      <c r="J236" s="1">
        <v>16</v>
      </c>
      <c r="K236" s="1">
        <f t="shared" si="25"/>
        <v>0</v>
      </c>
      <c r="L236" s="1" t="s">
        <v>49</v>
      </c>
      <c r="M236" s="1">
        <f t="shared" si="22"/>
        <v>0</v>
      </c>
      <c r="N236" s="1" t="str">
        <f t="shared" si="26"/>
        <v>N</v>
      </c>
      <c r="O236" s="1" t="str">
        <f t="shared" si="24"/>
        <v>N</v>
      </c>
      <c r="P236" s="4">
        <v>30</v>
      </c>
      <c r="Q236" s="4" t="s">
        <v>49</v>
      </c>
      <c r="R236" s="1" t="s">
        <v>13</v>
      </c>
      <c r="S236" s="1">
        <v>1</v>
      </c>
      <c r="T236" s="1" t="s">
        <v>74</v>
      </c>
    </row>
    <row r="237" spans="1:20" x14ac:dyDescent="0.2">
      <c r="A237" s="1">
        <v>21</v>
      </c>
      <c r="B237" s="1">
        <v>1</v>
      </c>
      <c r="C237" s="1">
        <v>1</v>
      </c>
      <c r="D237" s="1" t="s">
        <v>6</v>
      </c>
      <c r="F237" s="1">
        <v>2</v>
      </c>
      <c r="G237" s="1">
        <v>15.5</v>
      </c>
      <c r="H237" s="1">
        <v>2</v>
      </c>
      <c r="I237" s="1">
        <v>19.5</v>
      </c>
      <c r="J237" s="1">
        <v>15.5</v>
      </c>
      <c r="K237" s="1">
        <f t="shared" si="25"/>
        <v>4</v>
      </c>
      <c r="L237" s="1" t="s">
        <v>49</v>
      </c>
      <c r="M237" s="1">
        <f t="shared" si="22"/>
        <v>-20.512820512820515</v>
      </c>
      <c r="N237" s="1" t="str">
        <f t="shared" si="26"/>
        <v>R</v>
      </c>
      <c r="O237" s="1" t="str">
        <f t="shared" si="24"/>
        <v>R</v>
      </c>
      <c r="P237" s="4">
        <v>30</v>
      </c>
      <c r="Q237" s="4" t="s">
        <v>49</v>
      </c>
      <c r="R237" s="1" t="s">
        <v>13</v>
      </c>
      <c r="S237" s="1">
        <v>1</v>
      </c>
      <c r="T237" s="1" t="s">
        <v>74</v>
      </c>
    </row>
    <row r="238" spans="1:20" x14ac:dyDescent="0.2">
      <c r="A238" s="1">
        <v>22</v>
      </c>
      <c r="B238" s="1">
        <v>1</v>
      </c>
      <c r="C238" s="1">
        <v>1</v>
      </c>
      <c r="D238" s="1" t="s">
        <v>6</v>
      </c>
      <c r="F238" s="1">
        <v>2</v>
      </c>
      <c r="G238" s="1">
        <v>15.5</v>
      </c>
      <c r="H238" s="1">
        <v>1</v>
      </c>
      <c r="I238" s="1">
        <v>16.5</v>
      </c>
      <c r="J238" s="1">
        <v>15.5</v>
      </c>
      <c r="K238" s="1">
        <f t="shared" si="25"/>
        <v>1</v>
      </c>
      <c r="L238" s="1" t="s">
        <v>49</v>
      </c>
      <c r="M238" s="1">
        <f t="shared" si="22"/>
        <v>-6.0606060606060606</v>
      </c>
      <c r="N238" s="1" t="str">
        <f t="shared" si="26"/>
        <v>N</v>
      </c>
      <c r="O238" s="1" t="str">
        <f t="shared" si="24"/>
        <v>N</v>
      </c>
      <c r="P238" s="4">
        <v>30</v>
      </c>
      <c r="Q238" s="4" t="s">
        <v>49</v>
      </c>
      <c r="R238" s="1" t="s">
        <v>13</v>
      </c>
      <c r="S238" s="1">
        <v>1</v>
      </c>
      <c r="T238" s="1" t="s">
        <v>74</v>
      </c>
    </row>
    <row r="239" spans="1:20" x14ac:dyDescent="0.2">
      <c r="A239" s="1">
        <v>23</v>
      </c>
      <c r="B239" s="1">
        <v>1</v>
      </c>
      <c r="C239" s="1">
        <v>1</v>
      </c>
      <c r="D239" s="1" t="s">
        <v>6</v>
      </c>
      <c r="F239" s="1">
        <v>2</v>
      </c>
      <c r="G239" s="1">
        <v>15.5</v>
      </c>
      <c r="H239" s="1">
        <v>1</v>
      </c>
      <c r="I239" s="1">
        <v>14.5</v>
      </c>
      <c r="J239" s="1">
        <v>15.5</v>
      </c>
      <c r="K239" s="1">
        <f t="shared" si="25"/>
        <v>-1</v>
      </c>
      <c r="L239" s="1" t="s">
        <v>50</v>
      </c>
      <c r="M239" s="1">
        <f t="shared" si="22"/>
        <v>6.8965517241379306</v>
      </c>
      <c r="N239" s="1" t="str">
        <f t="shared" si="26"/>
        <v>N</v>
      </c>
      <c r="O239" s="1" t="str">
        <f t="shared" si="24"/>
        <v>N</v>
      </c>
      <c r="P239" s="4">
        <v>30</v>
      </c>
      <c r="Q239" s="4" t="s">
        <v>49</v>
      </c>
      <c r="R239" s="1" t="s">
        <v>13</v>
      </c>
      <c r="S239" s="1">
        <v>1</v>
      </c>
      <c r="T239" s="1" t="s">
        <v>74</v>
      </c>
    </row>
    <row r="240" spans="1:20" x14ac:dyDescent="0.2">
      <c r="A240" s="1">
        <v>24</v>
      </c>
      <c r="B240" s="1">
        <v>1</v>
      </c>
      <c r="C240" s="1">
        <v>1</v>
      </c>
      <c r="D240" s="1" t="s">
        <v>6</v>
      </c>
      <c r="F240" s="1">
        <v>2</v>
      </c>
      <c r="G240" s="1">
        <v>14.5</v>
      </c>
      <c r="H240" s="1">
        <v>2</v>
      </c>
      <c r="I240" s="1">
        <v>15.5</v>
      </c>
      <c r="J240" s="1">
        <v>14.5</v>
      </c>
      <c r="K240" s="1">
        <f t="shared" si="25"/>
        <v>1</v>
      </c>
      <c r="L240" s="1" t="s">
        <v>50</v>
      </c>
      <c r="M240" s="1">
        <f t="shared" si="22"/>
        <v>-6.4516129032258061</v>
      </c>
      <c r="N240" s="1" t="str">
        <f t="shared" si="26"/>
        <v>N</v>
      </c>
      <c r="O240" s="1" t="str">
        <f t="shared" si="24"/>
        <v>N</v>
      </c>
      <c r="P240" s="4">
        <v>30</v>
      </c>
      <c r="Q240" s="4" t="s">
        <v>49</v>
      </c>
      <c r="R240" s="1" t="s">
        <v>13</v>
      </c>
      <c r="S240" s="1">
        <v>1</v>
      </c>
      <c r="T240" s="1" t="s">
        <v>74</v>
      </c>
    </row>
    <row r="241" spans="1:20" x14ac:dyDescent="0.2">
      <c r="A241" s="1">
        <v>25</v>
      </c>
      <c r="B241" s="1">
        <v>1</v>
      </c>
      <c r="C241" s="1">
        <v>1</v>
      </c>
      <c r="D241" s="1" t="s">
        <v>6</v>
      </c>
      <c r="F241" s="1">
        <v>2</v>
      </c>
      <c r="G241" s="1">
        <v>14.5</v>
      </c>
      <c r="H241" s="1">
        <v>2</v>
      </c>
      <c r="I241" s="1">
        <v>14</v>
      </c>
      <c r="J241" s="1">
        <v>14.5</v>
      </c>
      <c r="K241" s="1">
        <f t="shared" si="25"/>
        <v>-0.5</v>
      </c>
      <c r="L241" s="1" t="s">
        <v>50</v>
      </c>
      <c r="M241" s="1">
        <f t="shared" si="22"/>
        <v>3.5714285714285716</v>
      </c>
      <c r="N241" s="1" t="str">
        <f t="shared" si="26"/>
        <v>N</v>
      </c>
      <c r="O241" s="1" t="str">
        <f t="shared" si="24"/>
        <v>N</v>
      </c>
      <c r="P241" s="4">
        <v>30</v>
      </c>
      <c r="Q241" s="4" t="s">
        <v>49</v>
      </c>
      <c r="R241" s="1" t="s">
        <v>13</v>
      </c>
      <c r="S241" s="1">
        <v>1</v>
      </c>
      <c r="T241" s="1" t="s">
        <v>74</v>
      </c>
    </row>
    <row r="242" spans="1:20" x14ac:dyDescent="0.2">
      <c r="A242" s="1">
        <v>26</v>
      </c>
      <c r="B242" s="1">
        <v>1</v>
      </c>
      <c r="C242" s="1">
        <v>1</v>
      </c>
      <c r="D242" s="1" t="s">
        <v>6</v>
      </c>
      <c r="F242" s="1">
        <v>2</v>
      </c>
      <c r="G242" s="1">
        <v>11.5</v>
      </c>
      <c r="H242" s="1">
        <v>2</v>
      </c>
      <c r="I242" s="1">
        <v>15</v>
      </c>
      <c r="J242" s="1">
        <v>11.5</v>
      </c>
      <c r="K242" s="1">
        <f t="shared" si="25"/>
        <v>3.5</v>
      </c>
      <c r="L242" s="1" t="s">
        <v>50</v>
      </c>
      <c r="M242" s="1">
        <f t="shared" si="22"/>
        <v>-23.333333333333332</v>
      </c>
      <c r="N242" s="1" t="str">
        <f t="shared" si="26"/>
        <v>R</v>
      </c>
      <c r="O242" s="1" t="str">
        <f t="shared" si="24"/>
        <v>R</v>
      </c>
      <c r="P242" s="4">
        <v>30</v>
      </c>
      <c r="Q242" s="4" t="s">
        <v>49</v>
      </c>
      <c r="R242" s="1" t="s">
        <v>13</v>
      </c>
      <c r="S242" s="1">
        <v>1</v>
      </c>
      <c r="T242" s="1" t="s">
        <v>74</v>
      </c>
    </row>
    <row r="243" spans="1:20" x14ac:dyDescent="0.2">
      <c r="A243" s="1">
        <v>27</v>
      </c>
      <c r="B243" s="1">
        <v>2</v>
      </c>
      <c r="C243" s="1">
        <v>1</v>
      </c>
      <c r="D243" s="1" t="s">
        <v>41</v>
      </c>
      <c r="F243" s="1">
        <v>2</v>
      </c>
      <c r="G243" s="1">
        <v>25</v>
      </c>
      <c r="H243" s="1">
        <v>1</v>
      </c>
      <c r="I243" s="1">
        <v>25.5</v>
      </c>
      <c r="J243" s="1">
        <v>25</v>
      </c>
      <c r="K243" s="1">
        <f t="shared" si="25"/>
        <v>0.5</v>
      </c>
      <c r="L243" s="1" t="s">
        <v>49</v>
      </c>
      <c r="M243" s="1">
        <f t="shared" si="22"/>
        <v>-1.9607843137254901</v>
      </c>
      <c r="N243" s="1" t="str">
        <f t="shared" si="26"/>
        <v>N</v>
      </c>
      <c r="O243" s="1" t="str">
        <f t="shared" si="24"/>
        <v>N</v>
      </c>
      <c r="P243" s="4">
        <v>90</v>
      </c>
      <c r="Q243" s="4" t="s">
        <v>49</v>
      </c>
      <c r="R243" s="1" t="s">
        <v>13</v>
      </c>
      <c r="S243" s="1">
        <v>0</v>
      </c>
      <c r="T243" s="1" t="s">
        <v>74</v>
      </c>
    </row>
    <row r="244" spans="1:20" x14ac:dyDescent="0.2">
      <c r="A244" s="1">
        <v>28</v>
      </c>
      <c r="B244" s="1">
        <v>2</v>
      </c>
      <c r="C244" s="1">
        <v>1</v>
      </c>
      <c r="D244" s="1" t="s">
        <v>41</v>
      </c>
      <c r="F244" s="1">
        <v>2</v>
      </c>
      <c r="G244" s="1">
        <v>23.5</v>
      </c>
      <c r="H244" s="1">
        <v>1</v>
      </c>
      <c r="I244" s="1">
        <v>24</v>
      </c>
      <c r="J244" s="1">
        <v>23.5</v>
      </c>
      <c r="K244" s="1">
        <f t="shared" si="25"/>
        <v>0.5</v>
      </c>
      <c r="L244" s="1" t="s">
        <v>49</v>
      </c>
      <c r="M244" s="1">
        <f t="shared" si="22"/>
        <v>-2.0833333333333335</v>
      </c>
      <c r="N244" s="1" t="str">
        <f t="shared" si="26"/>
        <v>N</v>
      </c>
      <c r="O244" s="1" t="str">
        <f t="shared" si="24"/>
        <v>N</v>
      </c>
      <c r="P244" s="4">
        <v>90</v>
      </c>
      <c r="Q244" s="4" t="s">
        <v>49</v>
      </c>
      <c r="R244" s="1" t="s">
        <v>13</v>
      </c>
      <c r="S244" s="1">
        <v>0</v>
      </c>
      <c r="T244" s="1" t="s">
        <v>74</v>
      </c>
    </row>
    <row r="245" spans="1:20" x14ac:dyDescent="0.2">
      <c r="A245" s="1">
        <v>29</v>
      </c>
      <c r="B245" s="1">
        <v>2</v>
      </c>
      <c r="C245" s="1">
        <v>1</v>
      </c>
      <c r="D245" s="1" t="s">
        <v>41</v>
      </c>
      <c r="F245" s="1">
        <v>2</v>
      </c>
      <c r="G245" s="1">
        <v>23.5</v>
      </c>
      <c r="H245" s="1">
        <v>1</v>
      </c>
      <c r="I245" s="1">
        <v>23</v>
      </c>
      <c r="J245" s="1">
        <v>23.5</v>
      </c>
      <c r="K245" s="1">
        <f t="shared" si="25"/>
        <v>-0.5</v>
      </c>
      <c r="L245" s="1" t="s">
        <v>49</v>
      </c>
      <c r="M245" s="1">
        <f t="shared" si="22"/>
        <v>2.1739130434782608</v>
      </c>
      <c r="N245" s="1" t="str">
        <f t="shared" si="26"/>
        <v>N</v>
      </c>
      <c r="O245" s="1" t="str">
        <f t="shared" si="24"/>
        <v>N</v>
      </c>
      <c r="P245" s="4">
        <v>90</v>
      </c>
      <c r="Q245" s="4" t="s">
        <v>49</v>
      </c>
      <c r="R245" s="1" t="s">
        <v>13</v>
      </c>
      <c r="S245" s="1">
        <v>0</v>
      </c>
      <c r="T245" s="1" t="s">
        <v>74</v>
      </c>
    </row>
    <row r="246" spans="1:20" x14ac:dyDescent="0.2">
      <c r="A246" s="1">
        <v>30</v>
      </c>
      <c r="B246" s="1">
        <v>2</v>
      </c>
      <c r="C246" s="1">
        <v>1</v>
      </c>
      <c r="D246" s="1" t="s">
        <v>41</v>
      </c>
      <c r="F246" s="1">
        <v>2</v>
      </c>
      <c r="G246" s="1">
        <v>21</v>
      </c>
      <c r="H246" s="1">
        <v>1</v>
      </c>
      <c r="I246" s="1">
        <v>22</v>
      </c>
      <c r="J246" s="1">
        <v>21</v>
      </c>
      <c r="K246" s="1">
        <f t="shared" si="25"/>
        <v>1</v>
      </c>
      <c r="L246" s="1" t="s">
        <v>49</v>
      </c>
      <c r="M246" s="1">
        <f t="shared" si="22"/>
        <v>-4.5454545454545459</v>
      </c>
      <c r="N246" s="1" t="str">
        <f t="shared" si="26"/>
        <v>N</v>
      </c>
      <c r="O246" s="1" t="str">
        <f t="shared" si="24"/>
        <v>N</v>
      </c>
      <c r="P246" s="4">
        <v>90</v>
      </c>
      <c r="Q246" s="4" t="s">
        <v>49</v>
      </c>
      <c r="R246" s="1" t="s">
        <v>13</v>
      </c>
      <c r="S246" s="1">
        <v>0</v>
      </c>
      <c r="T246" s="1" t="s">
        <v>74</v>
      </c>
    </row>
    <row r="247" spans="1:20" x14ac:dyDescent="0.2">
      <c r="A247" s="1">
        <v>31</v>
      </c>
      <c r="B247" s="1">
        <v>2</v>
      </c>
      <c r="C247" s="1">
        <v>1</v>
      </c>
      <c r="D247" s="1" t="s">
        <v>41</v>
      </c>
      <c r="F247" s="1">
        <v>2</v>
      </c>
      <c r="G247" s="1">
        <v>23.5</v>
      </c>
      <c r="H247" s="1">
        <v>1</v>
      </c>
      <c r="I247" s="1">
        <v>19.5</v>
      </c>
      <c r="J247" s="1">
        <v>23.5</v>
      </c>
      <c r="K247" s="1">
        <f t="shared" si="25"/>
        <v>-4</v>
      </c>
      <c r="L247" s="1" t="s">
        <v>49</v>
      </c>
      <c r="M247" s="1">
        <f t="shared" si="22"/>
        <v>20.512820512820515</v>
      </c>
      <c r="N247" s="1" t="str">
        <f t="shared" si="26"/>
        <v>N</v>
      </c>
      <c r="O247" s="1" t="str">
        <f t="shared" si="24"/>
        <v>N</v>
      </c>
      <c r="P247" s="4">
        <v>90</v>
      </c>
      <c r="Q247" s="4" t="s">
        <v>49</v>
      </c>
      <c r="R247" s="1" t="s">
        <v>13</v>
      </c>
      <c r="S247" s="1">
        <v>0</v>
      </c>
      <c r="T247" s="1" t="s">
        <v>74</v>
      </c>
    </row>
    <row r="248" spans="1:20" x14ac:dyDescent="0.2">
      <c r="A248" s="1">
        <v>32</v>
      </c>
      <c r="B248" s="1">
        <v>2</v>
      </c>
      <c r="C248" s="1">
        <v>1</v>
      </c>
      <c r="D248" s="1" t="s">
        <v>41</v>
      </c>
      <c r="F248" s="1">
        <v>2</v>
      </c>
      <c r="G248" s="1">
        <v>17</v>
      </c>
      <c r="H248" s="1">
        <v>1</v>
      </c>
      <c r="I248" s="1">
        <v>17.5</v>
      </c>
      <c r="J248" s="1">
        <v>17</v>
      </c>
      <c r="K248" s="1">
        <f t="shared" si="25"/>
        <v>0.5</v>
      </c>
      <c r="L248" s="1" t="s">
        <v>49</v>
      </c>
      <c r="M248" s="1">
        <f t="shared" si="22"/>
        <v>-2.8571428571428572</v>
      </c>
      <c r="N248" s="1" t="str">
        <f t="shared" si="26"/>
        <v>N</v>
      </c>
      <c r="O248" s="1" t="str">
        <f t="shared" si="24"/>
        <v>N</v>
      </c>
      <c r="P248" s="4">
        <v>90</v>
      </c>
      <c r="Q248" s="4" t="s">
        <v>49</v>
      </c>
      <c r="R248" s="1" t="s">
        <v>13</v>
      </c>
      <c r="S248" s="1">
        <v>0</v>
      </c>
      <c r="T248" s="1" t="s">
        <v>74</v>
      </c>
    </row>
    <row r="249" spans="1:20" x14ac:dyDescent="0.2">
      <c r="A249" s="1">
        <v>33</v>
      </c>
      <c r="B249" s="1">
        <v>2</v>
      </c>
      <c r="C249" s="1">
        <v>1</v>
      </c>
      <c r="D249" s="1" t="s">
        <v>41</v>
      </c>
      <c r="F249" s="1">
        <v>2</v>
      </c>
      <c r="G249" s="1">
        <v>17</v>
      </c>
      <c r="H249" s="1">
        <v>1</v>
      </c>
      <c r="I249" s="1">
        <v>17</v>
      </c>
      <c r="J249" s="1">
        <v>17</v>
      </c>
      <c r="K249" s="1">
        <f t="shared" si="25"/>
        <v>0</v>
      </c>
      <c r="L249" s="1" t="s">
        <v>49</v>
      </c>
      <c r="M249" s="1">
        <f t="shared" si="22"/>
        <v>0</v>
      </c>
      <c r="N249" s="1" t="str">
        <f t="shared" si="26"/>
        <v>N</v>
      </c>
      <c r="O249" s="1" t="str">
        <f t="shared" si="24"/>
        <v>N</v>
      </c>
      <c r="P249" s="4">
        <v>90</v>
      </c>
      <c r="Q249" s="4" t="s">
        <v>49</v>
      </c>
      <c r="R249" s="1" t="s">
        <v>13</v>
      </c>
      <c r="S249" s="1">
        <v>0</v>
      </c>
      <c r="T249" s="1" t="s">
        <v>74</v>
      </c>
    </row>
    <row r="250" spans="1:20" x14ac:dyDescent="0.2">
      <c r="A250" s="1">
        <v>34</v>
      </c>
      <c r="B250" s="1">
        <v>2</v>
      </c>
      <c r="C250" s="1">
        <v>1</v>
      </c>
      <c r="D250" s="1" t="s">
        <v>41</v>
      </c>
      <c r="F250" s="1">
        <v>2</v>
      </c>
      <c r="G250" s="1">
        <v>16.5</v>
      </c>
      <c r="H250" s="1">
        <v>1</v>
      </c>
      <c r="I250" s="1">
        <v>16</v>
      </c>
      <c r="J250" s="1">
        <v>16.5</v>
      </c>
      <c r="K250" s="1">
        <f t="shared" si="25"/>
        <v>-0.5</v>
      </c>
      <c r="L250" s="1" t="s">
        <v>49</v>
      </c>
      <c r="M250" s="1">
        <f t="shared" si="22"/>
        <v>3.125</v>
      </c>
      <c r="N250" s="1" t="str">
        <f t="shared" si="26"/>
        <v>N</v>
      </c>
      <c r="O250" s="1" t="str">
        <f t="shared" si="24"/>
        <v>N</v>
      </c>
      <c r="P250" s="4">
        <v>90</v>
      </c>
      <c r="Q250" s="4" t="s">
        <v>49</v>
      </c>
      <c r="R250" s="1" t="s">
        <v>13</v>
      </c>
      <c r="S250" s="1">
        <v>0</v>
      </c>
      <c r="T250" s="1" t="s">
        <v>74</v>
      </c>
    </row>
    <row r="251" spans="1:20" x14ac:dyDescent="0.2">
      <c r="A251" s="1">
        <v>35</v>
      </c>
      <c r="B251" s="1">
        <v>2</v>
      </c>
      <c r="C251" s="1">
        <v>1</v>
      </c>
      <c r="D251" s="1" t="s">
        <v>41</v>
      </c>
      <c r="F251" s="1">
        <v>2</v>
      </c>
      <c r="G251" s="1">
        <v>16</v>
      </c>
      <c r="H251" s="1">
        <v>1</v>
      </c>
      <c r="I251" s="1">
        <v>15.5</v>
      </c>
      <c r="J251" s="1">
        <v>16</v>
      </c>
      <c r="K251" s="1">
        <f t="shared" si="25"/>
        <v>-0.5</v>
      </c>
      <c r="L251" s="1" t="s">
        <v>50</v>
      </c>
      <c r="M251" s="1">
        <f t="shared" si="22"/>
        <v>3.225806451612903</v>
      </c>
      <c r="N251" s="1" t="str">
        <f t="shared" si="26"/>
        <v>N</v>
      </c>
      <c r="O251" s="1" t="str">
        <f t="shared" si="24"/>
        <v>N</v>
      </c>
      <c r="P251" s="4">
        <v>90</v>
      </c>
      <c r="Q251" s="4" t="s">
        <v>49</v>
      </c>
      <c r="R251" s="1" t="s">
        <v>13</v>
      </c>
      <c r="S251" s="1">
        <v>0</v>
      </c>
      <c r="T251" s="1" t="s">
        <v>74</v>
      </c>
    </row>
    <row r="252" spans="1:20" x14ac:dyDescent="0.2">
      <c r="A252" s="1">
        <v>36</v>
      </c>
      <c r="B252" s="1">
        <v>2</v>
      </c>
      <c r="C252" s="1">
        <v>1</v>
      </c>
      <c r="D252" s="1" t="s">
        <v>41</v>
      </c>
      <c r="F252" s="1">
        <v>2</v>
      </c>
      <c r="G252" s="1">
        <v>14</v>
      </c>
      <c r="H252" s="1">
        <v>1</v>
      </c>
      <c r="I252" s="1">
        <v>15</v>
      </c>
      <c r="J252" s="1">
        <v>14</v>
      </c>
      <c r="K252" s="1">
        <f t="shared" si="25"/>
        <v>1</v>
      </c>
      <c r="L252" s="1" t="s">
        <v>50</v>
      </c>
      <c r="M252" s="1">
        <f t="shared" si="22"/>
        <v>-6.666666666666667</v>
      </c>
      <c r="N252" s="1" t="str">
        <f t="shared" si="26"/>
        <v>N</v>
      </c>
      <c r="O252" s="1" t="str">
        <f t="shared" si="24"/>
        <v>N</v>
      </c>
      <c r="P252" s="4">
        <v>90</v>
      </c>
      <c r="Q252" s="4" t="s">
        <v>49</v>
      </c>
      <c r="R252" s="1" t="s">
        <v>13</v>
      </c>
      <c r="S252" s="1">
        <v>0</v>
      </c>
      <c r="T252" s="1" t="s">
        <v>74</v>
      </c>
    </row>
    <row r="253" spans="1:20" x14ac:dyDescent="0.2">
      <c r="A253" s="1">
        <v>37</v>
      </c>
      <c r="B253" s="1">
        <v>5</v>
      </c>
      <c r="C253" s="1">
        <v>1</v>
      </c>
      <c r="D253" s="1" t="s">
        <v>15</v>
      </c>
      <c r="F253" s="1">
        <v>2</v>
      </c>
      <c r="G253" s="1">
        <v>21</v>
      </c>
      <c r="H253" s="1">
        <v>1</v>
      </c>
      <c r="I253" s="1">
        <v>20</v>
      </c>
      <c r="J253" s="1">
        <v>21</v>
      </c>
      <c r="K253" s="1">
        <f t="shared" si="25"/>
        <v>-1</v>
      </c>
      <c r="L253" s="1" t="s">
        <v>49</v>
      </c>
      <c r="M253" s="1">
        <f t="shared" si="22"/>
        <v>5</v>
      </c>
      <c r="N253" s="1" t="str">
        <f t="shared" si="26"/>
        <v>N</v>
      </c>
      <c r="O253" s="1" t="str">
        <f t="shared" si="24"/>
        <v>N</v>
      </c>
      <c r="P253" s="4">
        <v>16</v>
      </c>
      <c r="Q253" s="4" t="s">
        <v>50</v>
      </c>
      <c r="R253" s="1" t="s">
        <v>13</v>
      </c>
      <c r="S253" s="1">
        <v>0</v>
      </c>
      <c r="T253" s="1" t="s">
        <v>74</v>
      </c>
    </row>
    <row r="254" spans="1:20" x14ac:dyDescent="0.2">
      <c r="A254" s="1">
        <v>38</v>
      </c>
      <c r="B254" s="1">
        <v>5</v>
      </c>
      <c r="C254" s="1">
        <v>1</v>
      </c>
      <c r="D254" s="1" t="s">
        <v>15</v>
      </c>
      <c r="F254" s="1">
        <v>2</v>
      </c>
      <c r="G254" s="1">
        <v>16.5</v>
      </c>
      <c r="H254" s="1">
        <v>1</v>
      </c>
      <c r="I254" s="1">
        <v>17</v>
      </c>
      <c r="J254" s="1">
        <v>16.5</v>
      </c>
      <c r="K254" s="1">
        <f t="shared" si="25"/>
        <v>0.5</v>
      </c>
      <c r="L254" s="1" t="s">
        <v>49</v>
      </c>
      <c r="M254" s="1">
        <f t="shared" si="22"/>
        <v>-2.9411764705882355</v>
      </c>
      <c r="N254" s="1" t="str">
        <f t="shared" si="26"/>
        <v>N</v>
      </c>
      <c r="O254" s="1" t="str">
        <f t="shared" si="24"/>
        <v>N</v>
      </c>
      <c r="P254" s="4">
        <v>16</v>
      </c>
      <c r="Q254" s="4" t="s">
        <v>50</v>
      </c>
      <c r="R254" s="1" t="s">
        <v>13</v>
      </c>
      <c r="S254" s="1">
        <v>0</v>
      </c>
      <c r="T254" s="1" t="s">
        <v>74</v>
      </c>
    </row>
    <row r="255" spans="1:20" x14ac:dyDescent="0.2">
      <c r="A255" s="1">
        <v>39</v>
      </c>
      <c r="B255" s="1">
        <v>7</v>
      </c>
      <c r="C255" s="1">
        <v>1</v>
      </c>
      <c r="D255" s="1" t="s">
        <v>18</v>
      </c>
      <c r="E255" s="1" t="s">
        <v>19</v>
      </c>
      <c r="F255" s="1">
        <v>2</v>
      </c>
      <c r="G255" s="1">
        <v>22</v>
      </c>
      <c r="H255" s="1">
        <v>2</v>
      </c>
      <c r="I255" s="1">
        <v>21</v>
      </c>
      <c r="J255" s="1">
        <v>22</v>
      </c>
      <c r="K255" s="1">
        <f t="shared" si="25"/>
        <v>-1</v>
      </c>
      <c r="L255" s="1" t="s">
        <v>49</v>
      </c>
      <c r="M255" s="1">
        <f t="shared" si="22"/>
        <v>4.7619047619047619</v>
      </c>
      <c r="N255" s="1" t="str">
        <f t="shared" si="26"/>
        <v>N</v>
      </c>
      <c r="O255" s="1" t="str">
        <f t="shared" si="24"/>
        <v>N</v>
      </c>
      <c r="P255" s="4">
        <f t="shared" ref="P255:P263" si="27">1/24</f>
        <v>4.1666666666666664E-2</v>
      </c>
      <c r="Q255" s="4" t="s">
        <v>51</v>
      </c>
      <c r="R255" s="1" t="s">
        <v>13</v>
      </c>
      <c r="S255" s="1">
        <v>0</v>
      </c>
      <c r="T255" s="3" t="s">
        <v>74</v>
      </c>
    </row>
    <row r="256" spans="1:20" x14ac:dyDescent="0.2">
      <c r="A256" s="1">
        <v>40</v>
      </c>
      <c r="B256" s="1">
        <v>7</v>
      </c>
      <c r="C256" s="1">
        <v>1</v>
      </c>
      <c r="D256" s="1" t="s">
        <v>18</v>
      </c>
      <c r="E256" s="1" t="s">
        <v>19</v>
      </c>
      <c r="F256" s="1">
        <v>2</v>
      </c>
      <c r="G256" s="1">
        <v>22.5</v>
      </c>
      <c r="H256" s="1">
        <v>2</v>
      </c>
      <c r="I256" s="1">
        <v>19.5</v>
      </c>
      <c r="J256" s="1">
        <v>22.5</v>
      </c>
      <c r="K256" s="1">
        <f t="shared" si="25"/>
        <v>-3</v>
      </c>
      <c r="L256" s="1" t="s">
        <v>49</v>
      </c>
      <c r="M256" s="1">
        <f t="shared" si="22"/>
        <v>15.384615384615385</v>
      </c>
      <c r="N256" s="1" t="str">
        <f t="shared" si="26"/>
        <v>N</v>
      </c>
      <c r="O256" s="1" t="str">
        <f t="shared" si="24"/>
        <v>N</v>
      </c>
      <c r="P256" s="4">
        <f t="shared" si="27"/>
        <v>4.1666666666666664E-2</v>
      </c>
      <c r="Q256" s="4" t="s">
        <v>51</v>
      </c>
      <c r="R256" s="1" t="s">
        <v>13</v>
      </c>
      <c r="S256" s="1">
        <v>0</v>
      </c>
      <c r="T256" s="3" t="s">
        <v>74</v>
      </c>
    </row>
    <row r="257" spans="1:20" x14ac:dyDescent="0.2">
      <c r="A257" s="1">
        <v>41</v>
      </c>
      <c r="B257" s="1">
        <v>7</v>
      </c>
      <c r="C257" s="1">
        <v>1</v>
      </c>
      <c r="D257" s="1" t="s">
        <v>18</v>
      </c>
      <c r="E257" s="1" t="s">
        <v>19</v>
      </c>
      <c r="F257" s="1">
        <v>2</v>
      </c>
      <c r="G257" s="1">
        <v>19.5</v>
      </c>
      <c r="H257" s="1">
        <v>2</v>
      </c>
      <c r="I257" s="1">
        <v>18.5</v>
      </c>
      <c r="J257" s="1">
        <v>19.5</v>
      </c>
      <c r="K257" s="1">
        <f t="shared" si="25"/>
        <v>-1</v>
      </c>
      <c r="L257" s="1" t="s">
        <v>49</v>
      </c>
      <c r="M257" s="1">
        <f t="shared" si="22"/>
        <v>5.4054054054054053</v>
      </c>
      <c r="N257" s="1" t="str">
        <f t="shared" si="26"/>
        <v>N</v>
      </c>
      <c r="O257" s="1" t="str">
        <f t="shared" si="24"/>
        <v>N</v>
      </c>
      <c r="P257" s="4">
        <f t="shared" si="27"/>
        <v>4.1666666666666664E-2</v>
      </c>
      <c r="Q257" s="4" t="s">
        <v>51</v>
      </c>
      <c r="R257" s="1" t="s">
        <v>13</v>
      </c>
      <c r="S257" s="1">
        <v>0</v>
      </c>
      <c r="T257" s="3" t="s">
        <v>74</v>
      </c>
    </row>
    <row r="258" spans="1:20" x14ac:dyDescent="0.2">
      <c r="A258" s="1">
        <v>42</v>
      </c>
      <c r="B258" s="1">
        <v>7</v>
      </c>
      <c r="C258" s="1">
        <v>1</v>
      </c>
      <c r="D258" s="1" t="s">
        <v>18</v>
      </c>
      <c r="E258" s="1" t="s">
        <v>19</v>
      </c>
      <c r="F258" s="1">
        <v>2</v>
      </c>
      <c r="G258" s="1">
        <v>15.5</v>
      </c>
      <c r="H258" s="1">
        <v>2</v>
      </c>
      <c r="I258" s="1">
        <v>16</v>
      </c>
      <c r="J258" s="1">
        <v>15.5</v>
      </c>
      <c r="K258" s="1">
        <f t="shared" si="25"/>
        <v>0.5</v>
      </c>
      <c r="L258" s="1" t="s">
        <v>49</v>
      </c>
      <c r="M258" s="1">
        <f t="shared" si="22"/>
        <v>-3.125</v>
      </c>
      <c r="N258" s="1" t="str">
        <f t="shared" si="26"/>
        <v>N</v>
      </c>
      <c r="O258" s="1" t="str">
        <f t="shared" si="24"/>
        <v>N</v>
      </c>
      <c r="P258" s="4">
        <f t="shared" si="27"/>
        <v>4.1666666666666664E-2</v>
      </c>
      <c r="Q258" s="4" t="s">
        <v>51</v>
      </c>
      <c r="R258" s="1" t="s">
        <v>13</v>
      </c>
      <c r="S258" s="1">
        <v>0</v>
      </c>
      <c r="T258" s="3" t="s">
        <v>74</v>
      </c>
    </row>
    <row r="259" spans="1:20" x14ac:dyDescent="0.2">
      <c r="A259" s="1">
        <v>43</v>
      </c>
      <c r="B259" s="1">
        <v>7</v>
      </c>
      <c r="C259" s="1">
        <v>1</v>
      </c>
      <c r="D259" s="1" t="s">
        <v>18</v>
      </c>
      <c r="E259" s="1" t="s">
        <v>19</v>
      </c>
      <c r="F259" s="1">
        <v>2</v>
      </c>
      <c r="G259" s="1">
        <v>16.5</v>
      </c>
      <c r="H259" s="1">
        <v>2</v>
      </c>
      <c r="I259" s="1">
        <v>15</v>
      </c>
      <c r="J259" s="1">
        <v>16.5</v>
      </c>
      <c r="K259" s="1">
        <f t="shared" si="25"/>
        <v>-1.5</v>
      </c>
      <c r="L259" s="1" t="s">
        <v>50</v>
      </c>
      <c r="M259" s="1">
        <f t="shared" si="22"/>
        <v>10</v>
      </c>
      <c r="N259" s="1" t="str">
        <f t="shared" si="26"/>
        <v>N</v>
      </c>
      <c r="O259" s="1" t="str">
        <f t="shared" si="24"/>
        <v>N</v>
      </c>
      <c r="P259" s="4">
        <f t="shared" si="27"/>
        <v>4.1666666666666664E-2</v>
      </c>
      <c r="Q259" s="4" t="s">
        <v>51</v>
      </c>
      <c r="R259" s="1" t="s">
        <v>13</v>
      </c>
      <c r="S259" s="1">
        <v>0</v>
      </c>
      <c r="T259" s="3" t="s">
        <v>74</v>
      </c>
    </row>
    <row r="260" spans="1:20" x14ac:dyDescent="0.2">
      <c r="A260" s="1">
        <v>44</v>
      </c>
      <c r="B260" s="1">
        <v>7</v>
      </c>
      <c r="C260" s="1">
        <v>1</v>
      </c>
      <c r="D260" s="1" t="s">
        <v>18</v>
      </c>
      <c r="E260" s="1" t="s">
        <v>19</v>
      </c>
      <c r="F260" s="1">
        <v>2</v>
      </c>
      <c r="G260" s="1">
        <v>13.5</v>
      </c>
      <c r="H260" s="1">
        <v>2</v>
      </c>
      <c r="I260" s="1">
        <v>13</v>
      </c>
      <c r="J260" s="1">
        <v>13.5</v>
      </c>
      <c r="K260" s="1">
        <f t="shared" si="25"/>
        <v>-0.5</v>
      </c>
      <c r="L260" s="1" t="s">
        <v>50</v>
      </c>
      <c r="M260" s="1">
        <f t="shared" si="22"/>
        <v>3.8461538461538463</v>
      </c>
      <c r="N260" s="1" t="str">
        <f t="shared" si="26"/>
        <v>N</v>
      </c>
      <c r="O260" s="1" t="str">
        <f t="shared" si="24"/>
        <v>N</v>
      </c>
      <c r="P260" s="4">
        <f t="shared" si="27"/>
        <v>4.1666666666666664E-2</v>
      </c>
      <c r="Q260" s="4" t="s">
        <v>51</v>
      </c>
      <c r="R260" s="1" t="s">
        <v>13</v>
      </c>
      <c r="S260" s="1">
        <v>0</v>
      </c>
      <c r="T260" s="3" t="s">
        <v>74</v>
      </c>
    </row>
    <row r="261" spans="1:20" x14ac:dyDescent="0.2">
      <c r="A261" s="1">
        <v>45</v>
      </c>
      <c r="B261" s="1">
        <v>7</v>
      </c>
      <c r="C261" s="1">
        <v>1</v>
      </c>
      <c r="D261" s="1" t="s">
        <v>18</v>
      </c>
      <c r="E261" s="1" t="s">
        <v>19</v>
      </c>
      <c r="F261" s="1">
        <v>2</v>
      </c>
      <c r="G261" s="1">
        <v>10.5</v>
      </c>
      <c r="H261" s="1">
        <v>2</v>
      </c>
      <c r="I261" s="1">
        <v>10</v>
      </c>
      <c r="J261" s="1">
        <v>10.5</v>
      </c>
      <c r="K261" s="1">
        <f t="shared" si="25"/>
        <v>-0.5</v>
      </c>
      <c r="L261" s="1" t="s">
        <v>51</v>
      </c>
      <c r="M261" s="1">
        <f t="shared" si="22"/>
        <v>5</v>
      </c>
      <c r="N261" s="1" t="str">
        <f t="shared" si="26"/>
        <v>N</v>
      </c>
      <c r="O261" s="1" t="str">
        <f t="shared" si="24"/>
        <v>N</v>
      </c>
      <c r="P261" s="4">
        <f t="shared" si="27"/>
        <v>4.1666666666666664E-2</v>
      </c>
      <c r="Q261" s="4" t="s">
        <v>51</v>
      </c>
      <c r="R261" s="1" t="s">
        <v>13</v>
      </c>
      <c r="S261" s="1">
        <v>0</v>
      </c>
      <c r="T261" s="3" t="s">
        <v>74</v>
      </c>
    </row>
    <row r="262" spans="1:20" x14ac:dyDescent="0.2">
      <c r="A262" s="1">
        <v>46</v>
      </c>
      <c r="B262" s="1">
        <v>7</v>
      </c>
      <c r="C262" s="1">
        <v>1</v>
      </c>
      <c r="D262" s="1" t="s">
        <v>18</v>
      </c>
      <c r="E262" s="1" t="s">
        <v>19</v>
      </c>
      <c r="F262" s="1">
        <v>2</v>
      </c>
      <c r="G262" s="1">
        <v>9.5</v>
      </c>
      <c r="H262" s="1">
        <v>2</v>
      </c>
      <c r="I262" s="1">
        <v>10</v>
      </c>
      <c r="J262" s="1">
        <v>9.5</v>
      </c>
      <c r="K262" s="1">
        <f t="shared" si="25"/>
        <v>0.5</v>
      </c>
      <c r="L262" s="1" t="s">
        <v>51</v>
      </c>
      <c r="M262" s="1">
        <f t="shared" si="22"/>
        <v>-5</v>
      </c>
      <c r="N262" s="1" t="str">
        <f t="shared" si="26"/>
        <v>N</v>
      </c>
      <c r="O262" s="1" t="str">
        <f t="shared" si="24"/>
        <v>N</v>
      </c>
      <c r="P262" s="4">
        <f t="shared" si="27"/>
        <v>4.1666666666666664E-2</v>
      </c>
      <c r="Q262" s="4" t="s">
        <v>51</v>
      </c>
      <c r="R262" s="1" t="s">
        <v>13</v>
      </c>
      <c r="S262" s="1">
        <v>0</v>
      </c>
      <c r="T262" s="3" t="s">
        <v>74</v>
      </c>
    </row>
    <row r="263" spans="1:20" x14ac:dyDescent="0.2">
      <c r="A263" s="1">
        <v>47</v>
      </c>
      <c r="B263" s="1">
        <v>7</v>
      </c>
      <c r="C263" s="1">
        <v>1</v>
      </c>
      <c r="D263" s="1" t="s">
        <v>18</v>
      </c>
      <c r="E263" s="1" t="s">
        <v>19</v>
      </c>
      <c r="F263" s="1">
        <v>2</v>
      </c>
      <c r="G263" s="1">
        <v>9.5</v>
      </c>
      <c r="H263" s="1">
        <v>2</v>
      </c>
      <c r="I263" s="1">
        <v>9</v>
      </c>
      <c r="J263" s="1">
        <v>9.5</v>
      </c>
      <c r="K263" s="1">
        <f t="shared" si="25"/>
        <v>-0.5</v>
      </c>
      <c r="L263" s="1" t="s">
        <v>51</v>
      </c>
      <c r="M263" s="1">
        <f t="shared" si="22"/>
        <v>5.5555555555555554</v>
      </c>
      <c r="N263" s="1" t="str">
        <f t="shared" si="26"/>
        <v>N</v>
      </c>
      <c r="O263" s="1" t="str">
        <f t="shared" si="24"/>
        <v>N</v>
      </c>
      <c r="P263" s="4">
        <f t="shared" si="27"/>
        <v>4.1666666666666664E-2</v>
      </c>
      <c r="Q263" s="4" t="s">
        <v>51</v>
      </c>
      <c r="R263" s="1" t="s">
        <v>13</v>
      </c>
      <c r="S263" s="1">
        <v>0</v>
      </c>
      <c r="T263" s="3" t="s">
        <v>74</v>
      </c>
    </row>
    <row r="264" spans="1:20" x14ac:dyDescent="0.2">
      <c r="A264" s="1">
        <v>48</v>
      </c>
      <c r="B264" s="1">
        <v>8</v>
      </c>
      <c r="C264" s="1">
        <v>1</v>
      </c>
      <c r="D264" s="2" t="s">
        <v>42</v>
      </c>
      <c r="F264" s="1">
        <v>2</v>
      </c>
      <c r="G264" s="1">
        <v>18.5</v>
      </c>
      <c r="H264" s="1">
        <v>1</v>
      </c>
      <c r="I264" s="1">
        <v>18</v>
      </c>
      <c r="J264" s="1">
        <v>18.5</v>
      </c>
      <c r="K264" s="1">
        <f t="shared" si="25"/>
        <v>-0.5</v>
      </c>
      <c r="L264" s="3" t="s">
        <v>49</v>
      </c>
      <c r="M264" s="1">
        <f t="shared" si="22"/>
        <v>2.7777777777777777</v>
      </c>
      <c r="N264" s="1" t="str">
        <f t="shared" si="26"/>
        <v>N</v>
      </c>
      <c r="O264" s="1" t="str">
        <f t="shared" si="24"/>
        <v>N</v>
      </c>
      <c r="P264" s="4">
        <v>365</v>
      </c>
      <c r="Q264" s="5" t="s">
        <v>49</v>
      </c>
      <c r="R264" s="1" t="s">
        <v>13</v>
      </c>
      <c r="S264" s="1">
        <v>0</v>
      </c>
      <c r="T264" s="1" t="s">
        <v>75</v>
      </c>
    </row>
    <row r="265" spans="1:20" x14ac:dyDescent="0.2">
      <c r="A265" s="1">
        <v>49</v>
      </c>
      <c r="B265" s="1">
        <v>8</v>
      </c>
      <c r="C265" s="1">
        <v>1</v>
      </c>
      <c r="D265" s="1" t="s">
        <v>42</v>
      </c>
      <c r="F265" s="1">
        <v>2</v>
      </c>
      <c r="G265" s="1">
        <v>16</v>
      </c>
      <c r="H265" s="1">
        <v>1</v>
      </c>
      <c r="I265" s="1">
        <v>16</v>
      </c>
      <c r="J265" s="1">
        <v>16</v>
      </c>
      <c r="K265" s="1">
        <f t="shared" si="25"/>
        <v>0</v>
      </c>
      <c r="L265" s="1" t="s">
        <v>49</v>
      </c>
      <c r="M265" s="1">
        <f t="shared" si="22"/>
        <v>0</v>
      </c>
      <c r="N265" s="1" t="str">
        <f t="shared" si="26"/>
        <v>N</v>
      </c>
      <c r="O265" s="1" t="str">
        <f t="shared" si="24"/>
        <v>N</v>
      </c>
      <c r="P265" s="4">
        <v>365</v>
      </c>
      <c r="Q265" s="5" t="s">
        <v>49</v>
      </c>
      <c r="R265" s="1" t="s">
        <v>13</v>
      </c>
      <c r="S265" s="1">
        <v>0</v>
      </c>
      <c r="T265" s="1" t="s">
        <v>75</v>
      </c>
    </row>
    <row r="266" spans="1:20" x14ac:dyDescent="0.2">
      <c r="A266" s="1">
        <v>50</v>
      </c>
      <c r="B266" s="1">
        <v>8</v>
      </c>
      <c r="C266" s="1">
        <v>1</v>
      </c>
      <c r="D266" s="1" t="s">
        <v>42</v>
      </c>
      <c r="F266" s="1">
        <v>2</v>
      </c>
      <c r="G266" s="1">
        <v>15</v>
      </c>
      <c r="H266" s="1">
        <v>1</v>
      </c>
      <c r="I266" s="1">
        <v>16</v>
      </c>
      <c r="J266" s="1">
        <v>15</v>
      </c>
      <c r="K266" s="1">
        <f t="shared" si="25"/>
        <v>1</v>
      </c>
      <c r="L266" s="1" t="s">
        <v>49</v>
      </c>
      <c r="M266" s="1">
        <f t="shared" si="22"/>
        <v>-6.25</v>
      </c>
      <c r="N266" s="1" t="str">
        <f t="shared" si="26"/>
        <v>N</v>
      </c>
      <c r="O266" s="1" t="str">
        <f t="shared" si="24"/>
        <v>N</v>
      </c>
      <c r="P266" s="4">
        <v>365</v>
      </c>
      <c r="Q266" s="5" t="s">
        <v>49</v>
      </c>
      <c r="R266" s="1" t="s">
        <v>13</v>
      </c>
      <c r="S266" s="1">
        <v>0</v>
      </c>
      <c r="T266" s="1" t="s">
        <v>75</v>
      </c>
    </row>
    <row r="267" spans="1:20" x14ac:dyDescent="0.2">
      <c r="A267" s="1">
        <v>51</v>
      </c>
      <c r="B267" s="1">
        <v>8</v>
      </c>
      <c r="C267" s="1">
        <v>1</v>
      </c>
      <c r="D267" s="1" t="s">
        <v>42</v>
      </c>
      <c r="F267" s="1">
        <v>2</v>
      </c>
      <c r="G267" s="1">
        <v>18</v>
      </c>
      <c r="H267" s="1">
        <v>1</v>
      </c>
      <c r="I267" s="1">
        <v>15</v>
      </c>
      <c r="J267" s="1">
        <v>18</v>
      </c>
      <c r="K267" s="1">
        <f t="shared" si="25"/>
        <v>-3</v>
      </c>
      <c r="L267" s="1" t="s">
        <v>50</v>
      </c>
      <c r="M267" s="1">
        <f t="shared" si="22"/>
        <v>20</v>
      </c>
      <c r="N267" s="1" t="str">
        <f t="shared" si="26"/>
        <v>N</v>
      </c>
      <c r="O267" s="1" t="str">
        <f t="shared" si="24"/>
        <v>N</v>
      </c>
      <c r="P267" s="4">
        <v>365</v>
      </c>
      <c r="Q267" s="5" t="s">
        <v>49</v>
      </c>
      <c r="R267" s="1" t="s">
        <v>13</v>
      </c>
      <c r="S267" s="1">
        <v>0</v>
      </c>
      <c r="T267" s="1" t="s">
        <v>75</v>
      </c>
    </row>
    <row r="268" spans="1:20" x14ac:dyDescent="0.2">
      <c r="A268" s="1">
        <v>52</v>
      </c>
      <c r="B268" s="1">
        <v>8</v>
      </c>
      <c r="C268" s="1">
        <v>1</v>
      </c>
      <c r="D268" s="1" t="s">
        <v>42</v>
      </c>
      <c r="F268" s="1">
        <v>2</v>
      </c>
      <c r="G268" s="1">
        <v>17</v>
      </c>
      <c r="H268" s="1">
        <v>1</v>
      </c>
      <c r="I268" s="1">
        <v>15</v>
      </c>
      <c r="J268" s="1">
        <v>17</v>
      </c>
      <c r="K268" s="1">
        <f t="shared" si="25"/>
        <v>-2</v>
      </c>
      <c r="L268" s="1" t="s">
        <v>50</v>
      </c>
      <c r="M268" s="1">
        <f t="shared" si="22"/>
        <v>13.333333333333334</v>
      </c>
      <c r="N268" s="1" t="str">
        <f t="shared" si="26"/>
        <v>N</v>
      </c>
      <c r="O268" s="1" t="str">
        <f t="shared" si="24"/>
        <v>N</v>
      </c>
      <c r="P268" s="4">
        <v>365</v>
      </c>
      <c r="Q268" s="5" t="s">
        <v>49</v>
      </c>
      <c r="R268" s="1" t="s">
        <v>13</v>
      </c>
      <c r="S268" s="1">
        <v>0</v>
      </c>
      <c r="T268" s="1" t="s">
        <v>75</v>
      </c>
    </row>
    <row r="269" spans="1:20" x14ac:dyDescent="0.2">
      <c r="A269" s="1">
        <v>53</v>
      </c>
      <c r="B269" s="1">
        <v>8</v>
      </c>
      <c r="C269" s="1">
        <v>1</v>
      </c>
      <c r="D269" s="1" t="s">
        <v>42</v>
      </c>
      <c r="F269" s="1">
        <v>2</v>
      </c>
      <c r="G269" s="1">
        <v>15</v>
      </c>
      <c r="H269" s="1">
        <v>1</v>
      </c>
      <c r="I269" s="1">
        <v>15</v>
      </c>
      <c r="J269" s="1">
        <v>15</v>
      </c>
      <c r="K269" s="1">
        <f t="shared" si="25"/>
        <v>0</v>
      </c>
      <c r="L269" s="1" t="s">
        <v>50</v>
      </c>
      <c r="M269" s="1">
        <f t="shared" si="22"/>
        <v>0</v>
      </c>
      <c r="N269" s="1" t="str">
        <f t="shared" si="26"/>
        <v>N</v>
      </c>
      <c r="O269" s="1" t="str">
        <f t="shared" si="24"/>
        <v>N</v>
      </c>
      <c r="P269" s="4">
        <v>365</v>
      </c>
      <c r="Q269" s="5" t="s">
        <v>49</v>
      </c>
      <c r="R269" s="1" t="s">
        <v>13</v>
      </c>
      <c r="S269" s="1">
        <v>0</v>
      </c>
      <c r="T269" s="1" t="s">
        <v>75</v>
      </c>
    </row>
    <row r="270" spans="1:20" x14ac:dyDescent="0.2">
      <c r="A270" s="1">
        <v>54</v>
      </c>
      <c r="B270" s="1">
        <v>8</v>
      </c>
      <c r="C270" s="1">
        <v>1</v>
      </c>
      <c r="D270" s="1" t="s">
        <v>42</v>
      </c>
      <c r="F270" s="1">
        <v>2</v>
      </c>
      <c r="G270" s="1">
        <v>14.5</v>
      </c>
      <c r="H270" s="1">
        <v>1</v>
      </c>
      <c r="I270" s="1">
        <v>14.5</v>
      </c>
      <c r="J270" s="1">
        <v>14.5</v>
      </c>
      <c r="K270" s="1">
        <f t="shared" si="25"/>
        <v>0</v>
      </c>
      <c r="L270" s="1" t="s">
        <v>50</v>
      </c>
      <c r="M270" s="1">
        <f t="shared" si="22"/>
        <v>0</v>
      </c>
      <c r="N270" s="1" t="str">
        <f t="shared" si="26"/>
        <v>N</v>
      </c>
      <c r="O270" s="1" t="str">
        <f t="shared" si="24"/>
        <v>N</v>
      </c>
      <c r="P270" s="4">
        <v>365</v>
      </c>
      <c r="Q270" s="5" t="s">
        <v>49</v>
      </c>
      <c r="R270" s="1" t="s">
        <v>13</v>
      </c>
      <c r="S270" s="1">
        <v>0</v>
      </c>
      <c r="T270" s="1" t="s">
        <v>75</v>
      </c>
    </row>
    <row r="271" spans="1:20" x14ac:dyDescent="0.2">
      <c r="A271" s="1">
        <v>55</v>
      </c>
      <c r="B271" s="1">
        <v>8</v>
      </c>
      <c r="C271" s="1">
        <v>1</v>
      </c>
      <c r="D271" s="1" t="s">
        <v>42</v>
      </c>
      <c r="F271" s="1">
        <v>2</v>
      </c>
      <c r="G271" s="1">
        <v>17</v>
      </c>
      <c r="H271" s="1">
        <v>1</v>
      </c>
      <c r="I271" s="1">
        <v>14</v>
      </c>
      <c r="J271" s="1">
        <v>17</v>
      </c>
      <c r="K271" s="1">
        <f t="shared" si="25"/>
        <v>-3</v>
      </c>
      <c r="L271" s="1" t="s">
        <v>50</v>
      </c>
      <c r="M271" s="1">
        <f t="shared" si="22"/>
        <v>21.428571428571427</v>
      </c>
      <c r="N271" s="1" t="str">
        <f t="shared" si="26"/>
        <v>N</v>
      </c>
      <c r="O271" s="1" t="str">
        <f t="shared" si="24"/>
        <v>N</v>
      </c>
      <c r="P271" s="4">
        <v>365</v>
      </c>
      <c r="Q271" s="5" t="s">
        <v>49</v>
      </c>
      <c r="R271" s="1" t="s">
        <v>13</v>
      </c>
      <c r="S271" s="1">
        <v>0</v>
      </c>
      <c r="T271" s="1" t="s">
        <v>75</v>
      </c>
    </row>
    <row r="272" spans="1:20" x14ac:dyDescent="0.2">
      <c r="A272" s="1">
        <v>56</v>
      </c>
      <c r="B272" s="1">
        <v>8</v>
      </c>
      <c r="C272" s="1">
        <v>1</v>
      </c>
      <c r="D272" s="1" t="s">
        <v>42</v>
      </c>
      <c r="F272" s="1">
        <v>2</v>
      </c>
      <c r="G272" s="1">
        <v>16</v>
      </c>
      <c r="H272" s="1">
        <v>1</v>
      </c>
      <c r="I272" s="1">
        <v>14</v>
      </c>
      <c r="J272" s="1">
        <v>16</v>
      </c>
      <c r="K272" s="1">
        <f t="shared" si="25"/>
        <v>-2</v>
      </c>
      <c r="L272" s="1" t="s">
        <v>50</v>
      </c>
      <c r="M272" s="1">
        <f t="shared" si="22"/>
        <v>14.285714285714286</v>
      </c>
      <c r="N272" s="1" t="str">
        <f t="shared" si="26"/>
        <v>N</v>
      </c>
      <c r="O272" s="1" t="str">
        <f t="shared" si="24"/>
        <v>N</v>
      </c>
      <c r="P272" s="4">
        <v>365</v>
      </c>
      <c r="Q272" s="5" t="s">
        <v>49</v>
      </c>
      <c r="R272" s="1" t="s">
        <v>13</v>
      </c>
      <c r="S272" s="1">
        <v>0</v>
      </c>
      <c r="T272" s="1" t="s">
        <v>75</v>
      </c>
    </row>
    <row r="273" spans="1:20" x14ac:dyDescent="0.2">
      <c r="A273" s="1">
        <v>57</v>
      </c>
      <c r="B273" s="1">
        <v>8</v>
      </c>
      <c r="C273" s="1">
        <v>1</v>
      </c>
      <c r="D273" s="1" t="s">
        <v>42</v>
      </c>
      <c r="F273" s="1">
        <v>2</v>
      </c>
      <c r="G273" s="1">
        <v>14</v>
      </c>
      <c r="H273" s="1">
        <v>1</v>
      </c>
      <c r="I273" s="1">
        <v>14</v>
      </c>
      <c r="J273" s="1">
        <v>14</v>
      </c>
      <c r="K273" s="1">
        <f t="shared" si="25"/>
        <v>0</v>
      </c>
      <c r="L273" s="1" t="s">
        <v>50</v>
      </c>
      <c r="M273" s="1">
        <f t="shared" si="22"/>
        <v>0</v>
      </c>
      <c r="N273" s="1" t="str">
        <f t="shared" si="26"/>
        <v>N</v>
      </c>
      <c r="O273" s="1" t="str">
        <f t="shared" si="24"/>
        <v>N</v>
      </c>
      <c r="P273" s="4">
        <v>365</v>
      </c>
      <c r="Q273" s="5" t="s">
        <v>49</v>
      </c>
      <c r="R273" s="1" t="s">
        <v>13</v>
      </c>
      <c r="S273" s="1">
        <v>0</v>
      </c>
      <c r="T273" s="1" t="s">
        <v>75</v>
      </c>
    </row>
    <row r="274" spans="1:20" x14ac:dyDescent="0.2">
      <c r="A274" s="1">
        <v>58</v>
      </c>
      <c r="B274" s="1">
        <v>8</v>
      </c>
      <c r="C274" s="1">
        <v>1</v>
      </c>
      <c r="D274" s="1" t="s">
        <v>42</v>
      </c>
      <c r="F274" s="1">
        <v>2</v>
      </c>
      <c r="G274" s="1">
        <v>12</v>
      </c>
      <c r="H274" s="1">
        <v>1</v>
      </c>
      <c r="I274" s="1">
        <v>14</v>
      </c>
      <c r="J274" s="1">
        <v>12</v>
      </c>
      <c r="K274" s="1">
        <f t="shared" si="25"/>
        <v>2</v>
      </c>
      <c r="L274" s="1" t="s">
        <v>50</v>
      </c>
      <c r="M274" s="1">
        <f t="shared" si="22"/>
        <v>-14.285714285714286</v>
      </c>
      <c r="N274" s="1" t="str">
        <f t="shared" si="26"/>
        <v>R</v>
      </c>
      <c r="O274" s="1" t="str">
        <f t="shared" si="24"/>
        <v>N</v>
      </c>
      <c r="P274" s="4">
        <v>365</v>
      </c>
      <c r="Q274" s="5" t="s">
        <v>49</v>
      </c>
      <c r="R274" s="1" t="s">
        <v>13</v>
      </c>
      <c r="S274" s="1">
        <v>0</v>
      </c>
      <c r="T274" s="1" t="s">
        <v>75</v>
      </c>
    </row>
    <row r="275" spans="1:20" x14ac:dyDescent="0.2">
      <c r="A275" s="1">
        <v>59</v>
      </c>
      <c r="B275" s="1">
        <v>8</v>
      </c>
      <c r="C275" s="1">
        <v>1</v>
      </c>
      <c r="D275" s="1" t="s">
        <v>42</v>
      </c>
      <c r="F275" s="1">
        <v>2</v>
      </c>
      <c r="G275" s="1">
        <v>14</v>
      </c>
      <c r="H275" s="1">
        <v>1</v>
      </c>
      <c r="I275" s="1">
        <v>13.5</v>
      </c>
      <c r="J275" s="1">
        <v>14</v>
      </c>
      <c r="K275" s="1">
        <f t="shared" si="25"/>
        <v>-0.5</v>
      </c>
      <c r="L275" s="1" t="s">
        <v>50</v>
      </c>
      <c r="M275" s="1">
        <f t="shared" si="22"/>
        <v>3.7037037037037037</v>
      </c>
      <c r="N275" s="1" t="str">
        <f t="shared" si="26"/>
        <v>N</v>
      </c>
      <c r="O275" s="1" t="str">
        <f t="shared" si="24"/>
        <v>N</v>
      </c>
      <c r="P275" s="4">
        <v>365</v>
      </c>
      <c r="Q275" s="5" t="s">
        <v>49</v>
      </c>
      <c r="R275" s="1" t="s">
        <v>13</v>
      </c>
      <c r="S275" s="1">
        <v>0</v>
      </c>
      <c r="T275" s="1" t="s">
        <v>75</v>
      </c>
    </row>
    <row r="276" spans="1:20" x14ac:dyDescent="0.2">
      <c r="A276" s="1">
        <v>60</v>
      </c>
      <c r="B276" s="1">
        <v>8</v>
      </c>
      <c r="C276" s="1">
        <v>1</v>
      </c>
      <c r="D276" s="1" t="s">
        <v>42</v>
      </c>
      <c r="F276" s="1">
        <v>2</v>
      </c>
      <c r="G276" s="1">
        <v>15</v>
      </c>
      <c r="H276" s="1">
        <v>1</v>
      </c>
      <c r="I276" s="1">
        <v>13</v>
      </c>
      <c r="J276" s="1">
        <v>15</v>
      </c>
      <c r="K276" s="1">
        <f t="shared" si="25"/>
        <v>-2</v>
      </c>
      <c r="L276" s="1" t="s">
        <v>50</v>
      </c>
      <c r="M276" s="1">
        <f t="shared" si="22"/>
        <v>15.384615384615385</v>
      </c>
      <c r="N276" s="1" t="str">
        <f t="shared" si="26"/>
        <v>N</v>
      </c>
      <c r="O276" s="1" t="str">
        <f t="shared" si="24"/>
        <v>N</v>
      </c>
      <c r="P276" s="4">
        <v>365</v>
      </c>
      <c r="Q276" s="5" t="s">
        <v>49</v>
      </c>
      <c r="R276" s="1" t="s">
        <v>13</v>
      </c>
      <c r="S276" s="1">
        <v>0</v>
      </c>
      <c r="T276" s="1" t="s">
        <v>75</v>
      </c>
    </row>
    <row r="277" spans="1:20" x14ac:dyDescent="0.2">
      <c r="A277" s="1">
        <v>61</v>
      </c>
      <c r="B277" s="1">
        <v>8</v>
      </c>
      <c r="C277" s="1">
        <v>1</v>
      </c>
      <c r="D277" s="1" t="s">
        <v>42</v>
      </c>
      <c r="F277" s="1">
        <v>2</v>
      </c>
      <c r="G277" s="1">
        <v>13</v>
      </c>
      <c r="H277" s="1">
        <v>1</v>
      </c>
      <c r="I277" s="1">
        <v>13</v>
      </c>
      <c r="J277" s="1">
        <v>13</v>
      </c>
      <c r="K277" s="1">
        <f t="shared" si="25"/>
        <v>0</v>
      </c>
      <c r="L277" s="1" t="s">
        <v>50</v>
      </c>
      <c r="M277" s="1">
        <f t="shared" si="22"/>
        <v>0</v>
      </c>
      <c r="N277" s="1" t="str">
        <f t="shared" si="26"/>
        <v>N</v>
      </c>
      <c r="O277" s="1" t="str">
        <f t="shared" si="24"/>
        <v>N</v>
      </c>
      <c r="P277" s="4">
        <v>365</v>
      </c>
      <c r="Q277" s="5" t="s">
        <v>49</v>
      </c>
      <c r="R277" s="1" t="s">
        <v>13</v>
      </c>
      <c r="S277" s="1">
        <v>0</v>
      </c>
      <c r="T277" s="1" t="s">
        <v>75</v>
      </c>
    </row>
    <row r="278" spans="1:20" x14ac:dyDescent="0.2">
      <c r="A278" s="1">
        <v>62</v>
      </c>
      <c r="B278" s="1">
        <v>8</v>
      </c>
      <c r="C278" s="1">
        <v>1</v>
      </c>
      <c r="D278" s="1" t="s">
        <v>42</v>
      </c>
      <c r="F278" s="1">
        <v>2</v>
      </c>
      <c r="G278" s="1">
        <v>13</v>
      </c>
      <c r="H278" s="1">
        <v>1</v>
      </c>
      <c r="I278" s="1">
        <v>12.5</v>
      </c>
      <c r="J278" s="1">
        <v>13</v>
      </c>
      <c r="K278" s="1">
        <f t="shared" si="25"/>
        <v>-0.5</v>
      </c>
      <c r="L278" s="1" t="s">
        <v>50</v>
      </c>
      <c r="M278" s="1">
        <f t="shared" si="22"/>
        <v>4</v>
      </c>
      <c r="N278" s="1" t="str">
        <f t="shared" si="26"/>
        <v>N</v>
      </c>
      <c r="O278" s="1" t="str">
        <f t="shared" si="24"/>
        <v>N</v>
      </c>
      <c r="P278" s="4">
        <v>365</v>
      </c>
      <c r="Q278" s="5" t="s">
        <v>49</v>
      </c>
      <c r="R278" s="1" t="s">
        <v>13</v>
      </c>
      <c r="S278" s="1">
        <v>0</v>
      </c>
      <c r="T278" s="1" t="s">
        <v>75</v>
      </c>
    </row>
    <row r="279" spans="1:20" x14ac:dyDescent="0.2">
      <c r="A279" s="1">
        <v>63</v>
      </c>
      <c r="B279" s="1">
        <v>8</v>
      </c>
      <c r="C279" s="1">
        <v>1</v>
      </c>
      <c r="D279" s="1" t="s">
        <v>42</v>
      </c>
      <c r="F279" s="1">
        <v>2</v>
      </c>
      <c r="G279" s="1">
        <v>12</v>
      </c>
      <c r="H279" s="1">
        <v>1</v>
      </c>
      <c r="I279" s="1">
        <v>12.5</v>
      </c>
      <c r="J279" s="1">
        <v>12</v>
      </c>
      <c r="K279" s="1">
        <f t="shared" si="25"/>
        <v>0.5</v>
      </c>
      <c r="L279" s="1" t="s">
        <v>50</v>
      </c>
      <c r="M279" s="1">
        <f t="shared" si="22"/>
        <v>-4</v>
      </c>
      <c r="N279" s="1" t="str">
        <f t="shared" si="26"/>
        <v>N</v>
      </c>
      <c r="O279" s="1" t="str">
        <f t="shared" si="24"/>
        <v>N</v>
      </c>
      <c r="P279" s="4">
        <v>365</v>
      </c>
      <c r="Q279" s="5" t="s">
        <v>49</v>
      </c>
      <c r="R279" s="1" t="s">
        <v>13</v>
      </c>
      <c r="S279" s="1">
        <v>0</v>
      </c>
      <c r="T279" s="1" t="s">
        <v>75</v>
      </c>
    </row>
    <row r="280" spans="1:20" x14ac:dyDescent="0.2">
      <c r="A280" s="1">
        <v>64</v>
      </c>
      <c r="B280" s="1">
        <v>8</v>
      </c>
      <c r="C280" s="1">
        <v>1</v>
      </c>
      <c r="D280" s="1" t="s">
        <v>42</v>
      </c>
      <c r="F280" s="1">
        <v>2</v>
      </c>
      <c r="G280" s="1">
        <v>14</v>
      </c>
      <c r="H280" s="1">
        <v>1</v>
      </c>
      <c r="I280" s="1">
        <v>12</v>
      </c>
      <c r="J280" s="1">
        <v>14</v>
      </c>
      <c r="K280" s="1">
        <f t="shared" si="25"/>
        <v>-2</v>
      </c>
      <c r="L280" s="1" t="s">
        <v>51</v>
      </c>
      <c r="M280" s="1">
        <f t="shared" si="22"/>
        <v>16.666666666666668</v>
      </c>
      <c r="N280" s="1" t="str">
        <f t="shared" si="26"/>
        <v>N</v>
      </c>
      <c r="O280" s="1" t="str">
        <f t="shared" si="24"/>
        <v>N</v>
      </c>
      <c r="P280" s="4">
        <v>365</v>
      </c>
      <c r="Q280" s="5" t="s">
        <v>49</v>
      </c>
      <c r="R280" s="1" t="s">
        <v>13</v>
      </c>
      <c r="S280" s="1">
        <v>0</v>
      </c>
      <c r="T280" s="1" t="s">
        <v>75</v>
      </c>
    </row>
    <row r="281" spans="1:20" x14ac:dyDescent="0.2">
      <c r="A281" s="1">
        <v>65</v>
      </c>
      <c r="B281" s="1">
        <v>9</v>
      </c>
      <c r="C281" s="1">
        <v>1</v>
      </c>
      <c r="D281" s="1" t="s">
        <v>21</v>
      </c>
      <c r="F281" s="1">
        <v>2</v>
      </c>
      <c r="G281" s="1">
        <v>27.5</v>
      </c>
      <c r="H281" s="1">
        <v>2</v>
      </c>
      <c r="I281" s="1">
        <v>27.5</v>
      </c>
      <c r="J281" s="1">
        <v>27.5</v>
      </c>
      <c r="K281" s="1">
        <f t="shared" si="25"/>
        <v>0</v>
      </c>
      <c r="L281" s="3" t="s">
        <v>49</v>
      </c>
      <c r="M281" s="1">
        <f t="shared" si="22"/>
        <v>0</v>
      </c>
      <c r="N281" s="1" t="str">
        <f t="shared" si="26"/>
        <v>N</v>
      </c>
      <c r="O281" s="1" t="str">
        <f t="shared" si="24"/>
        <v>N</v>
      </c>
      <c r="P281" s="4">
        <f t="shared" ref="P281:P288" si="28">8*7</f>
        <v>56</v>
      </c>
      <c r="Q281" s="5" t="s">
        <v>49</v>
      </c>
      <c r="R281" s="1" t="s">
        <v>13</v>
      </c>
      <c r="S281" s="1">
        <v>1</v>
      </c>
      <c r="T281" s="1" t="s">
        <v>74</v>
      </c>
    </row>
    <row r="282" spans="1:20" x14ac:dyDescent="0.2">
      <c r="A282" s="1">
        <v>66</v>
      </c>
      <c r="B282" s="1">
        <v>9</v>
      </c>
      <c r="C282" s="1">
        <v>1</v>
      </c>
      <c r="D282" s="1" t="s">
        <v>21</v>
      </c>
      <c r="F282" s="1">
        <v>2</v>
      </c>
      <c r="G282" s="1">
        <v>28</v>
      </c>
      <c r="H282" s="1">
        <v>2</v>
      </c>
      <c r="I282" s="1">
        <v>24.5</v>
      </c>
      <c r="J282" s="1">
        <v>28</v>
      </c>
      <c r="K282" s="1">
        <f t="shared" si="25"/>
        <v>-3.5</v>
      </c>
      <c r="L282" s="3" t="s">
        <v>49</v>
      </c>
      <c r="M282" s="1">
        <f t="shared" ref="M282:M345" si="29">(J282-I282)*100/I282</f>
        <v>14.285714285714286</v>
      </c>
      <c r="N282" s="1" t="str">
        <f t="shared" si="26"/>
        <v>N</v>
      </c>
      <c r="O282" s="1" t="str">
        <f t="shared" ref="O282:O345" si="30">IF(M282&lt;-20,"R","N")</f>
        <v>N</v>
      </c>
      <c r="P282" s="4">
        <f t="shared" si="28"/>
        <v>56</v>
      </c>
      <c r="Q282" s="5" t="s">
        <v>49</v>
      </c>
      <c r="R282" s="1" t="s">
        <v>13</v>
      </c>
      <c r="S282" s="1">
        <v>1</v>
      </c>
      <c r="T282" s="1" t="s">
        <v>74</v>
      </c>
    </row>
    <row r="283" spans="1:20" x14ac:dyDescent="0.2">
      <c r="A283" s="1">
        <v>67</v>
      </c>
      <c r="B283" s="1">
        <v>9</v>
      </c>
      <c r="C283" s="1">
        <v>1</v>
      </c>
      <c r="D283" s="1" t="s">
        <v>21</v>
      </c>
      <c r="F283" s="1">
        <v>2</v>
      </c>
      <c r="G283" s="1">
        <v>18</v>
      </c>
      <c r="H283" s="1">
        <v>2</v>
      </c>
      <c r="I283" s="1">
        <v>23.5</v>
      </c>
      <c r="J283" s="1">
        <v>18</v>
      </c>
      <c r="K283" s="1">
        <f t="shared" ref="K283:K346" si="31">I283-J283</f>
        <v>5.5</v>
      </c>
      <c r="L283" s="3" t="s">
        <v>49</v>
      </c>
      <c r="M283" s="1">
        <f t="shared" si="29"/>
        <v>-23.404255319148938</v>
      </c>
      <c r="N283" s="1" t="str">
        <f t="shared" si="26"/>
        <v>R</v>
      </c>
      <c r="O283" s="1" t="str">
        <f t="shared" si="30"/>
        <v>R</v>
      </c>
      <c r="P283" s="4">
        <f t="shared" si="28"/>
        <v>56</v>
      </c>
      <c r="Q283" s="5" t="s">
        <v>49</v>
      </c>
      <c r="R283" s="1" t="s">
        <v>13</v>
      </c>
      <c r="S283" s="1">
        <v>1</v>
      </c>
      <c r="T283" s="1" t="s">
        <v>74</v>
      </c>
    </row>
    <row r="284" spans="1:20" x14ac:dyDescent="0.2">
      <c r="A284" s="1">
        <v>68</v>
      </c>
      <c r="B284" s="1">
        <v>9</v>
      </c>
      <c r="C284" s="1">
        <v>1</v>
      </c>
      <c r="D284" s="1" t="s">
        <v>21</v>
      </c>
      <c r="F284" s="1">
        <v>2</v>
      </c>
      <c r="G284" s="1">
        <v>21.5</v>
      </c>
      <c r="H284" s="1">
        <v>2</v>
      </c>
      <c r="I284" s="1">
        <v>23</v>
      </c>
      <c r="J284" s="1">
        <v>21.5</v>
      </c>
      <c r="K284" s="1">
        <f t="shared" si="31"/>
        <v>1.5</v>
      </c>
      <c r="L284" s="3" t="s">
        <v>49</v>
      </c>
      <c r="M284" s="1">
        <f t="shared" si="29"/>
        <v>-6.5217391304347823</v>
      </c>
      <c r="N284" s="1" t="str">
        <f t="shared" si="26"/>
        <v>N</v>
      </c>
      <c r="O284" s="1" t="str">
        <f t="shared" si="30"/>
        <v>N</v>
      </c>
      <c r="P284" s="4">
        <f t="shared" si="28"/>
        <v>56</v>
      </c>
      <c r="Q284" s="5" t="s">
        <v>49</v>
      </c>
      <c r="R284" s="1" t="s">
        <v>13</v>
      </c>
      <c r="S284" s="1">
        <v>1</v>
      </c>
      <c r="T284" s="1" t="s">
        <v>74</v>
      </c>
    </row>
    <row r="285" spans="1:20" x14ac:dyDescent="0.2">
      <c r="A285" s="1">
        <v>69</v>
      </c>
      <c r="B285" s="1">
        <v>9</v>
      </c>
      <c r="C285" s="1">
        <v>1</v>
      </c>
      <c r="D285" s="1" t="s">
        <v>21</v>
      </c>
      <c r="F285" s="1">
        <v>2</v>
      </c>
      <c r="G285" s="1">
        <v>23.5</v>
      </c>
      <c r="H285" s="1">
        <v>2</v>
      </c>
      <c r="I285" s="1">
        <v>21.5</v>
      </c>
      <c r="J285" s="1">
        <v>23.5</v>
      </c>
      <c r="K285" s="1">
        <f t="shared" si="31"/>
        <v>-2</v>
      </c>
      <c r="L285" s="3" t="s">
        <v>49</v>
      </c>
      <c r="M285" s="1">
        <f t="shared" si="29"/>
        <v>9.3023255813953494</v>
      </c>
      <c r="N285" s="1" t="str">
        <f t="shared" si="26"/>
        <v>N</v>
      </c>
      <c r="O285" s="1" t="str">
        <f t="shared" si="30"/>
        <v>N</v>
      </c>
      <c r="P285" s="4">
        <f t="shared" si="28"/>
        <v>56</v>
      </c>
      <c r="Q285" s="5" t="s">
        <v>49</v>
      </c>
      <c r="R285" s="1" t="s">
        <v>13</v>
      </c>
      <c r="S285" s="1">
        <v>1</v>
      </c>
      <c r="T285" s="1" t="s">
        <v>74</v>
      </c>
    </row>
    <row r="286" spans="1:20" x14ac:dyDescent="0.2">
      <c r="A286" s="1">
        <v>70</v>
      </c>
      <c r="B286" s="1">
        <v>9</v>
      </c>
      <c r="C286" s="1">
        <v>1</v>
      </c>
      <c r="D286" s="1" t="s">
        <v>21</v>
      </c>
      <c r="F286" s="1">
        <v>2</v>
      </c>
      <c r="G286" s="1">
        <v>23.5</v>
      </c>
      <c r="H286" s="1">
        <v>2</v>
      </c>
      <c r="I286" s="1">
        <v>21.5</v>
      </c>
      <c r="J286" s="1">
        <v>23.5</v>
      </c>
      <c r="K286" s="1">
        <f t="shared" si="31"/>
        <v>-2</v>
      </c>
      <c r="L286" s="3" t="s">
        <v>49</v>
      </c>
      <c r="M286" s="1">
        <f t="shared" si="29"/>
        <v>9.3023255813953494</v>
      </c>
      <c r="N286" s="1" t="str">
        <f t="shared" si="26"/>
        <v>N</v>
      </c>
      <c r="O286" s="1" t="str">
        <f t="shared" si="30"/>
        <v>N</v>
      </c>
      <c r="P286" s="4">
        <f t="shared" si="28"/>
        <v>56</v>
      </c>
      <c r="Q286" s="5" t="s">
        <v>49</v>
      </c>
      <c r="R286" s="1" t="s">
        <v>13</v>
      </c>
      <c r="S286" s="1">
        <v>1</v>
      </c>
      <c r="T286" s="1" t="s">
        <v>74</v>
      </c>
    </row>
    <row r="287" spans="1:20" x14ac:dyDescent="0.2">
      <c r="A287" s="1">
        <v>71</v>
      </c>
      <c r="B287" s="1">
        <v>9</v>
      </c>
      <c r="C287" s="1">
        <v>1</v>
      </c>
      <c r="D287" s="1" t="s">
        <v>21</v>
      </c>
      <c r="F287" s="1">
        <v>2</v>
      </c>
      <c r="G287" s="1">
        <v>22</v>
      </c>
      <c r="H287" s="1">
        <v>2</v>
      </c>
      <c r="I287" s="1">
        <v>20.5</v>
      </c>
      <c r="J287" s="1">
        <v>22</v>
      </c>
      <c r="K287" s="1">
        <f t="shared" si="31"/>
        <v>-1.5</v>
      </c>
      <c r="L287" s="3" t="s">
        <v>49</v>
      </c>
      <c r="M287" s="1">
        <f t="shared" si="29"/>
        <v>7.3170731707317076</v>
      </c>
      <c r="N287" s="1" t="str">
        <f t="shared" si="26"/>
        <v>N</v>
      </c>
      <c r="O287" s="1" t="str">
        <f t="shared" si="30"/>
        <v>N</v>
      </c>
      <c r="P287" s="4">
        <f t="shared" si="28"/>
        <v>56</v>
      </c>
      <c r="Q287" s="5" t="s">
        <v>49</v>
      </c>
      <c r="R287" s="1" t="s">
        <v>13</v>
      </c>
      <c r="S287" s="1">
        <v>1</v>
      </c>
      <c r="T287" s="1" t="s">
        <v>74</v>
      </c>
    </row>
    <row r="288" spans="1:20" x14ac:dyDescent="0.2">
      <c r="A288" s="1">
        <v>72</v>
      </c>
      <c r="B288" s="1">
        <v>9</v>
      </c>
      <c r="C288" s="1">
        <v>1</v>
      </c>
      <c r="D288" s="1" t="s">
        <v>21</v>
      </c>
      <c r="F288" s="1">
        <v>2</v>
      </c>
      <c r="G288" s="1">
        <v>17.5</v>
      </c>
      <c r="H288" s="1">
        <v>2</v>
      </c>
      <c r="I288" s="1">
        <v>20</v>
      </c>
      <c r="J288" s="1">
        <v>17.5</v>
      </c>
      <c r="K288" s="1">
        <f t="shared" si="31"/>
        <v>2.5</v>
      </c>
      <c r="L288" s="3" t="s">
        <v>49</v>
      </c>
      <c r="M288" s="1">
        <f t="shared" si="29"/>
        <v>-12.5</v>
      </c>
      <c r="N288" s="1" t="str">
        <f t="shared" si="26"/>
        <v>R</v>
      </c>
      <c r="O288" s="1" t="str">
        <f t="shared" si="30"/>
        <v>N</v>
      </c>
      <c r="P288" s="4">
        <f t="shared" si="28"/>
        <v>56</v>
      </c>
      <c r="Q288" s="5" t="s">
        <v>49</v>
      </c>
      <c r="R288" s="1" t="s">
        <v>13</v>
      </c>
      <c r="S288" s="1">
        <v>1</v>
      </c>
      <c r="T288" s="1" t="s">
        <v>74</v>
      </c>
    </row>
    <row r="289" spans="1:20" x14ac:dyDescent="0.2">
      <c r="A289" s="1">
        <v>73</v>
      </c>
      <c r="B289" s="1">
        <v>11</v>
      </c>
      <c r="C289" s="1">
        <v>1</v>
      </c>
      <c r="D289" s="1" t="s">
        <v>23</v>
      </c>
      <c r="F289" s="1">
        <v>2</v>
      </c>
      <c r="G289" s="1">
        <v>27</v>
      </c>
      <c r="H289" s="1">
        <v>2</v>
      </c>
      <c r="I289" s="1">
        <v>27</v>
      </c>
      <c r="J289" s="1">
        <v>27</v>
      </c>
      <c r="K289" s="1">
        <f t="shared" si="31"/>
        <v>0</v>
      </c>
      <c r="L289" s="3" t="s">
        <v>49</v>
      </c>
      <c r="M289" s="1">
        <f t="shared" si="29"/>
        <v>0</v>
      </c>
      <c r="N289" s="1" t="str">
        <f t="shared" si="26"/>
        <v>N</v>
      </c>
      <c r="O289" s="1" t="str">
        <f t="shared" si="30"/>
        <v>N</v>
      </c>
      <c r="P289" s="4">
        <f t="shared" ref="P289:P306" si="32">4*7</f>
        <v>28</v>
      </c>
      <c r="Q289" s="4" t="s">
        <v>50</v>
      </c>
      <c r="R289" s="1" t="s">
        <v>13</v>
      </c>
      <c r="S289" s="1">
        <v>0</v>
      </c>
      <c r="T289" s="1" t="s">
        <v>74</v>
      </c>
    </row>
    <row r="290" spans="1:20" x14ac:dyDescent="0.2">
      <c r="A290" s="1">
        <v>74</v>
      </c>
      <c r="B290" s="1">
        <v>11</v>
      </c>
      <c r="C290" s="1">
        <v>1</v>
      </c>
      <c r="D290" s="1" t="s">
        <v>23</v>
      </c>
      <c r="F290" s="1">
        <v>2</v>
      </c>
      <c r="G290" s="1">
        <v>22.5</v>
      </c>
      <c r="H290" s="1">
        <v>2</v>
      </c>
      <c r="I290" s="1">
        <v>24</v>
      </c>
      <c r="J290" s="1">
        <v>22.5</v>
      </c>
      <c r="K290" s="1">
        <f t="shared" si="31"/>
        <v>1.5</v>
      </c>
      <c r="L290" s="3" t="s">
        <v>49</v>
      </c>
      <c r="M290" s="1">
        <f t="shared" si="29"/>
        <v>-6.25</v>
      </c>
      <c r="N290" s="1" t="str">
        <f t="shared" si="26"/>
        <v>N</v>
      </c>
      <c r="O290" s="1" t="str">
        <f t="shared" si="30"/>
        <v>N</v>
      </c>
      <c r="P290" s="4">
        <f t="shared" si="32"/>
        <v>28</v>
      </c>
      <c r="Q290" s="4" t="s">
        <v>50</v>
      </c>
      <c r="R290" s="1" t="s">
        <v>13</v>
      </c>
      <c r="S290" s="1">
        <v>0</v>
      </c>
      <c r="T290" s="1" t="s">
        <v>74</v>
      </c>
    </row>
    <row r="291" spans="1:20" x14ac:dyDescent="0.2">
      <c r="A291" s="1">
        <v>75</v>
      </c>
      <c r="B291" s="1">
        <v>11</v>
      </c>
      <c r="C291" s="1">
        <v>1</v>
      </c>
      <c r="D291" s="1" t="s">
        <v>23</v>
      </c>
      <c r="F291" s="1">
        <v>2</v>
      </c>
      <c r="G291" s="1">
        <v>15</v>
      </c>
      <c r="H291" s="1">
        <v>2</v>
      </c>
      <c r="I291" s="1">
        <v>20</v>
      </c>
      <c r="J291" s="1">
        <v>15</v>
      </c>
      <c r="K291" s="1">
        <f t="shared" si="31"/>
        <v>5</v>
      </c>
      <c r="L291" s="3" t="s">
        <v>49</v>
      </c>
      <c r="M291" s="1">
        <f t="shared" si="29"/>
        <v>-25</v>
      </c>
      <c r="N291" s="1" t="str">
        <f t="shared" si="26"/>
        <v>R</v>
      </c>
      <c r="O291" s="1" t="str">
        <f t="shared" si="30"/>
        <v>R</v>
      </c>
      <c r="P291" s="4">
        <f t="shared" si="32"/>
        <v>28</v>
      </c>
      <c r="Q291" s="4" t="s">
        <v>50</v>
      </c>
      <c r="R291" s="1" t="s">
        <v>13</v>
      </c>
      <c r="S291" s="1">
        <v>0</v>
      </c>
      <c r="T291" s="1" t="s">
        <v>74</v>
      </c>
    </row>
    <row r="292" spans="1:20" x14ac:dyDescent="0.2">
      <c r="A292" s="1">
        <v>76</v>
      </c>
      <c r="B292" s="1">
        <v>11</v>
      </c>
      <c r="C292" s="1">
        <v>1</v>
      </c>
      <c r="D292" s="1" t="s">
        <v>23</v>
      </c>
      <c r="F292" s="1">
        <v>2</v>
      </c>
      <c r="G292" s="1">
        <v>19</v>
      </c>
      <c r="H292" s="1">
        <v>2</v>
      </c>
      <c r="I292" s="1">
        <v>18.5</v>
      </c>
      <c r="J292" s="1">
        <v>19</v>
      </c>
      <c r="K292" s="1">
        <f t="shared" si="31"/>
        <v>-0.5</v>
      </c>
      <c r="L292" s="3" t="s">
        <v>49</v>
      </c>
      <c r="M292" s="1">
        <f t="shared" si="29"/>
        <v>2.7027027027027026</v>
      </c>
      <c r="N292" s="1" t="str">
        <f t="shared" si="26"/>
        <v>N</v>
      </c>
      <c r="O292" s="1" t="str">
        <f t="shared" si="30"/>
        <v>N</v>
      </c>
      <c r="P292" s="4">
        <f t="shared" si="32"/>
        <v>28</v>
      </c>
      <c r="Q292" s="4" t="s">
        <v>50</v>
      </c>
      <c r="R292" s="1" t="s">
        <v>13</v>
      </c>
      <c r="S292" s="1">
        <v>0</v>
      </c>
      <c r="T292" s="1" t="s">
        <v>74</v>
      </c>
    </row>
    <row r="293" spans="1:20" x14ac:dyDescent="0.2">
      <c r="A293" s="1">
        <v>77</v>
      </c>
      <c r="B293" s="1">
        <v>11</v>
      </c>
      <c r="C293" s="1">
        <v>1</v>
      </c>
      <c r="D293" s="1" t="s">
        <v>23</v>
      </c>
      <c r="F293" s="1">
        <v>2</v>
      </c>
      <c r="G293" s="1">
        <v>18.5</v>
      </c>
      <c r="H293" s="1">
        <v>2</v>
      </c>
      <c r="I293" s="1">
        <v>17.5</v>
      </c>
      <c r="J293" s="1">
        <v>18.5</v>
      </c>
      <c r="K293" s="1">
        <f t="shared" si="31"/>
        <v>-1</v>
      </c>
      <c r="L293" s="3" t="s">
        <v>49</v>
      </c>
      <c r="M293" s="1">
        <f t="shared" si="29"/>
        <v>5.7142857142857144</v>
      </c>
      <c r="N293" s="1" t="str">
        <f t="shared" ref="N293:N356" si="33">IF(M293&lt;-10,"R","N")</f>
        <v>N</v>
      </c>
      <c r="O293" s="1" t="str">
        <f t="shared" si="30"/>
        <v>N</v>
      </c>
      <c r="P293" s="4">
        <f t="shared" si="32"/>
        <v>28</v>
      </c>
      <c r="Q293" s="4" t="s">
        <v>50</v>
      </c>
      <c r="R293" s="1" t="s">
        <v>13</v>
      </c>
      <c r="S293" s="1">
        <v>0</v>
      </c>
      <c r="T293" s="1" t="s">
        <v>74</v>
      </c>
    </row>
    <row r="294" spans="1:20" x14ac:dyDescent="0.2">
      <c r="A294" s="1">
        <v>78</v>
      </c>
      <c r="B294" s="1">
        <v>11</v>
      </c>
      <c r="C294" s="1">
        <v>1</v>
      </c>
      <c r="D294" s="1" t="s">
        <v>23</v>
      </c>
      <c r="F294" s="1">
        <v>2</v>
      </c>
      <c r="G294" s="1">
        <v>15.5</v>
      </c>
      <c r="H294" s="1">
        <v>2</v>
      </c>
      <c r="I294" s="1">
        <v>17.5</v>
      </c>
      <c r="J294" s="1">
        <v>15.5</v>
      </c>
      <c r="K294" s="1">
        <f t="shared" si="31"/>
        <v>2</v>
      </c>
      <c r="L294" s="3" t="s">
        <v>49</v>
      </c>
      <c r="M294" s="1">
        <f t="shared" si="29"/>
        <v>-11.428571428571429</v>
      </c>
      <c r="N294" s="1" t="str">
        <f t="shared" si="33"/>
        <v>R</v>
      </c>
      <c r="O294" s="1" t="str">
        <f t="shared" si="30"/>
        <v>N</v>
      </c>
      <c r="P294" s="4">
        <f t="shared" si="32"/>
        <v>28</v>
      </c>
      <c r="Q294" s="4" t="s">
        <v>50</v>
      </c>
      <c r="R294" s="1" t="s">
        <v>13</v>
      </c>
      <c r="S294" s="1">
        <v>0</v>
      </c>
      <c r="T294" s="1" t="s">
        <v>74</v>
      </c>
    </row>
    <row r="295" spans="1:20" x14ac:dyDescent="0.2">
      <c r="A295" s="1">
        <v>79</v>
      </c>
      <c r="B295" s="1">
        <v>11</v>
      </c>
      <c r="C295" s="1">
        <v>1</v>
      </c>
      <c r="D295" s="1" t="s">
        <v>23</v>
      </c>
      <c r="F295" s="1">
        <v>2</v>
      </c>
      <c r="G295" s="1">
        <v>17</v>
      </c>
      <c r="H295" s="1">
        <v>2</v>
      </c>
      <c r="I295" s="1">
        <v>16.5</v>
      </c>
      <c r="J295" s="1">
        <v>17</v>
      </c>
      <c r="K295" s="1">
        <f t="shared" si="31"/>
        <v>-0.5</v>
      </c>
      <c r="L295" s="3" t="s">
        <v>49</v>
      </c>
      <c r="M295" s="1">
        <f t="shared" si="29"/>
        <v>3.0303030303030303</v>
      </c>
      <c r="N295" s="1" t="str">
        <f t="shared" si="33"/>
        <v>N</v>
      </c>
      <c r="O295" s="1" t="str">
        <f t="shared" si="30"/>
        <v>N</v>
      </c>
      <c r="P295" s="4">
        <f t="shared" si="32"/>
        <v>28</v>
      </c>
      <c r="Q295" s="4" t="s">
        <v>50</v>
      </c>
      <c r="R295" s="1" t="s">
        <v>13</v>
      </c>
      <c r="S295" s="1">
        <v>0</v>
      </c>
      <c r="T295" s="1" t="s">
        <v>74</v>
      </c>
    </row>
    <row r="296" spans="1:20" x14ac:dyDescent="0.2">
      <c r="A296" s="1">
        <v>80</v>
      </c>
      <c r="B296" s="1">
        <v>11</v>
      </c>
      <c r="C296" s="1">
        <v>1</v>
      </c>
      <c r="D296" s="1" t="s">
        <v>23</v>
      </c>
      <c r="F296" s="1">
        <v>2</v>
      </c>
      <c r="G296" s="1">
        <v>14.5</v>
      </c>
      <c r="H296" s="1">
        <v>2</v>
      </c>
      <c r="I296" s="1">
        <v>16.5</v>
      </c>
      <c r="J296" s="1">
        <v>14.5</v>
      </c>
      <c r="K296" s="1">
        <f t="shared" si="31"/>
        <v>2</v>
      </c>
      <c r="L296" s="3" t="s">
        <v>49</v>
      </c>
      <c r="M296" s="1">
        <f t="shared" si="29"/>
        <v>-12.121212121212121</v>
      </c>
      <c r="N296" s="1" t="str">
        <f t="shared" si="33"/>
        <v>R</v>
      </c>
      <c r="O296" s="1" t="str">
        <f t="shared" si="30"/>
        <v>N</v>
      </c>
      <c r="P296" s="4">
        <f t="shared" si="32"/>
        <v>28</v>
      </c>
      <c r="Q296" s="4" t="s">
        <v>50</v>
      </c>
      <c r="R296" s="1" t="s">
        <v>13</v>
      </c>
      <c r="S296" s="1">
        <v>0</v>
      </c>
      <c r="T296" s="1" t="s">
        <v>74</v>
      </c>
    </row>
    <row r="297" spans="1:20" x14ac:dyDescent="0.2">
      <c r="A297" s="1">
        <v>81</v>
      </c>
      <c r="B297" s="1">
        <v>11</v>
      </c>
      <c r="C297" s="1">
        <v>1</v>
      </c>
      <c r="D297" s="1" t="s">
        <v>23</v>
      </c>
      <c r="F297" s="1">
        <v>2</v>
      </c>
      <c r="G297" s="1">
        <v>12</v>
      </c>
      <c r="H297" s="1">
        <v>2</v>
      </c>
      <c r="I297" s="1">
        <v>15.5</v>
      </c>
      <c r="J297" s="1">
        <v>12</v>
      </c>
      <c r="K297" s="1">
        <f t="shared" si="31"/>
        <v>3.5</v>
      </c>
      <c r="L297" s="1" t="s">
        <v>50</v>
      </c>
      <c r="M297" s="1">
        <f t="shared" si="29"/>
        <v>-22.580645161290324</v>
      </c>
      <c r="N297" s="1" t="str">
        <f t="shared" si="33"/>
        <v>R</v>
      </c>
      <c r="O297" s="1" t="str">
        <f t="shared" si="30"/>
        <v>R</v>
      </c>
      <c r="P297" s="4">
        <f t="shared" si="32"/>
        <v>28</v>
      </c>
      <c r="Q297" s="4" t="s">
        <v>50</v>
      </c>
      <c r="R297" s="1" t="s">
        <v>13</v>
      </c>
      <c r="S297" s="1">
        <v>0</v>
      </c>
      <c r="T297" s="1" t="s">
        <v>74</v>
      </c>
    </row>
    <row r="298" spans="1:20" x14ac:dyDescent="0.2">
      <c r="A298" s="1">
        <v>82</v>
      </c>
      <c r="B298" s="1">
        <v>11</v>
      </c>
      <c r="C298" s="1">
        <v>1</v>
      </c>
      <c r="D298" s="1" t="s">
        <v>23</v>
      </c>
      <c r="F298" s="1">
        <v>2</v>
      </c>
      <c r="G298" s="1">
        <v>15</v>
      </c>
      <c r="H298" s="1">
        <v>2</v>
      </c>
      <c r="I298" s="1">
        <v>15</v>
      </c>
      <c r="J298" s="1">
        <v>15</v>
      </c>
      <c r="K298" s="1">
        <f t="shared" si="31"/>
        <v>0</v>
      </c>
      <c r="L298" s="1" t="s">
        <v>50</v>
      </c>
      <c r="M298" s="1">
        <f t="shared" si="29"/>
        <v>0</v>
      </c>
      <c r="N298" s="1" t="str">
        <f t="shared" si="33"/>
        <v>N</v>
      </c>
      <c r="O298" s="1" t="str">
        <f t="shared" si="30"/>
        <v>N</v>
      </c>
      <c r="P298" s="4">
        <f t="shared" si="32"/>
        <v>28</v>
      </c>
      <c r="Q298" s="4" t="s">
        <v>50</v>
      </c>
      <c r="R298" s="1" t="s">
        <v>13</v>
      </c>
      <c r="S298" s="1">
        <v>0</v>
      </c>
      <c r="T298" s="1" t="s">
        <v>74</v>
      </c>
    </row>
    <row r="299" spans="1:20" x14ac:dyDescent="0.2">
      <c r="A299" s="1">
        <v>83</v>
      </c>
      <c r="B299" s="1">
        <v>11</v>
      </c>
      <c r="C299" s="1">
        <v>1</v>
      </c>
      <c r="D299" s="1" t="s">
        <v>23</v>
      </c>
      <c r="F299" s="1">
        <v>2</v>
      </c>
      <c r="G299" s="1">
        <v>12</v>
      </c>
      <c r="H299" s="1">
        <v>2</v>
      </c>
      <c r="I299" s="1">
        <v>15</v>
      </c>
      <c r="J299" s="1">
        <v>12</v>
      </c>
      <c r="K299" s="1">
        <f t="shared" si="31"/>
        <v>3</v>
      </c>
      <c r="L299" s="1" t="s">
        <v>50</v>
      </c>
      <c r="M299" s="1">
        <f t="shared" si="29"/>
        <v>-20</v>
      </c>
      <c r="N299" s="1" t="str">
        <f t="shared" si="33"/>
        <v>R</v>
      </c>
      <c r="O299" s="1" t="str">
        <f t="shared" si="30"/>
        <v>N</v>
      </c>
      <c r="P299" s="4">
        <f t="shared" si="32"/>
        <v>28</v>
      </c>
      <c r="Q299" s="4" t="s">
        <v>50</v>
      </c>
      <c r="R299" s="1" t="s">
        <v>13</v>
      </c>
      <c r="S299" s="1">
        <v>0</v>
      </c>
      <c r="T299" s="1" t="s">
        <v>74</v>
      </c>
    </row>
    <row r="300" spans="1:20" x14ac:dyDescent="0.2">
      <c r="A300" s="1">
        <v>84</v>
      </c>
      <c r="B300" s="1">
        <v>11</v>
      </c>
      <c r="C300" s="1">
        <v>1</v>
      </c>
      <c r="D300" s="1" t="s">
        <v>23</v>
      </c>
      <c r="F300" s="1">
        <v>2</v>
      </c>
      <c r="G300" s="1">
        <v>7.5</v>
      </c>
      <c r="H300" s="1">
        <v>2</v>
      </c>
      <c r="I300" s="1">
        <v>15</v>
      </c>
      <c r="J300" s="1">
        <v>7.5</v>
      </c>
      <c r="K300" s="1">
        <f t="shared" si="31"/>
        <v>7.5</v>
      </c>
      <c r="L300" s="1" t="s">
        <v>50</v>
      </c>
      <c r="M300" s="1">
        <f t="shared" si="29"/>
        <v>-50</v>
      </c>
      <c r="N300" s="1" t="str">
        <f t="shared" si="33"/>
        <v>R</v>
      </c>
      <c r="O300" s="1" t="str">
        <f t="shared" si="30"/>
        <v>R</v>
      </c>
      <c r="P300" s="4">
        <f t="shared" si="32"/>
        <v>28</v>
      </c>
      <c r="Q300" s="4" t="s">
        <v>50</v>
      </c>
      <c r="R300" s="1" t="s">
        <v>13</v>
      </c>
      <c r="S300" s="1">
        <v>0</v>
      </c>
      <c r="T300" s="1" t="s">
        <v>74</v>
      </c>
    </row>
    <row r="301" spans="1:20" x14ac:dyDescent="0.2">
      <c r="A301" s="1">
        <v>85</v>
      </c>
      <c r="B301" s="1">
        <v>11</v>
      </c>
      <c r="C301" s="1">
        <v>1</v>
      </c>
      <c r="D301" s="1" t="s">
        <v>23</v>
      </c>
      <c r="F301" s="1">
        <v>2</v>
      </c>
      <c r="G301" s="1">
        <v>22</v>
      </c>
      <c r="H301" s="1">
        <v>2</v>
      </c>
      <c r="I301" s="1">
        <v>14</v>
      </c>
      <c r="J301" s="1">
        <v>22</v>
      </c>
      <c r="K301" s="1">
        <f t="shared" si="31"/>
        <v>-8</v>
      </c>
      <c r="L301" s="1" t="s">
        <v>50</v>
      </c>
      <c r="M301" s="1">
        <f t="shared" si="29"/>
        <v>57.142857142857146</v>
      </c>
      <c r="N301" s="1" t="str">
        <f t="shared" si="33"/>
        <v>N</v>
      </c>
      <c r="O301" s="1" t="str">
        <f t="shared" si="30"/>
        <v>N</v>
      </c>
      <c r="P301" s="4">
        <f t="shared" si="32"/>
        <v>28</v>
      </c>
      <c r="Q301" s="4" t="s">
        <v>50</v>
      </c>
      <c r="R301" s="1" t="s">
        <v>13</v>
      </c>
      <c r="S301" s="1">
        <v>0</v>
      </c>
      <c r="T301" s="1" t="s">
        <v>74</v>
      </c>
    </row>
    <row r="302" spans="1:20" x14ac:dyDescent="0.2">
      <c r="A302" s="1">
        <v>86</v>
      </c>
      <c r="B302" s="1">
        <v>11</v>
      </c>
      <c r="C302" s="1">
        <v>1</v>
      </c>
      <c r="D302" s="1" t="s">
        <v>23</v>
      </c>
      <c r="F302" s="1">
        <v>2</v>
      </c>
      <c r="G302" s="1">
        <v>15</v>
      </c>
      <c r="H302" s="1">
        <v>2</v>
      </c>
      <c r="I302" s="1">
        <v>13.5</v>
      </c>
      <c r="J302" s="1">
        <v>15</v>
      </c>
      <c r="K302" s="1">
        <f t="shared" si="31"/>
        <v>-1.5</v>
      </c>
      <c r="L302" s="1" t="s">
        <v>50</v>
      </c>
      <c r="M302" s="1">
        <f t="shared" si="29"/>
        <v>11.111111111111111</v>
      </c>
      <c r="N302" s="1" t="str">
        <f t="shared" si="33"/>
        <v>N</v>
      </c>
      <c r="O302" s="1" t="str">
        <f t="shared" si="30"/>
        <v>N</v>
      </c>
      <c r="P302" s="4">
        <f t="shared" si="32"/>
        <v>28</v>
      </c>
      <c r="Q302" s="4" t="s">
        <v>50</v>
      </c>
      <c r="R302" s="1" t="s">
        <v>13</v>
      </c>
      <c r="S302" s="1">
        <v>0</v>
      </c>
      <c r="T302" s="1" t="s">
        <v>74</v>
      </c>
    </row>
    <row r="303" spans="1:20" x14ac:dyDescent="0.2">
      <c r="A303" s="1">
        <v>87</v>
      </c>
      <c r="B303" s="1">
        <v>11</v>
      </c>
      <c r="C303" s="1">
        <v>1</v>
      </c>
      <c r="D303" s="1" t="s">
        <v>23</v>
      </c>
      <c r="F303" s="1">
        <v>2</v>
      </c>
      <c r="G303" s="1">
        <v>10</v>
      </c>
      <c r="H303" s="1">
        <v>2</v>
      </c>
      <c r="I303" s="1">
        <v>13</v>
      </c>
      <c r="J303" s="1">
        <v>10</v>
      </c>
      <c r="K303" s="1">
        <f t="shared" si="31"/>
        <v>3</v>
      </c>
      <c r="L303" s="1" t="s">
        <v>50</v>
      </c>
      <c r="M303" s="1">
        <f t="shared" si="29"/>
        <v>-23.076923076923077</v>
      </c>
      <c r="N303" s="1" t="str">
        <f t="shared" si="33"/>
        <v>R</v>
      </c>
      <c r="O303" s="1" t="str">
        <f t="shared" si="30"/>
        <v>R</v>
      </c>
      <c r="P303" s="4">
        <f t="shared" si="32"/>
        <v>28</v>
      </c>
      <c r="Q303" s="4" t="s">
        <v>50</v>
      </c>
      <c r="R303" s="1" t="s">
        <v>13</v>
      </c>
      <c r="S303" s="1">
        <v>0</v>
      </c>
      <c r="T303" s="1" t="s">
        <v>74</v>
      </c>
    </row>
    <row r="304" spans="1:20" x14ac:dyDescent="0.2">
      <c r="A304" s="1">
        <v>88</v>
      </c>
      <c r="B304" s="1">
        <v>11</v>
      </c>
      <c r="C304" s="1">
        <v>1</v>
      </c>
      <c r="D304" s="1" t="s">
        <v>23</v>
      </c>
      <c r="F304" s="1">
        <v>2</v>
      </c>
      <c r="G304" s="1">
        <v>21</v>
      </c>
      <c r="H304" s="1">
        <v>2</v>
      </c>
      <c r="I304" s="1">
        <v>12</v>
      </c>
      <c r="J304" s="1">
        <v>21</v>
      </c>
      <c r="K304" s="1">
        <f t="shared" si="31"/>
        <v>-9</v>
      </c>
      <c r="L304" s="1" t="s">
        <v>51</v>
      </c>
      <c r="M304" s="1">
        <f t="shared" si="29"/>
        <v>75</v>
      </c>
      <c r="N304" s="1" t="str">
        <f t="shared" si="33"/>
        <v>N</v>
      </c>
      <c r="O304" s="1" t="str">
        <f t="shared" si="30"/>
        <v>N</v>
      </c>
      <c r="P304" s="4">
        <f t="shared" si="32"/>
        <v>28</v>
      </c>
      <c r="Q304" s="4" t="s">
        <v>50</v>
      </c>
      <c r="R304" s="1" t="s">
        <v>13</v>
      </c>
      <c r="S304" s="1">
        <v>0</v>
      </c>
      <c r="T304" s="1" t="s">
        <v>74</v>
      </c>
    </row>
    <row r="305" spans="1:20" x14ac:dyDescent="0.2">
      <c r="A305" s="1">
        <v>89</v>
      </c>
      <c r="B305" s="1">
        <v>11</v>
      </c>
      <c r="C305" s="1">
        <v>1</v>
      </c>
      <c r="D305" s="1" t="s">
        <v>23</v>
      </c>
      <c r="F305" s="1">
        <v>2</v>
      </c>
      <c r="G305" s="1">
        <v>13</v>
      </c>
      <c r="H305" s="1">
        <v>2</v>
      </c>
      <c r="I305" s="1">
        <v>12</v>
      </c>
      <c r="J305" s="1">
        <v>13</v>
      </c>
      <c r="K305" s="1">
        <f t="shared" si="31"/>
        <v>-1</v>
      </c>
      <c r="L305" s="1" t="s">
        <v>51</v>
      </c>
      <c r="M305" s="1">
        <f t="shared" si="29"/>
        <v>8.3333333333333339</v>
      </c>
      <c r="N305" s="1" t="str">
        <f t="shared" si="33"/>
        <v>N</v>
      </c>
      <c r="O305" s="1" t="str">
        <f t="shared" si="30"/>
        <v>N</v>
      </c>
      <c r="P305" s="4">
        <f t="shared" si="32"/>
        <v>28</v>
      </c>
      <c r="Q305" s="4" t="s">
        <v>50</v>
      </c>
      <c r="R305" s="1" t="s">
        <v>13</v>
      </c>
      <c r="S305" s="1">
        <v>0</v>
      </c>
      <c r="T305" s="1" t="s">
        <v>74</v>
      </c>
    </row>
    <row r="306" spans="1:20" x14ac:dyDescent="0.2">
      <c r="A306" s="1">
        <v>90</v>
      </c>
      <c r="B306" s="1">
        <v>11</v>
      </c>
      <c r="C306" s="1">
        <v>1</v>
      </c>
      <c r="D306" s="1" t="s">
        <v>23</v>
      </c>
      <c r="F306" s="1">
        <v>2</v>
      </c>
      <c r="G306" s="1">
        <v>11.5</v>
      </c>
      <c r="H306" s="1">
        <v>2</v>
      </c>
      <c r="I306" s="1">
        <v>12</v>
      </c>
      <c r="J306" s="1">
        <v>11.5</v>
      </c>
      <c r="K306" s="1">
        <f t="shared" si="31"/>
        <v>0.5</v>
      </c>
      <c r="L306" s="1" t="s">
        <v>51</v>
      </c>
      <c r="M306" s="1">
        <f t="shared" si="29"/>
        <v>-4.166666666666667</v>
      </c>
      <c r="N306" s="1" t="str">
        <f t="shared" si="33"/>
        <v>N</v>
      </c>
      <c r="O306" s="1" t="str">
        <f t="shared" si="30"/>
        <v>N</v>
      </c>
      <c r="P306" s="4">
        <f t="shared" si="32"/>
        <v>28</v>
      </c>
      <c r="Q306" s="4" t="s">
        <v>50</v>
      </c>
      <c r="R306" s="1" t="s">
        <v>13</v>
      </c>
      <c r="S306" s="1">
        <v>0</v>
      </c>
      <c r="T306" s="1" t="s">
        <v>74</v>
      </c>
    </row>
    <row r="307" spans="1:20" x14ac:dyDescent="0.2">
      <c r="A307" s="1">
        <v>91</v>
      </c>
      <c r="B307" s="1">
        <v>12</v>
      </c>
      <c r="C307" s="1">
        <v>1</v>
      </c>
      <c r="D307" s="1" t="s">
        <v>63</v>
      </c>
      <c r="F307" s="1">
        <v>2</v>
      </c>
      <c r="G307" s="1">
        <v>19.5</v>
      </c>
      <c r="H307" s="1">
        <v>1</v>
      </c>
      <c r="I307" s="1">
        <v>21</v>
      </c>
      <c r="J307" s="1">
        <v>19.5</v>
      </c>
      <c r="K307" s="1">
        <f t="shared" si="31"/>
        <v>1.5</v>
      </c>
      <c r="L307" s="3" t="s">
        <v>49</v>
      </c>
      <c r="M307" s="1">
        <f t="shared" si="29"/>
        <v>-7.1428571428571432</v>
      </c>
      <c r="N307" s="1" t="str">
        <f t="shared" si="33"/>
        <v>N</v>
      </c>
      <c r="O307" s="1" t="str">
        <f t="shared" si="30"/>
        <v>N</v>
      </c>
      <c r="P307" s="4">
        <f t="shared" ref="P307:P312" si="34">1/24</f>
        <v>4.1666666666666664E-2</v>
      </c>
      <c r="Q307" s="4" t="s">
        <v>51</v>
      </c>
      <c r="R307" s="1" t="s">
        <v>25</v>
      </c>
      <c r="S307" s="1">
        <v>1</v>
      </c>
      <c r="T307" s="1" t="s">
        <v>74</v>
      </c>
    </row>
    <row r="308" spans="1:20" x14ac:dyDescent="0.2">
      <c r="A308" s="1">
        <v>92</v>
      </c>
      <c r="B308" s="1">
        <v>12</v>
      </c>
      <c r="C308" s="1">
        <v>1</v>
      </c>
      <c r="D308" s="1" t="s">
        <v>63</v>
      </c>
      <c r="F308" s="1">
        <v>2</v>
      </c>
      <c r="G308" s="1">
        <v>20.5</v>
      </c>
      <c r="H308" s="1">
        <v>1</v>
      </c>
      <c r="I308" s="1">
        <v>19.5</v>
      </c>
      <c r="J308" s="1">
        <v>20.5</v>
      </c>
      <c r="K308" s="1">
        <f t="shared" si="31"/>
        <v>-1</v>
      </c>
      <c r="L308" s="3" t="s">
        <v>49</v>
      </c>
      <c r="M308" s="1">
        <f t="shared" si="29"/>
        <v>5.1282051282051286</v>
      </c>
      <c r="N308" s="1" t="str">
        <f t="shared" si="33"/>
        <v>N</v>
      </c>
      <c r="O308" s="1" t="str">
        <f t="shared" si="30"/>
        <v>N</v>
      </c>
      <c r="P308" s="4">
        <f t="shared" si="34"/>
        <v>4.1666666666666664E-2</v>
      </c>
      <c r="Q308" s="4" t="s">
        <v>51</v>
      </c>
      <c r="R308" s="1" t="s">
        <v>25</v>
      </c>
      <c r="S308" s="1">
        <v>1</v>
      </c>
      <c r="T308" s="1" t="s">
        <v>74</v>
      </c>
    </row>
    <row r="309" spans="1:20" x14ac:dyDescent="0.2">
      <c r="A309" s="1">
        <v>93</v>
      </c>
      <c r="B309" s="1">
        <v>12</v>
      </c>
      <c r="C309" s="1">
        <v>1</v>
      </c>
      <c r="D309" s="1" t="s">
        <v>63</v>
      </c>
      <c r="F309" s="1">
        <v>2</v>
      </c>
      <c r="G309" s="1">
        <v>20</v>
      </c>
      <c r="H309" s="1">
        <v>1</v>
      </c>
      <c r="I309" s="1">
        <v>19</v>
      </c>
      <c r="J309" s="1">
        <v>20</v>
      </c>
      <c r="K309" s="1">
        <f t="shared" si="31"/>
        <v>-1</v>
      </c>
      <c r="L309" s="3" t="s">
        <v>49</v>
      </c>
      <c r="M309" s="1">
        <f t="shared" si="29"/>
        <v>5.2631578947368425</v>
      </c>
      <c r="N309" s="1" t="str">
        <f t="shared" si="33"/>
        <v>N</v>
      </c>
      <c r="O309" s="1" t="str">
        <f t="shared" si="30"/>
        <v>N</v>
      </c>
      <c r="P309" s="4">
        <f t="shared" si="34"/>
        <v>4.1666666666666664E-2</v>
      </c>
      <c r="Q309" s="4" t="s">
        <v>51</v>
      </c>
      <c r="R309" s="1" t="s">
        <v>25</v>
      </c>
      <c r="S309" s="1">
        <v>1</v>
      </c>
      <c r="T309" s="1" t="s">
        <v>74</v>
      </c>
    </row>
    <row r="310" spans="1:20" x14ac:dyDescent="0.2">
      <c r="A310" s="1">
        <v>94</v>
      </c>
      <c r="B310" s="1">
        <v>12</v>
      </c>
      <c r="C310" s="1">
        <v>1</v>
      </c>
      <c r="D310" s="1" t="s">
        <v>63</v>
      </c>
      <c r="F310" s="1">
        <v>2</v>
      </c>
      <c r="G310" s="1">
        <v>20</v>
      </c>
      <c r="H310" s="1">
        <v>1</v>
      </c>
      <c r="I310" s="1">
        <v>19</v>
      </c>
      <c r="J310" s="1">
        <v>20</v>
      </c>
      <c r="K310" s="1">
        <f t="shared" si="31"/>
        <v>-1</v>
      </c>
      <c r="L310" s="3" t="s">
        <v>49</v>
      </c>
      <c r="M310" s="1">
        <f t="shared" si="29"/>
        <v>5.2631578947368425</v>
      </c>
      <c r="N310" s="1" t="str">
        <f t="shared" si="33"/>
        <v>N</v>
      </c>
      <c r="O310" s="1" t="str">
        <f t="shared" si="30"/>
        <v>N</v>
      </c>
      <c r="P310" s="4">
        <f t="shared" si="34"/>
        <v>4.1666666666666664E-2</v>
      </c>
      <c r="Q310" s="4" t="s">
        <v>51</v>
      </c>
      <c r="R310" s="1" t="s">
        <v>25</v>
      </c>
      <c r="S310" s="1">
        <v>1</v>
      </c>
      <c r="T310" s="1" t="s">
        <v>74</v>
      </c>
    </row>
    <row r="311" spans="1:20" x14ac:dyDescent="0.2">
      <c r="A311" s="1">
        <v>95</v>
      </c>
      <c r="B311" s="1">
        <v>12</v>
      </c>
      <c r="C311" s="1">
        <v>1</v>
      </c>
      <c r="D311" s="1" t="s">
        <v>63</v>
      </c>
      <c r="F311" s="1">
        <v>2</v>
      </c>
      <c r="G311" s="1">
        <v>14</v>
      </c>
      <c r="H311" s="1">
        <v>1</v>
      </c>
      <c r="I311" s="1">
        <v>17</v>
      </c>
      <c r="J311" s="1">
        <v>14</v>
      </c>
      <c r="K311" s="1">
        <f t="shared" si="31"/>
        <v>3</v>
      </c>
      <c r="L311" s="3" t="s">
        <v>49</v>
      </c>
      <c r="M311" s="1">
        <f t="shared" si="29"/>
        <v>-17.647058823529413</v>
      </c>
      <c r="N311" s="1" t="str">
        <f t="shared" si="33"/>
        <v>R</v>
      </c>
      <c r="O311" s="1" t="str">
        <f t="shared" si="30"/>
        <v>N</v>
      </c>
      <c r="P311" s="4">
        <f t="shared" si="34"/>
        <v>4.1666666666666664E-2</v>
      </c>
      <c r="Q311" s="4" t="s">
        <v>51</v>
      </c>
      <c r="R311" s="1" t="s">
        <v>25</v>
      </c>
      <c r="S311" s="1">
        <v>1</v>
      </c>
      <c r="T311" s="1" t="s">
        <v>74</v>
      </c>
    </row>
    <row r="312" spans="1:20" x14ac:dyDescent="0.2">
      <c r="A312" s="1">
        <v>96</v>
      </c>
      <c r="B312" s="1">
        <v>12</v>
      </c>
      <c r="C312" s="1">
        <v>1</v>
      </c>
      <c r="D312" s="1" t="s">
        <v>63</v>
      </c>
      <c r="F312" s="1">
        <v>2</v>
      </c>
      <c r="G312" s="1">
        <v>11</v>
      </c>
      <c r="H312" s="1">
        <v>1</v>
      </c>
      <c r="I312" s="1">
        <v>16</v>
      </c>
      <c r="J312" s="1">
        <v>11</v>
      </c>
      <c r="K312" s="1">
        <f t="shared" si="31"/>
        <v>5</v>
      </c>
      <c r="L312" s="3" t="s">
        <v>49</v>
      </c>
      <c r="M312" s="1">
        <f t="shared" si="29"/>
        <v>-31.25</v>
      </c>
      <c r="N312" s="1" t="str">
        <f t="shared" si="33"/>
        <v>R</v>
      </c>
      <c r="O312" s="1" t="str">
        <f t="shared" si="30"/>
        <v>R</v>
      </c>
      <c r="P312" s="4">
        <f t="shared" si="34"/>
        <v>4.1666666666666664E-2</v>
      </c>
      <c r="Q312" s="4" t="s">
        <v>51</v>
      </c>
      <c r="R312" s="2" t="s">
        <v>25</v>
      </c>
      <c r="S312" s="1">
        <v>1</v>
      </c>
      <c r="T312" s="1" t="s">
        <v>74</v>
      </c>
    </row>
    <row r="313" spans="1:20" x14ac:dyDescent="0.2">
      <c r="A313" s="1">
        <v>97</v>
      </c>
      <c r="B313" s="1">
        <v>13</v>
      </c>
      <c r="C313" s="1">
        <v>1</v>
      </c>
      <c r="D313" s="1" t="s">
        <v>27</v>
      </c>
      <c r="F313" s="1">
        <v>2</v>
      </c>
      <c r="G313" s="1">
        <v>15</v>
      </c>
      <c r="H313" s="1">
        <v>1</v>
      </c>
      <c r="I313" s="1">
        <v>14</v>
      </c>
      <c r="J313" s="1">
        <v>15</v>
      </c>
      <c r="K313" s="1">
        <f t="shared" si="31"/>
        <v>-1</v>
      </c>
      <c r="L313" s="1" t="s">
        <v>50</v>
      </c>
      <c r="M313" s="1">
        <f t="shared" si="29"/>
        <v>7.1428571428571432</v>
      </c>
      <c r="N313" s="1" t="str">
        <f t="shared" si="33"/>
        <v>N</v>
      </c>
      <c r="O313" s="1" t="str">
        <f t="shared" si="30"/>
        <v>N</v>
      </c>
      <c r="P313" s="4">
        <f t="shared" ref="P313:P321" si="35">2*365</f>
        <v>730</v>
      </c>
      <c r="Q313" s="4" t="s">
        <v>49</v>
      </c>
      <c r="R313" s="2" t="s">
        <v>17</v>
      </c>
      <c r="S313" s="1">
        <v>1</v>
      </c>
      <c r="T313" s="1" t="s">
        <v>74</v>
      </c>
    </row>
    <row r="314" spans="1:20" x14ac:dyDescent="0.2">
      <c r="A314" s="1">
        <v>98</v>
      </c>
      <c r="B314" s="1">
        <v>13</v>
      </c>
      <c r="C314" s="1">
        <v>1</v>
      </c>
      <c r="D314" s="1" t="s">
        <v>27</v>
      </c>
      <c r="F314" s="1">
        <v>2</v>
      </c>
      <c r="G314" s="1">
        <v>13</v>
      </c>
      <c r="H314" s="1">
        <v>1</v>
      </c>
      <c r="I314" s="1">
        <v>13.5</v>
      </c>
      <c r="J314" s="1">
        <v>13</v>
      </c>
      <c r="K314" s="1">
        <f t="shared" si="31"/>
        <v>0.5</v>
      </c>
      <c r="L314" s="1" t="s">
        <v>50</v>
      </c>
      <c r="M314" s="1">
        <f t="shared" si="29"/>
        <v>-3.7037037037037037</v>
      </c>
      <c r="N314" s="1" t="str">
        <f t="shared" si="33"/>
        <v>N</v>
      </c>
      <c r="O314" s="1" t="str">
        <f t="shared" si="30"/>
        <v>N</v>
      </c>
      <c r="P314" s="4">
        <f t="shared" si="35"/>
        <v>730</v>
      </c>
      <c r="Q314" s="4" t="s">
        <v>49</v>
      </c>
      <c r="R314" s="2" t="s">
        <v>17</v>
      </c>
      <c r="S314" s="1">
        <v>1</v>
      </c>
      <c r="T314" s="1" t="s">
        <v>74</v>
      </c>
    </row>
    <row r="315" spans="1:20" x14ac:dyDescent="0.2">
      <c r="A315" s="1">
        <v>99</v>
      </c>
      <c r="B315" s="1">
        <v>13</v>
      </c>
      <c r="C315" s="1">
        <v>1</v>
      </c>
      <c r="D315" s="1" t="s">
        <v>27</v>
      </c>
      <c r="F315" s="1">
        <v>2</v>
      </c>
      <c r="G315" s="1">
        <v>13</v>
      </c>
      <c r="H315" s="1">
        <v>1</v>
      </c>
      <c r="I315" s="1">
        <v>13</v>
      </c>
      <c r="J315" s="1">
        <v>13</v>
      </c>
      <c r="K315" s="1">
        <f t="shared" si="31"/>
        <v>0</v>
      </c>
      <c r="L315" s="1" t="s">
        <v>50</v>
      </c>
      <c r="M315" s="1">
        <f t="shared" si="29"/>
        <v>0</v>
      </c>
      <c r="N315" s="1" t="str">
        <f t="shared" si="33"/>
        <v>N</v>
      </c>
      <c r="O315" s="1" t="str">
        <f t="shared" si="30"/>
        <v>N</v>
      </c>
      <c r="P315" s="4">
        <f t="shared" si="35"/>
        <v>730</v>
      </c>
      <c r="Q315" s="4" t="s">
        <v>49</v>
      </c>
      <c r="R315" s="2" t="s">
        <v>17</v>
      </c>
      <c r="S315" s="1">
        <v>1</v>
      </c>
      <c r="T315" s="1" t="s">
        <v>74</v>
      </c>
    </row>
    <row r="316" spans="1:20" x14ac:dyDescent="0.2">
      <c r="A316" s="1">
        <v>100</v>
      </c>
      <c r="B316" s="1">
        <v>13</v>
      </c>
      <c r="C316" s="1">
        <v>1</v>
      </c>
      <c r="D316" s="1" t="s">
        <v>27</v>
      </c>
      <c r="F316" s="1">
        <v>2</v>
      </c>
      <c r="G316" s="1">
        <v>12.5</v>
      </c>
      <c r="H316" s="1">
        <v>1</v>
      </c>
      <c r="I316" s="1">
        <v>13</v>
      </c>
      <c r="J316" s="1">
        <v>12.5</v>
      </c>
      <c r="K316" s="1">
        <f t="shared" si="31"/>
        <v>0.5</v>
      </c>
      <c r="L316" s="1" t="s">
        <v>50</v>
      </c>
      <c r="M316" s="1">
        <f t="shared" si="29"/>
        <v>-3.8461538461538463</v>
      </c>
      <c r="N316" s="1" t="str">
        <f t="shared" si="33"/>
        <v>N</v>
      </c>
      <c r="O316" s="1" t="str">
        <f t="shared" si="30"/>
        <v>N</v>
      </c>
      <c r="P316" s="4">
        <f t="shared" si="35"/>
        <v>730</v>
      </c>
      <c r="Q316" s="4" t="s">
        <v>49</v>
      </c>
      <c r="R316" s="2" t="s">
        <v>17</v>
      </c>
      <c r="S316" s="1">
        <v>1</v>
      </c>
      <c r="T316" s="1" t="s">
        <v>74</v>
      </c>
    </row>
    <row r="317" spans="1:20" x14ac:dyDescent="0.2">
      <c r="A317" s="1">
        <v>101</v>
      </c>
      <c r="B317" s="1">
        <v>13</v>
      </c>
      <c r="C317" s="1">
        <v>1</v>
      </c>
      <c r="D317" s="1" t="s">
        <v>27</v>
      </c>
      <c r="F317" s="1">
        <v>2</v>
      </c>
      <c r="G317" s="1">
        <v>12.5</v>
      </c>
      <c r="H317" s="1">
        <v>1</v>
      </c>
      <c r="I317" s="1">
        <v>12.5</v>
      </c>
      <c r="J317" s="1">
        <v>12.5</v>
      </c>
      <c r="K317" s="1">
        <f t="shared" si="31"/>
        <v>0</v>
      </c>
      <c r="L317" s="1" t="s">
        <v>50</v>
      </c>
      <c r="M317" s="1">
        <f t="shared" si="29"/>
        <v>0</v>
      </c>
      <c r="N317" s="1" t="str">
        <f t="shared" si="33"/>
        <v>N</v>
      </c>
      <c r="O317" s="1" t="str">
        <f t="shared" si="30"/>
        <v>N</v>
      </c>
      <c r="P317" s="4">
        <f t="shared" si="35"/>
        <v>730</v>
      </c>
      <c r="Q317" s="4" t="s">
        <v>49</v>
      </c>
      <c r="R317" s="2" t="s">
        <v>17</v>
      </c>
      <c r="S317" s="1">
        <v>1</v>
      </c>
      <c r="T317" s="1" t="s">
        <v>74</v>
      </c>
    </row>
    <row r="318" spans="1:20" x14ac:dyDescent="0.2">
      <c r="A318" s="1">
        <v>102</v>
      </c>
      <c r="B318" s="1">
        <v>13</v>
      </c>
      <c r="C318" s="1">
        <v>1</v>
      </c>
      <c r="D318" s="1" t="s">
        <v>27</v>
      </c>
      <c r="F318" s="1">
        <v>2</v>
      </c>
      <c r="G318" s="1">
        <v>12</v>
      </c>
      <c r="H318" s="1">
        <v>1</v>
      </c>
      <c r="I318" s="1">
        <v>12</v>
      </c>
      <c r="J318" s="1">
        <v>12</v>
      </c>
      <c r="K318" s="1">
        <f t="shared" si="31"/>
        <v>0</v>
      </c>
      <c r="L318" s="1" t="s">
        <v>51</v>
      </c>
      <c r="M318" s="1">
        <f t="shared" si="29"/>
        <v>0</v>
      </c>
      <c r="N318" s="1" t="str">
        <f t="shared" si="33"/>
        <v>N</v>
      </c>
      <c r="O318" s="1" t="str">
        <f t="shared" si="30"/>
        <v>N</v>
      </c>
      <c r="P318" s="4">
        <f t="shared" si="35"/>
        <v>730</v>
      </c>
      <c r="Q318" s="4" t="s">
        <v>49</v>
      </c>
      <c r="R318" s="2" t="s">
        <v>17</v>
      </c>
      <c r="S318" s="1">
        <v>1</v>
      </c>
      <c r="T318" s="1" t="s">
        <v>74</v>
      </c>
    </row>
    <row r="319" spans="1:20" x14ac:dyDescent="0.2">
      <c r="A319" s="1">
        <v>103</v>
      </c>
      <c r="B319" s="1">
        <v>13</v>
      </c>
      <c r="C319" s="1">
        <v>1</v>
      </c>
      <c r="D319" s="1" t="s">
        <v>27</v>
      </c>
      <c r="F319" s="1">
        <v>2</v>
      </c>
      <c r="G319" s="1">
        <v>11.5</v>
      </c>
      <c r="H319" s="1">
        <v>1</v>
      </c>
      <c r="I319" s="1">
        <v>11.5</v>
      </c>
      <c r="J319" s="1">
        <v>11.5</v>
      </c>
      <c r="K319" s="1">
        <f t="shared" si="31"/>
        <v>0</v>
      </c>
      <c r="L319" s="1" t="s">
        <v>51</v>
      </c>
      <c r="M319" s="1">
        <f t="shared" si="29"/>
        <v>0</v>
      </c>
      <c r="N319" s="1" t="str">
        <f t="shared" si="33"/>
        <v>N</v>
      </c>
      <c r="O319" s="1" t="str">
        <f t="shared" si="30"/>
        <v>N</v>
      </c>
      <c r="P319" s="4">
        <f t="shared" si="35"/>
        <v>730</v>
      </c>
      <c r="Q319" s="4" t="s">
        <v>49</v>
      </c>
      <c r="R319" s="2" t="s">
        <v>17</v>
      </c>
      <c r="S319" s="1">
        <v>1</v>
      </c>
      <c r="T319" s="1" t="s">
        <v>74</v>
      </c>
    </row>
    <row r="320" spans="1:20" x14ac:dyDescent="0.2">
      <c r="A320" s="1">
        <v>104</v>
      </c>
      <c r="B320" s="1">
        <v>13</v>
      </c>
      <c r="C320" s="1">
        <v>1</v>
      </c>
      <c r="D320" s="1" t="s">
        <v>27</v>
      </c>
      <c r="F320" s="1">
        <v>2</v>
      </c>
      <c r="G320" s="1">
        <v>12</v>
      </c>
      <c r="H320" s="1">
        <v>1</v>
      </c>
      <c r="I320" s="1">
        <v>11</v>
      </c>
      <c r="J320" s="1">
        <v>12</v>
      </c>
      <c r="K320" s="1">
        <f t="shared" si="31"/>
        <v>-1</v>
      </c>
      <c r="L320" s="1" t="s">
        <v>51</v>
      </c>
      <c r="M320" s="1">
        <f t="shared" si="29"/>
        <v>9.0909090909090917</v>
      </c>
      <c r="N320" s="1" t="str">
        <f t="shared" si="33"/>
        <v>N</v>
      </c>
      <c r="O320" s="1" t="str">
        <f t="shared" si="30"/>
        <v>N</v>
      </c>
      <c r="P320" s="4">
        <f t="shared" si="35"/>
        <v>730</v>
      </c>
      <c r="Q320" s="4" t="s">
        <v>49</v>
      </c>
      <c r="R320" s="2" t="s">
        <v>17</v>
      </c>
      <c r="S320" s="1">
        <v>1</v>
      </c>
      <c r="T320" s="1" t="s">
        <v>74</v>
      </c>
    </row>
    <row r="321" spans="1:20" x14ac:dyDescent="0.2">
      <c r="A321" s="1">
        <v>105</v>
      </c>
      <c r="B321" s="1">
        <v>13</v>
      </c>
      <c r="C321" s="1">
        <v>1</v>
      </c>
      <c r="D321" s="1" t="s">
        <v>27</v>
      </c>
      <c r="F321" s="1">
        <v>2</v>
      </c>
      <c r="G321" s="1">
        <v>11</v>
      </c>
      <c r="H321" s="1">
        <v>1</v>
      </c>
      <c r="I321" s="1">
        <v>10</v>
      </c>
      <c r="J321" s="1">
        <v>11</v>
      </c>
      <c r="K321" s="1">
        <f t="shared" si="31"/>
        <v>-1</v>
      </c>
      <c r="L321" s="1" t="s">
        <v>51</v>
      </c>
      <c r="M321" s="1">
        <f t="shared" si="29"/>
        <v>10</v>
      </c>
      <c r="N321" s="1" t="str">
        <f t="shared" si="33"/>
        <v>N</v>
      </c>
      <c r="O321" s="1" t="str">
        <f t="shared" si="30"/>
        <v>N</v>
      </c>
      <c r="P321" s="4">
        <f t="shared" si="35"/>
        <v>730</v>
      </c>
      <c r="Q321" s="4" t="s">
        <v>49</v>
      </c>
      <c r="R321" s="2" t="s">
        <v>17</v>
      </c>
      <c r="S321" s="1">
        <v>1</v>
      </c>
      <c r="T321" s="1" t="s">
        <v>74</v>
      </c>
    </row>
    <row r="322" spans="1:20" x14ac:dyDescent="0.2">
      <c r="A322" s="1">
        <v>106</v>
      </c>
      <c r="B322" s="1">
        <v>14</v>
      </c>
      <c r="C322" s="1">
        <v>1</v>
      </c>
      <c r="D322" s="1" t="s">
        <v>30</v>
      </c>
      <c r="E322" s="1" t="s">
        <v>19</v>
      </c>
      <c r="F322" s="1">
        <v>2</v>
      </c>
      <c r="G322" s="1">
        <v>21</v>
      </c>
      <c r="I322" s="1">
        <v>21</v>
      </c>
      <c r="J322" s="1">
        <v>21</v>
      </c>
      <c r="K322" s="1">
        <f t="shared" si="31"/>
        <v>0</v>
      </c>
      <c r="L322" s="3" t="s">
        <v>49</v>
      </c>
      <c r="M322" s="1">
        <f t="shared" si="29"/>
        <v>0</v>
      </c>
      <c r="N322" s="1" t="str">
        <f t="shared" si="33"/>
        <v>N</v>
      </c>
      <c r="O322" s="1" t="str">
        <f t="shared" si="30"/>
        <v>N</v>
      </c>
      <c r="P322" s="4">
        <f t="shared" ref="P322:P329" si="36">0.5/24</f>
        <v>2.0833333333333332E-2</v>
      </c>
      <c r="Q322" s="4" t="s">
        <v>51</v>
      </c>
      <c r="R322" s="1" t="s">
        <v>69</v>
      </c>
      <c r="S322" s="1">
        <v>0</v>
      </c>
      <c r="T322" s="1" t="s">
        <v>74</v>
      </c>
    </row>
    <row r="323" spans="1:20" x14ac:dyDescent="0.2">
      <c r="A323" s="1">
        <v>107</v>
      </c>
      <c r="B323" s="1">
        <v>14</v>
      </c>
      <c r="C323" s="1">
        <v>1</v>
      </c>
      <c r="D323" s="1" t="s">
        <v>30</v>
      </c>
      <c r="E323" s="1" t="s">
        <v>19</v>
      </c>
      <c r="F323" s="1">
        <v>2</v>
      </c>
      <c r="G323" s="1">
        <v>20</v>
      </c>
      <c r="I323" s="1">
        <v>20</v>
      </c>
      <c r="J323" s="1">
        <v>20</v>
      </c>
      <c r="K323" s="1">
        <f t="shared" si="31"/>
        <v>0</v>
      </c>
      <c r="L323" s="3" t="s">
        <v>49</v>
      </c>
      <c r="M323" s="1">
        <f t="shared" si="29"/>
        <v>0</v>
      </c>
      <c r="N323" s="1" t="str">
        <f t="shared" si="33"/>
        <v>N</v>
      </c>
      <c r="O323" s="1" t="str">
        <f t="shared" si="30"/>
        <v>N</v>
      </c>
      <c r="P323" s="4">
        <f t="shared" si="36"/>
        <v>2.0833333333333332E-2</v>
      </c>
      <c r="Q323" s="4" t="s">
        <v>51</v>
      </c>
      <c r="R323" s="1" t="s">
        <v>69</v>
      </c>
      <c r="S323" s="1">
        <v>0</v>
      </c>
      <c r="T323" s="1" t="s">
        <v>74</v>
      </c>
    </row>
    <row r="324" spans="1:20" x14ac:dyDescent="0.2">
      <c r="A324" s="1">
        <v>108</v>
      </c>
      <c r="B324" s="1">
        <v>14</v>
      </c>
      <c r="C324" s="1">
        <v>1</v>
      </c>
      <c r="D324" s="1" t="s">
        <v>30</v>
      </c>
      <c r="E324" s="1" t="s">
        <v>19</v>
      </c>
      <c r="F324" s="1">
        <v>2</v>
      </c>
      <c r="G324" s="1">
        <v>22</v>
      </c>
      <c r="I324" s="1">
        <v>18</v>
      </c>
      <c r="J324" s="1">
        <v>22</v>
      </c>
      <c r="K324" s="1">
        <f t="shared" si="31"/>
        <v>-4</v>
      </c>
      <c r="L324" s="3" t="s">
        <v>49</v>
      </c>
      <c r="M324" s="1">
        <f t="shared" si="29"/>
        <v>22.222222222222221</v>
      </c>
      <c r="N324" s="1" t="str">
        <f t="shared" si="33"/>
        <v>N</v>
      </c>
      <c r="O324" s="1" t="str">
        <f t="shared" si="30"/>
        <v>N</v>
      </c>
      <c r="P324" s="4">
        <f t="shared" si="36"/>
        <v>2.0833333333333332E-2</v>
      </c>
      <c r="Q324" s="4" t="s">
        <v>51</v>
      </c>
      <c r="R324" s="1" t="s">
        <v>69</v>
      </c>
      <c r="S324" s="1">
        <v>0</v>
      </c>
      <c r="T324" s="1" t="s">
        <v>74</v>
      </c>
    </row>
    <row r="325" spans="1:20" x14ac:dyDescent="0.2">
      <c r="A325" s="1">
        <v>109</v>
      </c>
      <c r="B325" s="1">
        <v>14</v>
      </c>
      <c r="C325" s="1">
        <v>1</v>
      </c>
      <c r="D325" s="1" t="s">
        <v>30</v>
      </c>
      <c r="E325" s="1" t="s">
        <v>19</v>
      </c>
      <c r="F325" s="1">
        <v>2</v>
      </c>
      <c r="G325" s="1">
        <v>19</v>
      </c>
      <c r="I325" s="1">
        <v>18</v>
      </c>
      <c r="J325" s="1">
        <v>19</v>
      </c>
      <c r="K325" s="1">
        <f t="shared" si="31"/>
        <v>-1</v>
      </c>
      <c r="L325" s="3" t="s">
        <v>49</v>
      </c>
      <c r="M325" s="1">
        <f t="shared" si="29"/>
        <v>5.5555555555555554</v>
      </c>
      <c r="N325" s="1" t="str">
        <f t="shared" si="33"/>
        <v>N</v>
      </c>
      <c r="O325" s="1" t="str">
        <f t="shared" si="30"/>
        <v>N</v>
      </c>
      <c r="P325" s="4">
        <f t="shared" si="36"/>
        <v>2.0833333333333332E-2</v>
      </c>
      <c r="Q325" s="4" t="s">
        <v>51</v>
      </c>
      <c r="R325" s="1" t="s">
        <v>69</v>
      </c>
      <c r="S325" s="1">
        <v>0</v>
      </c>
      <c r="T325" s="1" t="s">
        <v>74</v>
      </c>
    </row>
    <row r="326" spans="1:20" x14ac:dyDescent="0.2">
      <c r="A326" s="1">
        <v>110</v>
      </c>
      <c r="B326" s="1">
        <v>14</v>
      </c>
      <c r="C326" s="1">
        <v>1</v>
      </c>
      <c r="D326" s="1" t="s">
        <v>30</v>
      </c>
      <c r="E326" s="1" t="s">
        <v>19</v>
      </c>
      <c r="F326" s="1">
        <v>2</v>
      </c>
      <c r="G326" s="1">
        <v>16</v>
      </c>
      <c r="I326" s="1">
        <v>17</v>
      </c>
      <c r="J326" s="1">
        <v>16</v>
      </c>
      <c r="K326" s="1">
        <f t="shared" si="31"/>
        <v>1</v>
      </c>
      <c r="L326" s="3" t="s">
        <v>49</v>
      </c>
      <c r="M326" s="1">
        <f t="shared" si="29"/>
        <v>-5.882352941176471</v>
      </c>
      <c r="N326" s="1" t="str">
        <f t="shared" si="33"/>
        <v>N</v>
      </c>
      <c r="O326" s="1" t="str">
        <f t="shared" si="30"/>
        <v>N</v>
      </c>
      <c r="P326" s="4">
        <f t="shared" si="36"/>
        <v>2.0833333333333332E-2</v>
      </c>
      <c r="Q326" s="4" t="s">
        <v>51</v>
      </c>
      <c r="R326" s="1" t="s">
        <v>69</v>
      </c>
      <c r="S326" s="1">
        <v>0</v>
      </c>
      <c r="T326" s="1" t="s">
        <v>74</v>
      </c>
    </row>
    <row r="327" spans="1:20" x14ac:dyDescent="0.2">
      <c r="A327" s="1">
        <v>111</v>
      </c>
      <c r="B327" s="1">
        <v>14</v>
      </c>
      <c r="C327" s="1">
        <v>1</v>
      </c>
      <c r="D327" s="1" t="s">
        <v>31</v>
      </c>
      <c r="E327" s="1" t="s">
        <v>19</v>
      </c>
      <c r="F327" s="1">
        <v>2</v>
      </c>
      <c r="G327" s="1">
        <v>11</v>
      </c>
      <c r="I327" s="1">
        <v>11</v>
      </c>
      <c r="J327" s="1">
        <v>11</v>
      </c>
      <c r="K327" s="1">
        <f t="shared" si="31"/>
        <v>0</v>
      </c>
      <c r="L327" s="1" t="s">
        <v>51</v>
      </c>
      <c r="M327" s="1">
        <f t="shared" si="29"/>
        <v>0</v>
      </c>
      <c r="N327" s="1" t="str">
        <f t="shared" si="33"/>
        <v>N</v>
      </c>
      <c r="O327" s="1" t="str">
        <f t="shared" si="30"/>
        <v>N</v>
      </c>
      <c r="P327" s="4">
        <f t="shared" si="36"/>
        <v>2.0833333333333332E-2</v>
      </c>
      <c r="Q327" s="4" t="s">
        <v>51</v>
      </c>
      <c r="R327" s="1" t="s">
        <v>69</v>
      </c>
      <c r="S327" s="1">
        <v>0</v>
      </c>
      <c r="T327" s="1" t="s">
        <v>74</v>
      </c>
    </row>
    <row r="328" spans="1:20" x14ac:dyDescent="0.2">
      <c r="A328" s="1">
        <v>112</v>
      </c>
      <c r="B328" s="1">
        <v>14</v>
      </c>
      <c r="C328" s="1">
        <v>1</v>
      </c>
      <c r="D328" s="3" t="s">
        <v>30</v>
      </c>
      <c r="E328" s="1" t="s">
        <v>19</v>
      </c>
      <c r="F328" s="1">
        <v>2</v>
      </c>
      <c r="G328" s="1">
        <v>9</v>
      </c>
      <c r="I328" s="1">
        <v>10</v>
      </c>
      <c r="J328" s="1">
        <v>9</v>
      </c>
      <c r="K328" s="1">
        <f t="shared" si="31"/>
        <v>1</v>
      </c>
      <c r="L328" s="1" t="s">
        <v>51</v>
      </c>
      <c r="M328" s="1">
        <f t="shared" si="29"/>
        <v>-10</v>
      </c>
      <c r="N328" s="1" t="str">
        <f t="shared" si="33"/>
        <v>N</v>
      </c>
      <c r="O328" s="1" t="str">
        <f t="shared" si="30"/>
        <v>N</v>
      </c>
      <c r="P328" s="4">
        <f t="shared" si="36"/>
        <v>2.0833333333333332E-2</v>
      </c>
      <c r="Q328" s="4" t="s">
        <v>51</v>
      </c>
      <c r="R328" s="1" t="s">
        <v>69</v>
      </c>
      <c r="S328" s="1">
        <v>0</v>
      </c>
      <c r="T328" s="1" t="s">
        <v>74</v>
      </c>
    </row>
    <row r="329" spans="1:20" x14ac:dyDescent="0.2">
      <c r="A329" s="1">
        <v>113</v>
      </c>
      <c r="B329" s="1">
        <v>14</v>
      </c>
      <c r="C329" s="1">
        <v>1</v>
      </c>
      <c r="D329" s="3" t="s">
        <v>30</v>
      </c>
      <c r="E329" s="1" t="s">
        <v>19</v>
      </c>
      <c r="F329" s="1">
        <v>2</v>
      </c>
      <c r="G329" s="1">
        <v>6</v>
      </c>
      <c r="I329" s="1">
        <v>7</v>
      </c>
      <c r="J329" s="1">
        <v>6</v>
      </c>
      <c r="K329" s="1">
        <f t="shared" si="31"/>
        <v>1</v>
      </c>
      <c r="L329" s="1" t="s">
        <v>51</v>
      </c>
      <c r="M329" s="1">
        <f t="shared" si="29"/>
        <v>-14.285714285714286</v>
      </c>
      <c r="N329" s="1" t="str">
        <f t="shared" si="33"/>
        <v>R</v>
      </c>
      <c r="O329" s="1" t="str">
        <f t="shared" si="30"/>
        <v>N</v>
      </c>
      <c r="P329" s="4">
        <f t="shared" si="36"/>
        <v>2.0833333333333332E-2</v>
      </c>
      <c r="Q329" s="4" t="s">
        <v>51</v>
      </c>
      <c r="R329" s="1" t="s">
        <v>69</v>
      </c>
      <c r="S329" s="1">
        <v>0</v>
      </c>
      <c r="T329" s="1" t="s">
        <v>74</v>
      </c>
    </row>
    <row r="330" spans="1:20" x14ac:dyDescent="0.2">
      <c r="A330" s="1">
        <v>114</v>
      </c>
      <c r="B330" s="1">
        <v>20</v>
      </c>
      <c r="C330" s="1">
        <v>1</v>
      </c>
      <c r="D330" s="1" t="s">
        <v>34</v>
      </c>
      <c r="F330" s="1">
        <v>2</v>
      </c>
      <c r="G330" s="1">
        <v>25</v>
      </c>
      <c r="H330" s="1">
        <v>1</v>
      </c>
      <c r="I330" s="1">
        <v>24</v>
      </c>
      <c r="J330" s="1">
        <v>25</v>
      </c>
      <c r="K330" s="1">
        <f t="shared" si="31"/>
        <v>-1</v>
      </c>
      <c r="L330" s="3" t="s">
        <v>49</v>
      </c>
      <c r="M330" s="1">
        <f t="shared" si="29"/>
        <v>4.166666666666667</v>
      </c>
      <c r="N330" s="1" t="str">
        <f t="shared" si="33"/>
        <v>N</v>
      </c>
      <c r="O330" s="1" t="str">
        <f t="shared" si="30"/>
        <v>N</v>
      </c>
      <c r="P330" s="4">
        <v>15</v>
      </c>
      <c r="Q330" s="4" t="s">
        <v>50</v>
      </c>
      <c r="R330" s="1" t="s">
        <v>25</v>
      </c>
      <c r="S330" s="1">
        <v>1</v>
      </c>
      <c r="T330" s="1" t="s">
        <v>74</v>
      </c>
    </row>
    <row r="331" spans="1:20" x14ac:dyDescent="0.2">
      <c r="A331" s="1">
        <v>115</v>
      </c>
      <c r="B331" s="1">
        <v>20</v>
      </c>
      <c r="C331" s="1">
        <v>1</v>
      </c>
      <c r="D331" s="1" t="s">
        <v>34</v>
      </c>
      <c r="F331" s="1">
        <v>2</v>
      </c>
      <c r="G331" s="1">
        <v>22</v>
      </c>
      <c r="H331" s="1">
        <v>1</v>
      </c>
      <c r="I331" s="1">
        <v>23.5</v>
      </c>
      <c r="J331" s="1">
        <v>22</v>
      </c>
      <c r="K331" s="1">
        <f t="shared" si="31"/>
        <v>1.5</v>
      </c>
      <c r="L331" s="3" t="s">
        <v>49</v>
      </c>
      <c r="M331" s="1">
        <f t="shared" si="29"/>
        <v>-6.3829787234042552</v>
      </c>
      <c r="N331" s="1" t="str">
        <f t="shared" si="33"/>
        <v>N</v>
      </c>
      <c r="O331" s="1" t="str">
        <f t="shared" si="30"/>
        <v>N</v>
      </c>
      <c r="P331" s="4">
        <v>15</v>
      </c>
      <c r="Q331" s="4" t="s">
        <v>50</v>
      </c>
      <c r="R331" s="1" t="s">
        <v>25</v>
      </c>
      <c r="S331" s="1">
        <v>1</v>
      </c>
      <c r="T331" s="1" t="s">
        <v>74</v>
      </c>
    </row>
    <row r="332" spans="1:20" x14ac:dyDescent="0.2">
      <c r="A332" s="1">
        <v>116</v>
      </c>
      <c r="B332" s="1">
        <v>20</v>
      </c>
      <c r="C332" s="1">
        <v>1</v>
      </c>
      <c r="D332" s="1" t="s">
        <v>34</v>
      </c>
      <c r="F332" s="1">
        <v>2</v>
      </c>
      <c r="G332" s="1">
        <v>21.5</v>
      </c>
      <c r="H332" s="1">
        <v>1</v>
      </c>
      <c r="I332" s="1">
        <v>22.5</v>
      </c>
      <c r="J332" s="1">
        <v>21.5</v>
      </c>
      <c r="K332" s="1">
        <f t="shared" si="31"/>
        <v>1</v>
      </c>
      <c r="L332" s="3" t="s">
        <v>49</v>
      </c>
      <c r="M332" s="1">
        <f t="shared" si="29"/>
        <v>-4.4444444444444446</v>
      </c>
      <c r="N332" s="1" t="str">
        <f t="shared" si="33"/>
        <v>N</v>
      </c>
      <c r="O332" s="1" t="str">
        <f t="shared" si="30"/>
        <v>N</v>
      </c>
      <c r="P332" s="4">
        <v>15</v>
      </c>
      <c r="Q332" s="4" t="s">
        <v>50</v>
      </c>
      <c r="R332" s="1" t="s">
        <v>25</v>
      </c>
      <c r="S332" s="1">
        <v>1</v>
      </c>
      <c r="T332" s="1" t="s">
        <v>74</v>
      </c>
    </row>
    <row r="333" spans="1:20" x14ac:dyDescent="0.2">
      <c r="A333" s="1">
        <v>117</v>
      </c>
      <c r="B333" s="1">
        <v>20</v>
      </c>
      <c r="C333" s="1">
        <v>1</v>
      </c>
      <c r="D333" s="1" t="s">
        <v>34</v>
      </c>
      <c r="F333" s="1">
        <v>2</v>
      </c>
      <c r="G333" s="1">
        <v>21.5</v>
      </c>
      <c r="H333" s="1">
        <v>1</v>
      </c>
      <c r="I333" s="1">
        <v>22.5</v>
      </c>
      <c r="J333" s="1">
        <v>21.5</v>
      </c>
      <c r="K333" s="1">
        <f t="shared" si="31"/>
        <v>1</v>
      </c>
      <c r="L333" s="3" t="s">
        <v>49</v>
      </c>
      <c r="M333" s="1">
        <f t="shared" si="29"/>
        <v>-4.4444444444444446</v>
      </c>
      <c r="N333" s="1" t="str">
        <f t="shared" si="33"/>
        <v>N</v>
      </c>
      <c r="O333" s="1" t="str">
        <f t="shared" si="30"/>
        <v>N</v>
      </c>
      <c r="P333" s="4">
        <v>15</v>
      </c>
      <c r="Q333" s="4" t="s">
        <v>50</v>
      </c>
      <c r="R333" s="1" t="s">
        <v>25</v>
      </c>
      <c r="S333" s="1">
        <v>1</v>
      </c>
      <c r="T333" s="1" t="s">
        <v>74</v>
      </c>
    </row>
    <row r="334" spans="1:20" x14ac:dyDescent="0.2">
      <c r="A334" s="1">
        <v>118</v>
      </c>
      <c r="B334" s="1">
        <v>20</v>
      </c>
      <c r="C334" s="1">
        <v>1</v>
      </c>
      <c r="D334" s="1" t="s">
        <v>34</v>
      </c>
      <c r="F334" s="1">
        <v>2</v>
      </c>
      <c r="G334" s="1">
        <v>18.5</v>
      </c>
      <c r="H334" s="1">
        <v>1</v>
      </c>
      <c r="I334" s="1">
        <v>20</v>
      </c>
      <c r="J334" s="1">
        <v>18.5</v>
      </c>
      <c r="K334" s="1">
        <f t="shared" si="31"/>
        <v>1.5</v>
      </c>
      <c r="L334" s="3" t="s">
        <v>49</v>
      </c>
      <c r="M334" s="1">
        <f t="shared" si="29"/>
        <v>-7.5</v>
      </c>
      <c r="N334" s="1" t="str">
        <f t="shared" si="33"/>
        <v>N</v>
      </c>
      <c r="O334" s="1" t="str">
        <f t="shared" si="30"/>
        <v>N</v>
      </c>
      <c r="P334" s="4">
        <v>15</v>
      </c>
      <c r="Q334" s="4" t="s">
        <v>50</v>
      </c>
      <c r="R334" s="1" t="s">
        <v>25</v>
      </c>
      <c r="S334" s="1">
        <v>1</v>
      </c>
      <c r="T334" s="1" t="s">
        <v>74</v>
      </c>
    </row>
    <row r="335" spans="1:20" x14ac:dyDescent="0.2">
      <c r="A335" s="1">
        <v>119</v>
      </c>
      <c r="B335" s="1">
        <v>20</v>
      </c>
      <c r="C335" s="1">
        <v>1</v>
      </c>
      <c r="D335" s="1" t="s">
        <v>34</v>
      </c>
      <c r="F335" s="1">
        <v>2</v>
      </c>
      <c r="G335" s="1">
        <v>16</v>
      </c>
      <c r="H335" s="1">
        <v>1</v>
      </c>
      <c r="I335" s="1">
        <v>19</v>
      </c>
      <c r="J335" s="1">
        <v>16</v>
      </c>
      <c r="K335" s="1">
        <f t="shared" si="31"/>
        <v>3</v>
      </c>
      <c r="L335" s="3" t="s">
        <v>49</v>
      </c>
      <c r="M335" s="1">
        <f t="shared" si="29"/>
        <v>-15.789473684210526</v>
      </c>
      <c r="N335" s="1" t="str">
        <f t="shared" si="33"/>
        <v>R</v>
      </c>
      <c r="O335" s="1" t="str">
        <f t="shared" si="30"/>
        <v>N</v>
      </c>
      <c r="P335" s="4">
        <v>15</v>
      </c>
      <c r="Q335" s="4" t="s">
        <v>50</v>
      </c>
      <c r="R335" s="1" t="s">
        <v>25</v>
      </c>
      <c r="S335" s="1">
        <v>1</v>
      </c>
      <c r="T335" s="1" t="s">
        <v>74</v>
      </c>
    </row>
    <row r="336" spans="1:20" x14ac:dyDescent="0.2">
      <c r="A336" s="1">
        <v>120</v>
      </c>
      <c r="B336" s="1">
        <v>20</v>
      </c>
      <c r="C336" s="1">
        <v>1</v>
      </c>
      <c r="D336" s="1" t="s">
        <v>34</v>
      </c>
      <c r="F336" s="1">
        <v>2</v>
      </c>
      <c r="G336" s="1">
        <v>17</v>
      </c>
      <c r="H336" s="1">
        <v>1</v>
      </c>
      <c r="I336" s="1">
        <v>18</v>
      </c>
      <c r="J336" s="1">
        <v>17</v>
      </c>
      <c r="K336" s="1">
        <f t="shared" si="31"/>
        <v>1</v>
      </c>
      <c r="L336" s="3" t="s">
        <v>49</v>
      </c>
      <c r="M336" s="1">
        <f t="shared" si="29"/>
        <v>-5.5555555555555554</v>
      </c>
      <c r="N336" s="1" t="str">
        <f t="shared" si="33"/>
        <v>N</v>
      </c>
      <c r="O336" s="1" t="str">
        <f t="shared" si="30"/>
        <v>N</v>
      </c>
      <c r="P336" s="4">
        <v>15</v>
      </c>
      <c r="Q336" s="4" t="s">
        <v>50</v>
      </c>
      <c r="R336" s="1" t="s">
        <v>25</v>
      </c>
      <c r="S336" s="1">
        <v>1</v>
      </c>
      <c r="T336" s="1" t="s">
        <v>74</v>
      </c>
    </row>
    <row r="337" spans="1:20" x14ac:dyDescent="0.2">
      <c r="A337" s="1">
        <v>121</v>
      </c>
      <c r="B337" s="1">
        <v>20</v>
      </c>
      <c r="C337" s="1">
        <v>1</v>
      </c>
      <c r="D337" s="1" t="s">
        <v>34</v>
      </c>
      <c r="F337" s="1">
        <v>2</v>
      </c>
      <c r="G337" s="1">
        <v>16</v>
      </c>
      <c r="H337" s="1">
        <v>1</v>
      </c>
      <c r="I337" s="1">
        <v>18</v>
      </c>
      <c r="J337" s="1">
        <v>16</v>
      </c>
      <c r="K337" s="1">
        <f t="shared" si="31"/>
        <v>2</v>
      </c>
      <c r="L337" s="3" t="s">
        <v>49</v>
      </c>
      <c r="M337" s="1">
        <f t="shared" si="29"/>
        <v>-11.111111111111111</v>
      </c>
      <c r="N337" s="1" t="str">
        <f t="shared" si="33"/>
        <v>R</v>
      </c>
      <c r="O337" s="1" t="str">
        <f t="shared" si="30"/>
        <v>N</v>
      </c>
      <c r="P337" s="4">
        <v>15</v>
      </c>
      <c r="Q337" s="4" t="s">
        <v>50</v>
      </c>
      <c r="R337" s="1" t="s">
        <v>25</v>
      </c>
      <c r="S337" s="1">
        <v>1</v>
      </c>
      <c r="T337" s="1" t="s">
        <v>74</v>
      </c>
    </row>
    <row r="338" spans="1:20" x14ac:dyDescent="0.2">
      <c r="A338" s="1">
        <v>122</v>
      </c>
      <c r="B338" s="1">
        <v>20</v>
      </c>
      <c r="C338" s="1">
        <v>1</v>
      </c>
      <c r="D338" s="1" t="s">
        <v>34</v>
      </c>
      <c r="F338" s="1">
        <v>2</v>
      </c>
      <c r="G338" s="1">
        <v>17</v>
      </c>
      <c r="H338" s="1">
        <v>1</v>
      </c>
      <c r="I338" s="1">
        <v>17</v>
      </c>
      <c r="J338" s="1">
        <v>17</v>
      </c>
      <c r="K338" s="1">
        <f t="shared" si="31"/>
        <v>0</v>
      </c>
      <c r="L338" s="3" t="s">
        <v>49</v>
      </c>
      <c r="M338" s="1">
        <f t="shared" si="29"/>
        <v>0</v>
      </c>
      <c r="N338" s="1" t="str">
        <f t="shared" si="33"/>
        <v>N</v>
      </c>
      <c r="O338" s="1" t="str">
        <f t="shared" si="30"/>
        <v>N</v>
      </c>
      <c r="P338" s="4">
        <v>15</v>
      </c>
      <c r="Q338" s="4" t="s">
        <v>50</v>
      </c>
      <c r="R338" s="1" t="s">
        <v>25</v>
      </c>
      <c r="S338" s="1">
        <v>1</v>
      </c>
      <c r="T338" s="1" t="s">
        <v>74</v>
      </c>
    </row>
    <row r="339" spans="1:20" x14ac:dyDescent="0.2">
      <c r="A339" s="1">
        <v>123</v>
      </c>
      <c r="B339" s="1">
        <v>20</v>
      </c>
      <c r="C339" s="1">
        <v>1</v>
      </c>
      <c r="D339" s="1" t="s">
        <v>34</v>
      </c>
      <c r="F339" s="1">
        <v>2</v>
      </c>
      <c r="G339" s="1">
        <v>15.5</v>
      </c>
      <c r="H339" s="1">
        <v>1</v>
      </c>
      <c r="I339" s="1">
        <v>17</v>
      </c>
      <c r="J339" s="1">
        <v>15.5</v>
      </c>
      <c r="K339" s="1">
        <f t="shared" si="31"/>
        <v>1.5</v>
      </c>
      <c r="L339" s="3" t="s">
        <v>49</v>
      </c>
      <c r="M339" s="1">
        <f t="shared" si="29"/>
        <v>-8.8235294117647065</v>
      </c>
      <c r="N339" s="1" t="str">
        <f t="shared" si="33"/>
        <v>N</v>
      </c>
      <c r="O339" s="1" t="str">
        <f t="shared" si="30"/>
        <v>N</v>
      </c>
      <c r="P339" s="4">
        <v>15</v>
      </c>
      <c r="Q339" s="4" t="s">
        <v>50</v>
      </c>
      <c r="R339" s="1" t="s">
        <v>25</v>
      </c>
      <c r="S339" s="1">
        <v>1</v>
      </c>
      <c r="T339" s="1" t="s">
        <v>74</v>
      </c>
    </row>
    <row r="340" spans="1:20" x14ac:dyDescent="0.2">
      <c r="A340" s="1">
        <v>124</v>
      </c>
      <c r="B340" s="1">
        <v>20</v>
      </c>
      <c r="C340" s="1">
        <v>1</v>
      </c>
      <c r="D340" s="1" t="s">
        <v>34</v>
      </c>
      <c r="F340" s="1">
        <v>2</v>
      </c>
      <c r="G340" s="1">
        <v>18.5</v>
      </c>
      <c r="H340" s="1">
        <v>1</v>
      </c>
      <c r="I340" s="1">
        <v>16</v>
      </c>
      <c r="J340" s="1">
        <v>18.5</v>
      </c>
      <c r="K340" s="1">
        <f t="shared" si="31"/>
        <v>-2.5</v>
      </c>
      <c r="L340" s="3" t="s">
        <v>49</v>
      </c>
      <c r="M340" s="1">
        <f t="shared" si="29"/>
        <v>15.625</v>
      </c>
      <c r="N340" s="1" t="str">
        <f t="shared" si="33"/>
        <v>N</v>
      </c>
      <c r="O340" s="1" t="str">
        <f t="shared" si="30"/>
        <v>N</v>
      </c>
      <c r="P340" s="4">
        <v>15</v>
      </c>
      <c r="Q340" s="4" t="s">
        <v>50</v>
      </c>
      <c r="R340" s="1" t="s">
        <v>25</v>
      </c>
      <c r="S340" s="1">
        <v>1</v>
      </c>
      <c r="T340" s="1" t="s">
        <v>74</v>
      </c>
    </row>
    <row r="341" spans="1:20" x14ac:dyDescent="0.2">
      <c r="A341" s="1">
        <v>125</v>
      </c>
      <c r="B341" s="1">
        <v>20</v>
      </c>
      <c r="C341" s="1">
        <v>1</v>
      </c>
      <c r="D341" s="1" t="s">
        <v>34</v>
      </c>
      <c r="F341" s="1">
        <v>2</v>
      </c>
      <c r="G341" s="1">
        <v>13</v>
      </c>
      <c r="H341" s="1">
        <v>1</v>
      </c>
      <c r="I341" s="1">
        <v>14</v>
      </c>
      <c r="J341" s="1">
        <v>13</v>
      </c>
      <c r="K341" s="1">
        <f t="shared" si="31"/>
        <v>1</v>
      </c>
      <c r="L341" s="1" t="s">
        <v>50</v>
      </c>
      <c r="M341" s="1">
        <f t="shared" si="29"/>
        <v>-7.1428571428571432</v>
      </c>
      <c r="N341" s="1" t="str">
        <f t="shared" si="33"/>
        <v>N</v>
      </c>
      <c r="O341" s="1" t="str">
        <f t="shared" si="30"/>
        <v>N</v>
      </c>
      <c r="P341" s="4">
        <v>15</v>
      </c>
      <c r="Q341" s="4" t="s">
        <v>50</v>
      </c>
      <c r="R341" s="1" t="s">
        <v>25</v>
      </c>
      <c r="S341" s="1">
        <v>1</v>
      </c>
      <c r="T341" s="1" t="s">
        <v>74</v>
      </c>
    </row>
    <row r="342" spans="1:20" x14ac:dyDescent="0.2">
      <c r="A342" s="1">
        <v>126</v>
      </c>
      <c r="B342" s="1">
        <v>20</v>
      </c>
      <c r="C342" s="1">
        <v>1</v>
      </c>
      <c r="D342" s="1" t="s">
        <v>34</v>
      </c>
      <c r="F342" s="1">
        <v>2</v>
      </c>
      <c r="G342" s="1">
        <v>13.5</v>
      </c>
      <c r="H342" s="1">
        <v>1</v>
      </c>
      <c r="I342" s="1">
        <v>13.5</v>
      </c>
      <c r="J342" s="1">
        <v>13.5</v>
      </c>
      <c r="K342" s="1">
        <f t="shared" si="31"/>
        <v>0</v>
      </c>
      <c r="L342" s="1" t="s">
        <v>50</v>
      </c>
      <c r="M342" s="1">
        <f t="shared" si="29"/>
        <v>0</v>
      </c>
      <c r="N342" s="1" t="str">
        <f t="shared" si="33"/>
        <v>N</v>
      </c>
      <c r="O342" s="1" t="str">
        <f t="shared" si="30"/>
        <v>N</v>
      </c>
      <c r="P342" s="4">
        <v>15</v>
      </c>
      <c r="Q342" s="4" t="s">
        <v>50</v>
      </c>
      <c r="R342" s="1" t="s">
        <v>25</v>
      </c>
      <c r="S342" s="1">
        <v>1</v>
      </c>
      <c r="T342" s="1" t="s">
        <v>74</v>
      </c>
    </row>
    <row r="343" spans="1:20" x14ac:dyDescent="0.2">
      <c r="A343" s="1">
        <v>127</v>
      </c>
      <c r="B343" s="1">
        <v>20</v>
      </c>
      <c r="C343" s="1">
        <v>1</v>
      </c>
      <c r="D343" s="1" t="s">
        <v>34</v>
      </c>
      <c r="F343" s="1">
        <v>2</v>
      </c>
      <c r="G343" s="1">
        <v>13.5</v>
      </c>
      <c r="H343" s="1">
        <v>1</v>
      </c>
      <c r="I343" s="1">
        <v>13</v>
      </c>
      <c r="J343" s="1">
        <v>13.5</v>
      </c>
      <c r="K343" s="1">
        <f t="shared" si="31"/>
        <v>-0.5</v>
      </c>
      <c r="L343" s="1" t="s">
        <v>50</v>
      </c>
      <c r="M343" s="1">
        <f t="shared" si="29"/>
        <v>3.8461538461538463</v>
      </c>
      <c r="N343" s="1" t="str">
        <f t="shared" si="33"/>
        <v>N</v>
      </c>
      <c r="O343" s="1" t="str">
        <f t="shared" si="30"/>
        <v>N</v>
      </c>
      <c r="P343" s="4">
        <v>15</v>
      </c>
      <c r="Q343" s="4" t="s">
        <v>50</v>
      </c>
      <c r="R343" s="1" t="s">
        <v>25</v>
      </c>
      <c r="S343" s="1">
        <v>1</v>
      </c>
      <c r="T343" s="1" t="s">
        <v>74</v>
      </c>
    </row>
    <row r="344" spans="1:20" x14ac:dyDescent="0.2">
      <c r="A344" s="1">
        <v>128</v>
      </c>
      <c r="B344" s="1">
        <v>20</v>
      </c>
      <c r="C344" s="1">
        <v>1</v>
      </c>
      <c r="D344" s="1" t="s">
        <v>34</v>
      </c>
      <c r="F344" s="1">
        <v>2</v>
      </c>
      <c r="G344" s="1">
        <v>11.5</v>
      </c>
      <c r="H344" s="1">
        <v>1</v>
      </c>
      <c r="I344" s="1">
        <v>13</v>
      </c>
      <c r="J344" s="1">
        <v>11.5</v>
      </c>
      <c r="K344" s="1">
        <f t="shared" si="31"/>
        <v>1.5</v>
      </c>
      <c r="L344" s="1" t="s">
        <v>50</v>
      </c>
      <c r="M344" s="1">
        <f t="shared" si="29"/>
        <v>-11.538461538461538</v>
      </c>
      <c r="N344" s="1" t="str">
        <f t="shared" si="33"/>
        <v>R</v>
      </c>
      <c r="O344" s="1" t="str">
        <f t="shared" si="30"/>
        <v>N</v>
      </c>
      <c r="P344" s="4">
        <v>15</v>
      </c>
      <c r="Q344" s="4" t="s">
        <v>50</v>
      </c>
      <c r="R344" s="1" t="s">
        <v>25</v>
      </c>
      <c r="S344" s="1">
        <v>1</v>
      </c>
      <c r="T344" s="1" t="s">
        <v>74</v>
      </c>
    </row>
    <row r="345" spans="1:20" x14ac:dyDescent="0.2">
      <c r="A345" s="1">
        <v>129</v>
      </c>
      <c r="B345" s="1">
        <v>20</v>
      </c>
      <c r="C345" s="1">
        <v>1</v>
      </c>
      <c r="D345" s="1" t="s">
        <v>34</v>
      </c>
      <c r="F345" s="1">
        <v>2</v>
      </c>
      <c r="G345" s="1">
        <v>11.5</v>
      </c>
      <c r="H345" s="1">
        <v>1</v>
      </c>
      <c r="I345" s="1">
        <v>12.5</v>
      </c>
      <c r="J345" s="1">
        <v>11.5</v>
      </c>
      <c r="K345" s="1">
        <f t="shared" si="31"/>
        <v>1</v>
      </c>
      <c r="L345" s="1" t="s">
        <v>50</v>
      </c>
      <c r="M345" s="1">
        <f t="shared" si="29"/>
        <v>-8</v>
      </c>
      <c r="N345" s="1" t="str">
        <f t="shared" si="33"/>
        <v>N</v>
      </c>
      <c r="O345" s="1" t="str">
        <f t="shared" si="30"/>
        <v>N</v>
      </c>
      <c r="P345" s="4">
        <v>15</v>
      </c>
      <c r="Q345" s="4" t="s">
        <v>50</v>
      </c>
      <c r="R345" s="1" t="s">
        <v>25</v>
      </c>
      <c r="S345" s="1">
        <v>1</v>
      </c>
      <c r="T345" s="1" t="s">
        <v>74</v>
      </c>
    </row>
    <row r="346" spans="1:20" x14ac:dyDescent="0.2">
      <c r="A346" s="1">
        <v>130</v>
      </c>
      <c r="B346" s="1">
        <v>20</v>
      </c>
      <c r="C346" s="1">
        <v>1</v>
      </c>
      <c r="D346" s="1" t="s">
        <v>34</v>
      </c>
      <c r="F346" s="1">
        <v>2</v>
      </c>
      <c r="G346" s="1">
        <v>13.5</v>
      </c>
      <c r="H346" s="1">
        <v>1</v>
      </c>
      <c r="I346" s="1">
        <v>11</v>
      </c>
      <c r="J346" s="1">
        <v>13.5</v>
      </c>
      <c r="K346" s="1">
        <f t="shared" si="31"/>
        <v>-2.5</v>
      </c>
      <c r="L346" s="1" t="s">
        <v>51</v>
      </c>
      <c r="M346" s="1">
        <f t="shared" ref="M346:M409" si="37">(J346-I346)*100/I346</f>
        <v>22.727272727272727</v>
      </c>
      <c r="N346" s="1" t="str">
        <f t="shared" si="33"/>
        <v>N</v>
      </c>
      <c r="O346" s="1" t="str">
        <f t="shared" ref="O346:O386" si="38">IF(M346&lt;-20,"R","N")</f>
        <v>N</v>
      </c>
      <c r="P346" s="4">
        <v>15</v>
      </c>
      <c r="Q346" s="4" t="s">
        <v>50</v>
      </c>
      <c r="R346" s="1" t="s">
        <v>25</v>
      </c>
      <c r="S346" s="1">
        <v>1</v>
      </c>
      <c r="T346" s="1" t="s">
        <v>74</v>
      </c>
    </row>
    <row r="347" spans="1:20" x14ac:dyDescent="0.2">
      <c r="A347" s="1">
        <v>131</v>
      </c>
      <c r="B347" s="1">
        <v>20</v>
      </c>
      <c r="C347" s="1">
        <v>1</v>
      </c>
      <c r="D347" s="1" t="s">
        <v>34</v>
      </c>
      <c r="F347" s="1">
        <v>2</v>
      </c>
      <c r="G347" s="1">
        <v>10.5</v>
      </c>
      <c r="H347" s="1">
        <v>1</v>
      </c>
      <c r="I347" s="1">
        <v>11</v>
      </c>
      <c r="J347" s="1">
        <v>10.5</v>
      </c>
      <c r="K347" s="1">
        <f t="shared" ref="K347:K410" si="39">I347-J347</f>
        <v>0.5</v>
      </c>
      <c r="L347" s="1" t="s">
        <v>51</v>
      </c>
      <c r="M347" s="1">
        <f t="shared" si="37"/>
        <v>-4.5454545454545459</v>
      </c>
      <c r="N347" s="1" t="str">
        <f t="shared" si="33"/>
        <v>N</v>
      </c>
      <c r="O347" s="1" t="str">
        <f t="shared" si="38"/>
        <v>N</v>
      </c>
      <c r="P347" s="4">
        <v>15</v>
      </c>
      <c r="Q347" s="4" t="s">
        <v>50</v>
      </c>
      <c r="R347" s="1" t="s">
        <v>25</v>
      </c>
      <c r="S347" s="1">
        <v>1</v>
      </c>
      <c r="T347" s="1" t="s">
        <v>74</v>
      </c>
    </row>
    <row r="348" spans="1:20" x14ac:dyDescent="0.2">
      <c r="A348" s="1">
        <v>132</v>
      </c>
      <c r="B348" s="1">
        <v>20</v>
      </c>
      <c r="C348" s="1">
        <v>1</v>
      </c>
      <c r="D348" s="1" t="s">
        <v>34</v>
      </c>
      <c r="F348" s="1">
        <v>2</v>
      </c>
      <c r="G348" s="1">
        <v>10.5</v>
      </c>
      <c r="H348" s="1">
        <v>1</v>
      </c>
      <c r="I348" s="1">
        <v>11</v>
      </c>
      <c r="J348" s="1">
        <v>10.5</v>
      </c>
      <c r="K348" s="1">
        <f t="shared" si="39"/>
        <v>0.5</v>
      </c>
      <c r="L348" s="1" t="s">
        <v>51</v>
      </c>
      <c r="M348" s="1">
        <f t="shared" si="37"/>
        <v>-4.5454545454545459</v>
      </c>
      <c r="N348" s="1" t="str">
        <f t="shared" si="33"/>
        <v>N</v>
      </c>
      <c r="O348" s="1" t="str">
        <f t="shared" si="38"/>
        <v>N</v>
      </c>
      <c r="P348" s="4">
        <v>15</v>
      </c>
      <c r="Q348" s="4" t="s">
        <v>50</v>
      </c>
      <c r="R348" s="1" t="s">
        <v>25</v>
      </c>
      <c r="S348" s="1">
        <v>1</v>
      </c>
      <c r="T348" s="1" t="s">
        <v>74</v>
      </c>
    </row>
    <row r="349" spans="1:20" x14ac:dyDescent="0.2">
      <c r="A349" s="1">
        <v>133</v>
      </c>
      <c r="B349" s="1">
        <v>20</v>
      </c>
      <c r="C349" s="1">
        <v>1</v>
      </c>
      <c r="D349" s="1" t="s">
        <v>34</v>
      </c>
      <c r="F349" s="1">
        <v>2</v>
      </c>
      <c r="G349" s="1">
        <v>10</v>
      </c>
      <c r="H349" s="1">
        <v>1</v>
      </c>
      <c r="I349" s="1">
        <v>10</v>
      </c>
      <c r="J349" s="1">
        <v>10</v>
      </c>
      <c r="K349" s="1">
        <f t="shared" si="39"/>
        <v>0</v>
      </c>
      <c r="L349" s="1" t="s">
        <v>51</v>
      </c>
      <c r="M349" s="1">
        <f t="shared" si="37"/>
        <v>0</v>
      </c>
      <c r="N349" s="1" t="str">
        <f t="shared" si="33"/>
        <v>N</v>
      </c>
      <c r="O349" s="1" t="str">
        <f t="shared" si="38"/>
        <v>N</v>
      </c>
      <c r="P349" s="4">
        <v>15</v>
      </c>
      <c r="Q349" s="4" t="s">
        <v>50</v>
      </c>
      <c r="R349" s="1" t="s">
        <v>25</v>
      </c>
      <c r="S349" s="1">
        <v>1</v>
      </c>
      <c r="T349" s="1" t="s">
        <v>74</v>
      </c>
    </row>
    <row r="350" spans="1:20" x14ac:dyDescent="0.2">
      <c r="A350" s="1">
        <v>134</v>
      </c>
      <c r="B350" s="1">
        <v>20</v>
      </c>
      <c r="C350" s="1">
        <v>1</v>
      </c>
      <c r="D350" s="1" t="s">
        <v>34</v>
      </c>
      <c r="F350" s="1">
        <v>2</v>
      </c>
      <c r="G350" s="1">
        <v>9.5</v>
      </c>
      <c r="H350" s="1">
        <v>1</v>
      </c>
      <c r="I350" s="1">
        <v>10</v>
      </c>
      <c r="J350" s="1">
        <v>9.5</v>
      </c>
      <c r="K350" s="1">
        <f t="shared" si="39"/>
        <v>0.5</v>
      </c>
      <c r="L350" s="1" t="s">
        <v>51</v>
      </c>
      <c r="M350" s="1">
        <f t="shared" si="37"/>
        <v>-5</v>
      </c>
      <c r="N350" s="1" t="str">
        <f t="shared" si="33"/>
        <v>N</v>
      </c>
      <c r="O350" s="1" t="str">
        <f t="shared" si="38"/>
        <v>N</v>
      </c>
      <c r="P350" s="4">
        <v>15</v>
      </c>
      <c r="Q350" s="4" t="s">
        <v>50</v>
      </c>
      <c r="R350" s="1" t="s">
        <v>25</v>
      </c>
      <c r="S350" s="1">
        <v>1</v>
      </c>
      <c r="T350" s="1" t="s">
        <v>74</v>
      </c>
    </row>
    <row r="351" spans="1:20" x14ac:dyDescent="0.2">
      <c r="A351" s="1">
        <v>135</v>
      </c>
      <c r="B351" s="1">
        <v>22</v>
      </c>
      <c r="C351" s="1">
        <v>1</v>
      </c>
      <c r="D351" s="1" t="s">
        <v>36</v>
      </c>
      <c r="F351" s="1">
        <v>2</v>
      </c>
      <c r="G351" s="1">
        <v>22.5</v>
      </c>
      <c r="I351" s="1">
        <v>24.5</v>
      </c>
      <c r="J351" s="1">
        <v>22.5</v>
      </c>
      <c r="K351" s="1">
        <f t="shared" si="39"/>
        <v>2</v>
      </c>
      <c r="L351" s="3" t="s">
        <v>49</v>
      </c>
      <c r="M351" s="1">
        <f t="shared" si="37"/>
        <v>-8.1632653061224492</v>
      </c>
      <c r="N351" s="1" t="str">
        <f t="shared" si="33"/>
        <v>N</v>
      </c>
      <c r="O351" s="1" t="str">
        <f t="shared" si="38"/>
        <v>N</v>
      </c>
      <c r="P351" s="4">
        <v>7</v>
      </c>
      <c r="Q351" s="4" t="s">
        <v>51</v>
      </c>
      <c r="R351" s="1" t="s">
        <v>17</v>
      </c>
      <c r="S351" s="1">
        <v>0</v>
      </c>
      <c r="T351" s="3" t="s">
        <v>74</v>
      </c>
    </row>
    <row r="352" spans="1:20" x14ac:dyDescent="0.2">
      <c r="A352" s="1">
        <v>136</v>
      </c>
      <c r="B352" s="1">
        <v>22</v>
      </c>
      <c r="C352" s="1">
        <v>1</v>
      </c>
      <c r="D352" s="1" t="s">
        <v>36</v>
      </c>
      <c r="F352" s="1">
        <v>2</v>
      </c>
      <c r="G352" s="1">
        <v>21.5</v>
      </c>
      <c r="I352" s="1">
        <v>23.5</v>
      </c>
      <c r="J352" s="1">
        <v>21.5</v>
      </c>
      <c r="K352" s="1">
        <f t="shared" si="39"/>
        <v>2</v>
      </c>
      <c r="L352" s="3" t="s">
        <v>49</v>
      </c>
      <c r="M352" s="1">
        <f t="shared" si="37"/>
        <v>-8.5106382978723403</v>
      </c>
      <c r="N352" s="1" t="str">
        <f t="shared" si="33"/>
        <v>N</v>
      </c>
      <c r="O352" s="1" t="str">
        <f t="shared" si="38"/>
        <v>N</v>
      </c>
      <c r="P352" s="4">
        <v>7</v>
      </c>
      <c r="Q352" s="4" t="s">
        <v>51</v>
      </c>
      <c r="R352" s="1" t="s">
        <v>17</v>
      </c>
      <c r="S352" s="1">
        <v>0</v>
      </c>
      <c r="T352" s="3" t="s">
        <v>74</v>
      </c>
    </row>
    <row r="353" spans="1:20" x14ac:dyDescent="0.2">
      <c r="A353" s="1">
        <v>137</v>
      </c>
      <c r="B353" s="1">
        <v>22</v>
      </c>
      <c r="C353" s="1">
        <v>1</v>
      </c>
      <c r="D353" s="1" t="s">
        <v>36</v>
      </c>
      <c r="F353" s="1">
        <v>2</v>
      </c>
      <c r="G353" s="1">
        <v>21</v>
      </c>
      <c r="I353" s="1">
        <v>23</v>
      </c>
      <c r="J353" s="1">
        <v>21</v>
      </c>
      <c r="K353" s="1">
        <f t="shared" si="39"/>
        <v>2</v>
      </c>
      <c r="L353" s="3" t="s">
        <v>49</v>
      </c>
      <c r="M353" s="1">
        <f t="shared" si="37"/>
        <v>-8.695652173913043</v>
      </c>
      <c r="N353" s="1" t="str">
        <f t="shared" si="33"/>
        <v>N</v>
      </c>
      <c r="O353" s="1" t="str">
        <f t="shared" si="38"/>
        <v>N</v>
      </c>
      <c r="P353" s="4">
        <v>7</v>
      </c>
      <c r="Q353" s="4" t="s">
        <v>51</v>
      </c>
      <c r="R353" s="1" t="s">
        <v>17</v>
      </c>
      <c r="S353" s="1">
        <v>0</v>
      </c>
      <c r="T353" s="3" t="s">
        <v>74</v>
      </c>
    </row>
    <row r="354" spans="1:20" x14ac:dyDescent="0.2">
      <c r="A354" s="1">
        <v>138</v>
      </c>
      <c r="B354" s="1">
        <v>22</v>
      </c>
      <c r="C354" s="1">
        <v>1</v>
      </c>
      <c r="D354" s="1" t="s">
        <v>36</v>
      </c>
      <c r="F354" s="1">
        <v>2</v>
      </c>
      <c r="G354" s="1">
        <v>14</v>
      </c>
      <c r="I354" s="1">
        <v>22</v>
      </c>
      <c r="J354" s="1">
        <v>14</v>
      </c>
      <c r="K354" s="1">
        <f t="shared" si="39"/>
        <v>8</v>
      </c>
      <c r="L354" s="3" t="s">
        <v>49</v>
      </c>
      <c r="M354" s="1">
        <f t="shared" si="37"/>
        <v>-36.363636363636367</v>
      </c>
      <c r="N354" s="1" t="str">
        <f t="shared" si="33"/>
        <v>R</v>
      </c>
      <c r="O354" s="1" t="str">
        <f t="shared" si="38"/>
        <v>R</v>
      </c>
      <c r="P354" s="4">
        <v>7</v>
      </c>
      <c r="Q354" s="4" t="s">
        <v>51</v>
      </c>
      <c r="R354" s="1" t="s">
        <v>17</v>
      </c>
      <c r="S354" s="1">
        <v>0</v>
      </c>
      <c r="T354" s="3" t="s">
        <v>74</v>
      </c>
    </row>
    <row r="355" spans="1:20" x14ac:dyDescent="0.2">
      <c r="A355" s="1">
        <v>139</v>
      </c>
      <c r="B355" s="1">
        <v>22</v>
      </c>
      <c r="C355" s="1">
        <v>1</v>
      </c>
      <c r="D355" s="1" t="s">
        <v>36</v>
      </c>
      <c r="F355" s="1">
        <v>2</v>
      </c>
      <c r="G355" s="1">
        <v>25</v>
      </c>
      <c r="I355" s="1">
        <v>20</v>
      </c>
      <c r="J355" s="1">
        <v>25</v>
      </c>
      <c r="K355" s="1">
        <f t="shared" si="39"/>
        <v>-5</v>
      </c>
      <c r="L355" s="3" t="s">
        <v>49</v>
      </c>
      <c r="M355" s="1">
        <f t="shared" si="37"/>
        <v>25</v>
      </c>
      <c r="N355" s="1" t="str">
        <f t="shared" si="33"/>
        <v>N</v>
      </c>
      <c r="O355" s="1" t="str">
        <f t="shared" si="38"/>
        <v>N</v>
      </c>
      <c r="P355" s="4">
        <v>7</v>
      </c>
      <c r="Q355" s="4" t="s">
        <v>51</v>
      </c>
      <c r="R355" s="1" t="s">
        <v>17</v>
      </c>
      <c r="S355" s="1">
        <v>0</v>
      </c>
      <c r="T355" s="3" t="s">
        <v>74</v>
      </c>
    </row>
    <row r="356" spans="1:20" x14ac:dyDescent="0.2">
      <c r="A356" s="1">
        <v>140</v>
      </c>
      <c r="B356" s="1">
        <v>22</v>
      </c>
      <c r="C356" s="1">
        <v>1</v>
      </c>
      <c r="D356" s="1" t="s">
        <v>36</v>
      </c>
      <c r="F356" s="1">
        <v>2</v>
      </c>
      <c r="G356" s="1">
        <v>24</v>
      </c>
      <c r="I356" s="1">
        <v>20</v>
      </c>
      <c r="J356" s="1">
        <v>24</v>
      </c>
      <c r="K356" s="1">
        <f t="shared" si="39"/>
        <v>-4</v>
      </c>
      <c r="L356" s="3" t="s">
        <v>49</v>
      </c>
      <c r="M356" s="1">
        <f t="shared" si="37"/>
        <v>20</v>
      </c>
      <c r="N356" s="1" t="str">
        <f t="shared" si="33"/>
        <v>N</v>
      </c>
      <c r="O356" s="1" t="str">
        <f t="shared" si="38"/>
        <v>N</v>
      </c>
      <c r="P356" s="4">
        <v>7</v>
      </c>
      <c r="Q356" s="4" t="s">
        <v>51</v>
      </c>
      <c r="R356" s="1" t="s">
        <v>17</v>
      </c>
      <c r="S356" s="1">
        <v>0</v>
      </c>
      <c r="T356" s="3" t="s">
        <v>74</v>
      </c>
    </row>
    <row r="357" spans="1:20" x14ac:dyDescent="0.2">
      <c r="A357" s="1">
        <v>141</v>
      </c>
      <c r="B357" s="1">
        <v>22</v>
      </c>
      <c r="C357" s="1">
        <v>1</v>
      </c>
      <c r="D357" s="1" t="s">
        <v>36</v>
      </c>
      <c r="F357" s="1">
        <v>2</v>
      </c>
      <c r="G357" s="1">
        <v>17</v>
      </c>
      <c r="I357" s="1">
        <v>20</v>
      </c>
      <c r="J357" s="1">
        <v>17</v>
      </c>
      <c r="K357" s="1">
        <f t="shared" si="39"/>
        <v>3</v>
      </c>
      <c r="L357" s="3" t="s">
        <v>49</v>
      </c>
      <c r="M357" s="1">
        <f t="shared" si="37"/>
        <v>-15</v>
      </c>
      <c r="N357" s="1" t="str">
        <f t="shared" ref="N357:N386" si="40">IF(M357&lt;-10,"R","N")</f>
        <v>R</v>
      </c>
      <c r="O357" s="1" t="str">
        <f t="shared" si="38"/>
        <v>N</v>
      </c>
      <c r="P357" s="4">
        <v>7</v>
      </c>
      <c r="Q357" s="4" t="s">
        <v>51</v>
      </c>
      <c r="R357" s="1" t="s">
        <v>17</v>
      </c>
      <c r="S357" s="1">
        <v>0</v>
      </c>
      <c r="T357" s="3" t="s">
        <v>74</v>
      </c>
    </row>
    <row r="358" spans="1:20" x14ac:dyDescent="0.2">
      <c r="A358" s="1">
        <v>142</v>
      </c>
      <c r="B358" s="1">
        <v>22</v>
      </c>
      <c r="C358" s="1">
        <v>1</v>
      </c>
      <c r="D358" s="1" t="s">
        <v>36</v>
      </c>
      <c r="F358" s="1">
        <v>2</v>
      </c>
      <c r="G358" s="1">
        <v>19</v>
      </c>
      <c r="I358" s="1">
        <v>19</v>
      </c>
      <c r="J358" s="1">
        <v>19</v>
      </c>
      <c r="K358" s="1">
        <f t="shared" si="39"/>
        <v>0</v>
      </c>
      <c r="L358" s="3" t="s">
        <v>49</v>
      </c>
      <c r="M358" s="1">
        <f t="shared" si="37"/>
        <v>0</v>
      </c>
      <c r="N358" s="1" t="str">
        <f t="shared" si="40"/>
        <v>N</v>
      </c>
      <c r="O358" s="1" t="str">
        <f t="shared" si="38"/>
        <v>N</v>
      </c>
      <c r="P358" s="4">
        <v>7</v>
      </c>
      <c r="Q358" s="4" t="s">
        <v>51</v>
      </c>
      <c r="R358" s="1" t="s">
        <v>17</v>
      </c>
      <c r="S358" s="1">
        <v>0</v>
      </c>
      <c r="T358" s="3" t="s">
        <v>74</v>
      </c>
    </row>
    <row r="359" spans="1:20" x14ac:dyDescent="0.2">
      <c r="A359" s="1">
        <v>143</v>
      </c>
      <c r="B359" s="1">
        <v>22</v>
      </c>
      <c r="C359" s="1">
        <v>1</v>
      </c>
      <c r="D359" s="1" t="s">
        <v>36</v>
      </c>
      <c r="F359" s="1">
        <v>2</v>
      </c>
      <c r="G359" s="1">
        <v>24</v>
      </c>
      <c r="I359" s="1">
        <v>19</v>
      </c>
      <c r="J359" s="1">
        <v>24</v>
      </c>
      <c r="K359" s="1">
        <f t="shared" si="39"/>
        <v>-5</v>
      </c>
      <c r="L359" s="3" t="s">
        <v>49</v>
      </c>
      <c r="M359" s="1">
        <f t="shared" si="37"/>
        <v>26.315789473684209</v>
      </c>
      <c r="N359" s="1" t="str">
        <f t="shared" si="40"/>
        <v>N</v>
      </c>
      <c r="O359" s="1" t="str">
        <f t="shared" si="38"/>
        <v>N</v>
      </c>
      <c r="P359" s="4">
        <v>7</v>
      </c>
      <c r="Q359" s="4" t="s">
        <v>51</v>
      </c>
      <c r="R359" s="1" t="s">
        <v>17</v>
      </c>
      <c r="S359" s="1">
        <v>0</v>
      </c>
      <c r="T359" s="3" t="s">
        <v>74</v>
      </c>
    </row>
    <row r="360" spans="1:20" x14ac:dyDescent="0.2">
      <c r="A360" s="1">
        <v>144</v>
      </c>
      <c r="B360" s="1">
        <v>22</v>
      </c>
      <c r="C360" s="1">
        <v>1</v>
      </c>
      <c r="D360" s="1" t="s">
        <v>36</v>
      </c>
      <c r="F360" s="1">
        <v>2</v>
      </c>
      <c r="G360" s="1">
        <v>18</v>
      </c>
      <c r="I360" s="1">
        <v>19</v>
      </c>
      <c r="J360" s="1">
        <v>18</v>
      </c>
      <c r="K360" s="1">
        <f t="shared" si="39"/>
        <v>1</v>
      </c>
      <c r="L360" s="3" t="s">
        <v>49</v>
      </c>
      <c r="M360" s="1">
        <f t="shared" si="37"/>
        <v>-5.2631578947368425</v>
      </c>
      <c r="N360" s="1" t="str">
        <f t="shared" si="40"/>
        <v>N</v>
      </c>
      <c r="O360" s="1" t="str">
        <f t="shared" si="38"/>
        <v>N</v>
      </c>
      <c r="P360" s="4">
        <v>7</v>
      </c>
      <c r="Q360" s="4" t="s">
        <v>51</v>
      </c>
      <c r="R360" s="1" t="s">
        <v>17</v>
      </c>
      <c r="S360" s="1">
        <v>0</v>
      </c>
      <c r="T360" s="3" t="s">
        <v>74</v>
      </c>
    </row>
    <row r="361" spans="1:20" x14ac:dyDescent="0.2">
      <c r="A361" s="1">
        <v>145</v>
      </c>
      <c r="B361" s="1">
        <v>22</v>
      </c>
      <c r="C361" s="1">
        <v>1</v>
      </c>
      <c r="D361" s="1" t="s">
        <v>36</v>
      </c>
      <c r="F361" s="1">
        <v>2</v>
      </c>
      <c r="G361" s="1">
        <v>17</v>
      </c>
      <c r="I361" s="1">
        <v>18</v>
      </c>
      <c r="J361" s="1">
        <v>17</v>
      </c>
      <c r="K361" s="1">
        <f t="shared" si="39"/>
        <v>1</v>
      </c>
      <c r="L361" s="3" t="s">
        <v>49</v>
      </c>
      <c r="M361" s="1">
        <f t="shared" si="37"/>
        <v>-5.5555555555555554</v>
      </c>
      <c r="N361" s="1" t="str">
        <f t="shared" si="40"/>
        <v>N</v>
      </c>
      <c r="O361" s="1" t="str">
        <f t="shared" si="38"/>
        <v>N</v>
      </c>
      <c r="P361" s="4">
        <v>7</v>
      </c>
      <c r="Q361" s="4" t="s">
        <v>51</v>
      </c>
      <c r="R361" s="1" t="s">
        <v>17</v>
      </c>
      <c r="S361" s="1">
        <v>0</v>
      </c>
      <c r="T361" s="3" t="s">
        <v>74</v>
      </c>
    </row>
    <row r="362" spans="1:20" x14ac:dyDescent="0.2">
      <c r="A362" s="1">
        <v>146</v>
      </c>
      <c r="B362" s="1">
        <v>22</v>
      </c>
      <c r="C362" s="1">
        <v>1</v>
      </c>
      <c r="D362" s="1" t="s">
        <v>36</v>
      </c>
      <c r="F362" s="1">
        <v>2</v>
      </c>
      <c r="G362" s="1">
        <v>19</v>
      </c>
      <c r="I362" s="1">
        <v>17</v>
      </c>
      <c r="J362" s="1">
        <v>19</v>
      </c>
      <c r="K362" s="1">
        <f t="shared" si="39"/>
        <v>-2</v>
      </c>
      <c r="L362" s="3" t="s">
        <v>49</v>
      </c>
      <c r="M362" s="1">
        <f t="shared" si="37"/>
        <v>11.764705882352942</v>
      </c>
      <c r="N362" s="1" t="str">
        <f t="shared" si="40"/>
        <v>N</v>
      </c>
      <c r="O362" s="1" t="str">
        <f t="shared" si="38"/>
        <v>N</v>
      </c>
      <c r="P362" s="4">
        <v>7</v>
      </c>
      <c r="Q362" s="4" t="s">
        <v>51</v>
      </c>
      <c r="R362" s="1" t="s">
        <v>17</v>
      </c>
      <c r="S362" s="1">
        <v>0</v>
      </c>
      <c r="T362" s="3" t="s">
        <v>74</v>
      </c>
    </row>
    <row r="363" spans="1:20" x14ac:dyDescent="0.2">
      <c r="A363" s="1">
        <v>147</v>
      </c>
      <c r="B363" s="1">
        <v>22</v>
      </c>
      <c r="C363" s="1">
        <v>1</v>
      </c>
      <c r="D363" s="1" t="s">
        <v>36</v>
      </c>
      <c r="F363" s="1">
        <v>2</v>
      </c>
      <c r="G363" s="1">
        <v>16</v>
      </c>
      <c r="I363" s="1">
        <v>17</v>
      </c>
      <c r="J363" s="1">
        <v>16</v>
      </c>
      <c r="K363" s="1">
        <f t="shared" si="39"/>
        <v>1</v>
      </c>
      <c r="L363" s="3" t="s">
        <v>49</v>
      </c>
      <c r="M363" s="1">
        <f t="shared" si="37"/>
        <v>-5.882352941176471</v>
      </c>
      <c r="N363" s="1" t="str">
        <f t="shared" si="40"/>
        <v>N</v>
      </c>
      <c r="O363" s="1" t="str">
        <f t="shared" si="38"/>
        <v>N</v>
      </c>
      <c r="P363" s="4">
        <v>7</v>
      </c>
      <c r="Q363" s="4" t="s">
        <v>51</v>
      </c>
      <c r="R363" s="1" t="s">
        <v>17</v>
      </c>
      <c r="S363" s="1">
        <v>0</v>
      </c>
      <c r="T363" s="3" t="s">
        <v>74</v>
      </c>
    </row>
    <row r="364" spans="1:20" x14ac:dyDescent="0.2">
      <c r="A364" s="1">
        <v>148</v>
      </c>
      <c r="B364" s="1">
        <v>22</v>
      </c>
      <c r="C364" s="1">
        <v>1</v>
      </c>
      <c r="D364" s="1" t="s">
        <v>36</v>
      </c>
      <c r="F364" s="1">
        <v>2</v>
      </c>
      <c r="G364" s="1">
        <v>14</v>
      </c>
      <c r="I364" s="1">
        <v>15</v>
      </c>
      <c r="J364" s="1">
        <v>14</v>
      </c>
      <c r="K364" s="1">
        <f t="shared" si="39"/>
        <v>1</v>
      </c>
      <c r="L364" s="1" t="s">
        <v>50</v>
      </c>
      <c r="M364" s="1">
        <f t="shared" si="37"/>
        <v>-6.666666666666667</v>
      </c>
      <c r="N364" s="1" t="str">
        <f t="shared" si="40"/>
        <v>N</v>
      </c>
      <c r="O364" s="1" t="str">
        <f t="shared" si="38"/>
        <v>N</v>
      </c>
      <c r="P364" s="4">
        <v>7</v>
      </c>
      <c r="Q364" s="4" t="s">
        <v>51</v>
      </c>
      <c r="R364" s="1" t="s">
        <v>17</v>
      </c>
      <c r="S364" s="1">
        <v>0</v>
      </c>
      <c r="T364" s="3" t="s">
        <v>74</v>
      </c>
    </row>
    <row r="365" spans="1:20" x14ac:dyDescent="0.2">
      <c r="A365" s="1">
        <v>149</v>
      </c>
      <c r="B365" s="1">
        <v>22</v>
      </c>
      <c r="C365" s="1">
        <v>1</v>
      </c>
      <c r="D365" s="1" t="s">
        <v>36</v>
      </c>
      <c r="F365" s="1">
        <v>2</v>
      </c>
      <c r="G365" s="1">
        <v>17</v>
      </c>
      <c r="I365" s="1">
        <v>14</v>
      </c>
      <c r="J365" s="1">
        <v>17</v>
      </c>
      <c r="K365" s="1">
        <f t="shared" si="39"/>
        <v>-3</v>
      </c>
      <c r="L365" s="1" t="s">
        <v>50</v>
      </c>
      <c r="M365" s="1">
        <f t="shared" si="37"/>
        <v>21.428571428571427</v>
      </c>
      <c r="N365" s="1" t="str">
        <f t="shared" si="40"/>
        <v>N</v>
      </c>
      <c r="O365" s="1" t="str">
        <f t="shared" si="38"/>
        <v>N</v>
      </c>
      <c r="P365" s="4">
        <v>7</v>
      </c>
      <c r="Q365" s="4" t="s">
        <v>51</v>
      </c>
      <c r="R365" s="1" t="s">
        <v>17</v>
      </c>
      <c r="S365" s="1">
        <v>0</v>
      </c>
      <c r="T365" s="3" t="s">
        <v>74</v>
      </c>
    </row>
    <row r="366" spans="1:20" x14ac:dyDescent="0.2">
      <c r="A366" s="1">
        <v>150</v>
      </c>
      <c r="B366" s="1">
        <v>22</v>
      </c>
      <c r="C366" s="1">
        <v>1</v>
      </c>
      <c r="D366" s="1" t="s">
        <v>36</v>
      </c>
      <c r="F366" s="1">
        <v>2</v>
      </c>
      <c r="G366" s="1">
        <v>13.5</v>
      </c>
      <c r="I366" s="1">
        <v>13.5</v>
      </c>
      <c r="J366" s="1">
        <v>13.5</v>
      </c>
      <c r="K366" s="1">
        <f t="shared" si="39"/>
        <v>0</v>
      </c>
      <c r="L366" s="1" t="s">
        <v>50</v>
      </c>
      <c r="M366" s="1">
        <f t="shared" si="37"/>
        <v>0</v>
      </c>
      <c r="N366" s="1" t="str">
        <f t="shared" si="40"/>
        <v>N</v>
      </c>
      <c r="O366" s="1" t="str">
        <f t="shared" si="38"/>
        <v>N</v>
      </c>
      <c r="P366" s="4">
        <v>7</v>
      </c>
      <c r="Q366" s="4" t="s">
        <v>51</v>
      </c>
      <c r="R366" s="1" t="s">
        <v>17</v>
      </c>
      <c r="S366" s="1">
        <v>0</v>
      </c>
      <c r="T366" s="3" t="s">
        <v>74</v>
      </c>
    </row>
    <row r="367" spans="1:20" x14ac:dyDescent="0.2">
      <c r="A367" s="1">
        <v>151</v>
      </c>
      <c r="B367" s="1">
        <v>22</v>
      </c>
      <c r="C367" s="1">
        <v>1</v>
      </c>
      <c r="D367" s="1" t="s">
        <v>36</v>
      </c>
      <c r="F367" s="1">
        <v>2</v>
      </c>
      <c r="G367" s="1">
        <v>12.5</v>
      </c>
      <c r="I367" s="1">
        <v>12.5</v>
      </c>
      <c r="J367" s="1">
        <v>12.5</v>
      </c>
      <c r="K367" s="1">
        <f t="shared" si="39"/>
        <v>0</v>
      </c>
      <c r="L367" s="1" t="s">
        <v>50</v>
      </c>
      <c r="M367" s="1">
        <f t="shared" si="37"/>
        <v>0</v>
      </c>
      <c r="N367" s="1" t="str">
        <f t="shared" si="40"/>
        <v>N</v>
      </c>
      <c r="O367" s="1" t="str">
        <f t="shared" si="38"/>
        <v>N</v>
      </c>
      <c r="P367" s="4">
        <v>7</v>
      </c>
      <c r="Q367" s="4" t="s">
        <v>51</v>
      </c>
      <c r="R367" s="1" t="s">
        <v>17</v>
      </c>
      <c r="S367" s="1">
        <v>0</v>
      </c>
      <c r="T367" s="3" t="s">
        <v>74</v>
      </c>
    </row>
    <row r="368" spans="1:20" x14ac:dyDescent="0.2">
      <c r="A368" s="1">
        <v>152</v>
      </c>
      <c r="B368" s="1">
        <v>22</v>
      </c>
      <c r="C368" s="1">
        <v>1</v>
      </c>
      <c r="D368" s="1" t="s">
        <v>36</v>
      </c>
      <c r="F368" s="1">
        <v>2</v>
      </c>
      <c r="G368" s="1">
        <v>13</v>
      </c>
      <c r="I368" s="1">
        <v>12</v>
      </c>
      <c r="J368" s="1">
        <v>13</v>
      </c>
      <c r="K368" s="1">
        <f t="shared" si="39"/>
        <v>-1</v>
      </c>
      <c r="L368" s="1" t="s">
        <v>51</v>
      </c>
      <c r="M368" s="1">
        <f t="shared" si="37"/>
        <v>8.3333333333333339</v>
      </c>
      <c r="N368" s="1" t="str">
        <f t="shared" si="40"/>
        <v>N</v>
      </c>
      <c r="O368" s="1" t="str">
        <f t="shared" si="38"/>
        <v>N</v>
      </c>
      <c r="P368" s="4">
        <v>7</v>
      </c>
      <c r="Q368" s="4" t="s">
        <v>51</v>
      </c>
      <c r="R368" s="1" t="s">
        <v>17</v>
      </c>
      <c r="S368" s="1">
        <v>0</v>
      </c>
      <c r="T368" s="3" t="s">
        <v>74</v>
      </c>
    </row>
    <row r="369" spans="1:20" x14ac:dyDescent="0.2">
      <c r="A369" s="1">
        <v>153</v>
      </c>
      <c r="B369" s="1">
        <v>23</v>
      </c>
      <c r="C369" s="1">
        <v>1</v>
      </c>
      <c r="D369" s="1" t="s">
        <v>44</v>
      </c>
      <c r="F369" s="1">
        <v>2</v>
      </c>
      <c r="G369" s="1">
        <v>18.5</v>
      </c>
      <c r="H369" s="1">
        <v>2</v>
      </c>
      <c r="I369" s="1">
        <v>22</v>
      </c>
      <c r="J369" s="1">
        <v>18.5</v>
      </c>
      <c r="K369" s="1">
        <f t="shared" si="39"/>
        <v>3.5</v>
      </c>
      <c r="L369" s="3" t="s">
        <v>49</v>
      </c>
      <c r="M369" s="1">
        <f t="shared" si="37"/>
        <v>-15.909090909090908</v>
      </c>
      <c r="N369" s="1" t="str">
        <f t="shared" si="40"/>
        <v>R</v>
      </c>
      <c r="O369" s="1" t="str">
        <f t="shared" si="38"/>
        <v>N</v>
      </c>
      <c r="P369" s="4">
        <v>90</v>
      </c>
      <c r="Q369" s="4" t="s">
        <v>49</v>
      </c>
      <c r="R369" s="1" t="s">
        <v>70</v>
      </c>
      <c r="S369" s="1">
        <v>0</v>
      </c>
      <c r="T369" s="3" t="s">
        <v>74</v>
      </c>
    </row>
    <row r="370" spans="1:20" x14ac:dyDescent="0.2">
      <c r="A370" s="1">
        <v>154</v>
      </c>
      <c r="B370" s="1">
        <v>23</v>
      </c>
      <c r="C370" s="1">
        <v>1</v>
      </c>
      <c r="D370" s="1" t="s">
        <v>44</v>
      </c>
      <c r="F370" s="1">
        <v>2</v>
      </c>
      <c r="G370" s="1">
        <v>18.5</v>
      </c>
      <c r="H370" s="1">
        <v>2</v>
      </c>
      <c r="I370" s="1">
        <v>20.5</v>
      </c>
      <c r="J370" s="1">
        <v>18.5</v>
      </c>
      <c r="K370" s="1">
        <f t="shared" si="39"/>
        <v>2</v>
      </c>
      <c r="L370" s="3" t="s">
        <v>49</v>
      </c>
      <c r="M370" s="1">
        <f t="shared" si="37"/>
        <v>-9.7560975609756095</v>
      </c>
      <c r="N370" s="1" t="str">
        <f t="shared" si="40"/>
        <v>N</v>
      </c>
      <c r="O370" s="1" t="str">
        <f t="shared" si="38"/>
        <v>N</v>
      </c>
      <c r="P370" s="4">
        <v>90</v>
      </c>
      <c r="Q370" s="4" t="s">
        <v>49</v>
      </c>
      <c r="R370" s="1" t="s">
        <v>70</v>
      </c>
      <c r="S370" s="1">
        <v>0</v>
      </c>
      <c r="T370" s="3" t="s">
        <v>74</v>
      </c>
    </row>
    <row r="371" spans="1:20" x14ac:dyDescent="0.2">
      <c r="A371" s="1">
        <v>155</v>
      </c>
      <c r="B371" s="1">
        <v>23</v>
      </c>
      <c r="C371" s="1">
        <v>1</v>
      </c>
      <c r="D371" s="1" t="s">
        <v>44</v>
      </c>
      <c r="F371" s="1">
        <v>2</v>
      </c>
      <c r="G371" s="1">
        <v>22.5</v>
      </c>
      <c r="H371" s="1">
        <v>2</v>
      </c>
      <c r="I371" s="1">
        <v>20</v>
      </c>
      <c r="J371" s="1">
        <v>22.5</v>
      </c>
      <c r="K371" s="1">
        <f t="shared" si="39"/>
        <v>-2.5</v>
      </c>
      <c r="L371" s="3" t="s">
        <v>49</v>
      </c>
      <c r="M371" s="1">
        <f t="shared" si="37"/>
        <v>12.5</v>
      </c>
      <c r="N371" s="1" t="str">
        <f t="shared" si="40"/>
        <v>N</v>
      </c>
      <c r="O371" s="1" t="str">
        <f t="shared" si="38"/>
        <v>N</v>
      </c>
      <c r="P371" s="4">
        <v>90</v>
      </c>
      <c r="Q371" s="4" t="s">
        <v>49</v>
      </c>
      <c r="R371" s="1" t="s">
        <v>70</v>
      </c>
      <c r="S371" s="1">
        <v>0</v>
      </c>
      <c r="T371" s="3" t="s">
        <v>74</v>
      </c>
    </row>
    <row r="372" spans="1:20" x14ac:dyDescent="0.2">
      <c r="A372" s="1">
        <v>156</v>
      </c>
      <c r="B372" s="1">
        <v>23</v>
      </c>
      <c r="C372" s="1">
        <v>1</v>
      </c>
      <c r="D372" s="1" t="s">
        <v>44</v>
      </c>
      <c r="F372" s="1">
        <v>2</v>
      </c>
      <c r="G372" s="1">
        <v>13</v>
      </c>
      <c r="H372" s="1">
        <v>2</v>
      </c>
      <c r="I372" s="1">
        <v>20</v>
      </c>
      <c r="J372" s="1">
        <v>13</v>
      </c>
      <c r="K372" s="1">
        <f t="shared" si="39"/>
        <v>7</v>
      </c>
      <c r="L372" s="3" t="s">
        <v>49</v>
      </c>
      <c r="M372" s="1">
        <f t="shared" si="37"/>
        <v>-35</v>
      </c>
      <c r="N372" s="1" t="str">
        <f t="shared" si="40"/>
        <v>R</v>
      </c>
      <c r="O372" s="1" t="str">
        <f t="shared" si="38"/>
        <v>R</v>
      </c>
      <c r="P372" s="4">
        <v>90</v>
      </c>
      <c r="Q372" s="4" t="s">
        <v>49</v>
      </c>
      <c r="R372" s="1" t="s">
        <v>70</v>
      </c>
      <c r="S372" s="1">
        <v>0</v>
      </c>
      <c r="T372" s="3" t="s">
        <v>74</v>
      </c>
    </row>
    <row r="373" spans="1:20" x14ac:dyDescent="0.2">
      <c r="A373" s="1">
        <v>157</v>
      </c>
      <c r="B373" s="1">
        <v>23</v>
      </c>
      <c r="C373" s="1">
        <v>1</v>
      </c>
      <c r="D373" s="1" t="s">
        <v>44</v>
      </c>
      <c r="F373" s="1">
        <v>2</v>
      </c>
      <c r="G373" s="1">
        <v>14</v>
      </c>
      <c r="H373" s="1">
        <v>2</v>
      </c>
      <c r="I373" s="1">
        <v>18</v>
      </c>
      <c r="J373" s="1">
        <v>14</v>
      </c>
      <c r="K373" s="1">
        <f t="shared" si="39"/>
        <v>4</v>
      </c>
      <c r="L373" s="3" t="s">
        <v>49</v>
      </c>
      <c r="M373" s="1">
        <f t="shared" si="37"/>
        <v>-22.222222222222221</v>
      </c>
      <c r="N373" s="1" t="str">
        <f t="shared" si="40"/>
        <v>R</v>
      </c>
      <c r="O373" s="1" t="str">
        <f t="shared" si="38"/>
        <v>R</v>
      </c>
      <c r="P373" s="4">
        <v>90</v>
      </c>
      <c r="Q373" s="4" t="s">
        <v>49</v>
      </c>
      <c r="R373" s="1" t="s">
        <v>70</v>
      </c>
      <c r="S373" s="1">
        <v>0</v>
      </c>
      <c r="T373" s="3" t="s">
        <v>74</v>
      </c>
    </row>
    <row r="374" spans="1:20" x14ac:dyDescent="0.2">
      <c r="A374" s="1">
        <v>158</v>
      </c>
      <c r="B374" s="1">
        <v>23</v>
      </c>
      <c r="C374" s="1">
        <v>1</v>
      </c>
      <c r="D374" s="1" t="s">
        <v>44</v>
      </c>
      <c r="F374" s="1">
        <v>2</v>
      </c>
      <c r="G374" s="1">
        <v>14.5</v>
      </c>
      <c r="H374" s="1">
        <v>2</v>
      </c>
      <c r="I374" s="1">
        <v>17.5</v>
      </c>
      <c r="J374" s="1">
        <v>14.5</v>
      </c>
      <c r="K374" s="1">
        <f t="shared" si="39"/>
        <v>3</v>
      </c>
      <c r="L374" s="3" t="s">
        <v>49</v>
      </c>
      <c r="M374" s="1">
        <f t="shared" si="37"/>
        <v>-17.142857142857142</v>
      </c>
      <c r="N374" s="1" t="str">
        <f t="shared" si="40"/>
        <v>R</v>
      </c>
      <c r="O374" s="1" t="str">
        <f t="shared" si="38"/>
        <v>N</v>
      </c>
      <c r="P374" s="4">
        <v>90</v>
      </c>
      <c r="Q374" s="4" t="s">
        <v>49</v>
      </c>
      <c r="R374" s="1" t="s">
        <v>70</v>
      </c>
      <c r="S374" s="1">
        <v>0</v>
      </c>
      <c r="T374" s="3" t="s">
        <v>74</v>
      </c>
    </row>
    <row r="375" spans="1:20" x14ac:dyDescent="0.2">
      <c r="A375" s="1">
        <v>159</v>
      </c>
      <c r="B375" s="1">
        <v>23</v>
      </c>
      <c r="C375" s="1">
        <v>1</v>
      </c>
      <c r="D375" s="1" t="s">
        <v>44</v>
      </c>
      <c r="F375" s="1">
        <v>2</v>
      </c>
      <c r="G375" s="1">
        <v>17.5</v>
      </c>
      <c r="H375" s="1">
        <v>2</v>
      </c>
      <c r="I375" s="1">
        <v>14.5</v>
      </c>
      <c r="J375" s="1">
        <v>17.5</v>
      </c>
      <c r="K375" s="1">
        <f t="shared" si="39"/>
        <v>-3</v>
      </c>
      <c r="L375" s="1" t="s">
        <v>50</v>
      </c>
      <c r="M375" s="1">
        <f t="shared" si="37"/>
        <v>20.689655172413794</v>
      </c>
      <c r="N375" s="1" t="str">
        <f t="shared" si="40"/>
        <v>N</v>
      </c>
      <c r="O375" s="1" t="str">
        <f t="shared" si="38"/>
        <v>N</v>
      </c>
      <c r="P375" s="4">
        <v>90</v>
      </c>
      <c r="Q375" s="4" t="s">
        <v>49</v>
      </c>
      <c r="R375" s="1" t="s">
        <v>70</v>
      </c>
      <c r="S375" s="1">
        <v>0</v>
      </c>
      <c r="T375" s="3" t="s">
        <v>74</v>
      </c>
    </row>
    <row r="376" spans="1:20" x14ac:dyDescent="0.2">
      <c r="A376" s="1">
        <v>160</v>
      </c>
      <c r="B376" s="1">
        <v>23</v>
      </c>
      <c r="C376" s="1">
        <v>1</v>
      </c>
      <c r="D376" s="1" t="s">
        <v>44</v>
      </c>
      <c r="F376" s="1">
        <v>2</v>
      </c>
      <c r="G376" s="1">
        <v>18</v>
      </c>
      <c r="H376" s="1">
        <v>2</v>
      </c>
      <c r="I376" s="1">
        <v>14</v>
      </c>
      <c r="J376" s="1">
        <v>18</v>
      </c>
      <c r="K376" s="1">
        <f t="shared" si="39"/>
        <v>-4</v>
      </c>
      <c r="L376" s="1" t="s">
        <v>50</v>
      </c>
      <c r="M376" s="1">
        <f t="shared" si="37"/>
        <v>28.571428571428573</v>
      </c>
      <c r="N376" s="1" t="str">
        <f t="shared" si="40"/>
        <v>N</v>
      </c>
      <c r="O376" s="1" t="str">
        <f t="shared" si="38"/>
        <v>N</v>
      </c>
      <c r="P376" s="4">
        <v>90</v>
      </c>
      <c r="Q376" s="4" t="s">
        <v>49</v>
      </c>
      <c r="R376" s="1" t="s">
        <v>70</v>
      </c>
      <c r="S376" s="1">
        <v>0</v>
      </c>
      <c r="T376" s="3" t="s">
        <v>74</v>
      </c>
    </row>
    <row r="377" spans="1:20" x14ac:dyDescent="0.2">
      <c r="A377" s="1">
        <v>161</v>
      </c>
      <c r="B377" s="1">
        <v>24</v>
      </c>
      <c r="C377" s="1">
        <v>1</v>
      </c>
      <c r="D377" s="1" t="s">
        <v>38</v>
      </c>
      <c r="F377" s="1">
        <v>2</v>
      </c>
      <c r="G377" s="1">
        <v>27</v>
      </c>
      <c r="I377" s="1">
        <v>28</v>
      </c>
      <c r="J377" s="1">
        <v>27</v>
      </c>
      <c r="K377" s="1">
        <f t="shared" si="39"/>
        <v>1</v>
      </c>
      <c r="L377" s="3" t="s">
        <v>49</v>
      </c>
      <c r="M377" s="1">
        <f t="shared" si="37"/>
        <v>-3.5714285714285716</v>
      </c>
      <c r="N377" s="1" t="str">
        <f t="shared" si="40"/>
        <v>N</v>
      </c>
      <c r="O377" s="1" t="str">
        <f t="shared" si="38"/>
        <v>N</v>
      </c>
      <c r="P377" s="4">
        <v>28</v>
      </c>
      <c r="Q377" s="4" t="s">
        <v>50</v>
      </c>
      <c r="R377" s="1" t="s">
        <v>13</v>
      </c>
      <c r="S377" s="1">
        <v>0</v>
      </c>
      <c r="T377" s="3" t="s">
        <v>74</v>
      </c>
    </row>
    <row r="378" spans="1:20" x14ac:dyDescent="0.2">
      <c r="A378" s="1">
        <v>162</v>
      </c>
      <c r="B378" s="1">
        <v>24</v>
      </c>
      <c r="C378" s="1">
        <v>1</v>
      </c>
      <c r="D378" s="1" t="s">
        <v>38</v>
      </c>
      <c r="F378" s="1">
        <v>2</v>
      </c>
      <c r="G378" s="1">
        <v>27</v>
      </c>
      <c r="I378" s="1">
        <v>24</v>
      </c>
      <c r="J378" s="1">
        <v>27</v>
      </c>
      <c r="K378" s="1">
        <f t="shared" si="39"/>
        <v>-3</v>
      </c>
      <c r="L378" s="3" t="s">
        <v>49</v>
      </c>
      <c r="M378" s="1">
        <f t="shared" si="37"/>
        <v>12.5</v>
      </c>
      <c r="N378" s="1" t="str">
        <f t="shared" si="40"/>
        <v>N</v>
      </c>
      <c r="O378" s="1" t="str">
        <f t="shared" si="38"/>
        <v>N</v>
      </c>
      <c r="P378" s="4">
        <v>28</v>
      </c>
      <c r="Q378" s="4" t="s">
        <v>50</v>
      </c>
      <c r="R378" s="1" t="s">
        <v>13</v>
      </c>
      <c r="S378" s="1">
        <v>0</v>
      </c>
      <c r="T378" s="3" t="s">
        <v>74</v>
      </c>
    </row>
    <row r="379" spans="1:20" x14ac:dyDescent="0.2">
      <c r="A379" s="1">
        <v>163</v>
      </c>
      <c r="B379" s="1">
        <v>24</v>
      </c>
      <c r="C379" s="1">
        <v>1</v>
      </c>
      <c r="D379" s="1" t="s">
        <v>38</v>
      </c>
      <c r="F379" s="1">
        <v>2</v>
      </c>
      <c r="G379" s="1">
        <v>23</v>
      </c>
      <c r="I379" s="1">
        <v>24</v>
      </c>
      <c r="J379" s="1">
        <v>23</v>
      </c>
      <c r="K379" s="1">
        <f t="shared" si="39"/>
        <v>1</v>
      </c>
      <c r="L379" s="3" t="s">
        <v>49</v>
      </c>
      <c r="M379" s="1">
        <f t="shared" si="37"/>
        <v>-4.166666666666667</v>
      </c>
      <c r="N379" s="1" t="str">
        <f t="shared" si="40"/>
        <v>N</v>
      </c>
      <c r="O379" s="1" t="str">
        <f t="shared" si="38"/>
        <v>N</v>
      </c>
      <c r="P379" s="4">
        <v>28</v>
      </c>
      <c r="Q379" s="4" t="s">
        <v>50</v>
      </c>
      <c r="R379" s="1" t="s">
        <v>13</v>
      </c>
      <c r="S379" s="1">
        <v>0</v>
      </c>
      <c r="T379" s="3" t="s">
        <v>74</v>
      </c>
    </row>
    <row r="380" spans="1:20" x14ac:dyDescent="0.2">
      <c r="A380" s="1">
        <v>164</v>
      </c>
      <c r="B380" s="1">
        <v>24</v>
      </c>
      <c r="C380" s="1">
        <v>1</v>
      </c>
      <c r="D380" s="1" t="s">
        <v>38</v>
      </c>
      <c r="F380" s="1">
        <v>2</v>
      </c>
      <c r="G380" s="1">
        <v>22</v>
      </c>
      <c r="I380" s="1">
        <v>23</v>
      </c>
      <c r="J380" s="1">
        <v>22</v>
      </c>
      <c r="K380" s="1">
        <f t="shared" si="39"/>
        <v>1</v>
      </c>
      <c r="L380" s="3" t="s">
        <v>49</v>
      </c>
      <c r="M380" s="1">
        <f t="shared" si="37"/>
        <v>-4.3478260869565215</v>
      </c>
      <c r="N380" s="1" t="str">
        <f t="shared" si="40"/>
        <v>N</v>
      </c>
      <c r="O380" s="1" t="str">
        <f t="shared" si="38"/>
        <v>N</v>
      </c>
      <c r="P380" s="4">
        <v>28</v>
      </c>
      <c r="Q380" s="4" t="s">
        <v>50</v>
      </c>
      <c r="R380" s="1" t="s">
        <v>13</v>
      </c>
      <c r="S380" s="1">
        <v>0</v>
      </c>
      <c r="T380" s="3" t="s">
        <v>74</v>
      </c>
    </row>
    <row r="381" spans="1:20" x14ac:dyDescent="0.2">
      <c r="A381" s="1">
        <v>165</v>
      </c>
      <c r="B381" s="1">
        <v>24</v>
      </c>
      <c r="C381" s="1">
        <v>1</v>
      </c>
      <c r="D381" s="1" t="s">
        <v>38</v>
      </c>
      <c r="F381" s="1">
        <v>2</v>
      </c>
      <c r="G381" s="1">
        <v>26</v>
      </c>
      <c r="I381" s="1">
        <v>22</v>
      </c>
      <c r="J381" s="1">
        <v>26</v>
      </c>
      <c r="K381" s="1">
        <f t="shared" si="39"/>
        <v>-4</v>
      </c>
      <c r="L381" s="3" t="s">
        <v>49</v>
      </c>
      <c r="M381" s="1">
        <f t="shared" si="37"/>
        <v>18.181818181818183</v>
      </c>
      <c r="N381" s="1" t="str">
        <f t="shared" si="40"/>
        <v>N</v>
      </c>
      <c r="O381" s="1" t="str">
        <f t="shared" si="38"/>
        <v>N</v>
      </c>
      <c r="P381" s="4">
        <v>28</v>
      </c>
      <c r="Q381" s="4" t="s">
        <v>50</v>
      </c>
      <c r="R381" s="1" t="s">
        <v>13</v>
      </c>
      <c r="S381" s="1">
        <v>0</v>
      </c>
      <c r="T381" s="3" t="s">
        <v>74</v>
      </c>
    </row>
    <row r="382" spans="1:20" x14ac:dyDescent="0.2">
      <c r="A382" s="1">
        <v>166</v>
      </c>
      <c r="B382" s="1">
        <v>24</v>
      </c>
      <c r="C382" s="1">
        <v>1</v>
      </c>
      <c r="D382" s="1" t="s">
        <v>38</v>
      </c>
      <c r="F382" s="1">
        <v>2</v>
      </c>
      <c r="G382" s="1">
        <v>21</v>
      </c>
      <c r="I382" s="1">
        <v>21</v>
      </c>
      <c r="J382" s="1">
        <v>21</v>
      </c>
      <c r="K382" s="1">
        <f t="shared" si="39"/>
        <v>0</v>
      </c>
      <c r="L382" s="3" t="s">
        <v>49</v>
      </c>
      <c r="M382" s="1">
        <f t="shared" si="37"/>
        <v>0</v>
      </c>
      <c r="N382" s="1" t="str">
        <f t="shared" si="40"/>
        <v>N</v>
      </c>
      <c r="O382" s="1" t="str">
        <f t="shared" si="38"/>
        <v>N</v>
      </c>
      <c r="P382" s="4">
        <v>28</v>
      </c>
      <c r="Q382" s="4" t="s">
        <v>50</v>
      </c>
      <c r="R382" s="1" t="s">
        <v>13</v>
      </c>
      <c r="S382" s="1">
        <v>0</v>
      </c>
      <c r="T382" s="3" t="s">
        <v>74</v>
      </c>
    </row>
    <row r="383" spans="1:20" x14ac:dyDescent="0.2">
      <c r="A383" s="1">
        <v>167</v>
      </c>
      <c r="B383" s="1">
        <v>24</v>
      </c>
      <c r="C383" s="1">
        <v>1</v>
      </c>
      <c r="D383" s="1" t="s">
        <v>38</v>
      </c>
      <c r="F383" s="1">
        <v>2</v>
      </c>
      <c r="G383" s="1">
        <v>17</v>
      </c>
      <c r="I383" s="1">
        <v>17</v>
      </c>
      <c r="J383" s="1">
        <v>17</v>
      </c>
      <c r="K383" s="1">
        <f t="shared" si="39"/>
        <v>0</v>
      </c>
      <c r="L383" s="3" t="s">
        <v>49</v>
      </c>
      <c r="M383" s="1">
        <f t="shared" si="37"/>
        <v>0</v>
      </c>
      <c r="N383" s="1" t="str">
        <f t="shared" si="40"/>
        <v>N</v>
      </c>
      <c r="O383" s="1" t="str">
        <f t="shared" si="38"/>
        <v>N</v>
      </c>
      <c r="P383" s="4">
        <v>28</v>
      </c>
      <c r="Q383" s="4" t="s">
        <v>50</v>
      </c>
      <c r="R383" s="1" t="s">
        <v>13</v>
      </c>
      <c r="S383" s="1">
        <v>0</v>
      </c>
      <c r="T383" s="3" t="s">
        <v>74</v>
      </c>
    </row>
    <row r="384" spans="1:20" x14ac:dyDescent="0.2">
      <c r="A384" s="1">
        <v>168</v>
      </c>
      <c r="B384" s="1">
        <v>24</v>
      </c>
      <c r="C384" s="1">
        <v>1</v>
      </c>
      <c r="D384" s="1" t="s">
        <v>38</v>
      </c>
      <c r="F384" s="1">
        <v>2</v>
      </c>
      <c r="G384" s="1">
        <v>16</v>
      </c>
      <c r="I384" s="1">
        <v>16</v>
      </c>
      <c r="J384" s="1">
        <v>16</v>
      </c>
      <c r="K384" s="1">
        <f t="shared" si="39"/>
        <v>0</v>
      </c>
      <c r="L384" s="3" t="s">
        <v>49</v>
      </c>
      <c r="M384" s="1">
        <f t="shared" si="37"/>
        <v>0</v>
      </c>
      <c r="N384" s="1" t="str">
        <f t="shared" si="40"/>
        <v>N</v>
      </c>
      <c r="O384" s="1" t="str">
        <f t="shared" si="38"/>
        <v>N</v>
      </c>
      <c r="P384" s="4">
        <v>28</v>
      </c>
      <c r="Q384" s="4" t="s">
        <v>50</v>
      </c>
      <c r="R384" s="1" t="s">
        <v>13</v>
      </c>
      <c r="S384" s="1">
        <v>0</v>
      </c>
      <c r="T384" s="3" t="s">
        <v>74</v>
      </c>
    </row>
    <row r="385" spans="1:20" x14ac:dyDescent="0.2">
      <c r="A385" s="1">
        <v>169</v>
      </c>
      <c r="B385" s="1">
        <v>24</v>
      </c>
      <c r="C385" s="1">
        <v>1</v>
      </c>
      <c r="D385" s="1" t="s">
        <v>38</v>
      </c>
      <c r="F385" s="1">
        <v>2</v>
      </c>
      <c r="G385" s="1">
        <v>15</v>
      </c>
      <c r="I385" s="1">
        <v>14</v>
      </c>
      <c r="J385" s="1">
        <v>15</v>
      </c>
      <c r="K385" s="1">
        <f t="shared" si="39"/>
        <v>-1</v>
      </c>
      <c r="L385" s="1" t="s">
        <v>50</v>
      </c>
      <c r="M385" s="1">
        <f t="shared" si="37"/>
        <v>7.1428571428571432</v>
      </c>
      <c r="N385" s="1" t="str">
        <f t="shared" si="40"/>
        <v>N</v>
      </c>
      <c r="O385" s="1" t="str">
        <f t="shared" si="38"/>
        <v>N</v>
      </c>
      <c r="P385" s="4">
        <v>28</v>
      </c>
      <c r="Q385" s="4" t="s">
        <v>50</v>
      </c>
      <c r="R385" s="1" t="s">
        <v>13</v>
      </c>
      <c r="S385" s="1">
        <v>0</v>
      </c>
      <c r="T385" s="3" t="s">
        <v>74</v>
      </c>
    </row>
    <row r="386" spans="1:20" x14ac:dyDescent="0.2">
      <c r="A386" s="1">
        <v>170</v>
      </c>
      <c r="B386" s="1">
        <v>24</v>
      </c>
      <c r="C386" s="1">
        <v>1</v>
      </c>
      <c r="D386" s="1" t="s">
        <v>38</v>
      </c>
      <c r="F386" s="1">
        <v>2</v>
      </c>
      <c r="G386" s="1">
        <v>13</v>
      </c>
      <c r="I386" s="1">
        <v>14</v>
      </c>
      <c r="J386" s="1">
        <v>13</v>
      </c>
      <c r="K386" s="1">
        <f t="shared" si="39"/>
        <v>1</v>
      </c>
      <c r="L386" s="1" t="s">
        <v>50</v>
      </c>
      <c r="M386" s="1">
        <f t="shared" si="37"/>
        <v>-7.1428571428571432</v>
      </c>
      <c r="N386" s="1" t="str">
        <f t="shared" si="40"/>
        <v>N</v>
      </c>
      <c r="O386" s="1" t="str">
        <f t="shared" si="38"/>
        <v>N</v>
      </c>
      <c r="P386" s="4">
        <v>28</v>
      </c>
      <c r="Q386" s="4" t="s">
        <v>50</v>
      </c>
      <c r="R386" s="1" t="s">
        <v>13</v>
      </c>
      <c r="S386" s="1">
        <v>0</v>
      </c>
      <c r="T386" s="3" t="s">
        <v>74</v>
      </c>
    </row>
    <row r="387" spans="1:20" x14ac:dyDescent="0.2">
      <c r="A387" s="1">
        <v>171</v>
      </c>
      <c r="B387" s="1">
        <v>17</v>
      </c>
      <c r="C387" s="1">
        <v>1</v>
      </c>
      <c r="D387" s="3" t="s">
        <v>64</v>
      </c>
      <c r="F387" s="1">
        <v>2</v>
      </c>
      <c r="G387" s="1">
        <v>28.5</v>
      </c>
      <c r="H387" s="1">
        <v>2</v>
      </c>
      <c r="I387" s="1">
        <v>25</v>
      </c>
      <c r="J387" s="1">
        <v>28.5</v>
      </c>
      <c r="K387" s="1">
        <f t="shared" si="39"/>
        <v>-3.5</v>
      </c>
      <c r="L387" s="1" t="s">
        <v>49</v>
      </c>
      <c r="M387" s="1">
        <f t="shared" si="37"/>
        <v>14</v>
      </c>
      <c r="N387" s="1" t="s">
        <v>65</v>
      </c>
      <c r="O387" s="1" t="s">
        <v>65</v>
      </c>
      <c r="P387" s="4">
        <f>365/2-10</f>
        <v>172.5</v>
      </c>
      <c r="Q387" s="4" t="s">
        <v>49</v>
      </c>
      <c r="R387" s="1" t="s">
        <v>17</v>
      </c>
      <c r="S387" s="1">
        <v>0</v>
      </c>
      <c r="T387" s="3" t="s">
        <v>74</v>
      </c>
    </row>
    <row r="388" spans="1:20" x14ac:dyDescent="0.2">
      <c r="A388" s="1">
        <v>172</v>
      </c>
      <c r="B388" s="1">
        <v>17</v>
      </c>
      <c r="C388" s="1">
        <v>1</v>
      </c>
      <c r="D388" s="3" t="s">
        <v>64</v>
      </c>
      <c r="F388" s="1">
        <v>2</v>
      </c>
      <c r="G388" s="1">
        <v>15.5</v>
      </c>
      <c r="H388" s="1">
        <v>2</v>
      </c>
      <c r="I388" s="1">
        <v>14</v>
      </c>
      <c r="J388" s="1">
        <v>15.5</v>
      </c>
      <c r="K388" s="1">
        <f t="shared" si="39"/>
        <v>-1.5</v>
      </c>
      <c r="L388" s="1" t="s">
        <v>50</v>
      </c>
      <c r="M388" s="1">
        <f t="shared" si="37"/>
        <v>10.714285714285714</v>
      </c>
      <c r="N388" s="1" t="s">
        <v>65</v>
      </c>
      <c r="O388" s="1" t="s">
        <v>65</v>
      </c>
      <c r="P388" s="4">
        <f>365/2-10</f>
        <v>172.5</v>
      </c>
      <c r="Q388" s="4" t="s">
        <v>49</v>
      </c>
      <c r="R388" s="1" t="s">
        <v>17</v>
      </c>
      <c r="S388" s="1">
        <v>0</v>
      </c>
      <c r="T388" s="3" t="s">
        <v>74</v>
      </c>
    </row>
    <row r="389" spans="1:20" x14ac:dyDescent="0.2">
      <c r="A389" s="1">
        <v>173</v>
      </c>
      <c r="B389" s="1">
        <v>17</v>
      </c>
      <c r="C389" s="1">
        <v>1</v>
      </c>
      <c r="D389" s="3" t="s">
        <v>64</v>
      </c>
      <c r="F389" s="1">
        <v>2</v>
      </c>
      <c r="G389" s="1">
        <v>15</v>
      </c>
      <c r="H389" s="1">
        <v>2</v>
      </c>
      <c r="I389" s="1">
        <v>12.5</v>
      </c>
      <c r="J389" s="1">
        <v>15</v>
      </c>
      <c r="K389" s="1">
        <f t="shared" si="39"/>
        <v>-2.5</v>
      </c>
      <c r="L389" s="1" t="s">
        <v>50</v>
      </c>
      <c r="M389" s="1">
        <f t="shared" si="37"/>
        <v>20</v>
      </c>
      <c r="N389" s="1" t="s">
        <v>65</v>
      </c>
      <c r="O389" s="1" t="s">
        <v>65</v>
      </c>
      <c r="P389" s="5">
        <v>172.5</v>
      </c>
      <c r="Q389" s="4" t="s">
        <v>49</v>
      </c>
      <c r="R389" s="1" t="s">
        <v>17</v>
      </c>
      <c r="S389" s="1">
        <v>0</v>
      </c>
      <c r="T389" s="3" t="s">
        <v>74</v>
      </c>
    </row>
    <row r="390" spans="1:20" x14ac:dyDescent="0.2">
      <c r="A390" s="1">
        <v>174</v>
      </c>
      <c r="B390" s="1">
        <v>17</v>
      </c>
      <c r="C390" s="1">
        <v>1</v>
      </c>
      <c r="D390" s="3" t="s">
        <v>64</v>
      </c>
      <c r="F390" s="1">
        <v>2</v>
      </c>
      <c r="G390" s="1">
        <v>13.5</v>
      </c>
      <c r="H390" s="1">
        <v>2</v>
      </c>
      <c r="I390" s="1">
        <v>13</v>
      </c>
      <c r="J390" s="1">
        <v>13.5</v>
      </c>
      <c r="K390" s="1">
        <f t="shared" si="39"/>
        <v>-0.5</v>
      </c>
      <c r="L390" s="1" t="s">
        <v>50</v>
      </c>
      <c r="M390" s="1">
        <f t="shared" si="37"/>
        <v>3.8461538461538463</v>
      </c>
      <c r="N390" s="1" t="s">
        <v>65</v>
      </c>
      <c r="O390" s="1" t="s">
        <v>65</v>
      </c>
      <c r="P390" s="5">
        <v>172.5</v>
      </c>
      <c r="Q390" s="4" t="s">
        <v>49</v>
      </c>
      <c r="R390" s="1" t="s">
        <v>17</v>
      </c>
      <c r="S390" s="1">
        <v>0</v>
      </c>
      <c r="T390" s="3" t="s">
        <v>74</v>
      </c>
    </row>
    <row r="391" spans="1:20" x14ac:dyDescent="0.2">
      <c r="A391" s="1">
        <v>175</v>
      </c>
      <c r="B391" s="1">
        <v>17</v>
      </c>
      <c r="C391" s="1">
        <v>1</v>
      </c>
      <c r="D391" s="3" t="s">
        <v>64</v>
      </c>
      <c r="F391" s="1">
        <v>2</v>
      </c>
      <c r="G391" s="1">
        <v>13</v>
      </c>
      <c r="H391" s="1">
        <v>2</v>
      </c>
      <c r="I391" s="1">
        <v>12.5</v>
      </c>
      <c r="J391" s="1">
        <v>13</v>
      </c>
      <c r="K391" s="1">
        <f t="shared" si="39"/>
        <v>-0.5</v>
      </c>
      <c r="L391" s="1" t="s">
        <v>50</v>
      </c>
      <c r="M391" s="1">
        <f t="shared" si="37"/>
        <v>4</v>
      </c>
      <c r="N391" s="1" t="s">
        <v>65</v>
      </c>
      <c r="O391" s="1" t="s">
        <v>65</v>
      </c>
      <c r="P391" s="5">
        <v>172.5</v>
      </c>
      <c r="Q391" s="4" t="s">
        <v>49</v>
      </c>
      <c r="R391" s="1" t="s">
        <v>17</v>
      </c>
      <c r="S391" s="1">
        <v>0</v>
      </c>
      <c r="T391" s="3" t="s">
        <v>74</v>
      </c>
    </row>
    <row r="392" spans="1:20" x14ac:dyDescent="0.2">
      <c r="A392" s="1">
        <v>176</v>
      </c>
      <c r="B392" s="1">
        <v>17</v>
      </c>
      <c r="C392" s="1">
        <v>1</v>
      </c>
      <c r="D392" s="3" t="s">
        <v>64</v>
      </c>
      <c r="F392" s="1">
        <v>2</v>
      </c>
      <c r="G392" s="1">
        <v>11.5</v>
      </c>
      <c r="H392" s="1">
        <v>2</v>
      </c>
      <c r="I392" s="1">
        <v>11</v>
      </c>
      <c r="J392" s="1">
        <v>11.5</v>
      </c>
      <c r="K392" s="1">
        <f t="shared" si="39"/>
        <v>-0.5</v>
      </c>
      <c r="L392" s="1" t="s">
        <v>51</v>
      </c>
      <c r="M392" s="1">
        <f t="shared" si="37"/>
        <v>4.5454545454545459</v>
      </c>
      <c r="N392" s="1" t="s">
        <v>65</v>
      </c>
      <c r="O392" s="1" t="s">
        <v>65</v>
      </c>
      <c r="P392" s="5">
        <v>172.5</v>
      </c>
      <c r="Q392" s="4" t="s">
        <v>49</v>
      </c>
      <c r="R392" s="1" t="s">
        <v>17</v>
      </c>
      <c r="S392" s="1">
        <v>0</v>
      </c>
      <c r="T392" s="3" t="s">
        <v>74</v>
      </c>
    </row>
    <row r="393" spans="1:20" x14ac:dyDescent="0.2">
      <c r="A393" s="1">
        <v>177</v>
      </c>
      <c r="B393" s="1">
        <v>31</v>
      </c>
      <c r="C393" s="1">
        <v>1</v>
      </c>
      <c r="D393" s="1" t="s">
        <v>71</v>
      </c>
      <c r="F393" s="1">
        <v>2</v>
      </c>
      <c r="G393" s="1">
        <v>23</v>
      </c>
      <c r="H393" s="1">
        <v>1</v>
      </c>
      <c r="I393" s="1">
        <v>20</v>
      </c>
      <c r="J393" s="1">
        <v>23</v>
      </c>
      <c r="K393" s="1">
        <f t="shared" si="39"/>
        <v>-3</v>
      </c>
      <c r="L393" s="1" t="s">
        <v>49</v>
      </c>
      <c r="M393" s="1">
        <f t="shared" si="37"/>
        <v>15</v>
      </c>
      <c r="N393" s="1" t="s">
        <v>65</v>
      </c>
      <c r="O393" s="1" t="s">
        <v>65</v>
      </c>
      <c r="P393" s="4">
        <v>365</v>
      </c>
      <c r="Q393" s="4" t="s">
        <v>49</v>
      </c>
      <c r="R393" s="1" t="s">
        <v>17</v>
      </c>
      <c r="S393" s="1">
        <v>0</v>
      </c>
      <c r="T393" s="3" t="s">
        <v>75</v>
      </c>
    </row>
    <row r="394" spans="1:20" x14ac:dyDescent="0.2">
      <c r="A394" s="1">
        <v>178</v>
      </c>
      <c r="B394" s="1">
        <v>31</v>
      </c>
      <c r="C394" s="1">
        <v>1</v>
      </c>
      <c r="D394" s="1" t="s">
        <v>71</v>
      </c>
      <c r="F394" s="1">
        <v>2</v>
      </c>
      <c r="G394" s="1">
        <v>17</v>
      </c>
      <c r="H394" s="1">
        <v>1</v>
      </c>
      <c r="I394" s="1">
        <v>20</v>
      </c>
      <c r="J394" s="1">
        <v>17</v>
      </c>
      <c r="K394" s="1">
        <f t="shared" si="39"/>
        <v>3</v>
      </c>
      <c r="L394" s="1" t="s">
        <v>49</v>
      </c>
      <c r="M394" s="1">
        <f t="shared" si="37"/>
        <v>-15</v>
      </c>
      <c r="N394" s="1" t="s">
        <v>72</v>
      </c>
      <c r="O394" s="1" t="s">
        <v>65</v>
      </c>
      <c r="P394" s="4">
        <v>365</v>
      </c>
      <c r="Q394" s="4" t="s">
        <v>49</v>
      </c>
      <c r="R394" s="1" t="s">
        <v>17</v>
      </c>
      <c r="S394" s="1">
        <v>0</v>
      </c>
      <c r="T394" s="3" t="s">
        <v>75</v>
      </c>
    </row>
    <row r="395" spans="1:20" x14ac:dyDescent="0.2">
      <c r="A395" s="1">
        <v>179</v>
      </c>
      <c r="B395" s="1">
        <v>31</v>
      </c>
      <c r="C395" s="1">
        <v>1</v>
      </c>
      <c r="D395" s="1" t="s">
        <v>71</v>
      </c>
      <c r="F395" s="1">
        <v>2</v>
      </c>
      <c r="G395" s="1">
        <v>21.5</v>
      </c>
      <c r="H395" s="1">
        <v>1</v>
      </c>
      <c r="I395" s="1">
        <v>19.5</v>
      </c>
      <c r="J395" s="1">
        <v>21.5</v>
      </c>
      <c r="K395" s="1">
        <f t="shared" si="39"/>
        <v>-2</v>
      </c>
      <c r="L395" s="1" t="s">
        <v>49</v>
      </c>
      <c r="M395" s="1">
        <f t="shared" si="37"/>
        <v>10.256410256410257</v>
      </c>
      <c r="N395" s="1" t="s">
        <v>65</v>
      </c>
      <c r="O395" s="1" t="s">
        <v>65</v>
      </c>
      <c r="P395" s="4">
        <v>365</v>
      </c>
      <c r="Q395" s="4" t="s">
        <v>49</v>
      </c>
      <c r="R395" s="1" t="s">
        <v>17</v>
      </c>
      <c r="S395" s="1">
        <v>0</v>
      </c>
      <c r="T395" s="3" t="s">
        <v>75</v>
      </c>
    </row>
    <row r="396" spans="1:20" x14ac:dyDescent="0.2">
      <c r="A396" s="1">
        <v>180</v>
      </c>
      <c r="B396" s="1">
        <v>31</v>
      </c>
      <c r="C396" s="1">
        <v>1</v>
      </c>
      <c r="D396" s="1" t="s">
        <v>71</v>
      </c>
      <c r="F396" s="1">
        <v>2</v>
      </c>
      <c r="G396" s="1">
        <v>16.5</v>
      </c>
      <c r="H396" s="1">
        <v>1</v>
      </c>
      <c r="I396" s="1">
        <v>19.5</v>
      </c>
      <c r="J396" s="1">
        <v>16.5</v>
      </c>
      <c r="K396" s="1">
        <f t="shared" si="39"/>
        <v>3</v>
      </c>
      <c r="L396" s="1" t="s">
        <v>49</v>
      </c>
      <c r="M396" s="1">
        <f t="shared" si="37"/>
        <v>-15.384615384615385</v>
      </c>
      <c r="N396" s="1" t="s">
        <v>72</v>
      </c>
      <c r="O396" s="1" t="s">
        <v>65</v>
      </c>
      <c r="P396" s="4">
        <v>365</v>
      </c>
      <c r="Q396" s="4" t="s">
        <v>49</v>
      </c>
      <c r="R396" s="1" t="s">
        <v>17</v>
      </c>
      <c r="S396" s="1">
        <v>0</v>
      </c>
      <c r="T396" s="3" t="s">
        <v>75</v>
      </c>
    </row>
    <row r="397" spans="1:20" x14ac:dyDescent="0.2">
      <c r="A397" s="1">
        <v>181</v>
      </c>
      <c r="B397" s="1">
        <v>31</v>
      </c>
      <c r="C397" s="1">
        <v>1</v>
      </c>
      <c r="D397" s="1" t="s">
        <v>71</v>
      </c>
      <c r="F397" s="1">
        <v>2</v>
      </c>
      <c r="G397" s="1">
        <v>20</v>
      </c>
      <c r="H397" s="1">
        <v>1</v>
      </c>
      <c r="I397" s="1">
        <v>17</v>
      </c>
      <c r="J397" s="1">
        <v>20</v>
      </c>
      <c r="K397" s="1">
        <f t="shared" si="39"/>
        <v>-3</v>
      </c>
      <c r="L397" s="1" t="s">
        <v>49</v>
      </c>
      <c r="M397" s="1">
        <f t="shared" si="37"/>
        <v>17.647058823529413</v>
      </c>
      <c r="N397" s="1" t="s">
        <v>65</v>
      </c>
      <c r="O397" s="1" t="s">
        <v>65</v>
      </c>
      <c r="P397" s="4">
        <v>365</v>
      </c>
      <c r="Q397" s="4" t="s">
        <v>49</v>
      </c>
      <c r="R397" s="1" t="s">
        <v>17</v>
      </c>
      <c r="S397" s="1">
        <v>0</v>
      </c>
      <c r="T397" s="3" t="s">
        <v>75</v>
      </c>
    </row>
    <row r="398" spans="1:20" x14ac:dyDescent="0.2">
      <c r="A398" s="1">
        <v>182</v>
      </c>
      <c r="B398" s="1">
        <v>31</v>
      </c>
      <c r="C398" s="1">
        <v>1</v>
      </c>
      <c r="D398" s="1" t="s">
        <v>71</v>
      </c>
      <c r="F398" s="1">
        <v>2</v>
      </c>
      <c r="G398" s="1">
        <v>14</v>
      </c>
      <c r="H398" s="1">
        <v>1</v>
      </c>
      <c r="I398" s="1">
        <v>17</v>
      </c>
      <c r="J398" s="1">
        <v>14</v>
      </c>
      <c r="K398" s="1">
        <f t="shared" si="39"/>
        <v>3</v>
      </c>
      <c r="L398" s="1" t="s">
        <v>49</v>
      </c>
      <c r="M398" s="1">
        <f t="shared" si="37"/>
        <v>-17.647058823529413</v>
      </c>
      <c r="N398" s="1" t="s">
        <v>72</v>
      </c>
      <c r="O398" s="1" t="s">
        <v>65</v>
      </c>
      <c r="P398" s="4">
        <v>365</v>
      </c>
      <c r="Q398" s="4" t="s">
        <v>49</v>
      </c>
      <c r="R398" s="1" t="s">
        <v>17</v>
      </c>
      <c r="S398" s="1">
        <v>0</v>
      </c>
      <c r="T398" s="3" t="s">
        <v>75</v>
      </c>
    </row>
    <row r="399" spans="1:20" x14ac:dyDescent="0.2">
      <c r="A399" s="1">
        <v>183</v>
      </c>
      <c r="B399" s="1">
        <v>31</v>
      </c>
      <c r="C399" s="1">
        <v>1</v>
      </c>
      <c r="D399" s="1" t="s">
        <v>71</v>
      </c>
      <c r="F399" s="1">
        <v>2</v>
      </c>
      <c r="G399" s="1">
        <v>16</v>
      </c>
      <c r="H399" s="1">
        <v>1</v>
      </c>
      <c r="I399" s="1">
        <v>16</v>
      </c>
      <c r="J399" s="1">
        <v>16</v>
      </c>
      <c r="K399" s="1">
        <f t="shared" si="39"/>
        <v>0</v>
      </c>
      <c r="L399" s="1" t="s">
        <v>49</v>
      </c>
      <c r="M399" s="1">
        <f t="shared" si="37"/>
        <v>0</v>
      </c>
      <c r="N399" s="1" t="s">
        <v>65</v>
      </c>
      <c r="O399" s="1" t="s">
        <v>65</v>
      </c>
      <c r="P399" s="4">
        <v>365</v>
      </c>
      <c r="Q399" s="4" t="s">
        <v>49</v>
      </c>
      <c r="R399" s="1" t="s">
        <v>17</v>
      </c>
      <c r="S399" s="1">
        <v>0</v>
      </c>
      <c r="T399" s="3" t="s">
        <v>75</v>
      </c>
    </row>
    <row r="400" spans="1:20" x14ac:dyDescent="0.2">
      <c r="A400" s="1">
        <v>184</v>
      </c>
      <c r="B400" s="1">
        <v>31</v>
      </c>
      <c r="C400" s="1">
        <v>1</v>
      </c>
      <c r="D400" s="1" t="s">
        <v>71</v>
      </c>
      <c r="F400" s="1">
        <v>2</v>
      </c>
      <c r="G400" s="1">
        <v>12.5</v>
      </c>
      <c r="H400" s="1">
        <v>1</v>
      </c>
      <c r="I400" s="1">
        <v>16</v>
      </c>
      <c r="J400" s="1">
        <v>12.5</v>
      </c>
      <c r="K400" s="1">
        <f t="shared" si="39"/>
        <v>3.5</v>
      </c>
      <c r="L400" s="1" t="s">
        <v>49</v>
      </c>
      <c r="M400" s="1">
        <f t="shared" si="37"/>
        <v>-21.875</v>
      </c>
      <c r="N400" s="1" t="s">
        <v>72</v>
      </c>
      <c r="O400" s="1" t="s">
        <v>72</v>
      </c>
      <c r="P400" s="4">
        <v>365</v>
      </c>
      <c r="Q400" s="4" t="s">
        <v>49</v>
      </c>
      <c r="R400" s="1" t="s">
        <v>17</v>
      </c>
      <c r="S400" s="1">
        <v>0</v>
      </c>
      <c r="T400" s="3" t="s">
        <v>75</v>
      </c>
    </row>
    <row r="401" spans="1:20" x14ac:dyDescent="0.2">
      <c r="A401" s="1">
        <v>185</v>
      </c>
      <c r="B401" s="1">
        <v>31</v>
      </c>
      <c r="C401" s="1">
        <v>1</v>
      </c>
      <c r="D401" s="1" t="s">
        <v>71</v>
      </c>
      <c r="F401" s="1">
        <v>2</v>
      </c>
      <c r="G401" s="1">
        <v>15.5</v>
      </c>
      <c r="H401" s="1">
        <v>1</v>
      </c>
      <c r="I401" s="1">
        <v>15.5</v>
      </c>
      <c r="J401" s="1">
        <v>15.5</v>
      </c>
      <c r="K401" s="1">
        <f t="shared" si="39"/>
        <v>0</v>
      </c>
      <c r="L401" s="1" t="s">
        <v>50</v>
      </c>
      <c r="M401" s="1">
        <f t="shared" si="37"/>
        <v>0</v>
      </c>
      <c r="N401" s="1" t="s">
        <v>65</v>
      </c>
      <c r="O401" s="1" t="s">
        <v>65</v>
      </c>
      <c r="P401" s="4">
        <v>365</v>
      </c>
      <c r="Q401" s="4" t="s">
        <v>49</v>
      </c>
      <c r="R401" s="1" t="s">
        <v>17</v>
      </c>
      <c r="S401" s="1">
        <v>0</v>
      </c>
      <c r="T401" s="3" t="s">
        <v>75</v>
      </c>
    </row>
    <row r="402" spans="1:20" x14ac:dyDescent="0.2">
      <c r="A402" s="1">
        <v>186</v>
      </c>
      <c r="B402" s="1">
        <v>31</v>
      </c>
      <c r="C402" s="1">
        <v>1</v>
      </c>
      <c r="D402" s="1" t="s">
        <v>71</v>
      </c>
      <c r="F402" s="1">
        <v>2</v>
      </c>
      <c r="G402" s="1">
        <v>12.5</v>
      </c>
      <c r="H402" s="1">
        <v>1</v>
      </c>
      <c r="I402" s="1">
        <v>15.5</v>
      </c>
      <c r="J402" s="1">
        <v>12.5</v>
      </c>
      <c r="K402" s="1">
        <f t="shared" si="39"/>
        <v>3</v>
      </c>
      <c r="L402" s="1" t="s">
        <v>50</v>
      </c>
      <c r="M402" s="1">
        <f t="shared" si="37"/>
        <v>-19.35483870967742</v>
      </c>
      <c r="N402" s="1" t="s">
        <v>72</v>
      </c>
      <c r="O402" s="1" t="s">
        <v>65</v>
      </c>
      <c r="P402" s="4">
        <v>365</v>
      </c>
      <c r="Q402" s="4" t="s">
        <v>49</v>
      </c>
      <c r="R402" s="1" t="s">
        <v>17</v>
      </c>
      <c r="S402" s="1">
        <v>0</v>
      </c>
      <c r="T402" s="3" t="s">
        <v>75</v>
      </c>
    </row>
    <row r="403" spans="1:20" x14ac:dyDescent="0.2">
      <c r="A403" s="1">
        <v>187</v>
      </c>
      <c r="B403" s="1">
        <v>31</v>
      </c>
      <c r="C403" s="1">
        <v>1</v>
      </c>
      <c r="D403" s="1" t="s">
        <v>71</v>
      </c>
      <c r="F403" s="1">
        <v>2</v>
      </c>
      <c r="G403" s="1">
        <v>12</v>
      </c>
      <c r="H403" s="1">
        <v>1</v>
      </c>
      <c r="I403" s="1">
        <v>15.5</v>
      </c>
      <c r="J403" s="1">
        <v>12</v>
      </c>
      <c r="K403" s="1">
        <f t="shared" si="39"/>
        <v>3.5</v>
      </c>
      <c r="L403" s="1" t="s">
        <v>50</v>
      </c>
      <c r="M403" s="1">
        <f t="shared" si="37"/>
        <v>-22.580645161290324</v>
      </c>
      <c r="N403" s="1" t="s">
        <v>72</v>
      </c>
      <c r="O403" s="1" t="s">
        <v>72</v>
      </c>
      <c r="P403" s="4">
        <v>365</v>
      </c>
      <c r="Q403" s="4" t="s">
        <v>49</v>
      </c>
      <c r="R403" s="1" t="s">
        <v>17</v>
      </c>
      <c r="S403" s="1">
        <v>0</v>
      </c>
      <c r="T403" s="3" t="s">
        <v>75</v>
      </c>
    </row>
    <row r="404" spans="1:20" x14ac:dyDescent="0.2">
      <c r="A404" s="1">
        <v>188</v>
      </c>
      <c r="B404" s="1">
        <v>31</v>
      </c>
      <c r="C404" s="1">
        <v>1</v>
      </c>
      <c r="D404" s="1" t="s">
        <v>71</v>
      </c>
      <c r="F404" s="1">
        <v>2</v>
      </c>
      <c r="G404" s="1">
        <v>17.5</v>
      </c>
      <c r="H404" s="1">
        <v>1</v>
      </c>
      <c r="I404" s="1">
        <v>14.5</v>
      </c>
      <c r="J404" s="1">
        <v>17.5</v>
      </c>
      <c r="K404" s="1">
        <f t="shared" si="39"/>
        <v>-3</v>
      </c>
      <c r="L404" s="1" t="s">
        <v>50</v>
      </c>
      <c r="M404" s="1">
        <f t="shared" si="37"/>
        <v>20.689655172413794</v>
      </c>
      <c r="N404" s="1" t="s">
        <v>65</v>
      </c>
      <c r="O404" s="1" t="s">
        <v>65</v>
      </c>
      <c r="P404" s="4">
        <v>365</v>
      </c>
      <c r="Q404" s="4" t="s">
        <v>49</v>
      </c>
      <c r="R404" s="1" t="s">
        <v>17</v>
      </c>
      <c r="S404" s="1">
        <v>0</v>
      </c>
      <c r="T404" s="3" t="s">
        <v>75</v>
      </c>
    </row>
    <row r="405" spans="1:20" x14ac:dyDescent="0.2">
      <c r="A405" s="1">
        <v>189</v>
      </c>
      <c r="B405" s="1">
        <v>31</v>
      </c>
      <c r="C405" s="1">
        <v>1</v>
      </c>
      <c r="D405" s="1" t="s">
        <v>71</v>
      </c>
      <c r="F405" s="1">
        <v>2</v>
      </c>
      <c r="G405" s="1">
        <v>11.5</v>
      </c>
      <c r="H405" s="1">
        <v>1</v>
      </c>
      <c r="I405" s="1">
        <v>14.5</v>
      </c>
      <c r="J405" s="1">
        <v>11.5</v>
      </c>
      <c r="K405" s="1">
        <f t="shared" si="39"/>
        <v>3</v>
      </c>
      <c r="L405" s="1" t="s">
        <v>50</v>
      </c>
      <c r="M405" s="1">
        <f t="shared" si="37"/>
        <v>-20.689655172413794</v>
      </c>
      <c r="N405" s="1" t="s">
        <v>72</v>
      </c>
      <c r="O405" s="1" t="s">
        <v>72</v>
      </c>
      <c r="P405" s="4">
        <v>365</v>
      </c>
      <c r="Q405" s="4" t="s">
        <v>49</v>
      </c>
      <c r="R405" s="1" t="s">
        <v>17</v>
      </c>
      <c r="S405" s="1">
        <v>0</v>
      </c>
      <c r="T405" s="3" t="s">
        <v>75</v>
      </c>
    </row>
    <row r="406" spans="1:20" x14ac:dyDescent="0.2">
      <c r="A406" s="1">
        <v>190</v>
      </c>
      <c r="B406" s="1">
        <v>31</v>
      </c>
      <c r="C406" s="1">
        <v>1</v>
      </c>
      <c r="D406" s="1" t="s">
        <v>71</v>
      </c>
      <c r="F406" s="1">
        <v>2</v>
      </c>
      <c r="G406" s="1">
        <v>13</v>
      </c>
      <c r="H406" s="1">
        <v>1</v>
      </c>
      <c r="I406" s="1">
        <v>13</v>
      </c>
      <c r="J406" s="1">
        <v>13</v>
      </c>
      <c r="K406" s="1">
        <f t="shared" si="39"/>
        <v>0</v>
      </c>
      <c r="L406" s="1" t="s">
        <v>50</v>
      </c>
      <c r="M406" s="1">
        <f t="shared" si="37"/>
        <v>0</v>
      </c>
      <c r="N406" s="1" t="s">
        <v>65</v>
      </c>
      <c r="O406" s="1" t="s">
        <v>65</v>
      </c>
      <c r="P406" s="4">
        <v>365</v>
      </c>
      <c r="Q406" s="4" t="s">
        <v>49</v>
      </c>
      <c r="R406" s="1" t="s">
        <v>17</v>
      </c>
      <c r="S406" s="1">
        <v>0</v>
      </c>
      <c r="T406" s="3" t="s">
        <v>75</v>
      </c>
    </row>
    <row r="407" spans="1:20" x14ac:dyDescent="0.2">
      <c r="A407" s="1">
        <v>191</v>
      </c>
      <c r="B407" s="1">
        <v>31</v>
      </c>
      <c r="C407" s="1">
        <v>1</v>
      </c>
      <c r="D407" s="1" t="s">
        <v>71</v>
      </c>
      <c r="F407" s="1">
        <v>2</v>
      </c>
      <c r="G407" s="1">
        <v>9.5</v>
      </c>
      <c r="H407" s="1">
        <v>1</v>
      </c>
      <c r="I407" s="1">
        <v>13</v>
      </c>
      <c r="J407" s="1">
        <v>9.5</v>
      </c>
      <c r="K407" s="1">
        <f t="shared" si="39"/>
        <v>3.5</v>
      </c>
      <c r="L407" s="1" t="s">
        <v>50</v>
      </c>
      <c r="M407" s="1">
        <f t="shared" si="37"/>
        <v>-26.923076923076923</v>
      </c>
      <c r="N407" s="1" t="s">
        <v>72</v>
      </c>
      <c r="O407" s="1" t="s">
        <v>72</v>
      </c>
      <c r="P407" s="4">
        <v>365</v>
      </c>
      <c r="Q407" s="4" t="s">
        <v>49</v>
      </c>
      <c r="R407" s="1" t="s">
        <v>17</v>
      </c>
      <c r="S407" s="1">
        <v>0</v>
      </c>
      <c r="T407" s="3" t="s">
        <v>75</v>
      </c>
    </row>
    <row r="408" spans="1:20" x14ac:dyDescent="0.2">
      <c r="A408" s="1">
        <v>192</v>
      </c>
      <c r="B408" s="1">
        <v>31</v>
      </c>
      <c r="C408" s="1">
        <v>1</v>
      </c>
      <c r="D408" s="1" t="s">
        <v>71</v>
      </c>
      <c r="F408" s="1">
        <v>2</v>
      </c>
      <c r="G408" s="1">
        <v>11.5</v>
      </c>
      <c r="H408" s="1">
        <v>1</v>
      </c>
      <c r="I408" s="1">
        <v>11.5</v>
      </c>
      <c r="J408" s="1">
        <v>11.5</v>
      </c>
      <c r="K408" s="1">
        <f t="shared" si="39"/>
        <v>0</v>
      </c>
      <c r="L408" s="1" t="s">
        <v>51</v>
      </c>
      <c r="M408" s="1">
        <f t="shared" si="37"/>
        <v>0</v>
      </c>
      <c r="N408" s="1" t="s">
        <v>65</v>
      </c>
      <c r="O408" s="1" t="s">
        <v>65</v>
      </c>
      <c r="P408" s="4">
        <v>365</v>
      </c>
      <c r="Q408" s="4" t="s">
        <v>49</v>
      </c>
      <c r="R408" s="1" t="s">
        <v>17</v>
      </c>
      <c r="S408" s="1">
        <v>0</v>
      </c>
      <c r="T408" s="3" t="s">
        <v>75</v>
      </c>
    </row>
    <row r="409" spans="1:20" x14ac:dyDescent="0.2">
      <c r="A409" s="1">
        <v>193</v>
      </c>
      <c r="B409" s="1">
        <v>31</v>
      </c>
      <c r="C409" s="1">
        <v>1</v>
      </c>
      <c r="D409" s="1" t="s">
        <v>71</v>
      </c>
      <c r="F409" s="1">
        <v>2</v>
      </c>
      <c r="G409" s="1">
        <v>10.5</v>
      </c>
      <c r="H409" s="1">
        <v>1</v>
      </c>
      <c r="I409" s="1">
        <v>10.5</v>
      </c>
      <c r="J409" s="1">
        <v>10.5</v>
      </c>
      <c r="K409" s="1">
        <f t="shared" si="39"/>
        <v>0</v>
      </c>
      <c r="L409" s="1" t="s">
        <v>51</v>
      </c>
      <c r="M409" s="1">
        <f t="shared" si="37"/>
        <v>0</v>
      </c>
      <c r="N409" s="1" t="s">
        <v>65</v>
      </c>
      <c r="O409" s="1" t="s">
        <v>65</v>
      </c>
      <c r="P409" s="4">
        <v>365</v>
      </c>
      <c r="Q409" s="4" t="s">
        <v>49</v>
      </c>
      <c r="R409" s="1" t="s">
        <v>17</v>
      </c>
      <c r="S409" s="1">
        <v>0</v>
      </c>
      <c r="T409" s="3" t="s">
        <v>75</v>
      </c>
    </row>
    <row r="410" spans="1:20" x14ac:dyDescent="0.2">
      <c r="A410" s="1">
        <v>194</v>
      </c>
      <c r="B410" s="1">
        <v>31</v>
      </c>
      <c r="C410" s="1">
        <v>1</v>
      </c>
      <c r="D410" s="1" t="s">
        <v>71</v>
      </c>
      <c r="F410" s="1">
        <v>2</v>
      </c>
      <c r="G410" s="1">
        <v>9.5</v>
      </c>
      <c r="H410" s="1">
        <v>1</v>
      </c>
      <c r="I410" s="1">
        <v>10.5</v>
      </c>
      <c r="J410" s="1">
        <v>9.5</v>
      </c>
      <c r="K410" s="1">
        <f t="shared" si="39"/>
        <v>1</v>
      </c>
      <c r="L410" s="1" t="s">
        <v>51</v>
      </c>
      <c r="M410" s="1">
        <f t="shared" ref="M410:M431" si="41">(J410-I410)*100/I410</f>
        <v>-9.5238095238095237</v>
      </c>
      <c r="N410" s="1" t="s">
        <v>65</v>
      </c>
      <c r="O410" s="1" t="s">
        <v>65</v>
      </c>
      <c r="P410" s="4">
        <v>365</v>
      </c>
      <c r="Q410" s="4" t="s">
        <v>49</v>
      </c>
      <c r="R410" s="1" t="s">
        <v>17</v>
      </c>
      <c r="S410" s="1">
        <v>0</v>
      </c>
      <c r="T410" s="3" t="s">
        <v>75</v>
      </c>
    </row>
    <row r="411" spans="1:20" x14ac:dyDescent="0.2">
      <c r="A411" s="1">
        <v>195</v>
      </c>
      <c r="B411" s="1">
        <v>31</v>
      </c>
      <c r="C411" s="1">
        <v>1</v>
      </c>
      <c r="D411" s="1" t="s">
        <v>71</v>
      </c>
      <c r="F411" s="1">
        <v>2</v>
      </c>
      <c r="G411" s="1">
        <v>9</v>
      </c>
      <c r="H411" s="1">
        <v>1</v>
      </c>
      <c r="I411" s="1">
        <v>9</v>
      </c>
      <c r="J411" s="1">
        <v>9</v>
      </c>
      <c r="K411" s="1">
        <f t="shared" ref="K411:K431" si="42">I411-J411</f>
        <v>0</v>
      </c>
      <c r="L411" s="1" t="s">
        <v>51</v>
      </c>
      <c r="M411" s="1">
        <f t="shared" si="41"/>
        <v>0</v>
      </c>
      <c r="N411" s="1" t="s">
        <v>65</v>
      </c>
      <c r="O411" s="1" t="s">
        <v>65</v>
      </c>
      <c r="P411" s="4">
        <v>365</v>
      </c>
      <c r="Q411" s="4" t="s">
        <v>49</v>
      </c>
      <c r="R411" s="1" t="s">
        <v>17</v>
      </c>
      <c r="S411" s="1">
        <v>0</v>
      </c>
      <c r="T411" s="3" t="s">
        <v>75</v>
      </c>
    </row>
    <row r="412" spans="1:20" x14ac:dyDescent="0.2">
      <c r="A412" s="1">
        <v>196</v>
      </c>
      <c r="B412" s="1">
        <v>32</v>
      </c>
      <c r="C412" s="1">
        <v>1</v>
      </c>
      <c r="D412" s="1" t="s">
        <v>79</v>
      </c>
      <c r="E412" s="1" t="s">
        <v>19</v>
      </c>
      <c r="F412" s="1">
        <v>2</v>
      </c>
      <c r="G412" s="1">
        <v>22</v>
      </c>
      <c r="H412" s="1">
        <v>2</v>
      </c>
      <c r="I412" s="1">
        <v>23</v>
      </c>
      <c r="J412" s="1">
        <v>22</v>
      </c>
      <c r="K412" s="1">
        <f t="shared" si="42"/>
        <v>1</v>
      </c>
      <c r="L412" s="1" t="s">
        <v>49</v>
      </c>
      <c r="M412" s="1">
        <f t="shared" si="41"/>
        <v>-4.3478260869565215</v>
      </c>
      <c r="N412" s="1" t="s">
        <v>65</v>
      </c>
      <c r="O412" s="1" t="s">
        <v>65</v>
      </c>
      <c r="P412" s="4">
        <f>1/24/3</f>
        <v>1.3888888888888888E-2</v>
      </c>
      <c r="Q412" s="4" t="s">
        <v>51</v>
      </c>
      <c r="R412" s="1" t="s">
        <v>17</v>
      </c>
      <c r="S412" s="1">
        <v>0</v>
      </c>
      <c r="T412" s="1" t="s">
        <v>74</v>
      </c>
    </row>
    <row r="413" spans="1:20" x14ac:dyDescent="0.2">
      <c r="A413" s="1">
        <v>197</v>
      </c>
      <c r="B413" s="1">
        <v>32</v>
      </c>
      <c r="C413" s="1">
        <v>1</v>
      </c>
      <c r="D413" s="1" t="s">
        <v>79</v>
      </c>
      <c r="E413" s="1" t="s">
        <v>19</v>
      </c>
      <c r="F413" s="1">
        <v>2</v>
      </c>
      <c r="G413" s="1">
        <v>21</v>
      </c>
      <c r="H413" s="1">
        <v>2</v>
      </c>
      <c r="I413" s="1">
        <v>20</v>
      </c>
      <c r="J413" s="1">
        <v>21</v>
      </c>
      <c r="K413" s="1">
        <f t="shared" si="42"/>
        <v>-1</v>
      </c>
      <c r="L413" s="1" t="s">
        <v>49</v>
      </c>
      <c r="M413" s="1">
        <f t="shared" si="41"/>
        <v>5</v>
      </c>
      <c r="N413" s="1" t="s">
        <v>65</v>
      </c>
      <c r="O413" s="1" t="s">
        <v>65</v>
      </c>
      <c r="P413" s="4">
        <f t="shared" ref="P413:P431" si="43">1/24/3</f>
        <v>1.3888888888888888E-2</v>
      </c>
      <c r="Q413" s="4" t="s">
        <v>51</v>
      </c>
      <c r="R413" s="1" t="s">
        <v>17</v>
      </c>
      <c r="S413" s="1">
        <v>0</v>
      </c>
      <c r="T413" s="1" t="s">
        <v>74</v>
      </c>
    </row>
    <row r="414" spans="1:20" x14ac:dyDescent="0.2">
      <c r="A414" s="1">
        <v>198</v>
      </c>
      <c r="B414" s="1">
        <v>32</v>
      </c>
      <c r="C414" s="1">
        <v>1</v>
      </c>
      <c r="D414" s="1" t="s">
        <v>79</v>
      </c>
      <c r="E414" s="1" t="s">
        <v>19</v>
      </c>
      <c r="F414" s="1">
        <v>2</v>
      </c>
      <c r="G414" s="1">
        <v>21.5</v>
      </c>
      <c r="H414" s="1">
        <v>2</v>
      </c>
      <c r="I414" s="1">
        <v>19.5</v>
      </c>
      <c r="J414" s="1">
        <v>21.5</v>
      </c>
      <c r="K414" s="1">
        <f t="shared" si="42"/>
        <v>-2</v>
      </c>
      <c r="L414" s="1" t="s">
        <v>49</v>
      </c>
      <c r="M414" s="1">
        <f t="shared" si="41"/>
        <v>10.256410256410257</v>
      </c>
      <c r="N414" s="1" t="s">
        <v>65</v>
      </c>
      <c r="O414" s="1" t="s">
        <v>65</v>
      </c>
      <c r="P414" s="4">
        <f t="shared" si="43"/>
        <v>1.3888888888888888E-2</v>
      </c>
      <c r="Q414" s="4" t="s">
        <v>51</v>
      </c>
      <c r="R414" s="1" t="s">
        <v>17</v>
      </c>
      <c r="S414" s="1">
        <v>0</v>
      </c>
      <c r="T414" s="1" t="s">
        <v>74</v>
      </c>
    </row>
    <row r="415" spans="1:20" x14ac:dyDescent="0.2">
      <c r="A415" s="1">
        <v>199</v>
      </c>
      <c r="B415" s="1">
        <v>32</v>
      </c>
      <c r="C415" s="1">
        <v>1</v>
      </c>
      <c r="D415" s="1" t="s">
        <v>79</v>
      </c>
      <c r="F415" s="1">
        <v>2</v>
      </c>
      <c r="G415" s="1">
        <v>16</v>
      </c>
      <c r="H415" s="1">
        <v>2</v>
      </c>
      <c r="I415" s="1">
        <v>19</v>
      </c>
      <c r="J415" s="1">
        <v>16</v>
      </c>
      <c r="K415" s="1">
        <f t="shared" si="42"/>
        <v>3</v>
      </c>
      <c r="L415" s="1" t="s">
        <v>49</v>
      </c>
      <c r="M415" s="1">
        <f t="shared" si="41"/>
        <v>-15.789473684210526</v>
      </c>
      <c r="N415" s="1" t="s">
        <v>72</v>
      </c>
      <c r="O415" s="1" t="s">
        <v>65</v>
      </c>
      <c r="P415" s="4">
        <f t="shared" si="43"/>
        <v>1.3888888888888888E-2</v>
      </c>
      <c r="Q415" s="4" t="s">
        <v>51</v>
      </c>
      <c r="R415" s="1" t="s">
        <v>17</v>
      </c>
      <c r="S415" s="1">
        <v>0</v>
      </c>
      <c r="T415" s="1" t="s">
        <v>74</v>
      </c>
    </row>
    <row r="416" spans="1:20" x14ac:dyDescent="0.2">
      <c r="A416" s="1">
        <v>200</v>
      </c>
      <c r="B416" s="1">
        <v>32</v>
      </c>
      <c r="C416" s="1">
        <v>1</v>
      </c>
      <c r="D416" s="1" t="s">
        <v>79</v>
      </c>
      <c r="E416" s="1" t="s">
        <v>19</v>
      </c>
      <c r="F416" s="1">
        <v>2</v>
      </c>
      <c r="G416" s="1">
        <v>19</v>
      </c>
      <c r="H416" s="1">
        <v>2</v>
      </c>
      <c r="I416" s="1">
        <v>18</v>
      </c>
      <c r="J416" s="1">
        <v>19</v>
      </c>
      <c r="K416" s="1">
        <f t="shared" si="42"/>
        <v>-1</v>
      </c>
      <c r="L416" s="1" t="s">
        <v>49</v>
      </c>
      <c r="M416" s="1">
        <f t="shared" si="41"/>
        <v>5.5555555555555554</v>
      </c>
      <c r="N416" s="1" t="s">
        <v>65</v>
      </c>
      <c r="O416" s="1" t="s">
        <v>65</v>
      </c>
      <c r="P416" s="4">
        <f t="shared" si="43"/>
        <v>1.3888888888888888E-2</v>
      </c>
      <c r="Q416" s="4" t="s">
        <v>51</v>
      </c>
      <c r="R416" s="1" t="s">
        <v>17</v>
      </c>
      <c r="S416" s="1">
        <v>0</v>
      </c>
      <c r="T416" s="1" t="s">
        <v>74</v>
      </c>
    </row>
    <row r="417" spans="1:20" x14ac:dyDescent="0.2">
      <c r="A417" s="1">
        <v>201</v>
      </c>
      <c r="B417" s="1">
        <v>32</v>
      </c>
      <c r="C417" s="1">
        <v>1</v>
      </c>
      <c r="D417" s="1" t="s">
        <v>79</v>
      </c>
      <c r="E417" s="1" t="s">
        <v>19</v>
      </c>
      <c r="F417" s="1">
        <v>2</v>
      </c>
      <c r="G417" s="1">
        <v>18</v>
      </c>
      <c r="H417" s="1">
        <v>2</v>
      </c>
      <c r="I417" s="1">
        <v>17.5</v>
      </c>
      <c r="J417" s="1">
        <v>18</v>
      </c>
      <c r="K417" s="1">
        <f t="shared" si="42"/>
        <v>-0.5</v>
      </c>
      <c r="L417" s="1" t="s">
        <v>49</v>
      </c>
      <c r="M417" s="1">
        <f t="shared" si="41"/>
        <v>2.8571428571428572</v>
      </c>
      <c r="N417" s="1" t="s">
        <v>65</v>
      </c>
      <c r="O417" s="1" t="s">
        <v>65</v>
      </c>
      <c r="P417" s="4">
        <f t="shared" si="43"/>
        <v>1.3888888888888888E-2</v>
      </c>
      <c r="Q417" s="4" t="s">
        <v>51</v>
      </c>
      <c r="R417" s="1" t="s">
        <v>17</v>
      </c>
      <c r="S417" s="1">
        <v>0</v>
      </c>
      <c r="T417" s="1" t="s">
        <v>74</v>
      </c>
    </row>
    <row r="418" spans="1:20" x14ac:dyDescent="0.2">
      <c r="A418" s="1">
        <v>202</v>
      </c>
      <c r="B418" s="1">
        <v>32</v>
      </c>
      <c r="C418" s="1">
        <v>1</v>
      </c>
      <c r="D418" s="1" t="s">
        <v>79</v>
      </c>
      <c r="F418" s="1">
        <v>2</v>
      </c>
      <c r="G418" s="1">
        <v>16.5</v>
      </c>
      <c r="H418" s="1">
        <v>2</v>
      </c>
      <c r="I418" s="1">
        <v>17</v>
      </c>
      <c r="J418" s="1">
        <v>16.5</v>
      </c>
      <c r="K418" s="1">
        <f t="shared" si="42"/>
        <v>0.5</v>
      </c>
      <c r="L418" s="1" t="s">
        <v>49</v>
      </c>
      <c r="M418" s="1">
        <f t="shared" si="41"/>
        <v>-2.9411764705882355</v>
      </c>
      <c r="N418" s="1" t="s">
        <v>65</v>
      </c>
      <c r="O418" s="1" t="s">
        <v>65</v>
      </c>
      <c r="P418" s="4">
        <f t="shared" si="43"/>
        <v>1.3888888888888888E-2</v>
      </c>
      <c r="Q418" s="4" t="s">
        <v>51</v>
      </c>
      <c r="R418" s="1" t="s">
        <v>17</v>
      </c>
      <c r="S418" s="1">
        <v>0</v>
      </c>
      <c r="T418" s="1" t="s">
        <v>74</v>
      </c>
    </row>
    <row r="419" spans="1:20" x14ac:dyDescent="0.2">
      <c r="A419" s="1">
        <v>203</v>
      </c>
      <c r="B419" s="1">
        <v>32</v>
      </c>
      <c r="C419" s="1">
        <v>1</v>
      </c>
      <c r="D419" s="1" t="s">
        <v>79</v>
      </c>
      <c r="E419" s="1" t="s">
        <v>19</v>
      </c>
      <c r="F419" s="1">
        <v>2</v>
      </c>
      <c r="G419" s="1">
        <v>14.5</v>
      </c>
      <c r="H419" s="1">
        <v>2</v>
      </c>
      <c r="I419" s="1">
        <v>11.5</v>
      </c>
      <c r="J419" s="1">
        <v>14.5</v>
      </c>
      <c r="K419" s="1">
        <f t="shared" si="42"/>
        <v>-3</v>
      </c>
      <c r="L419" s="1" t="s">
        <v>51</v>
      </c>
      <c r="M419" s="1">
        <f t="shared" si="41"/>
        <v>26.086956521739129</v>
      </c>
      <c r="N419" s="1" t="s">
        <v>65</v>
      </c>
      <c r="O419" s="1" t="s">
        <v>65</v>
      </c>
      <c r="P419" s="4">
        <f t="shared" si="43"/>
        <v>1.3888888888888888E-2</v>
      </c>
      <c r="Q419" s="4" t="s">
        <v>51</v>
      </c>
      <c r="R419" s="1" t="s">
        <v>17</v>
      </c>
      <c r="S419" s="1">
        <v>0</v>
      </c>
      <c r="T419" s="1" t="s">
        <v>74</v>
      </c>
    </row>
    <row r="420" spans="1:20" x14ac:dyDescent="0.2">
      <c r="A420" s="1">
        <v>204</v>
      </c>
      <c r="B420" s="1">
        <v>32</v>
      </c>
      <c r="C420" s="1">
        <v>1</v>
      </c>
      <c r="D420" s="1" t="s">
        <v>79</v>
      </c>
      <c r="F420" s="1">
        <v>2</v>
      </c>
      <c r="G420" s="1">
        <v>10.5</v>
      </c>
      <c r="H420" s="1">
        <v>2</v>
      </c>
      <c r="I420" s="1">
        <v>9</v>
      </c>
      <c r="J420" s="1">
        <v>10.5</v>
      </c>
      <c r="K420" s="1">
        <f t="shared" si="42"/>
        <v>-1.5</v>
      </c>
      <c r="L420" s="1" t="s">
        <v>51</v>
      </c>
      <c r="M420" s="1">
        <f t="shared" si="41"/>
        <v>16.666666666666668</v>
      </c>
      <c r="N420" s="1" t="s">
        <v>65</v>
      </c>
      <c r="O420" s="1" t="s">
        <v>65</v>
      </c>
      <c r="P420" s="4">
        <f t="shared" si="43"/>
        <v>1.3888888888888888E-2</v>
      </c>
      <c r="Q420" s="4" t="s">
        <v>51</v>
      </c>
      <c r="R420" s="1" t="s">
        <v>17</v>
      </c>
      <c r="S420" s="1">
        <v>0</v>
      </c>
      <c r="T420" s="1" t="s">
        <v>74</v>
      </c>
    </row>
    <row r="421" spans="1:20" x14ac:dyDescent="0.2">
      <c r="A421" s="1">
        <v>205</v>
      </c>
      <c r="B421" s="1">
        <v>32</v>
      </c>
      <c r="C421" s="1">
        <v>1</v>
      </c>
      <c r="D421" s="1" t="s">
        <v>79</v>
      </c>
      <c r="E421" s="1" t="s">
        <v>19</v>
      </c>
      <c r="F421" s="1">
        <v>2</v>
      </c>
      <c r="G421" s="1">
        <v>9.5</v>
      </c>
      <c r="H421" s="1">
        <v>2</v>
      </c>
      <c r="I421" s="1">
        <v>8.5</v>
      </c>
      <c r="J421" s="1">
        <v>9.5</v>
      </c>
      <c r="K421" s="1">
        <f t="shared" si="42"/>
        <v>-1</v>
      </c>
      <c r="L421" s="1" t="s">
        <v>51</v>
      </c>
      <c r="M421" s="1">
        <f t="shared" si="41"/>
        <v>11.764705882352942</v>
      </c>
      <c r="N421" s="1" t="s">
        <v>65</v>
      </c>
      <c r="O421" s="1" t="s">
        <v>65</v>
      </c>
      <c r="P421" s="4">
        <f t="shared" si="43"/>
        <v>1.3888888888888888E-2</v>
      </c>
      <c r="Q421" s="4" t="s">
        <v>51</v>
      </c>
      <c r="R421" s="1" t="s">
        <v>17</v>
      </c>
      <c r="S421" s="1">
        <v>0</v>
      </c>
      <c r="T421" s="1" t="s">
        <v>74</v>
      </c>
    </row>
    <row r="422" spans="1:20" x14ac:dyDescent="0.2">
      <c r="A422" s="1">
        <v>206</v>
      </c>
      <c r="B422" s="1">
        <v>32</v>
      </c>
      <c r="C422" s="1">
        <v>1</v>
      </c>
      <c r="D422" s="1" t="s">
        <v>79</v>
      </c>
      <c r="F422" s="1">
        <v>2</v>
      </c>
      <c r="G422" s="1">
        <v>27.5</v>
      </c>
      <c r="H422" s="1">
        <v>2</v>
      </c>
      <c r="I422" s="1">
        <v>24.5</v>
      </c>
      <c r="J422" s="1">
        <v>27.5</v>
      </c>
      <c r="K422" s="1">
        <f t="shared" si="42"/>
        <v>-3</v>
      </c>
      <c r="L422" s="1" t="s">
        <v>49</v>
      </c>
      <c r="M422" s="1">
        <f t="shared" si="41"/>
        <v>12.244897959183673</v>
      </c>
      <c r="N422" s="1" t="s">
        <v>65</v>
      </c>
      <c r="O422" s="1" t="s">
        <v>65</v>
      </c>
      <c r="P422" s="4">
        <f>1/24/3</f>
        <v>1.3888888888888888E-2</v>
      </c>
      <c r="Q422" s="4" t="s">
        <v>51</v>
      </c>
      <c r="R422" s="1" t="s">
        <v>17</v>
      </c>
      <c r="S422" s="1">
        <v>0</v>
      </c>
      <c r="T422" s="1" t="s">
        <v>74</v>
      </c>
    </row>
    <row r="423" spans="1:20" x14ac:dyDescent="0.2">
      <c r="A423" s="1">
        <v>207</v>
      </c>
      <c r="B423" s="1">
        <v>32</v>
      </c>
      <c r="C423" s="1">
        <v>1</v>
      </c>
      <c r="D423" s="1" t="s">
        <v>79</v>
      </c>
      <c r="F423" s="1">
        <v>2</v>
      </c>
      <c r="G423" s="1">
        <v>24</v>
      </c>
      <c r="H423" s="1">
        <v>2</v>
      </c>
      <c r="I423" s="1">
        <v>23.5</v>
      </c>
      <c r="J423" s="1">
        <v>24</v>
      </c>
      <c r="K423" s="1">
        <f t="shared" si="42"/>
        <v>-0.5</v>
      </c>
      <c r="L423" s="1" t="s">
        <v>49</v>
      </c>
      <c r="M423" s="1">
        <f t="shared" si="41"/>
        <v>2.1276595744680851</v>
      </c>
      <c r="N423" s="1" t="s">
        <v>65</v>
      </c>
      <c r="O423" s="1" t="s">
        <v>65</v>
      </c>
      <c r="P423" s="4">
        <f t="shared" si="43"/>
        <v>1.3888888888888888E-2</v>
      </c>
      <c r="Q423" s="4" t="s">
        <v>51</v>
      </c>
      <c r="R423" s="1" t="s">
        <v>17</v>
      </c>
      <c r="S423" s="1">
        <v>0</v>
      </c>
      <c r="T423" s="1" t="s">
        <v>74</v>
      </c>
    </row>
    <row r="424" spans="1:20" x14ac:dyDescent="0.2">
      <c r="A424" s="1">
        <v>208</v>
      </c>
      <c r="B424" s="1">
        <v>32</v>
      </c>
      <c r="C424" s="1">
        <v>1</v>
      </c>
      <c r="D424" s="1" t="s">
        <v>79</v>
      </c>
      <c r="E424" s="1" t="s">
        <v>19</v>
      </c>
      <c r="F424" s="1">
        <v>2</v>
      </c>
      <c r="G424" s="1">
        <v>19</v>
      </c>
      <c r="H424" s="1">
        <v>2</v>
      </c>
      <c r="I424" s="1">
        <v>20</v>
      </c>
      <c r="J424" s="1">
        <v>19</v>
      </c>
      <c r="K424" s="1">
        <f t="shared" si="42"/>
        <v>1</v>
      </c>
      <c r="L424" s="1" t="s">
        <v>49</v>
      </c>
      <c r="M424" s="1">
        <f t="shared" si="41"/>
        <v>-5</v>
      </c>
      <c r="N424" s="1" t="s">
        <v>65</v>
      </c>
      <c r="O424" s="1" t="s">
        <v>65</v>
      </c>
      <c r="P424" s="4">
        <f t="shared" si="43"/>
        <v>1.3888888888888888E-2</v>
      </c>
      <c r="Q424" s="4" t="s">
        <v>51</v>
      </c>
      <c r="R424" s="1" t="s">
        <v>17</v>
      </c>
      <c r="S424" s="1">
        <v>0</v>
      </c>
      <c r="T424" s="1" t="s">
        <v>74</v>
      </c>
    </row>
    <row r="425" spans="1:20" x14ac:dyDescent="0.2">
      <c r="A425" s="1">
        <v>209</v>
      </c>
      <c r="B425" s="1">
        <v>32</v>
      </c>
      <c r="C425" s="1">
        <v>1</v>
      </c>
      <c r="D425" s="1" t="s">
        <v>79</v>
      </c>
      <c r="E425" s="1" t="s">
        <v>19</v>
      </c>
      <c r="F425" s="1">
        <v>2</v>
      </c>
      <c r="G425" s="1">
        <v>18.5</v>
      </c>
      <c r="H425" s="1">
        <v>2</v>
      </c>
      <c r="I425" s="1">
        <v>20</v>
      </c>
      <c r="J425" s="1">
        <v>18.5</v>
      </c>
      <c r="K425" s="1">
        <f t="shared" si="42"/>
        <v>1.5</v>
      </c>
      <c r="L425" s="1" t="s">
        <v>49</v>
      </c>
      <c r="M425" s="1">
        <f t="shared" si="41"/>
        <v>-7.5</v>
      </c>
      <c r="N425" s="1" t="s">
        <v>65</v>
      </c>
      <c r="O425" s="1" t="s">
        <v>65</v>
      </c>
      <c r="P425" s="4">
        <f t="shared" si="43"/>
        <v>1.3888888888888888E-2</v>
      </c>
      <c r="Q425" s="4" t="s">
        <v>51</v>
      </c>
      <c r="R425" s="1" t="s">
        <v>17</v>
      </c>
      <c r="S425" s="1">
        <v>0</v>
      </c>
      <c r="T425" s="1" t="s">
        <v>74</v>
      </c>
    </row>
    <row r="426" spans="1:20" x14ac:dyDescent="0.2">
      <c r="A426" s="1">
        <v>210</v>
      </c>
      <c r="B426" s="1">
        <v>32</v>
      </c>
      <c r="C426" s="1">
        <v>1</v>
      </c>
      <c r="D426" s="1" t="s">
        <v>79</v>
      </c>
      <c r="E426" s="1" t="s">
        <v>19</v>
      </c>
      <c r="F426" s="1">
        <v>2</v>
      </c>
      <c r="G426" s="1">
        <v>16.5</v>
      </c>
      <c r="H426" s="1">
        <v>2</v>
      </c>
      <c r="I426" s="1">
        <v>18.5</v>
      </c>
      <c r="J426" s="1">
        <v>16.5</v>
      </c>
      <c r="K426" s="1">
        <f t="shared" si="42"/>
        <v>2</v>
      </c>
      <c r="L426" s="1" t="s">
        <v>49</v>
      </c>
      <c r="M426" s="1">
        <f t="shared" si="41"/>
        <v>-10.810810810810811</v>
      </c>
      <c r="N426" s="1" t="s">
        <v>72</v>
      </c>
      <c r="O426" s="1" t="s">
        <v>65</v>
      </c>
      <c r="P426" s="4">
        <f t="shared" si="43"/>
        <v>1.3888888888888888E-2</v>
      </c>
      <c r="Q426" s="4" t="s">
        <v>51</v>
      </c>
      <c r="R426" s="1" t="s">
        <v>17</v>
      </c>
      <c r="S426" s="1">
        <v>0</v>
      </c>
      <c r="T426" s="1" t="s">
        <v>74</v>
      </c>
    </row>
    <row r="427" spans="1:20" x14ac:dyDescent="0.2">
      <c r="A427" s="1">
        <v>211</v>
      </c>
      <c r="B427" s="1">
        <v>32</v>
      </c>
      <c r="C427" s="1">
        <v>1</v>
      </c>
      <c r="D427" s="1" t="s">
        <v>79</v>
      </c>
      <c r="E427" s="1" t="s">
        <v>19</v>
      </c>
      <c r="F427" s="1">
        <v>2</v>
      </c>
      <c r="G427" s="1">
        <v>17.5</v>
      </c>
      <c r="H427" s="1">
        <v>2</v>
      </c>
      <c r="I427" s="1">
        <v>17.5</v>
      </c>
      <c r="J427" s="1">
        <v>17.5</v>
      </c>
      <c r="K427" s="1">
        <f t="shared" si="42"/>
        <v>0</v>
      </c>
      <c r="L427" s="1" t="s">
        <v>49</v>
      </c>
      <c r="M427" s="1">
        <f t="shared" si="41"/>
        <v>0</v>
      </c>
      <c r="N427" s="1" t="s">
        <v>65</v>
      </c>
      <c r="O427" s="1" t="s">
        <v>65</v>
      </c>
      <c r="P427" s="4">
        <f t="shared" si="43"/>
        <v>1.3888888888888888E-2</v>
      </c>
      <c r="Q427" s="4" t="s">
        <v>51</v>
      </c>
      <c r="R427" s="1" t="s">
        <v>17</v>
      </c>
      <c r="S427" s="1">
        <v>0</v>
      </c>
      <c r="T427" s="1" t="s">
        <v>74</v>
      </c>
    </row>
    <row r="428" spans="1:20" x14ac:dyDescent="0.2">
      <c r="A428" s="1">
        <v>212</v>
      </c>
      <c r="B428" s="1">
        <v>32</v>
      </c>
      <c r="C428" s="1">
        <v>1</v>
      </c>
      <c r="D428" s="1" t="s">
        <v>79</v>
      </c>
      <c r="E428" s="1" t="s">
        <v>19</v>
      </c>
      <c r="F428" s="1">
        <v>2</v>
      </c>
      <c r="G428" s="1">
        <v>17.5</v>
      </c>
      <c r="H428" s="1">
        <v>2</v>
      </c>
      <c r="I428" s="1">
        <v>17</v>
      </c>
      <c r="J428" s="1">
        <v>17.5</v>
      </c>
      <c r="K428" s="1">
        <f t="shared" si="42"/>
        <v>-0.5</v>
      </c>
      <c r="L428" s="1" t="s">
        <v>49</v>
      </c>
      <c r="M428" s="1">
        <f t="shared" si="41"/>
        <v>2.9411764705882355</v>
      </c>
      <c r="N428" s="1" t="s">
        <v>65</v>
      </c>
      <c r="O428" s="1" t="s">
        <v>65</v>
      </c>
      <c r="P428" s="4">
        <f t="shared" si="43"/>
        <v>1.3888888888888888E-2</v>
      </c>
      <c r="Q428" s="4" t="s">
        <v>51</v>
      </c>
      <c r="R428" s="1" t="s">
        <v>17</v>
      </c>
      <c r="S428" s="1">
        <v>0</v>
      </c>
      <c r="T428" s="1" t="s">
        <v>74</v>
      </c>
    </row>
    <row r="429" spans="1:20" x14ac:dyDescent="0.2">
      <c r="A429" s="1">
        <v>213</v>
      </c>
      <c r="B429" s="1">
        <v>32</v>
      </c>
      <c r="C429" s="1">
        <v>1</v>
      </c>
      <c r="D429" s="1" t="s">
        <v>79</v>
      </c>
      <c r="E429" s="1" t="s">
        <v>19</v>
      </c>
      <c r="F429" s="1">
        <v>2</v>
      </c>
      <c r="G429" s="1">
        <v>17.5</v>
      </c>
      <c r="H429" s="1">
        <v>2</v>
      </c>
      <c r="I429" s="1">
        <v>16</v>
      </c>
      <c r="J429" s="1">
        <v>17.5</v>
      </c>
      <c r="K429" s="1">
        <f t="shared" si="42"/>
        <v>-1.5</v>
      </c>
      <c r="L429" s="1" t="s">
        <v>49</v>
      </c>
      <c r="M429" s="1">
        <f t="shared" si="41"/>
        <v>9.375</v>
      </c>
      <c r="N429" s="1" t="s">
        <v>65</v>
      </c>
      <c r="O429" s="1" t="s">
        <v>65</v>
      </c>
      <c r="P429" s="4">
        <f t="shared" si="43"/>
        <v>1.3888888888888888E-2</v>
      </c>
      <c r="Q429" s="4" t="s">
        <v>51</v>
      </c>
      <c r="R429" s="1" t="s">
        <v>17</v>
      </c>
      <c r="S429" s="1">
        <v>0</v>
      </c>
      <c r="T429" s="1" t="s">
        <v>74</v>
      </c>
    </row>
    <row r="430" spans="1:20" x14ac:dyDescent="0.2">
      <c r="A430" s="1">
        <v>214</v>
      </c>
      <c r="B430" s="1">
        <v>32</v>
      </c>
      <c r="C430" s="1">
        <v>1</v>
      </c>
      <c r="D430" s="1" t="s">
        <v>79</v>
      </c>
      <c r="E430" s="1" t="s">
        <v>19</v>
      </c>
      <c r="F430" s="1">
        <v>2</v>
      </c>
      <c r="G430" s="1">
        <v>14.5</v>
      </c>
      <c r="H430" s="1">
        <v>2</v>
      </c>
      <c r="I430" s="1">
        <v>14</v>
      </c>
      <c r="J430" s="1">
        <v>14.5</v>
      </c>
      <c r="K430" s="1">
        <f t="shared" si="42"/>
        <v>-0.5</v>
      </c>
      <c r="L430" s="1" t="s">
        <v>50</v>
      </c>
      <c r="M430" s="1">
        <f t="shared" si="41"/>
        <v>3.5714285714285716</v>
      </c>
      <c r="N430" s="1" t="s">
        <v>65</v>
      </c>
      <c r="O430" s="1" t="s">
        <v>65</v>
      </c>
      <c r="P430" s="4">
        <f t="shared" si="43"/>
        <v>1.3888888888888888E-2</v>
      </c>
      <c r="Q430" s="4" t="s">
        <v>51</v>
      </c>
      <c r="R430" s="1" t="s">
        <v>17</v>
      </c>
      <c r="S430" s="1">
        <v>0</v>
      </c>
      <c r="T430" s="1" t="s">
        <v>74</v>
      </c>
    </row>
    <row r="431" spans="1:20" x14ac:dyDescent="0.2">
      <c r="A431" s="1">
        <v>215</v>
      </c>
      <c r="B431" s="1">
        <v>32</v>
      </c>
      <c r="C431" s="1">
        <v>1</v>
      </c>
      <c r="D431" s="1" t="s">
        <v>79</v>
      </c>
      <c r="E431" s="1" t="s">
        <v>19</v>
      </c>
      <c r="F431" s="1">
        <v>2</v>
      </c>
      <c r="G431" s="1">
        <v>11</v>
      </c>
      <c r="H431" s="1">
        <v>2</v>
      </c>
      <c r="I431" s="1">
        <v>11.5</v>
      </c>
      <c r="J431" s="1">
        <v>11</v>
      </c>
      <c r="K431" s="1">
        <f t="shared" si="42"/>
        <v>0.5</v>
      </c>
      <c r="L431" s="1" t="s">
        <v>51</v>
      </c>
      <c r="M431" s="1">
        <f t="shared" si="41"/>
        <v>-4.3478260869565215</v>
      </c>
      <c r="N431" s="1" t="s">
        <v>65</v>
      </c>
      <c r="O431" s="1" t="s">
        <v>65</v>
      </c>
      <c r="P431" s="4">
        <f t="shared" si="43"/>
        <v>1.3888888888888888E-2</v>
      </c>
      <c r="Q431" s="4" t="s">
        <v>51</v>
      </c>
      <c r="R431" s="1" t="s">
        <v>17</v>
      </c>
      <c r="S431" s="1">
        <v>0</v>
      </c>
      <c r="T431" s="1" t="s">
        <v>74</v>
      </c>
    </row>
    <row r="432" spans="1:20" x14ac:dyDescent="0.2">
      <c r="A432" s="1">
        <v>216</v>
      </c>
      <c r="B432" s="1">
        <v>33</v>
      </c>
      <c r="C432" s="1">
        <v>1</v>
      </c>
      <c r="D432" s="1" t="s">
        <v>80</v>
      </c>
      <c r="F432" s="1">
        <v>1</v>
      </c>
      <c r="G432" s="1">
        <v>20</v>
      </c>
    </row>
    <row r="433" spans="1:7" x14ac:dyDescent="0.2">
      <c r="A433" s="1">
        <v>217</v>
      </c>
      <c r="B433" s="1">
        <v>33</v>
      </c>
      <c r="C433" s="1">
        <v>1</v>
      </c>
      <c r="D433" s="1" t="s">
        <v>80</v>
      </c>
      <c r="F433" s="1">
        <v>1</v>
      </c>
      <c r="G433" s="1">
        <v>20</v>
      </c>
    </row>
    <row r="434" spans="1:7" x14ac:dyDescent="0.2">
      <c r="A434" s="1">
        <v>218</v>
      </c>
      <c r="B434" s="1">
        <v>33</v>
      </c>
      <c r="C434" s="1">
        <v>1</v>
      </c>
      <c r="D434" s="1" t="s">
        <v>80</v>
      </c>
      <c r="F434" s="1">
        <v>1</v>
      </c>
      <c r="G434" s="1">
        <v>20</v>
      </c>
    </row>
    <row r="435" spans="1:7" x14ac:dyDescent="0.2">
      <c r="A435" s="1">
        <v>219</v>
      </c>
      <c r="B435" s="1">
        <v>33</v>
      </c>
      <c r="C435" s="1">
        <v>1</v>
      </c>
      <c r="D435" s="1" t="s">
        <v>80</v>
      </c>
      <c r="F435" s="1">
        <v>1</v>
      </c>
      <c r="G435" s="1">
        <v>18</v>
      </c>
    </row>
    <row r="436" spans="1:7" x14ac:dyDescent="0.2">
      <c r="A436" s="1">
        <v>220</v>
      </c>
      <c r="B436" s="1">
        <v>33</v>
      </c>
      <c r="C436" s="1">
        <v>1</v>
      </c>
      <c r="D436" s="1" t="s">
        <v>80</v>
      </c>
      <c r="F436" s="1">
        <v>1</v>
      </c>
      <c r="G436" s="1">
        <v>15</v>
      </c>
    </row>
    <row r="437" spans="1:7" x14ac:dyDescent="0.2">
      <c r="A437" s="1">
        <v>221</v>
      </c>
      <c r="B437" s="1">
        <v>33</v>
      </c>
      <c r="C437" s="1">
        <v>1</v>
      </c>
      <c r="D437" s="1" t="s">
        <v>80</v>
      </c>
      <c r="F437" s="1">
        <v>1</v>
      </c>
      <c r="G437" s="1">
        <v>13</v>
      </c>
    </row>
    <row r="438" spans="1:7" x14ac:dyDescent="0.2">
      <c r="A438" s="1">
        <v>222</v>
      </c>
      <c r="B438" s="1">
        <v>33</v>
      </c>
      <c r="C438" s="1">
        <v>1</v>
      </c>
      <c r="D438" s="1" t="s">
        <v>80</v>
      </c>
      <c r="F438" s="1">
        <v>1</v>
      </c>
      <c r="G438" s="1">
        <v>12</v>
      </c>
    </row>
    <row r="439" spans="1:7" x14ac:dyDescent="0.2">
      <c r="A439" s="1">
        <v>223</v>
      </c>
      <c r="B439" s="1">
        <v>33</v>
      </c>
      <c r="C439" s="1">
        <v>1</v>
      </c>
      <c r="D439" s="1" t="s">
        <v>80</v>
      </c>
      <c r="F439" s="1">
        <v>1</v>
      </c>
      <c r="G439" s="1">
        <v>11</v>
      </c>
    </row>
    <row r="440" spans="1:7" x14ac:dyDescent="0.2">
      <c r="A440" s="1">
        <v>224</v>
      </c>
      <c r="B440" s="1">
        <v>33</v>
      </c>
      <c r="C440" s="1">
        <v>1</v>
      </c>
      <c r="D440" s="1" t="s">
        <v>80</v>
      </c>
      <c r="F440" s="1">
        <v>1</v>
      </c>
      <c r="G440" s="1">
        <v>10</v>
      </c>
    </row>
    <row r="441" spans="1:7" x14ac:dyDescent="0.2">
      <c r="A441" s="1">
        <v>225</v>
      </c>
      <c r="B441" s="1">
        <v>34</v>
      </c>
      <c r="C441" s="1">
        <v>1</v>
      </c>
      <c r="D441" s="1" t="s">
        <v>81</v>
      </c>
      <c r="F441" s="1">
        <v>1</v>
      </c>
      <c r="G441" s="1">
        <v>12</v>
      </c>
    </row>
    <row r="442" spans="1:7" x14ac:dyDescent="0.2">
      <c r="A442" s="1">
        <v>226</v>
      </c>
      <c r="B442" s="1">
        <v>34</v>
      </c>
      <c r="C442" s="1">
        <v>1</v>
      </c>
      <c r="D442" s="1" t="s">
        <v>81</v>
      </c>
      <c r="F442" s="1">
        <v>1</v>
      </c>
      <c r="G442" s="1">
        <v>12</v>
      </c>
    </row>
    <row r="443" spans="1:7" x14ac:dyDescent="0.2">
      <c r="A443" s="1">
        <v>227</v>
      </c>
      <c r="B443" s="1">
        <v>34</v>
      </c>
      <c r="C443" s="1">
        <v>1</v>
      </c>
      <c r="D443" s="1" t="s">
        <v>81</v>
      </c>
      <c r="F443" s="1">
        <v>1</v>
      </c>
      <c r="G443" s="1">
        <v>12</v>
      </c>
    </row>
    <row r="444" spans="1:7" x14ac:dyDescent="0.2">
      <c r="A444" s="1">
        <v>228</v>
      </c>
      <c r="B444" s="1">
        <v>34</v>
      </c>
      <c r="C444" s="1">
        <v>1</v>
      </c>
      <c r="D444" s="1" t="s">
        <v>81</v>
      </c>
      <c r="F444" s="1">
        <v>1</v>
      </c>
      <c r="G444" s="1">
        <v>12</v>
      </c>
    </row>
    <row r="445" spans="1:7" x14ac:dyDescent="0.2">
      <c r="A445" s="1">
        <v>229</v>
      </c>
      <c r="B445" s="1">
        <v>34</v>
      </c>
      <c r="C445" s="1">
        <v>1</v>
      </c>
      <c r="D445" s="1" t="s">
        <v>81</v>
      </c>
      <c r="F445" s="1">
        <v>1</v>
      </c>
      <c r="G445" s="1">
        <v>12</v>
      </c>
    </row>
    <row r="446" spans="1:7" x14ac:dyDescent="0.2">
      <c r="A446" s="1">
        <v>230</v>
      </c>
      <c r="B446" s="1">
        <v>34</v>
      </c>
      <c r="C446" s="1">
        <v>1</v>
      </c>
      <c r="D446" s="1" t="s">
        <v>81</v>
      </c>
      <c r="F446" s="1">
        <v>1</v>
      </c>
      <c r="G446" s="1">
        <v>12.5</v>
      </c>
    </row>
    <row r="447" spans="1:7" x14ac:dyDescent="0.2">
      <c r="A447" s="1">
        <v>231</v>
      </c>
      <c r="B447" s="1">
        <v>34</v>
      </c>
      <c r="C447" s="1">
        <v>1</v>
      </c>
      <c r="D447" s="1" t="s">
        <v>81</v>
      </c>
      <c r="F447" s="1">
        <v>1</v>
      </c>
      <c r="G447" s="1">
        <v>12.5</v>
      </c>
    </row>
    <row r="448" spans="1:7" x14ac:dyDescent="0.2">
      <c r="A448" s="1">
        <v>232</v>
      </c>
      <c r="B448" s="1">
        <v>34</v>
      </c>
      <c r="C448" s="1">
        <v>1</v>
      </c>
      <c r="D448" s="1" t="s">
        <v>81</v>
      </c>
      <c r="F448" s="1">
        <v>1</v>
      </c>
      <c r="G448" s="1">
        <v>12.5</v>
      </c>
    </row>
    <row r="449" spans="1:7" x14ac:dyDescent="0.2">
      <c r="A449" s="1">
        <v>233</v>
      </c>
      <c r="B449" s="1">
        <v>34</v>
      </c>
      <c r="C449" s="1">
        <v>1</v>
      </c>
      <c r="D449" s="1" t="s">
        <v>81</v>
      </c>
      <c r="F449" s="1">
        <v>1</v>
      </c>
      <c r="G449" s="1">
        <v>12.5</v>
      </c>
    </row>
    <row r="450" spans="1:7" x14ac:dyDescent="0.2">
      <c r="A450" s="1">
        <v>234</v>
      </c>
      <c r="B450" s="1">
        <v>34</v>
      </c>
      <c r="C450" s="1">
        <v>1</v>
      </c>
      <c r="D450" s="1" t="s">
        <v>81</v>
      </c>
      <c r="F450" s="1">
        <v>1</v>
      </c>
      <c r="G450" s="1">
        <v>13</v>
      </c>
    </row>
    <row r="451" spans="1:7" x14ac:dyDescent="0.2">
      <c r="A451" s="1">
        <v>235</v>
      </c>
      <c r="B451" s="1">
        <v>34</v>
      </c>
      <c r="C451" s="1">
        <v>1</v>
      </c>
      <c r="D451" s="1" t="s">
        <v>81</v>
      </c>
      <c r="F451" s="1">
        <v>1</v>
      </c>
      <c r="G451" s="1">
        <v>13</v>
      </c>
    </row>
    <row r="452" spans="1:7" x14ac:dyDescent="0.2">
      <c r="A452" s="1">
        <v>236</v>
      </c>
      <c r="B452" s="1">
        <v>34</v>
      </c>
      <c r="C452" s="1">
        <v>1</v>
      </c>
      <c r="D452" s="1" t="s">
        <v>81</v>
      </c>
      <c r="F452" s="1">
        <v>1</v>
      </c>
      <c r="G452" s="1">
        <v>13</v>
      </c>
    </row>
    <row r="453" spans="1:7" x14ac:dyDescent="0.2">
      <c r="A453" s="1">
        <v>237</v>
      </c>
      <c r="B453" s="1">
        <v>34</v>
      </c>
      <c r="C453" s="1">
        <v>1</v>
      </c>
      <c r="D453" s="1" t="s">
        <v>81</v>
      </c>
      <c r="F453" s="1">
        <v>1</v>
      </c>
      <c r="G453" s="1">
        <v>13</v>
      </c>
    </row>
    <row r="454" spans="1:7" x14ac:dyDescent="0.2">
      <c r="A454" s="1">
        <v>238</v>
      </c>
      <c r="B454" s="1">
        <v>34</v>
      </c>
      <c r="C454" s="1">
        <v>1</v>
      </c>
      <c r="D454" s="1" t="s">
        <v>81</v>
      </c>
      <c r="F454" s="1">
        <v>1</v>
      </c>
      <c r="G454" s="1">
        <v>13.5</v>
      </c>
    </row>
    <row r="455" spans="1:7" x14ac:dyDescent="0.2">
      <c r="A455" s="1">
        <v>239</v>
      </c>
      <c r="B455" s="1">
        <v>34</v>
      </c>
      <c r="C455" s="1">
        <v>1</v>
      </c>
      <c r="D455" s="1" t="s">
        <v>81</v>
      </c>
      <c r="F455" s="1">
        <v>1</v>
      </c>
      <c r="G455" s="1">
        <v>13.5</v>
      </c>
    </row>
    <row r="456" spans="1:7" x14ac:dyDescent="0.2">
      <c r="A456" s="1">
        <v>240</v>
      </c>
      <c r="B456" s="1">
        <v>34</v>
      </c>
      <c r="C456" s="1">
        <v>1</v>
      </c>
      <c r="D456" s="1" t="s">
        <v>81</v>
      </c>
      <c r="F456" s="1">
        <v>1</v>
      </c>
      <c r="G456" s="1">
        <v>14</v>
      </c>
    </row>
    <row r="457" spans="1:7" x14ac:dyDescent="0.2">
      <c r="A457" s="1">
        <v>241</v>
      </c>
      <c r="B457" s="1">
        <v>34</v>
      </c>
      <c r="C457" s="1">
        <v>1</v>
      </c>
      <c r="D457" s="1" t="s">
        <v>81</v>
      </c>
      <c r="F457" s="1">
        <v>1</v>
      </c>
      <c r="G457" s="1">
        <v>14</v>
      </c>
    </row>
    <row r="458" spans="1:7" x14ac:dyDescent="0.2">
      <c r="A458" s="1">
        <v>242</v>
      </c>
      <c r="B458" s="1">
        <v>34</v>
      </c>
      <c r="C458" s="1">
        <v>1</v>
      </c>
      <c r="D458" s="1" t="s">
        <v>81</v>
      </c>
      <c r="F458" s="1">
        <v>1</v>
      </c>
      <c r="G458" s="1">
        <v>14.5</v>
      </c>
    </row>
    <row r="459" spans="1:7" x14ac:dyDescent="0.2">
      <c r="A459" s="1">
        <v>243</v>
      </c>
      <c r="B459" s="1">
        <v>34</v>
      </c>
      <c r="C459" s="1">
        <v>1</v>
      </c>
      <c r="D459" s="1" t="s">
        <v>81</v>
      </c>
      <c r="F459" s="1">
        <v>1</v>
      </c>
      <c r="G459" s="1">
        <v>14.5</v>
      </c>
    </row>
    <row r="460" spans="1:7" x14ac:dyDescent="0.2">
      <c r="A460" s="1">
        <v>244</v>
      </c>
      <c r="B460" s="1">
        <v>34</v>
      </c>
      <c r="C460" s="1">
        <v>1</v>
      </c>
      <c r="D460" s="1" t="s">
        <v>81</v>
      </c>
      <c r="F460" s="1">
        <v>1</v>
      </c>
      <c r="G460" s="1">
        <v>15</v>
      </c>
    </row>
    <row r="461" spans="1:7" x14ac:dyDescent="0.2">
      <c r="A461" s="1">
        <v>245</v>
      </c>
      <c r="B461" s="1">
        <v>34</v>
      </c>
      <c r="C461" s="1">
        <v>1</v>
      </c>
      <c r="D461" s="1" t="s">
        <v>81</v>
      </c>
      <c r="F461" s="1">
        <v>1</v>
      </c>
      <c r="G461" s="1">
        <v>15</v>
      </c>
    </row>
    <row r="462" spans="1:7" x14ac:dyDescent="0.2">
      <c r="A462" s="1">
        <v>246</v>
      </c>
      <c r="B462" s="1">
        <v>34</v>
      </c>
      <c r="C462" s="1">
        <v>1</v>
      </c>
      <c r="D462" s="1" t="s">
        <v>81</v>
      </c>
      <c r="F462" s="1">
        <v>1</v>
      </c>
      <c r="G462" s="1">
        <v>15</v>
      </c>
    </row>
    <row r="463" spans="1:7" x14ac:dyDescent="0.2">
      <c r="A463" s="1">
        <v>247</v>
      </c>
      <c r="B463" s="1">
        <v>34</v>
      </c>
      <c r="C463" s="1">
        <v>1</v>
      </c>
      <c r="D463" s="1" t="s">
        <v>81</v>
      </c>
      <c r="F463" s="1">
        <v>1</v>
      </c>
      <c r="G463" s="1">
        <v>15</v>
      </c>
    </row>
    <row r="464" spans="1:7" x14ac:dyDescent="0.2">
      <c r="A464" s="1">
        <v>248</v>
      </c>
      <c r="B464" s="1">
        <v>34</v>
      </c>
      <c r="C464" s="1">
        <v>1</v>
      </c>
      <c r="D464" s="1" t="s">
        <v>81</v>
      </c>
      <c r="F464" s="1">
        <v>1</v>
      </c>
      <c r="G464" s="1">
        <v>15</v>
      </c>
    </row>
    <row r="465" spans="1:7" x14ac:dyDescent="0.2">
      <c r="A465" s="1">
        <v>249</v>
      </c>
      <c r="B465" s="1">
        <v>34</v>
      </c>
      <c r="C465" s="1">
        <v>1</v>
      </c>
      <c r="D465" s="1" t="s">
        <v>81</v>
      </c>
      <c r="F465" s="1">
        <v>1</v>
      </c>
      <c r="G465" s="1">
        <v>15.5</v>
      </c>
    </row>
    <row r="466" spans="1:7" x14ac:dyDescent="0.2">
      <c r="A466" s="1">
        <v>250</v>
      </c>
      <c r="B466" s="1">
        <v>34</v>
      </c>
      <c r="C466" s="1">
        <v>1</v>
      </c>
      <c r="D466" s="1" t="s">
        <v>81</v>
      </c>
      <c r="F466" s="1">
        <v>1</v>
      </c>
      <c r="G466" s="1">
        <v>15.5</v>
      </c>
    </row>
    <row r="467" spans="1:7" x14ac:dyDescent="0.2">
      <c r="A467" s="1">
        <v>251</v>
      </c>
      <c r="B467" s="1">
        <v>34</v>
      </c>
      <c r="C467" s="1">
        <v>1</v>
      </c>
      <c r="D467" s="1" t="s">
        <v>81</v>
      </c>
      <c r="F467" s="1">
        <v>1</v>
      </c>
      <c r="G467" s="1">
        <v>16</v>
      </c>
    </row>
    <row r="468" spans="1:7" x14ac:dyDescent="0.2">
      <c r="A468" s="1">
        <v>252</v>
      </c>
      <c r="B468" s="1">
        <v>34</v>
      </c>
      <c r="C468" s="1">
        <v>1</v>
      </c>
      <c r="D468" s="1" t="s">
        <v>81</v>
      </c>
      <c r="F468" s="1">
        <v>1</v>
      </c>
      <c r="G468" s="1">
        <v>16</v>
      </c>
    </row>
    <row r="469" spans="1:7" x14ac:dyDescent="0.2">
      <c r="A469" s="1">
        <v>253</v>
      </c>
      <c r="B469" s="1">
        <v>34</v>
      </c>
      <c r="C469" s="1">
        <v>1</v>
      </c>
      <c r="D469" s="1" t="s">
        <v>81</v>
      </c>
      <c r="F469" s="1">
        <v>1</v>
      </c>
      <c r="G469" s="1">
        <v>16</v>
      </c>
    </row>
    <row r="470" spans="1:7" x14ac:dyDescent="0.2">
      <c r="A470" s="1">
        <v>254</v>
      </c>
      <c r="B470" s="1">
        <v>34</v>
      </c>
      <c r="C470" s="1">
        <v>1</v>
      </c>
      <c r="D470" s="1" t="s">
        <v>81</v>
      </c>
      <c r="F470" s="1">
        <v>1</v>
      </c>
      <c r="G470" s="1">
        <v>16</v>
      </c>
    </row>
    <row r="471" spans="1:7" x14ac:dyDescent="0.2">
      <c r="A471" s="1">
        <v>255</v>
      </c>
      <c r="B471" s="1">
        <v>34</v>
      </c>
      <c r="C471" s="1">
        <v>1</v>
      </c>
      <c r="D471" s="1" t="s">
        <v>81</v>
      </c>
      <c r="F471" s="1">
        <v>1</v>
      </c>
      <c r="G471" s="1">
        <v>16.5</v>
      </c>
    </row>
    <row r="472" spans="1:7" x14ac:dyDescent="0.2">
      <c r="A472" s="1">
        <v>256</v>
      </c>
      <c r="B472" s="1">
        <v>34</v>
      </c>
      <c r="C472" s="1">
        <v>1</v>
      </c>
      <c r="D472" s="1" t="s">
        <v>81</v>
      </c>
      <c r="F472" s="1">
        <v>1</v>
      </c>
      <c r="G472" s="1">
        <v>16.5</v>
      </c>
    </row>
    <row r="473" spans="1:7" x14ac:dyDescent="0.2">
      <c r="A473" s="1">
        <v>257</v>
      </c>
      <c r="B473" s="1">
        <v>34</v>
      </c>
      <c r="C473" s="1">
        <v>1</v>
      </c>
      <c r="D473" s="1" t="s">
        <v>81</v>
      </c>
      <c r="F473" s="1">
        <v>1</v>
      </c>
      <c r="G473" s="1">
        <v>17</v>
      </c>
    </row>
    <row r="474" spans="1:7" x14ac:dyDescent="0.2">
      <c r="A474" s="1">
        <v>258</v>
      </c>
      <c r="B474" s="1">
        <v>34</v>
      </c>
      <c r="C474" s="1">
        <v>1</v>
      </c>
      <c r="D474" s="1" t="s">
        <v>81</v>
      </c>
      <c r="F474" s="1">
        <v>1</v>
      </c>
      <c r="G474" s="1">
        <v>17</v>
      </c>
    </row>
    <row r="475" spans="1:7" x14ac:dyDescent="0.2">
      <c r="A475" s="1">
        <v>259</v>
      </c>
      <c r="B475" s="1">
        <v>34</v>
      </c>
      <c r="C475" s="1">
        <v>1</v>
      </c>
      <c r="D475" s="1" t="s">
        <v>81</v>
      </c>
      <c r="F475" s="1">
        <v>1</v>
      </c>
      <c r="G475" s="1">
        <v>17.5</v>
      </c>
    </row>
    <row r="476" spans="1:7" x14ac:dyDescent="0.2">
      <c r="A476" s="1">
        <v>260</v>
      </c>
      <c r="B476" s="1">
        <v>34</v>
      </c>
      <c r="C476" s="1">
        <v>1</v>
      </c>
      <c r="D476" s="1" t="s">
        <v>81</v>
      </c>
      <c r="F476" s="1">
        <v>1</v>
      </c>
      <c r="G476" s="1">
        <v>18</v>
      </c>
    </row>
    <row r="477" spans="1:7" x14ac:dyDescent="0.2">
      <c r="A477" s="1">
        <v>261</v>
      </c>
      <c r="B477" s="1">
        <v>34</v>
      </c>
      <c r="C477" s="1">
        <v>1</v>
      </c>
      <c r="D477" s="1" t="s">
        <v>81</v>
      </c>
      <c r="F477" s="1">
        <v>1</v>
      </c>
      <c r="G477" s="1">
        <v>18.5</v>
      </c>
    </row>
    <row r="478" spans="1:7" x14ac:dyDescent="0.2">
      <c r="A478" s="1">
        <v>262</v>
      </c>
      <c r="B478" s="1">
        <v>34</v>
      </c>
      <c r="C478" s="1">
        <v>1</v>
      </c>
      <c r="D478" s="1" t="s">
        <v>81</v>
      </c>
      <c r="F478" s="1">
        <v>1</v>
      </c>
      <c r="G478" s="1">
        <v>18.5</v>
      </c>
    </row>
    <row r="479" spans="1:7" x14ac:dyDescent="0.2">
      <c r="A479" s="1">
        <v>263</v>
      </c>
      <c r="B479" s="1">
        <v>34</v>
      </c>
      <c r="C479" s="1">
        <v>1</v>
      </c>
      <c r="D479" s="1" t="s">
        <v>81</v>
      </c>
      <c r="F479" s="1">
        <v>1</v>
      </c>
      <c r="G479" s="1">
        <v>19</v>
      </c>
    </row>
    <row r="480" spans="1:7" x14ac:dyDescent="0.2">
      <c r="A480" s="1">
        <v>264</v>
      </c>
      <c r="B480" s="1">
        <v>34</v>
      </c>
      <c r="C480" s="1">
        <v>1</v>
      </c>
      <c r="D480" s="1" t="s">
        <v>81</v>
      </c>
      <c r="F480" s="1">
        <v>1</v>
      </c>
      <c r="G480" s="1">
        <v>19</v>
      </c>
    </row>
    <row r="481" spans="1:7" x14ac:dyDescent="0.2">
      <c r="A481" s="1">
        <v>265</v>
      </c>
      <c r="B481" s="1">
        <v>34</v>
      </c>
      <c r="C481" s="1">
        <v>1</v>
      </c>
      <c r="D481" s="1" t="s">
        <v>81</v>
      </c>
      <c r="F481" s="1">
        <v>1</v>
      </c>
      <c r="G481" s="1">
        <v>19</v>
      </c>
    </row>
    <row r="482" spans="1:7" x14ac:dyDescent="0.2">
      <c r="A482" s="1">
        <v>266</v>
      </c>
      <c r="B482" s="1">
        <v>34</v>
      </c>
      <c r="C482" s="1">
        <v>1</v>
      </c>
      <c r="D482" s="1" t="s">
        <v>81</v>
      </c>
      <c r="F482" s="1">
        <v>1</v>
      </c>
      <c r="G482" s="1">
        <v>19.5</v>
      </c>
    </row>
    <row r="483" spans="1:7" x14ac:dyDescent="0.2">
      <c r="A483" s="1">
        <v>267</v>
      </c>
      <c r="B483" s="1">
        <v>34</v>
      </c>
      <c r="C483" s="1">
        <v>1</v>
      </c>
      <c r="D483" s="1" t="s">
        <v>81</v>
      </c>
      <c r="F483" s="1">
        <v>1</v>
      </c>
      <c r="G483" s="1">
        <v>19.5</v>
      </c>
    </row>
    <row r="484" spans="1:7" x14ac:dyDescent="0.2">
      <c r="A484" s="1">
        <v>268</v>
      </c>
      <c r="B484" s="1">
        <v>34</v>
      </c>
      <c r="C484" s="1">
        <v>1</v>
      </c>
      <c r="D484" s="1" t="s">
        <v>81</v>
      </c>
      <c r="F484" s="1">
        <v>1</v>
      </c>
      <c r="G484" s="1">
        <v>19.5</v>
      </c>
    </row>
    <row r="485" spans="1:7" x14ac:dyDescent="0.2">
      <c r="A485" s="1">
        <v>269</v>
      </c>
      <c r="B485" s="1">
        <v>34</v>
      </c>
      <c r="C485" s="1">
        <v>1</v>
      </c>
      <c r="D485" s="1" t="s">
        <v>81</v>
      </c>
      <c r="F485" s="1">
        <v>1</v>
      </c>
      <c r="G485" s="1">
        <v>19.5</v>
      </c>
    </row>
    <row r="486" spans="1:7" x14ac:dyDescent="0.2">
      <c r="A486" s="1">
        <v>270</v>
      </c>
      <c r="B486" s="1">
        <v>34</v>
      </c>
      <c r="C486" s="1">
        <v>1</v>
      </c>
      <c r="D486" s="1" t="s">
        <v>81</v>
      </c>
      <c r="F486" s="1">
        <v>1</v>
      </c>
      <c r="G486" s="1">
        <v>20</v>
      </c>
    </row>
    <row r="487" spans="1:7" x14ac:dyDescent="0.2">
      <c r="A487" s="1">
        <v>271</v>
      </c>
      <c r="B487" s="1">
        <v>34</v>
      </c>
      <c r="C487" s="1">
        <v>1</v>
      </c>
      <c r="D487" s="1" t="s">
        <v>81</v>
      </c>
      <c r="F487" s="1">
        <v>1</v>
      </c>
      <c r="G487" s="1">
        <v>20</v>
      </c>
    </row>
    <row r="488" spans="1:7" x14ac:dyDescent="0.2">
      <c r="A488" s="1">
        <v>272</v>
      </c>
      <c r="B488" s="1">
        <v>34</v>
      </c>
      <c r="C488" s="1">
        <v>1</v>
      </c>
      <c r="D488" s="1" t="s">
        <v>81</v>
      </c>
      <c r="F488" s="1">
        <v>1</v>
      </c>
      <c r="G488" s="1">
        <v>20</v>
      </c>
    </row>
    <row r="489" spans="1:7" x14ac:dyDescent="0.2">
      <c r="A489" s="1">
        <v>273</v>
      </c>
      <c r="B489" s="1">
        <v>34</v>
      </c>
      <c r="C489" s="1">
        <v>1</v>
      </c>
      <c r="D489" s="1" t="s">
        <v>81</v>
      </c>
      <c r="F489" s="1">
        <v>1</v>
      </c>
      <c r="G489" s="1">
        <v>20.5</v>
      </c>
    </row>
    <row r="490" spans="1:7" x14ac:dyDescent="0.2">
      <c r="A490" s="1">
        <v>274</v>
      </c>
      <c r="B490" s="1">
        <v>34</v>
      </c>
      <c r="C490" s="1">
        <v>1</v>
      </c>
      <c r="D490" s="1" t="s">
        <v>81</v>
      </c>
      <c r="F490" s="1">
        <v>1</v>
      </c>
      <c r="G490" s="1">
        <v>20.5</v>
      </c>
    </row>
    <row r="491" spans="1:7" x14ac:dyDescent="0.2">
      <c r="A491" s="1">
        <v>275</v>
      </c>
      <c r="B491" s="1">
        <v>34</v>
      </c>
      <c r="C491" s="1">
        <v>1</v>
      </c>
      <c r="D491" s="1" t="s">
        <v>81</v>
      </c>
      <c r="F491" s="1">
        <v>1</v>
      </c>
      <c r="G491" s="1">
        <v>21</v>
      </c>
    </row>
    <row r="492" spans="1:7" x14ac:dyDescent="0.2">
      <c r="A492" s="1">
        <v>276</v>
      </c>
      <c r="B492" s="1">
        <v>34</v>
      </c>
      <c r="C492" s="1">
        <v>1</v>
      </c>
      <c r="D492" s="1" t="s">
        <v>81</v>
      </c>
      <c r="F492" s="1">
        <v>1</v>
      </c>
      <c r="G492" s="1">
        <v>21.5</v>
      </c>
    </row>
    <row r="493" spans="1:7" x14ac:dyDescent="0.2">
      <c r="A493" s="1">
        <v>277</v>
      </c>
      <c r="B493" s="1">
        <v>34</v>
      </c>
      <c r="C493" s="1">
        <v>1</v>
      </c>
      <c r="D493" s="1" t="s">
        <v>81</v>
      </c>
      <c r="F493" s="1">
        <v>1</v>
      </c>
      <c r="G493" s="1">
        <v>22</v>
      </c>
    </row>
    <row r="494" spans="1:7" x14ac:dyDescent="0.2">
      <c r="A494" s="1">
        <v>278</v>
      </c>
      <c r="B494" s="1">
        <v>34</v>
      </c>
      <c r="C494" s="1">
        <v>1</v>
      </c>
      <c r="D494" s="1" t="s">
        <v>81</v>
      </c>
      <c r="F494" s="1">
        <v>1</v>
      </c>
      <c r="G494" s="1">
        <v>23</v>
      </c>
    </row>
    <row r="495" spans="1:7" x14ac:dyDescent="0.2">
      <c r="A495" s="1">
        <v>279</v>
      </c>
      <c r="B495" s="1">
        <v>34</v>
      </c>
      <c r="C495" s="1">
        <v>1</v>
      </c>
      <c r="D495" s="1" t="s">
        <v>81</v>
      </c>
      <c r="F495" s="1">
        <v>1</v>
      </c>
      <c r="G495" s="1">
        <v>24</v>
      </c>
    </row>
    <row r="496" spans="1:7" x14ac:dyDescent="0.2">
      <c r="A496" s="1">
        <v>280</v>
      </c>
      <c r="B496" s="1">
        <v>34</v>
      </c>
      <c r="C496" s="1">
        <v>1</v>
      </c>
      <c r="D496" s="1" t="s">
        <v>81</v>
      </c>
      <c r="F496" s="1">
        <v>1</v>
      </c>
      <c r="G496" s="1">
        <v>24.5</v>
      </c>
    </row>
    <row r="497" spans="1:7" x14ac:dyDescent="0.2">
      <c r="A497" s="1">
        <v>281</v>
      </c>
      <c r="B497" s="1">
        <v>34</v>
      </c>
      <c r="C497" s="1">
        <v>1</v>
      </c>
      <c r="D497" s="1" t="s">
        <v>81</v>
      </c>
      <c r="F497" s="1">
        <v>1</v>
      </c>
      <c r="G497" s="1">
        <v>27</v>
      </c>
    </row>
    <row r="498" spans="1:7" x14ac:dyDescent="0.2">
      <c r="A498" s="1">
        <v>216</v>
      </c>
      <c r="B498" s="1">
        <v>33</v>
      </c>
      <c r="C498" s="1">
        <v>1</v>
      </c>
      <c r="D498" s="1" t="s">
        <v>80</v>
      </c>
      <c r="F498" s="1">
        <v>2</v>
      </c>
      <c r="G498" s="1">
        <v>23</v>
      </c>
    </row>
    <row r="499" spans="1:7" x14ac:dyDescent="0.2">
      <c r="A499" s="1">
        <v>217</v>
      </c>
      <c r="B499" s="1">
        <v>33</v>
      </c>
      <c r="C499" s="1">
        <v>1</v>
      </c>
      <c r="D499" s="1" t="s">
        <v>80</v>
      </c>
      <c r="F499" s="1">
        <v>2</v>
      </c>
      <c r="G499" s="1">
        <v>20</v>
      </c>
    </row>
    <row r="500" spans="1:7" x14ac:dyDescent="0.2">
      <c r="A500" s="1">
        <v>218</v>
      </c>
      <c r="B500" s="1">
        <v>33</v>
      </c>
      <c r="C500" s="1">
        <v>1</v>
      </c>
      <c r="D500" s="1" t="s">
        <v>80</v>
      </c>
      <c r="F500" s="1">
        <v>2</v>
      </c>
      <c r="G500" s="1">
        <v>17</v>
      </c>
    </row>
    <row r="501" spans="1:7" x14ac:dyDescent="0.2">
      <c r="A501" s="1">
        <v>219</v>
      </c>
      <c r="B501" s="1">
        <v>33</v>
      </c>
      <c r="C501" s="1">
        <v>1</v>
      </c>
      <c r="D501" s="1" t="s">
        <v>80</v>
      </c>
      <c r="F501" s="1">
        <v>2</v>
      </c>
      <c r="G501" s="1">
        <v>18</v>
      </c>
    </row>
    <row r="502" spans="1:7" x14ac:dyDescent="0.2">
      <c r="A502" s="1">
        <v>220</v>
      </c>
      <c r="B502" s="1">
        <v>33</v>
      </c>
      <c r="C502" s="1">
        <v>1</v>
      </c>
      <c r="D502" s="1" t="s">
        <v>80</v>
      </c>
      <c r="F502" s="1">
        <v>2</v>
      </c>
      <c r="G502" s="1">
        <v>15</v>
      </c>
    </row>
    <row r="503" spans="1:7" x14ac:dyDescent="0.2">
      <c r="A503" s="1">
        <v>221</v>
      </c>
      <c r="B503" s="1">
        <v>33</v>
      </c>
      <c r="C503" s="1">
        <v>1</v>
      </c>
      <c r="D503" s="1" t="s">
        <v>80</v>
      </c>
      <c r="F503" s="1">
        <v>2</v>
      </c>
      <c r="G503" s="1">
        <v>16</v>
      </c>
    </row>
    <row r="504" spans="1:7" x14ac:dyDescent="0.2">
      <c r="A504" s="1">
        <v>222</v>
      </c>
      <c r="B504" s="1">
        <v>33</v>
      </c>
      <c r="C504" s="1">
        <v>1</v>
      </c>
      <c r="D504" s="1" t="s">
        <v>80</v>
      </c>
      <c r="F504" s="1">
        <v>2</v>
      </c>
      <c r="G504" s="1">
        <v>14</v>
      </c>
    </row>
    <row r="505" spans="1:7" x14ac:dyDescent="0.2">
      <c r="A505" s="1">
        <v>223</v>
      </c>
      <c r="B505" s="1">
        <v>33</v>
      </c>
      <c r="C505" s="1">
        <v>1</v>
      </c>
      <c r="D505" s="1" t="s">
        <v>80</v>
      </c>
      <c r="F505" s="1">
        <v>2</v>
      </c>
      <c r="G505" s="1">
        <v>14</v>
      </c>
    </row>
    <row r="506" spans="1:7" x14ac:dyDescent="0.2">
      <c r="A506" s="1">
        <v>224</v>
      </c>
      <c r="B506" s="1">
        <v>33</v>
      </c>
      <c r="C506" s="1">
        <v>1</v>
      </c>
      <c r="D506" s="1" t="s">
        <v>80</v>
      </c>
      <c r="F506" s="1">
        <v>2</v>
      </c>
      <c r="G506" s="1">
        <v>14</v>
      </c>
    </row>
    <row r="507" spans="1:7" x14ac:dyDescent="0.2">
      <c r="A507" s="1">
        <v>225</v>
      </c>
      <c r="B507" s="1">
        <v>34</v>
      </c>
      <c r="C507" s="1">
        <v>1</v>
      </c>
      <c r="D507" s="1" t="s">
        <v>81</v>
      </c>
      <c r="F507" s="1">
        <v>2</v>
      </c>
      <c r="G507" s="1">
        <v>16.5</v>
      </c>
    </row>
    <row r="508" spans="1:7" x14ac:dyDescent="0.2">
      <c r="A508" s="1">
        <v>226</v>
      </c>
      <c r="B508" s="1">
        <v>34</v>
      </c>
      <c r="C508" s="1">
        <v>1</v>
      </c>
      <c r="D508" s="1" t="s">
        <v>81</v>
      </c>
      <c r="F508" s="1">
        <v>2</v>
      </c>
      <c r="G508" s="1">
        <v>15.5</v>
      </c>
    </row>
    <row r="509" spans="1:7" x14ac:dyDescent="0.2">
      <c r="A509" s="1">
        <v>227</v>
      </c>
      <c r="B509" s="1">
        <v>34</v>
      </c>
      <c r="C509" s="1">
        <v>1</v>
      </c>
      <c r="D509" s="1" t="s">
        <v>81</v>
      </c>
      <c r="F509" s="1">
        <v>2</v>
      </c>
      <c r="G509" s="1">
        <v>11.5</v>
      </c>
    </row>
    <row r="510" spans="1:7" x14ac:dyDescent="0.2">
      <c r="A510" s="1">
        <v>228</v>
      </c>
      <c r="B510" s="1">
        <v>34</v>
      </c>
      <c r="C510" s="1">
        <v>1</v>
      </c>
      <c r="D510" s="1" t="s">
        <v>81</v>
      </c>
      <c r="F510" s="1">
        <v>2</v>
      </c>
      <c r="G510" s="1">
        <v>9.5</v>
      </c>
    </row>
    <row r="511" spans="1:7" x14ac:dyDescent="0.2">
      <c r="A511" s="1">
        <v>229</v>
      </c>
      <c r="B511" s="1">
        <v>34</v>
      </c>
      <c r="C511" s="1">
        <v>1</v>
      </c>
      <c r="D511" s="1" t="s">
        <v>81</v>
      </c>
      <c r="F511" s="1">
        <v>2</v>
      </c>
      <c r="G511" s="1">
        <v>9</v>
      </c>
    </row>
    <row r="512" spans="1:7" x14ac:dyDescent="0.2">
      <c r="A512" s="1">
        <v>230</v>
      </c>
      <c r="B512" s="1">
        <v>34</v>
      </c>
      <c r="C512" s="1">
        <v>1</v>
      </c>
      <c r="D512" s="1" t="s">
        <v>81</v>
      </c>
      <c r="F512" s="1">
        <v>2</v>
      </c>
      <c r="G512" s="1">
        <v>13</v>
      </c>
    </row>
    <row r="513" spans="1:7" x14ac:dyDescent="0.2">
      <c r="A513" s="1">
        <v>231</v>
      </c>
      <c r="B513" s="1">
        <v>34</v>
      </c>
      <c r="C513" s="1">
        <v>1</v>
      </c>
      <c r="D513" s="1" t="s">
        <v>81</v>
      </c>
      <c r="F513" s="1">
        <v>2</v>
      </c>
      <c r="G513" s="1">
        <v>12.5</v>
      </c>
    </row>
    <row r="514" spans="1:7" x14ac:dyDescent="0.2">
      <c r="A514" s="1">
        <v>232</v>
      </c>
      <c r="B514" s="1">
        <v>34</v>
      </c>
      <c r="C514" s="1">
        <v>1</v>
      </c>
      <c r="D514" s="1" t="s">
        <v>81</v>
      </c>
      <c r="F514" s="1">
        <v>2</v>
      </c>
      <c r="G514" s="1">
        <v>10.5</v>
      </c>
    </row>
    <row r="515" spans="1:7" x14ac:dyDescent="0.2">
      <c r="A515" s="1">
        <v>233</v>
      </c>
      <c r="B515" s="1">
        <v>34</v>
      </c>
      <c r="C515" s="1">
        <v>1</v>
      </c>
      <c r="D515" s="1" t="s">
        <v>81</v>
      </c>
      <c r="F515" s="1">
        <v>2</v>
      </c>
      <c r="G515" s="1">
        <v>8.5</v>
      </c>
    </row>
    <row r="516" spans="1:7" x14ac:dyDescent="0.2">
      <c r="A516" s="1">
        <v>234</v>
      </c>
      <c r="B516" s="1">
        <v>34</v>
      </c>
      <c r="C516" s="1">
        <v>1</v>
      </c>
      <c r="D516" s="1" t="s">
        <v>81</v>
      </c>
      <c r="F516" s="1">
        <v>2</v>
      </c>
      <c r="G516" s="1">
        <v>14</v>
      </c>
    </row>
    <row r="517" spans="1:7" x14ac:dyDescent="0.2">
      <c r="A517" s="1">
        <v>235</v>
      </c>
      <c r="B517" s="1">
        <v>34</v>
      </c>
      <c r="C517" s="1">
        <v>1</v>
      </c>
      <c r="D517" s="1" t="s">
        <v>81</v>
      </c>
      <c r="F517" s="1">
        <v>2</v>
      </c>
      <c r="G517" s="1">
        <v>12.5</v>
      </c>
    </row>
    <row r="518" spans="1:7" x14ac:dyDescent="0.2">
      <c r="A518" s="1">
        <v>236</v>
      </c>
      <c r="B518" s="1">
        <v>34</v>
      </c>
      <c r="C518" s="1">
        <v>1</v>
      </c>
      <c r="D518" s="1" t="s">
        <v>81</v>
      </c>
      <c r="F518" s="1">
        <v>2</v>
      </c>
      <c r="G518" s="1">
        <v>12</v>
      </c>
    </row>
    <row r="519" spans="1:7" x14ac:dyDescent="0.2">
      <c r="A519" s="1">
        <v>237</v>
      </c>
      <c r="B519" s="1">
        <v>34</v>
      </c>
      <c r="C519" s="1">
        <v>1</v>
      </c>
      <c r="D519" s="1" t="s">
        <v>81</v>
      </c>
      <c r="F519" s="1">
        <v>2</v>
      </c>
      <c r="G519" s="1">
        <v>8.5</v>
      </c>
    </row>
    <row r="520" spans="1:7" x14ac:dyDescent="0.2">
      <c r="A520" s="1">
        <v>238</v>
      </c>
      <c r="B520" s="1">
        <v>34</v>
      </c>
      <c r="C520" s="1">
        <v>1</v>
      </c>
      <c r="D520" s="1" t="s">
        <v>81</v>
      </c>
      <c r="F520" s="1">
        <v>2</v>
      </c>
      <c r="G520" s="1">
        <v>18.5</v>
      </c>
    </row>
    <row r="521" spans="1:7" x14ac:dyDescent="0.2">
      <c r="A521" s="1">
        <v>239</v>
      </c>
      <c r="B521" s="1">
        <v>34</v>
      </c>
      <c r="C521" s="1">
        <v>1</v>
      </c>
      <c r="D521" s="1" t="s">
        <v>81</v>
      </c>
      <c r="F521" s="1">
        <v>2</v>
      </c>
      <c r="G521" s="1">
        <v>8</v>
      </c>
    </row>
    <row r="522" spans="1:7" x14ac:dyDescent="0.2">
      <c r="A522" s="1">
        <v>240</v>
      </c>
      <c r="B522" s="1">
        <v>34</v>
      </c>
      <c r="C522" s="1">
        <v>1</v>
      </c>
      <c r="D522" s="1" t="s">
        <v>81</v>
      </c>
      <c r="F522" s="1">
        <v>2</v>
      </c>
      <c r="G522" s="1">
        <v>17.5</v>
      </c>
    </row>
    <row r="523" spans="1:7" x14ac:dyDescent="0.2">
      <c r="A523" s="1">
        <v>241</v>
      </c>
      <c r="B523" s="1">
        <v>34</v>
      </c>
      <c r="C523" s="1">
        <v>1</v>
      </c>
      <c r="D523" s="1" t="s">
        <v>81</v>
      </c>
      <c r="F523" s="1">
        <v>2</v>
      </c>
      <c r="G523" s="1">
        <v>17</v>
      </c>
    </row>
    <row r="524" spans="1:7" x14ac:dyDescent="0.2">
      <c r="A524" s="1">
        <v>242</v>
      </c>
      <c r="B524" s="1">
        <v>34</v>
      </c>
      <c r="C524" s="1">
        <v>1</v>
      </c>
      <c r="D524" s="1" t="s">
        <v>81</v>
      </c>
      <c r="F524" s="1">
        <v>2</v>
      </c>
      <c r="G524" s="1">
        <v>16</v>
      </c>
    </row>
    <row r="525" spans="1:7" x14ac:dyDescent="0.2">
      <c r="A525" s="1">
        <v>243</v>
      </c>
      <c r="B525" s="1">
        <v>34</v>
      </c>
      <c r="C525" s="1">
        <v>1</v>
      </c>
      <c r="D525" s="1" t="s">
        <v>81</v>
      </c>
      <c r="F525" s="1">
        <v>2</v>
      </c>
      <c r="G525" s="1">
        <v>15.5</v>
      </c>
    </row>
    <row r="526" spans="1:7" x14ac:dyDescent="0.2">
      <c r="A526" s="1">
        <v>244</v>
      </c>
      <c r="B526" s="1">
        <v>34</v>
      </c>
      <c r="C526" s="1">
        <v>1</v>
      </c>
      <c r="D526" s="1" t="s">
        <v>81</v>
      </c>
      <c r="F526" s="1">
        <v>2</v>
      </c>
      <c r="G526" s="1">
        <v>17</v>
      </c>
    </row>
    <row r="527" spans="1:7" x14ac:dyDescent="0.2">
      <c r="A527" s="1">
        <v>245</v>
      </c>
      <c r="B527" s="1">
        <v>34</v>
      </c>
      <c r="C527" s="1">
        <v>1</v>
      </c>
      <c r="D527" s="1" t="s">
        <v>81</v>
      </c>
      <c r="F527" s="1">
        <v>2</v>
      </c>
      <c r="G527" s="1">
        <v>16.5</v>
      </c>
    </row>
    <row r="528" spans="1:7" x14ac:dyDescent="0.2">
      <c r="A528" s="1">
        <v>246</v>
      </c>
      <c r="B528" s="1">
        <v>34</v>
      </c>
      <c r="C528" s="1">
        <v>1</v>
      </c>
      <c r="D528" s="1" t="s">
        <v>81</v>
      </c>
      <c r="F528" s="1">
        <v>2</v>
      </c>
      <c r="G528" s="1">
        <v>14.5</v>
      </c>
    </row>
    <row r="529" spans="1:7" x14ac:dyDescent="0.2">
      <c r="A529" s="1">
        <v>247</v>
      </c>
      <c r="B529" s="1">
        <v>34</v>
      </c>
      <c r="C529" s="1">
        <v>1</v>
      </c>
      <c r="D529" s="1" t="s">
        <v>81</v>
      </c>
      <c r="F529" s="1">
        <v>2</v>
      </c>
      <c r="G529" s="1">
        <v>12.5</v>
      </c>
    </row>
    <row r="530" spans="1:7" x14ac:dyDescent="0.2">
      <c r="A530" s="1">
        <v>248</v>
      </c>
      <c r="B530" s="1">
        <v>34</v>
      </c>
      <c r="C530" s="1">
        <v>1</v>
      </c>
      <c r="D530" s="1" t="s">
        <v>81</v>
      </c>
      <c r="F530" s="1">
        <v>2</v>
      </c>
      <c r="G530" s="1">
        <v>11</v>
      </c>
    </row>
    <row r="531" spans="1:7" x14ac:dyDescent="0.2">
      <c r="A531" s="1">
        <v>249</v>
      </c>
      <c r="B531" s="1">
        <v>34</v>
      </c>
      <c r="C531" s="1">
        <v>1</v>
      </c>
      <c r="D531" s="1" t="s">
        <v>81</v>
      </c>
      <c r="F531" s="1">
        <v>2</v>
      </c>
      <c r="G531" s="1">
        <v>17</v>
      </c>
    </row>
    <row r="532" spans="1:7" x14ac:dyDescent="0.2">
      <c r="A532" s="1">
        <v>250</v>
      </c>
      <c r="B532" s="1">
        <v>34</v>
      </c>
      <c r="C532" s="1">
        <v>1</v>
      </c>
      <c r="D532" s="1" t="s">
        <v>81</v>
      </c>
      <c r="F532" s="1">
        <v>2</v>
      </c>
      <c r="G532" s="1">
        <v>15</v>
      </c>
    </row>
    <row r="533" spans="1:7" x14ac:dyDescent="0.2">
      <c r="A533" s="1">
        <v>251</v>
      </c>
      <c r="B533" s="1">
        <v>34</v>
      </c>
      <c r="C533" s="1">
        <v>1</v>
      </c>
      <c r="D533" s="1" t="s">
        <v>81</v>
      </c>
      <c r="F533" s="1">
        <v>2</v>
      </c>
      <c r="G533" s="1">
        <v>18</v>
      </c>
    </row>
    <row r="534" spans="1:7" x14ac:dyDescent="0.2">
      <c r="A534" s="1">
        <v>252</v>
      </c>
      <c r="B534" s="1">
        <v>34</v>
      </c>
      <c r="C534" s="1">
        <v>1</v>
      </c>
      <c r="D534" s="1" t="s">
        <v>81</v>
      </c>
      <c r="F534" s="1">
        <v>2</v>
      </c>
      <c r="G534" s="1">
        <v>17.5</v>
      </c>
    </row>
    <row r="535" spans="1:7" x14ac:dyDescent="0.2">
      <c r="A535" s="1">
        <v>253</v>
      </c>
      <c r="B535" s="1">
        <v>34</v>
      </c>
      <c r="C535" s="1">
        <v>1</v>
      </c>
      <c r="D535" s="1" t="s">
        <v>81</v>
      </c>
      <c r="F535" s="1">
        <v>2</v>
      </c>
      <c r="G535" s="1">
        <v>16.5</v>
      </c>
    </row>
    <row r="536" spans="1:7" x14ac:dyDescent="0.2">
      <c r="A536" s="1">
        <v>254</v>
      </c>
      <c r="B536" s="1">
        <v>34</v>
      </c>
      <c r="C536" s="1">
        <v>1</v>
      </c>
      <c r="D536" s="1" t="s">
        <v>81</v>
      </c>
      <c r="F536" s="1">
        <v>2</v>
      </c>
      <c r="G536" s="1">
        <v>15</v>
      </c>
    </row>
    <row r="537" spans="1:7" x14ac:dyDescent="0.2">
      <c r="A537" s="1">
        <v>255</v>
      </c>
      <c r="B537" s="1">
        <v>34</v>
      </c>
      <c r="C537" s="1">
        <v>1</v>
      </c>
      <c r="D537" s="1" t="s">
        <v>81</v>
      </c>
      <c r="F537" s="1">
        <v>2</v>
      </c>
      <c r="G537" s="1">
        <v>16.5</v>
      </c>
    </row>
    <row r="538" spans="1:7" x14ac:dyDescent="0.2">
      <c r="A538" s="1">
        <v>256</v>
      </c>
      <c r="B538" s="1">
        <v>34</v>
      </c>
      <c r="C538" s="1">
        <v>1</v>
      </c>
      <c r="D538" s="1" t="s">
        <v>81</v>
      </c>
      <c r="F538" s="1">
        <v>2</v>
      </c>
      <c r="G538" s="1">
        <v>14.5</v>
      </c>
    </row>
    <row r="539" spans="1:7" x14ac:dyDescent="0.2">
      <c r="A539" s="1">
        <v>257</v>
      </c>
      <c r="B539" s="1">
        <v>34</v>
      </c>
      <c r="C539" s="1">
        <v>1</v>
      </c>
      <c r="D539" s="1" t="s">
        <v>81</v>
      </c>
      <c r="F539" s="1">
        <v>2</v>
      </c>
      <c r="G539" s="1">
        <v>23</v>
      </c>
    </row>
    <row r="540" spans="1:7" x14ac:dyDescent="0.2">
      <c r="A540" s="1">
        <v>258</v>
      </c>
      <c r="B540" s="1">
        <v>34</v>
      </c>
      <c r="C540" s="1">
        <v>1</v>
      </c>
      <c r="D540" s="1" t="s">
        <v>81</v>
      </c>
      <c r="F540" s="1">
        <v>2</v>
      </c>
      <c r="G540" s="1">
        <v>20</v>
      </c>
    </row>
    <row r="541" spans="1:7" x14ac:dyDescent="0.2">
      <c r="A541" s="1">
        <v>259</v>
      </c>
      <c r="B541" s="1">
        <v>34</v>
      </c>
      <c r="C541" s="1">
        <v>1</v>
      </c>
      <c r="D541" s="1" t="s">
        <v>81</v>
      </c>
      <c r="F541" s="1">
        <v>2</v>
      </c>
      <c r="G541" s="1">
        <v>19</v>
      </c>
    </row>
    <row r="542" spans="1:7" x14ac:dyDescent="0.2">
      <c r="A542" s="1">
        <v>260</v>
      </c>
      <c r="B542" s="1">
        <v>34</v>
      </c>
      <c r="C542" s="1">
        <v>1</v>
      </c>
      <c r="D542" s="1" t="s">
        <v>81</v>
      </c>
      <c r="F542" s="1">
        <v>2</v>
      </c>
      <c r="G542" s="1">
        <v>14</v>
      </c>
    </row>
    <row r="543" spans="1:7" x14ac:dyDescent="0.2">
      <c r="A543" s="1">
        <v>261</v>
      </c>
      <c r="B543" s="1">
        <v>34</v>
      </c>
      <c r="C543" s="1">
        <v>1</v>
      </c>
      <c r="D543" s="1" t="s">
        <v>81</v>
      </c>
      <c r="F543" s="1">
        <v>2</v>
      </c>
      <c r="G543" s="1">
        <v>21</v>
      </c>
    </row>
    <row r="544" spans="1:7" x14ac:dyDescent="0.2">
      <c r="A544" s="1">
        <v>262</v>
      </c>
      <c r="B544" s="1">
        <v>34</v>
      </c>
      <c r="C544" s="1">
        <v>1</v>
      </c>
      <c r="D544" s="1" t="s">
        <v>81</v>
      </c>
      <c r="F544" s="1">
        <v>2</v>
      </c>
      <c r="G544" s="1">
        <v>18</v>
      </c>
    </row>
    <row r="545" spans="1:7" x14ac:dyDescent="0.2">
      <c r="A545" s="1">
        <v>263</v>
      </c>
      <c r="B545" s="1">
        <v>34</v>
      </c>
      <c r="C545" s="1">
        <v>1</v>
      </c>
      <c r="D545" s="1" t="s">
        <v>81</v>
      </c>
      <c r="F545" s="1">
        <v>2</v>
      </c>
      <c r="G545" s="1">
        <v>22.5</v>
      </c>
    </row>
    <row r="546" spans="1:7" x14ac:dyDescent="0.2">
      <c r="A546" s="1">
        <v>264</v>
      </c>
      <c r="B546" s="1">
        <v>34</v>
      </c>
      <c r="C546" s="1">
        <v>1</v>
      </c>
      <c r="D546" s="1" t="s">
        <v>81</v>
      </c>
      <c r="F546" s="1">
        <v>2</v>
      </c>
      <c r="G546" s="1">
        <v>15.5</v>
      </c>
    </row>
    <row r="547" spans="1:7" x14ac:dyDescent="0.2">
      <c r="A547" s="1">
        <v>265</v>
      </c>
      <c r="B547" s="1">
        <v>34</v>
      </c>
      <c r="C547" s="1">
        <v>1</v>
      </c>
      <c r="D547" s="1" t="s">
        <v>81</v>
      </c>
      <c r="F547" s="1">
        <v>2</v>
      </c>
      <c r="G547" s="1">
        <v>14.5</v>
      </c>
    </row>
    <row r="548" spans="1:7" x14ac:dyDescent="0.2">
      <c r="A548" s="1">
        <v>266</v>
      </c>
      <c r="B548" s="1">
        <v>34</v>
      </c>
      <c r="C548" s="1">
        <v>1</v>
      </c>
      <c r="D548" s="1" t="s">
        <v>81</v>
      </c>
      <c r="F548" s="1">
        <v>2</v>
      </c>
      <c r="G548" s="1">
        <v>21.5</v>
      </c>
    </row>
    <row r="549" spans="1:7" x14ac:dyDescent="0.2">
      <c r="A549" s="1">
        <v>267</v>
      </c>
      <c r="B549" s="1">
        <v>34</v>
      </c>
      <c r="C549" s="1">
        <v>1</v>
      </c>
      <c r="D549" s="1" t="s">
        <v>81</v>
      </c>
      <c r="F549" s="1">
        <v>2</v>
      </c>
      <c r="G549" s="1">
        <v>20</v>
      </c>
    </row>
    <row r="550" spans="1:7" x14ac:dyDescent="0.2">
      <c r="A550" s="1">
        <v>268</v>
      </c>
      <c r="B550" s="1">
        <v>34</v>
      </c>
      <c r="C550" s="1">
        <v>1</v>
      </c>
      <c r="D550" s="1" t="s">
        <v>81</v>
      </c>
      <c r="F550" s="1">
        <v>2</v>
      </c>
      <c r="G550" s="1">
        <v>17.5</v>
      </c>
    </row>
    <row r="551" spans="1:7" x14ac:dyDescent="0.2">
      <c r="A551" s="1">
        <v>269</v>
      </c>
      <c r="B551" s="1">
        <v>34</v>
      </c>
      <c r="C551" s="1">
        <v>1</v>
      </c>
      <c r="D551" s="1" t="s">
        <v>81</v>
      </c>
      <c r="F551" s="1">
        <v>2</v>
      </c>
      <c r="G551" s="1">
        <v>6</v>
      </c>
    </row>
    <row r="552" spans="1:7" x14ac:dyDescent="0.2">
      <c r="A552" s="1">
        <v>270</v>
      </c>
      <c r="B552" s="1">
        <v>34</v>
      </c>
      <c r="C552" s="1">
        <v>1</v>
      </c>
      <c r="D552" s="1" t="s">
        <v>81</v>
      </c>
      <c r="F552" s="1">
        <v>2</v>
      </c>
      <c r="G552" s="1">
        <v>23</v>
      </c>
    </row>
    <row r="553" spans="1:7" x14ac:dyDescent="0.2">
      <c r="A553" s="1">
        <v>271</v>
      </c>
      <c r="B553" s="1">
        <v>34</v>
      </c>
      <c r="C553" s="1">
        <v>1</v>
      </c>
      <c r="D553" s="1" t="s">
        <v>81</v>
      </c>
      <c r="F553" s="1">
        <v>2</v>
      </c>
      <c r="G553" s="1">
        <v>20.5</v>
      </c>
    </row>
    <row r="554" spans="1:7" x14ac:dyDescent="0.2">
      <c r="A554" s="1">
        <v>272</v>
      </c>
      <c r="B554" s="1">
        <v>34</v>
      </c>
      <c r="C554" s="1">
        <v>1</v>
      </c>
      <c r="D554" s="1" t="s">
        <v>81</v>
      </c>
      <c r="F554" s="1">
        <v>2</v>
      </c>
      <c r="G554" s="1">
        <v>19.5</v>
      </c>
    </row>
    <row r="555" spans="1:7" x14ac:dyDescent="0.2">
      <c r="A555" s="1">
        <v>273</v>
      </c>
      <c r="B555" s="1">
        <v>34</v>
      </c>
      <c r="C555" s="1">
        <v>1</v>
      </c>
      <c r="D555" s="1" t="s">
        <v>81</v>
      </c>
      <c r="F555" s="1">
        <v>2</v>
      </c>
      <c r="G555" s="1">
        <v>21</v>
      </c>
    </row>
    <row r="556" spans="1:7" x14ac:dyDescent="0.2">
      <c r="A556" s="1">
        <v>274</v>
      </c>
      <c r="B556" s="1">
        <v>34</v>
      </c>
      <c r="C556" s="1">
        <v>1</v>
      </c>
      <c r="D556" s="1" t="s">
        <v>81</v>
      </c>
      <c r="F556" s="1">
        <v>2</v>
      </c>
      <c r="G556" s="1">
        <v>19.5</v>
      </c>
    </row>
    <row r="557" spans="1:7" x14ac:dyDescent="0.2">
      <c r="A557" s="1">
        <v>275</v>
      </c>
      <c r="B557" s="1">
        <v>34</v>
      </c>
      <c r="C557" s="1">
        <v>1</v>
      </c>
      <c r="D557" s="1" t="s">
        <v>81</v>
      </c>
      <c r="F557" s="1">
        <v>2</v>
      </c>
      <c r="G557" s="1">
        <v>21.5</v>
      </c>
    </row>
    <row r="558" spans="1:7" x14ac:dyDescent="0.2">
      <c r="A558" s="1">
        <v>276</v>
      </c>
      <c r="B558" s="1">
        <v>34</v>
      </c>
      <c r="C558" s="1">
        <v>1</v>
      </c>
      <c r="D558" s="1" t="s">
        <v>81</v>
      </c>
      <c r="F558" s="1">
        <v>2</v>
      </c>
      <c r="G558" s="1">
        <v>21.5</v>
      </c>
    </row>
    <row r="559" spans="1:7" x14ac:dyDescent="0.2">
      <c r="A559" s="1">
        <v>277</v>
      </c>
      <c r="B559" s="1">
        <v>34</v>
      </c>
      <c r="C559" s="1">
        <v>1</v>
      </c>
      <c r="D559" s="1" t="s">
        <v>81</v>
      </c>
      <c r="F559" s="1">
        <v>2</v>
      </c>
      <c r="G559" s="1">
        <v>19.5</v>
      </c>
    </row>
    <row r="560" spans="1:7" x14ac:dyDescent="0.2">
      <c r="A560" s="1">
        <v>278</v>
      </c>
      <c r="B560" s="1">
        <v>34</v>
      </c>
      <c r="C560" s="1">
        <v>1</v>
      </c>
      <c r="D560" s="1" t="s">
        <v>81</v>
      </c>
      <c r="F560" s="1">
        <v>2</v>
      </c>
      <c r="G560" s="1">
        <v>20.5</v>
      </c>
    </row>
    <row r="561" spans="1:7" x14ac:dyDescent="0.2">
      <c r="A561" s="1">
        <v>279</v>
      </c>
      <c r="B561" s="1">
        <v>34</v>
      </c>
      <c r="C561" s="1">
        <v>1</v>
      </c>
      <c r="D561" s="1" t="s">
        <v>81</v>
      </c>
      <c r="F561" s="1">
        <v>2</v>
      </c>
      <c r="G561" s="1">
        <v>19.5</v>
      </c>
    </row>
    <row r="562" spans="1:7" x14ac:dyDescent="0.2">
      <c r="A562" s="1">
        <v>280</v>
      </c>
      <c r="B562" s="1">
        <v>34</v>
      </c>
      <c r="C562" s="1">
        <v>1</v>
      </c>
      <c r="D562" s="1" t="s">
        <v>81</v>
      </c>
      <c r="F562" s="1">
        <v>2</v>
      </c>
      <c r="G562" s="1">
        <v>25</v>
      </c>
    </row>
    <row r="563" spans="1:7" x14ac:dyDescent="0.2">
      <c r="A563" s="1">
        <v>281</v>
      </c>
      <c r="B563" s="1">
        <v>34</v>
      </c>
      <c r="C563" s="1">
        <v>1</v>
      </c>
      <c r="D563" s="1" t="s">
        <v>81</v>
      </c>
      <c r="F563" s="1">
        <v>2</v>
      </c>
      <c r="G563" s="1">
        <v>26</v>
      </c>
    </row>
    <row r="564" spans="1:7" x14ac:dyDescent="0.2">
      <c r="A564" s="1">
        <v>282</v>
      </c>
      <c r="B564" s="1">
        <v>35</v>
      </c>
      <c r="C564" s="1">
        <v>1</v>
      </c>
      <c r="D564" s="3" t="s">
        <v>82</v>
      </c>
      <c r="F564" s="1">
        <v>1</v>
      </c>
      <c r="G564" s="1">
        <v>23</v>
      </c>
    </row>
    <row r="565" spans="1:7" x14ac:dyDescent="0.2">
      <c r="A565" s="1">
        <v>283</v>
      </c>
      <c r="B565" s="1">
        <v>35</v>
      </c>
      <c r="C565" s="1">
        <v>1</v>
      </c>
      <c r="D565" s="3" t="s">
        <v>82</v>
      </c>
      <c r="F565" s="1">
        <v>1</v>
      </c>
      <c r="G565" s="1">
        <v>20</v>
      </c>
    </row>
    <row r="566" spans="1:7" x14ac:dyDescent="0.2">
      <c r="A566" s="1">
        <v>284</v>
      </c>
      <c r="B566" s="1">
        <v>35</v>
      </c>
      <c r="C566" s="1">
        <v>1</v>
      </c>
      <c r="D566" s="3" t="s">
        <v>82</v>
      </c>
      <c r="F566" s="1">
        <v>1</v>
      </c>
      <c r="G566" s="1">
        <v>19</v>
      </c>
    </row>
    <row r="567" spans="1:7" x14ac:dyDescent="0.2">
      <c r="A567" s="1">
        <v>285</v>
      </c>
      <c r="B567" s="1">
        <v>35</v>
      </c>
      <c r="C567" s="1">
        <v>1</v>
      </c>
      <c r="D567" s="3" t="s">
        <v>82</v>
      </c>
      <c r="F567" s="1">
        <v>1</v>
      </c>
      <c r="G567" s="1">
        <v>17.5</v>
      </c>
    </row>
    <row r="568" spans="1:7" x14ac:dyDescent="0.2">
      <c r="A568" s="1">
        <v>286</v>
      </c>
      <c r="B568" s="1">
        <v>35</v>
      </c>
      <c r="C568" s="1">
        <v>1</v>
      </c>
      <c r="D568" s="3" t="s">
        <v>82</v>
      </c>
      <c r="F568" s="1">
        <v>1</v>
      </c>
      <c r="G568" s="1">
        <v>16</v>
      </c>
    </row>
    <row r="569" spans="1:7" x14ac:dyDescent="0.2">
      <c r="A569" s="1">
        <v>287</v>
      </c>
      <c r="B569" s="1">
        <v>35</v>
      </c>
      <c r="C569" s="1">
        <v>1</v>
      </c>
      <c r="D569" s="3" t="s">
        <v>82</v>
      </c>
      <c r="F569" s="1">
        <v>1</v>
      </c>
      <c r="G569" s="1">
        <v>15</v>
      </c>
    </row>
    <row r="570" spans="1:7" x14ac:dyDescent="0.2">
      <c r="A570" s="1">
        <v>288</v>
      </c>
      <c r="B570" s="1">
        <v>35</v>
      </c>
      <c r="C570" s="1">
        <v>1</v>
      </c>
      <c r="D570" s="3" t="s">
        <v>82</v>
      </c>
      <c r="F570" s="1">
        <v>1</v>
      </c>
      <c r="G570" s="1">
        <v>15</v>
      </c>
    </row>
    <row r="571" spans="1:7" x14ac:dyDescent="0.2">
      <c r="A571" s="1">
        <v>289</v>
      </c>
      <c r="B571" s="1">
        <v>35</v>
      </c>
      <c r="C571" s="1">
        <v>1</v>
      </c>
      <c r="D571" s="3" t="s">
        <v>82</v>
      </c>
      <c r="F571" s="1">
        <v>1</v>
      </c>
      <c r="G571" s="1">
        <v>11.5</v>
      </c>
    </row>
    <row r="572" spans="1:7" x14ac:dyDescent="0.2">
      <c r="A572" s="1">
        <v>282</v>
      </c>
      <c r="B572" s="1">
        <v>35</v>
      </c>
      <c r="C572" s="1">
        <v>1</v>
      </c>
      <c r="D572" s="3" t="s">
        <v>82</v>
      </c>
      <c r="F572" s="1">
        <v>2</v>
      </c>
      <c r="G572" s="1">
        <v>26</v>
      </c>
    </row>
    <row r="573" spans="1:7" x14ac:dyDescent="0.2">
      <c r="A573" s="1">
        <v>283</v>
      </c>
      <c r="B573" s="1">
        <v>35</v>
      </c>
      <c r="C573" s="1">
        <v>1</v>
      </c>
      <c r="D573" s="3" t="s">
        <v>82</v>
      </c>
      <c r="F573" s="1">
        <v>2</v>
      </c>
      <c r="G573" s="1">
        <v>21</v>
      </c>
    </row>
    <row r="574" spans="1:7" x14ac:dyDescent="0.2">
      <c r="A574" s="1">
        <v>284</v>
      </c>
      <c r="B574" s="1">
        <v>35</v>
      </c>
      <c r="C574" s="1">
        <v>1</v>
      </c>
      <c r="D574" s="3" t="s">
        <v>82</v>
      </c>
      <c r="F574" s="1">
        <v>2</v>
      </c>
      <c r="G574" s="1">
        <v>20</v>
      </c>
    </row>
    <row r="575" spans="1:7" x14ac:dyDescent="0.2">
      <c r="A575" s="1">
        <v>285</v>
      </c>
      <c r="B575" s="1">
        <v>35</v>
      </c>
      <c r="C575" s="1">
        <v>1</v>
      </c>
      <c r="D575" s="3" t="s">
        <v>82</v>
      </c>
      <c r="F575" s="1">
        <v>2</v>
      </c>
      <c r="G575" s="1">
        <v>18.5</v>
      </c>
    </row>
    <row r="576" spans="1:7" x14ac:dyDescent="0.2">
      <c r="A576" s="1">
        <v>286</v>
      </c>
      <c r="B576" s="1">
        <v>35</v>
      </c>
      <c r="C576" s="1">
        <v>1</v>
      </c>
      <c r="D576" s="3" t="s">
        <v>82</v>
      </c>
      <c r="F576" s="1">
        <v>2</v>
      </c>
      <c r="G576" s="1">
        <v>16</v>
      </c>
    </row>
    <row r="577" spans="1:7" x14ac:dyDescent="0.2">
      <c r="A577" s="1">
        <v>287</v>
      </c>
      <c r="B577" s="1">
        <v>35</v>
      </c>
      <c r="C577" s="1">
        <v>1</v>
      </c>
      <c r="D577" s="3" t="s">
        <v>82</v>
      </c>
      <c r="F577" s="1">
        <v>2</v>
      </c>
      <c r="G577" s="1">
        <v>14.5</v>
      </c>
    </row>
    <row r="578" spans="1:7" x14ac:dyDescent="0.2">
      <c r="A578" s="1">
        <v>288</v>
      </c>
      <c r="B578" s="1">
        <v>35</v>
      </c>
      <c r="C578" s="1">
        <v>1</v>
      </c>
      <c r="D578" s="3" t="s">
        <v>82</v>
      </c>
      <c r="F578" s="1">
        <v>2</v>
      </c>
      <c r="G578" s="1">
        <v>12</v>
      </c>
    </row>
    <row r="579" spans="1:7" x14ac:dyDescent="0.2">
      <c r="A579" s="1">
        <v>289</v>
      </c>
      <c r="B579" s="1">
        <v>35</v>
      </c>
      <c r="C579" s="1">
        <v>1</v>
      </c>
      <c r="D579" s="3" t="s">
        <v>82</v>
      </c>
      <c r="F579" s="1">
        <v>2</v>
      </c>
      <c r="G579" s="1">
        <v>11.5</v>
      </c>
    </row>
  </sheetData>
  <sortState xmlns:xlrd2="http://schemas.microsoft.com/office/spreadsheetml/2017/richdata2" ref="A2:P29">
    <sortCondition descending="1" ref="J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8EF7-6F2B-7C41-B520-A320B0524A63}">
  <dimension ref="A1:E18"/>
  <sheetViews>
    <sheetView workbookViewId="0">
      <selection activeCell="C18" sqref="C18"/>
    </sheetView>
  </sheetViews>
  <sheetFormatPr baseColWidth="10" defaultRowHeight="16" x14ac:dyDescent="0.2"/>
  <cols>
    <col min="2" max="2" width="30.6640625" customWidth="1"/>
    <col min="3" max="3" width="22.1640625" customWidth="1"/>
    <col min="4" max="4" width="21.6640625" customWidth="1"/>
  </cols>
  <sheetData>
    <row r="1" spans="1:5" x14ac:dyDescent="0.2">
      <c r="A1" t="s">
        <v>0</v>
      </c>
      <c r="B1" t="s">
        <v>10</v>
      </c>
      <c r="C1" t="s">
        <v>9</v>
      </c>
    </row>
    <row r="2" spans="1:5" x14ac:dyDescent="0.2">
      <c r="A2">
        <v>1</v>
      </c>
      <c r="B2">
        <v>27</v>
      </c>
      <c r="C2">
        <v>26</v>
      </c>
      <c r="E2" t="s">
        <v>12</v>
      </c>
    </row>
    <row r="3" spans="1:5" x14ac:dyDescent="0.2">
      <c r="A3">
        <v>2</v>
      </c>
      <c r="B3">
        <v>10</v>
      </c>
      <c r="C3">
        <v>10</v>
      </c>
      <c r="E3" t="s">
        <v>14</v>
      </c>
    </row>
    <row r="4" spans="1:5" x14ac:dyDescent="0.2">
      <c r="A4">
        <v>5</v>
      </c>
      <c r="B4">
        <v>2</v>
      </c>
      <c r="C4">
        <v>2</v>
      </c>
      <c r="E4" t="s">
        <v>16</v>
      </c>
    </row>
    <row r="5" spans="1:5" x14ac:dyDescent="0.2">
      <c r="A5">
        <v>7</v>
      </c>
      <c r="B5">
        <v>9</v>
      </c>
      <c r="C5">
        <v>9</v>
      </c>
      <c r="E5" t="s">
        <v>20</v>
      </c>
    </row>
    <row r="6" spans="1:5" x14ac:dyDescent="0.2">
      <c r="A6">
        <v>8</v>
      </c>
      <c r="B6">
        <v>23</v>
      </c>
      <c r="C6">
        <v>17</v>
      </c>
      <c r="E6" t="s">
        <v>43</v>
      </c>
    </row>
    <row r="7" spans="1:5" x14ac:dyDescent="0.2">
      <c r="A7">
        <v>9</v>
      </c>
      <c r="B7">
        <v>8</v>
      </c>
      <c r="C7">
        <v>8</v>
      </c>
      <c r="E7" t="s">
        <v>22</v>
      </c>
    </row>
    <row r="8" spans="1:5" x14ac:dyDescent="0.2">
      <c r="A8">
        <v>11</v>
      </c>
      <c r="B8">
        <v>18</v>
      </c>
      <c r="C8">
        <v>18</v>
      </c>
      <c r="E8" t="s">
        <v>24</v>
      </c>
    </row>
    <row r="9" spans="1:5" x14ac:dyDescent="0.2">
      <c r="A9">
        <v>12</v>
      </c>
      <c r="B9">
        <v>6</v>
      </c>
      <c r="C9">
        <v>6</v>
      </c>
      <c r="E9" t="s">
        <v>26</v>
      </c>
    </row>
    <row r="10" spans="1:5" x14ac:dyDescent="0.2">
      <c r="A10">
        <v>13</v>
      </c>
      <c r="B10">
        <v>9</v>
      </c>
      <c r="C10">
        <v>9</v>
      </c>
      <c r="E10" t="s">
        <v>29</v>
      </c>
    </row>
    <row r="11" spans="1:5" x14ac:dyDescent="0.2">
      <c r="A11">
        <v>14</v>
      </c>
      <c r="B11">
        <v>8</v>
      </c>
      <c r="C11">
        <v>8</v>
      </c>
      <c r="E11" t="s">
        <v>32</v>
      </c>
    </row>
    <row r="12" spans="1:5" x14ac:dyDescent="0.2">
      <c r="A12">
        <v>17</v>
      </c>
      <c r="B12">
        <v>8</v>
      </c>
      <c r="C12">
        <v>8</v>
      </c>
      <c r="E12" t="s">
        <v>33</v>
      </c>
    </row>
    <row r="13" spans="1:5" x14ac:dyDescent="0.2">
      <c r="A13">
        <v>20</v>
      </c>
      <c r="B13">
        <v>21</v>
      </c>
      <c r="C13">
        <v>21</v>
      </c>
      <c r="E13" t="s">
        <v>35</v>
      </c>
    </row>
    <row r="14" spans="1:5" x14ac:dyDescent="0.2">
      <c r="A14">
        <v>22</v>
      </c>
      <c r="B14">
        <v>18</v>
      </c>
      <c r="C14">
        <v>18</v>
      </c>
      <c r="E14" t="s">
        <v>37</v>
      </c>
    </row>
    <row r="15" spans="1:5" x14ac:dyDescent="0.2">
      <c r="A15">
        <v>23</v>
      </c>
      <c r="B15">
        <v>8</v>
      </c>
      <c r="C15">
        <v>8</v>
      </c>
      <c r="E15" t="s">
        <v>45</v>
      </c>
    </row>
    <row r="16" spans="1:5" x14ac:dyDescent="0.2">
      <c r="A16">
        <v>24</v>
      </c>
      <c r="B16">
        <v>10</v>
      </c>
      <c r="C16">
        <v>10</v>
      </c>
      <c r="E16" t="s">
        <v>39</v>
      </c>
    </row>
    <row r="17" spans="1:5" x14ac:dyDescent="0.2">
      <c r="A17">
        <v>27</v>
      </c>
      <c r="B17">
        <v>11</v>
      </c>
      <c r="C17">
        <v>11</v>
      </c>
      <c r="E17" t="s">
        <v>40</v>
      </c>
    </row>
    <row r="18" spans="1:5" x14ac:dyDescent="0.2">
      <c r="A18" t="s">
        <v>11</v>
      </c>
      <c r="B18">
        <f>SUM(B2:B17)</f>
        <v>196</v>
      </c>
      <c r="C18">
        <f>SUM(C2:C17)</f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04E7-A1D7-BC40-9B4B-A15C77A129E4}">
  <dimension ref="K20"/>
  <sheetViews>
    <sheetView workbookViewId="0">
      <selection activeCell="E25" sqref="E25"/>
    </sheetView>
  </sheetViews>
  <sheetFormatPr baseColWidth="10" defaultRowHeight="16" x14ac:dyDescent="0.2"/>
  <sheetData>
    <row r="20" spans="11:11" x14ac:dyDescent="0.2">
      <c r="K20" t="s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9C725-B354-324F-9981-D39A19CDC372}">
  <dimension ref="A1:D34"/>
  <sheetViews>
    <sheetView topLeftCell="A14" workbookViewId="0">
      <selection activeCell="F29" sqref="F29"/>
    </sheetView>
  </sheetViews>
  <sheetFormatPr baseColWidth="10" defaultRowHeight="16" x14ac:dyDescent="0.2"/>
  <cols>
    <col min="1" max="1" width="16.6640625" customWidth="1"/>
    <col min="2" max="2" width="5.83203125" bestFit="1" customWidth="1"/>
    <col min="3" max="3" width="19.83203125" bestFit="1" customWidth="1"/>
    <col min="4" max="4" width="22.83203125" bestFit="1" customWidth="1"/>
  </cols>
  <sheetData>
    <row r="1" spans="1:4" ht="34" x14ac:dyDescent="0.4">
      <c r="A1" s="10" t="s">
        <v>61</v>
      </c>
    </row>
    <row r="3" spans="1:4" x14ac:dyDescent="0.2">
      <c r="A3" s="6" t="s">
        <v>0</v>
      </c>
      <c r="B3" t="s">
        <v>60</v>
      </c>
      <c r="C3" t="s">
        <v>62</v>
      </c>
      <c r="D3" t="s">
        <v>66</v>
      </c>
    </row>
    <row r="4" spans="1:4" x14ac:dyDescent="0.2">
      <c r="A4" s="11" t="s">
        <v>59</v>
      </c>
      <c r="B4" s="12">
        <v>160</v>
      </c>
      <c r="C4" s="12">
        <v>-0.69062500000000004</v>
      </c>
      <c r="D4" s="12">
        <v>1.8446475569536311</v>
      </c>
    </row>
    <row r="5" spans="1:4" x14ac:dyDescent="0.2">
      <c r="A5" s="8">
        <v>1</v>
      </c>
      <c r="B5" s="7">
        <v>20</v>
      </c>
      <c r="C5" s="7">
        <v>-0.7</v>
      </c>
      <c r="D5" s="7">
        <v>1.6837458240482737</v>
      </c>
    </row>
    <row r="6" spans="1:4" x14ac:dyDescent="0.2">
      <c r="A6" s="8">
        <v>2</v>
      </c>
      <c r="B6" s="7">
        <v>10</v>
      </c>
      <c r="C6" s="7">
        <v>-0.2</v>
      </c>
      <c r="D6" s="7">
        <v>1.3820274961085253</v>
      </c>
    </row>
    <row r="7" spans="1:4" x14ac:dyDescent="0.2">
      <c r="A7" s="8">
        <v>5</v>
      </c>
      <c r="B7" s="7">
        <v>2</v>
      </c>
      <c r="C7" s="7">
        <v>-0.25</v>
      </c>
      <c r="D7" s="7">
        <v>0.75</v>
      </c>
    </row>
    <row r="8" spans="1:4" x14ac:dyDescent="0.2">
      <c r="A8" s="8">
        <v>7</v>
      </c>
      <c r="B8" s="7">
        <v>9</v>
      </c>
      <c r="C8" s="7">
        <v>-0.77777777777777779</v>
      </c>
      <c r="D8" s="7">
        <v>1.003081671403766</v>
      </c>
    </row>
    <row r="9" spans="1:4" x14ac:dyDescent="0.2">
      <c r="A9" s="8">
        <v>8</v>
      </c>
      <c r="B9" s="7">
        <v>16</v>
      </c>
      <c r="C9" s="7">
        <v>-0.875</v>
      </c>
      <c r="D9" s="7">
        <v>1.2183492931011204</v>
      </c>
    </row>
    <row r="10" spans="1:4" x14ac:dyDescent="0.2">
      <c r="A10" s="8">
        <v>9</v>
      </c>
      <c r="B10" s="7">
        <v>6</v>
      </c>
      <c r="C10" s="7">
        <v>-1.25</v>
      </c>
      <c r="D10" s="7">
        <v>1.6007810593582121</v>
      </c>
    </row>
    <row r="11" spans="1:4" x14ac:dyDescent="0.2">
      <c r="A11" s="8">
        <v>11</v>
      </c>
      <c r="B11" s="7">
        <v>11</v>
      </c>
      <c r="C11" s="7">
        <v>-1.7727272727272727</v>
      </c>
      <c r="D11" s="7">
        <v>3.2708327850010943</v>
      </c>
    </row>
    <row r="12" spans="1:4" x14ac:dyDescent="0.2">
      <c r="A12" s="8">
        <v>12</v>
      </c>
      <c r="B12" s="7">
        <v>4</v>
      </c>
      <c r="C12" s="7">
        <v>-0.375</v>
      </c>
      <c r="D12" s="7">
        <v>1.0825317547305484</v>
      </c>
    </row>
    <row r="13" spans="1:4" x14ac:dyDescent="0.2">
      <c r="A13" s="8">
        <v>13</v>
      </c>
      <c r="B13" s="7">
        <v>9</v>
      </c>
      <c r="C13" s="7">
        <v>-0.22222222222222221</v>
      </c>
      <c r="D13" s="7">
        <v>0.58267158231675087</v>
      </c>
    </row>
    <row r="14" spans="1:4" x14ac:dyDescent="0.2">
      <c r="A14" s="8">
        <v>14</v>
      </c>
      <c r="B14" s="7">
        <v>7</v>
      </c>
      <c r="C14" s="7">
        <v>-0.42857142857142855</v>
      </c>
      <c r="D14" s="7">
        <v>1.5907898179514348</v>
      </c>
    </row>
    <row r="15" spans="1:4" x14ac:dyDescent="0.2">
      <c r="A15" s="8">
        <v>17</v>
      </c>
      <c r="B15" s="7">
        <v>2</v>
      </c>
      <c r="C15" s="7">
        <v>1.25</v>
      </c>
      <c r="D15" s="7">
        <v>0.25</v>
      </c>
    </row>
    <row r="16" spans="1:4" x14ac:dyDescent="0.2">
      <c r="A16" s="8">
        <v>20</v>
      </c>
      <c r="B16" s="7">
        <v>18</v>
      </c>
      <c r="C16" s="7">
        <v>0.25</v>
      </c>
      <c r="D16" s="7">
        <v>1.181453906563152</v>
      </c>
    </row>
    <row r="17" spans="1:4" x14ac:dyDescent="0.2">
      <c r="A17" s="8">
        <v>22</v>
      </c>
      <c r="B17" s="7">
        <v>16</v>
      </c>
      <c r="C17" s="7">
        <v>-0.625</v>
      </c>
      <c r="D17" s="7">
        <v>2.368411915187052</v>
      </c>
    </row>
    <row r="18" spans="1:4" x14ac:dyDescent="0.2">
      <c r="A18" s="8">
        <v>23</v>
      </c>
      <c r="B18" s="7">
        <v>4</v>
      </c>
      <c r="C18" s="7">
        <v>-1.875</v>
      </c>
      <c r="D18" s="7">
        <v>2.3014940799402459</v>
      </c>
    </row>
    <row r="19" spans="1:4" x14ac:dyDescent="0.2">
      <c r="A19" s="8">
        <v>24</v>
      </c>
      <c r="B19" s="7">
        <v>10</v>
      </c>
      <c r="C19" s="7">
        <v>-0.4</v>
      </c>
      <c r="D19" s="7">
        <v>1.6852299546352716</v>
      </c>
    </row>
    <row r="20" spans="1:4" x14ac:dyDescent="0.2">
      <c r="A20" s="8">
        <v>27</v>
      </c>
      <c r="B20" s="7">
        <v>10</v>
      </c>
      <c r="C20" s="7">
        <v>-1.6</v>
      </c>
      <c r="D20" s="7">
        <v>2.0099751242241779</v>
      </c>
    </row>
    <row r="21" spans="1:4" x14ac:dyDescent="0.2">
      <c r="A21" s="8">
        <v>99</v>
      </c>
      <c r="B21" s="7">
        <v>6</v>
      </c>
      <c r="C21" s="7">
        <v>-1.5</v>
      </c>
      <c r="D21" s="7">
        <v>1.1547005383792515</v>
      </c>
    </row>
    <row r="22" spans="1:4" x14ac:dyDescent="0.2">
      <c r="A22" s="11" t="s">
        <v>54</v>
      </c>
      <c r="B22" s="12">
        <v>35</v>
      </c>
      <c r="C22" s="12">
        <v>4.1142857142857139</v>
      </c>
      <c r="D22" s="12">
        <v>2.1283317218815649</v>
      </c>
    </row>
    <row r="23" spans="1:4" x14ac:dyDescent="0.2">
      <c r="A23" s="8">
        <v>1</v>
      </c>
      <c r="B23" s="7">
        <v>6</v>
      </c>
      <c r="C23" s="7">
        <v>3.75</v>
      </c>
      <c r="D23" s="7">
        <v>1.5745369689742652</v>
      </c>
    </row>
    <row r="24" spans="1:4" x14ac:dyDescent="0.2">
      <c r="A24" s="8">
        <v>8</v>
      </c>
      <c r="B24" s="7">
        <v>1</v>
      </c>
      <c r="C24" s="7">
        <v>2</v>
      </c>
      <c r="D24" s="7">
        <v>0</v>
      </c>
    </row>
    <row r="25" spans="1:4" x14ac:dyDescent="0.2">
      <c r="A25" s="8">
        <v>9</v>
      </c>
      <c r="B25" s="7">
        <v>2</v>
      </c>
      <c r="C25" s="7">
        <v>4</v>
      </c>
      <c r="D25" s="7">
        <v>1.5</v>
      </c>
    </row>
    <row r="26" spans="1:4" x14ac:dyDescent="0.2">
      <c r="A26" s="8">
        <v>11</v>
      </c>
      <c r="B26" s="7">
        <v>7</v>
      </c>
      <c r="C26" s="7">
        <v>3.7142857142857144</v>
      </c>
      <c r="D26" s="7">
        <v>1.8098370656171325</v>
      </c>
    </row>
    <row r="27" spans="1:4" x14ac:dyDescent="0.2">
      <c r="A27" s="8">
        <v>12</v>
      </c>
      <c r="B27" s="7">
        <v>2</v>
      </c>
      <c r="C27" s="7">
        <v>4</v>
      </c>
      <c r="D27" s="7">
        <v>1</v>
      </c>
    </row>
    <row r="28" spans="1:4" x14ac:dyDescent="0.2">
      <c r="A28" s="8">
        <v>14</v>
      </c>
      <c r="B28" s="7">
        <v>1</v>
      </c>
      <c r="C28" s="7">
        <v>1</v>
      </c>
      <c r="D28" s="7">
        <v>0</v>
      </c>
    </row>
    <row r="29" spans="1:4" x14ac:dyDescent="0.2">
      <c r="A29" s="8">
        <v>17</v>
      </c>
      <c r="B29" s="7">
        <v>6</v>
      </c>
      <c r="C29" s="7">
        <v>6.583333333333333</v>
      </c>
      <c r="D29" s="7">
        <v>1.7420454133639061</v>
      </c>
    </row>
    <row r="30" spans="1:4" x14ac:dyDescent="0.2">
      <c r="A30" s="8">
        <v>20</v>
      </c>
      <c r="B30" s="7">
        <v>3</v>
      </c>
      <c r="C30" s="7">
        <v>2.1666666666666665</v>
      </c>
      <c r="D30" s="7">
        <v>0.62360956446232352</v>
      </c>
    </row>
    <row r="31" spans="1:4" x14ac:dyDescent="0.2">
      <c r="A31" s="8">
        <v>22</v>
      </c>
      <c r="B31" s="7">
        <v>2</v>
      </c>
      <c r="C31" s="7">
        <v>5.5</v>
      </c>
      <c r="D31" s="7">
        <v>2.5</v>
      </c>
    </row>
    <row r="32" spans="1:4" x14ac:dyDescent="0.2">
      <c r="A32" s="8">
        <v>23</v>
      </c>
      <c r="B32" s="7">
        <v>4</v>
      </c>
      <c r="C32" s="7">
        <v>4.375</v>
      </c>
      <c r="D32" s="7">
        <v>1.5562374497485916</v>
      </c>
    </row>
    <row r="33" spans="1:4" x14ac:dyDescent="0.2">
      <c r="A33" s="8">
        <v>27</v>
      </c>
      <c r="B33" s="7">
        <v>1</v>
      </c>
      <c r="C33" s="7">
        <v>2</v>
      </c>
      <c r="D33" s="7">
        <v>0</v>
      </c>
    </row>
    <row r="34" spans="1:4" x14ac:dyDescent="0.2">
      <c r="A34" s="13" t="s">
        <v>58</v>
      </c>
      <c r="B34" s="14">
        <v>195</v>
      </c>
      <c r="C34" s="14">
        <v>0.1717948717948718</v>
      </c>
      <c r="D34" s="14">
        <v>2.6467153051736352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74B1-4F62-AA46-8513-92662AB722FD}">
  <dimension ref="A1:D30"/>
  <sheetViews>
    <sheetView topLeftCell="A13" workbookViewId="0">
      <selection activeCell="D35" sqref="D35"/>
    </sheetView>
  </sheetViews>
  <sheetFormatPr baseColWidth="10" defaultRowHeight="16" x14ac:dyDescent="0.2"/>
  <cols>
    <col min="1" max="1" width="16.83203125" customWidth="1"/>
    <col min="2" max="2" width="5.83203125" bestFit="1" customWidth="1"/>
    <col min="3" max="3" width="28.1640625" bestFit="1" customWidth="1"/>
    <col min="4" max="4" width="28.33203125" bestFit="1" customWidth="1"/>
  </cols>
  <sheetData>
    <row r="1" spans="1:4" ht="29" x14ac:dyDescent="0.35">
      <c r="A1" s="9" t="s">
        <v>67</v>
      </c>
    </row>
    <row r="3" spans="1:4" x14ac:dyDescent="0.2">
      <c r="A3" s="6" t="s">
        <v>0</v>
      </c>
      <c r="B3" t="s">
        <v>60</v>
      </c>
      <c r="C3" t="s">
        <v>62</v>
      </c>
      <c r="D3" t="s">
        <v>68</v>
      </c>
    </row>
    <row r="4" spans="1:4" x14ac:dyDescent="0.2">
      <c r="A4" s="11" t="s">
        <v>59</v>
      </c>
      <c r="B4" s="12">
        <v>179</v>
      </c>
      <c r="C4" s="12">
        <v>-0.33519553072625696</v>
      </c>
      <c r="D4" s="12">
        <v>2.0529149029219997</v>
      </c>
    </row>
    <row r="5" spans="1:4" x14ac:dyDescent="0.2">
      <c r="A5" s="8">
        <v>1</v>
      </c>
      <c r="B5" s="7">
        <v>23</v>
      </c>
      <c r="C5" s="7">
        <v>-0.2608695652173913</v>
      </c>
      <c r="D5" s="7">
        <v>1.9441638708966409</v>
      </c>
    </row>
    <row r="6" spans="1:4" x14ac:dyDescent="0.2">
      <c r="A6" s="8">
        <v>2</v>
      </c>
      <c r="B6" s="7">
        <v>10</v>
      </c>
      <c r="C6" s="7">
        <v>-0.2</v>
      </c>
      <c r="D6" s="7">
        <v>1.3820274961085253</v>
      </c>
    </row>
    <row r="7" spans="1:4" x14ac:dyDescent="0.2">
      <c r="A7" s="8">
        <v>5</v>
      </c>
      <c r="B7" s="7">
        <v>2</v>
      </c>
      <c r="C7" s="7">
        <v>-0.25</v>
      </c>
      <c r="D7" s="7">
        <v>0.75</v>
      </c>
    </row>
    <row r="8" spans="1:4" x14ac:dyDescent="0.2">
      <c r="A8" s="8">
        <v>7</v>
      </c>
      <c r="B8" s="7">
        <v>9</v>
      </c>
      <c r="C8" s="7">
        <v>-0.77777777777777779</v>
      </c>
      <c r="D8" s="7">
        <v>1.003081671403766</v>
      </c>
    </row>
    <row r="9" spans="1:4" x14ac:dyDescent="0.2">
      <c r="A9" s="8">
        <v>8</v>
      </c>
      <c r="B9" s="7">
        <v>17</v>
      </c>
      <c r="C9" s="7">
        <v>-0.70588235294117652</v>
      </c>
      <c r="D9" s="7">
        <v>1.3618631650341442</v>
      </c>
    </row>
    <row r="10" spans="1:4" x14ac:dyDescent="0.2">
      <c r="A10" s="8">
        <v>9</v>
      </c>
      <c r="B10" s="7">
        <v>7</v>
      </c>
      <c r="C10" s="7">
        <v>-0.7142857142857143</v>
      </c>
      <c r="D10" s="7">
        <v>1.979486637221574</v>
      </c>
    </row>
    <row r="11" spans="1:4" x14ac:dyDescent="0.2">
      <c r="A11" s="8">
        <v>11</v>
      </c>
      <c r="B11" s="7">
        <v>14</v>
      </c>
      <c r="C11" s="7">
        <v>-0.8928571428571429</v>
      </c>
      <c r="D11" s="7">
        <v>3.3603707885789467</v>
      </c>
    </row>
    <row r="12" spans="1:4" x14ac:dyDescent="0.2">
      <c r="A12" s="8">
        <v>12</v>
      </c>
      <c r="B12" s="7">
        <v>5</v>
      </c>
      <c r="C12" s="7">
        <v>0.3</v>
      </c>
      <c r="D12" s="7">
        <v>1.6613247725836149</v>
      </c>
    </row>
    <row r="13" spans="1:4" x14ac:dyDescent="0.2">
      <c r="A13" s="8">
        <v>13</v>
      </c>
      <c r="B13" s="7">
        <v>9</v>
      </c>
      <c r="C13" s="7">
        <v>-0.22222222222222221</v>
      </c>
      <c r="D13" s="7">
        <v>0.58267158231675087</v>
      </c>
    </row>
    <row r="14" spans="1:4" x14ac:dyDescent="0.2">
      <c r="A14" s="8">
        <v>14</v>
      </c>
      <c r="B14" s="7">
        <v>8</v>
      </c>
      <c r="C14" s="7">
        <v>-0.25</v>
      </c>
      <c r="D14" s="7">
        <v>1.5612494995995996</v>
      </c>
    </row>
    <row r="15" spans="1:4" x14ac:dyDescent="0.2">
      <c r="A15" s="8">
        <v>17</v>
      </c>
      <c r="B15" s="7">
        <v>4</v>
      </c>
      <c r="C15" s="7">
        <v>2.875</v>
      </c>
      <c r="D15" s="7">
        <v>1.948557158514987</v>
      </c>
    </row>
    <row r="16" spans="1:4" x14ac:dyDescent="0.2">
      <c r="A16" s="8">
        <v>20</v>
      </c>
      <c r="B16" s="7">
        <v>21</v>
      </c>
      <c r="C16" s="7">
        <v>0.52380952380952384</v>
      </c>
      <c r="D16" s="7">
        <v>1.3045359554097833</v>
      </c>
    </row>
    <row r="17" spans="1:4" x14ac:dyDescent="0.2">
      <c r="A17" s="8">
        <v>22</v>
      </c>
      <c r="B17" s="7">
        <v>17</v>
      </c>
      <c r="C17" s="7">
        <v>-0.41176470588235292</v>
      </c>
      <c r="D17" s="7">
        <v>2.4509019595293715</v>
      </c>
    </row>
    <row r="18" spans="1:4" x14ac:dyDescent="0.2">
      <c r="A18" s="8">
        <v>23</v>
      </c>
      <c r="B18" s="7">
        <v>6</v>
      </c>
      <c r="C18" s="7">
        <v>-0.16666666666666666</v>
      </c>
      <c r="D18" s="7">
        <v>3.064129385141706</v>
      </c>
    </row>
    <row r="19" spans="1:4" x14ac:dyDescent="0.2">
      <c r="A19" s="8">
        <v>24</v>
      </c>
      <c r="B19" s="7">
        <v>10</v>
      </c>
      <c r="C19" s="7">
        <v>-0.4</v>
      </c>
      <c r="D19" s="7">
        <v>1.6852299546352716</v>
      </c>
    </row>
    <row r="20" spans="1:4" x14ac:dyDescent="0.2">
      <c r="A20" s="8">
        <v>27</v>
      </c>
      <c r="B20" s="7">
        <v>11</v>
      </c>
      <c r="C20" s="7">
        <v>-1.2727272727272727</v>
      </c>
      <c r="D20" s="7">
        <v>2.1780270092201706</v>
      </c>
    </row>
    <row r="21" spans="1:4" x14ac:dyDescent="0.2">
      <c r="A21" s="8">
        <v>99</v>
      </c>
      <c r="B21" s="7">
        <v>6</v>
      </c>
      <c r="C21" s="7">
        <v>-1.5</v>
      </c>
      <c r="D21" s="7">
        <v>1.1547005383792515</v>
      </c>
    </row>
    <row r="22" spans="1:4" x14ac:dyDescent="0.2">
      <c r="A22" s="11" t="s">
        <v>54</v>
      </c>
      <c r="B22" s="12">
        <v>16</v>
      </c>
      <c r="C22" s="12">
        <v>5.84375</v>
      </c>
      <c r="D22" s="12">
        <v>1.782893978199489</v>
      </c>
    </row>
    <row r="23" spans="1:4" x14ac:dyDescent="0.2">
      <c r="A23" s="8">
        <v>1</v>
      </c>
      <c r="B23" s="7">
        <v>3</v>
      </c>
      <c r="C23" s="7">
        <v>4.833333333333333</v>
      </c>
      <c r="D23" s="7">
        <v>1.5456030825826172</v>
      </c>
    </row>
    <row r="24" spans="1:4" x14ac:dyDescent="0.2">
      <c r="A24" s="8">
        <v>9</v>
      </c>
      <c r="B24" s="7">
        <v>1</v>
      </c>
      <c r="C24" s="7">
        <v>5.5</v>
      </c>
      <c r="D24" s="7">
        <v>0</v>
      </c>
    </row>
    <row r="25" spans="1:4" x14ac:dyDescent="0.2">
      <c r="A25" s="8">
        <v>11</v>
      </c>
      <c r="B25" s="7">
        <v>4</v>
      </c>
      <c r="C25" s="7">
        <v>4.75</v>
      </c>
      <c r="D25" s="7">
        <v>1.75</v>
      </c>
    </row>
    <row r="26" spans="1:4" x14ac:dyDescent="0.2">
      <c r="A26" s="8">
        <v>12</v>
      </c>
      <c r="B26" s="7">
        <v>1</v>
      </c>
      <c r="C26" s="7">
        <v>5</v>
      </c>
      <c r="D26" s="7">
        <v>0</v>
      </c>
    </row>
    <row r="27" spans="1:4" x14ac:dyDescent="0.2">
      <c r="A27" s="8">
        <v>17</v>
      </c>
      <c r="B27" s="7">
        <v>4</v>
      </c>
      <c r="C27" s="7">
        <v>7.625</v>
      </c>
      <c r="D27" s="7">
        <v>0.41457809879442498</v>
      </c>
    </row>
    <row r="28" spans="1:4" x14ac:dyDescent="0.2">
      <c r="A28" s="8">
        <v>22</v>
      </c>
      <c r="B28" s="7">
        <v>1</v>
      </c>
      <c r="C28" s="7">
        <v>8</v>
      </c>
      <c r="D28" s="7">
        <v>0</v>
      </c>
    </row>
    <row r="29" spans="1:4" x14ac:dyDescent="0.2">
      <c r="A29" s="8">
        <v>23</v>
      </c>
      <c r="B29" s="7">
        <v>2</v>
      </c>
      <c r="C29" s="7">
        <v>5.5</v>
      </c>
      <c r="D29" s="7">
        <v>1.5</v>
      </c>
    </row>
    <row r="30" spans="1:4" x14ac:dyDescent="0.2">
      <c r="A30" s="13" t="s">
        <v>58</v>
      </c>
      <c r="B30" s="14">
        <v>195</v>
      </c>
      <c r="C30" s="14">
        <v>0.1717948717948718</v>
      </c>
      <c r="D30" s="14">
        <v>2.6467153051736352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</vt:lpstr>
      <vt:lpstr>Pts excluded.</vt:lpstr>
      <vt:lpstr>Analysis graphs</vt:lpstr>
      <vt:lpstr>R10</vt:lpstr>
      <vt:lpstr>R20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2019-09-28T23:32:10Z</dcterms:created>
  <dcterms:modified xsi:type="dcterms:W3CDTF">2020-01-20T16:22:41Z</dcterms:modified>
</cp:coreProperties>
</file>