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1dd2b3b0fc327b09/Documentos/Arquivos INSPER 1° SEMESTRE/INSTRUMED/DHT22/"/>
    </mc:Choice>
  </mc:AlternateContent>
  <xr:revisionPtr revIDLastSave="20" documentId="11_B5BA7C7419C24257E735FB52F2E23F391903165A" xr6:coauthVersionLast="45" xr6:coauthVersionMax="45" xr10:uidLastSave="{C51AC910-AB5A-4643-B184-30B776CA6050}"/>
  <bookViews>
    <workbookView xWindow="-110" yWindow="-110" windowWidth="19420" windowHeight="1042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1" l="1"/>
  <c r="I8" i="1"/>
  <c r="J8" i="1"/>
  <c r="K8" i="1" l="1"/>
  <c r="N8" i="1"/>
  <c r="M8" i="1"/>
  <c r="L8" i="1"/>
  <c r="I3" i="1"/>
  <c r="J3" i="1"/>
  <c r="I4" i="1"/>
  <c r="J4" i="1"/>
  <c r="I5" i="1"/>
  <c r="J5" i="1"/>
  <c r="I6" i="1"/>
  <c r="J6" i="1"/>
  <c r="I7" i="1"/>
  <c r="J7" i="1"/>
  <c r="H4" i="1" l="1"/>
  <c r="H6" i="1"/>
  <c r="H3" i="1" l="1"/>
  <c r="M3" i="1" s="1"/>
  <c r="K6" i="1"/>
  <c r="N6" i="1"/>
  <c r="M6" i="1"/>
  <c r="L6" i="1"/>
  <c r="M4" i="1"/>
  <c r="K4" i="1"/>
  <c r="L4" i="1"/>
  <c r="N4" i="1"/>
  <c r="H5" i="1"/>
  <c r="H7" i="1"/>
  <c r="K3" i="1" l="1"/>
  <c r="L3" i="1"/>
  <c r="H11" i="1"/>
  <c r="N3" i="1"/>
  <c r="N7" i="1"/>
  <c r="K7" i="1"/>
  <c r="M7" i="1"/>
  <c r="L7" i="1"/>
  <c r="N5" i="1"/>
  <c r="M5" i="1"/>
  <c r="L5" i="1"/>
  <c r="K5" i="1"/>
  <c r="I11" i="1" l="1"/>
  <c r="M11" i="1" s="1"/>
  <c r="J11" i="1"/>
  <c r="K11" i="1"/>
  <c r="L11" i="1"/>
  <c r="I15" i="1" l="1"/>
  <c r="O11" i="1"/>
  <c r="I14" i="1"/>
  <c r="N11" i="1"/>
  <c r="D8" i="1" s="1"/>
  <c r="I18" i="1" l="1"/>
  <c r="D3" i="1"/>
  <c r="D6" i="1"/>
  <c r="I19" i="1"/>
  <c r="D5" i="1"/>
  <c r="D4" i="1"/>
  <c r="D7" i="1"/>
</calcChain>
</file>

<file path=xl/sharedStrings.xml><?xml version="1.0" encoding="utf-8"?>
<sst xmlns="http://schemas.openxmlformats.org/spreadsheetml/2006/main" count="25" uniqueCount="24">
  <si>
    <t>Incerteza</t>
  </si>
  <si>
    <t>eixo x</t>
  </si>
  <si>
    <t>eixo y</t>
  </si>
  <si>
    <t>Calculando MMQ</t>
  </si>
  <si>
    <t>Resultado do MMQ f(x)=ax+b</t>
  </si>
  <si>
    <t>a</t>
  </si>
  <si>
    <t>b</t>
  </si>
  <si>
    <t>Resultado do MMQ x=f(y)</t>
  </si>
  <si>
    <t>1/a</t>
  </si>
  <si>
    <t>-b/a</t>
  </si>
  <si>
    <t>Função Obtida</t>
  </si>
  <si>
    <t>Umidade Interpolada</t>
  </si>
  <si>
    <t>Umidades Medidas</t>
  </si>
  <si>
    <t>f(x) (%UR)</t>
  </si>
  <si>
    <t>Acetato de Potássio</t>
  </si>
  <si>
    <t>Cloreto de Magnésio</t>
  </si>
  <si>
    <t>Cloreto de Sódio</t>
  </si>
  <si>
    <t>Hidróxido de Potássio</t>
  </si>
  <si>
    <t>Nitrato de Cálcio</t>
  </si>
  <si>
    <t>Cloreto de Potássio</t>
  </si>
  <si>
    <t>X²</t>
  </si>
  <si>
    <t>XY</t>
  </si>
  <si>
    <t>Delta</t>
  </si>
  <si>
    <t xml:space="preserve">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</si>
</sst>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Fill="1" applyBorder="1"/>
    <xf numFmtId="0" fontId="0" fillId="3" borderId="2" xfId="0" applyFill="1" applyBorder="1" applyAlignment="1">
      <alignment horizontal="center"/>
    </xf>
    <xf numFmtId="0" fontId="0" fillId="0" borderId="2" xfId="0" applyBorder="1"/>
    <xf numFmtId="0" fontId="0" fillId="0" borderId="0" xfId="0" applyFill="1"/>
    <xf numFmtId="0" fontId="0" fillId="0" borderId="0" xfId="0" applyFill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3" borderId="2" xfId="0" applyFill="1" applyBorder="1"/>
    <xf numFmtId="0" fontId="0" fillId="3" borderId="2" xfId="0" quotePrefix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6" xfId="0" applyBorder="1" applyAlignment="1"/>
    <xf numFmtId="0" fontId="0" fillId="0" borderId="2" xfId="0" applyBorder="1" applyAlignment="1"/>
    <xf numFmtId="0" fontId="0" fillId="0" borderId="0" xfId="0" applyFill="1" applyBorder="1" applyAlignment="1"/>
    <xf numFmtId="0" fontId="0" fillId="2" borderId="5" xfId="0" applyFill="1" applyBorder="1" applyAlignment="1"/>
    <xf numFmtId="0" fontId="0" fillId="2" borderId="0" xfId="0" applyFill="1" applyBorder="1" applyAlignment="1"/>
    <xf numFmtId="0" fontId="0" fillId="5" borderId="2" xfId="0" applyFill="1" applyBorder="1" applyAlignment="1"/>
    <xf numFmtId="0" fontId="0" fillId="0" borderId="6" xfId="0" applyFill="1" applyBorder="1" applyAlignment="1">
      <alignment horizontal="center"/>
    </xf>
    <xf numFmtId="0" fontId="0" fillId="3" borderId="2" xfId="0" applyFill="1" applyBorder="1" applyAlignment="1"/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BR"/>
              <a:t>Reta de calibração do Sensor DHT22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603972148182283"/>
          <c:y val="9.9223951029283844E-2"/>
          <c:w val="0.71025242237152397"/>
          <c:h val="0.7280474322827184"/>
        </c:manualLayout>
      </c:layout>
      <c:scatterChart>
        <c:scatterStyle val="lineMarker"/>
        <c:varyColors val="0"/>
        <c:ser>
          <c:idx val="0"/>
          <c:order val="0"/>
          <c:tx>
            <c:strRef>
              <c:f>Planilha1!$B$2</c:f>
              <c:strCache>
                <c:ptCount val="1"/>
                <c:pt idx="0">
                  <c:v>Umidades Medidas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Planilha1!$B$3:$B$8</c:f>
              <c:numCache>
                <c:formatCode>0.00</c:formatCode>
                <c:ptCount val="6"/>
                <c:pt idx="0">
                  <c:v>43.679999999999993</c:v>
                </c:pt>
                <c:pt idx="1">
                  <c:v>49.94</c:v>
                </c:pt>
                <c:pt idx="2">
                  <c:v>83.66</c:v>
                </c:pt>
                <c:pt idx="3">
                  <c:v>27.359999999999996</c:v>
                </c:pt>
                <c:pt idx="4">
                  <c:v>70.259999999999991</c:v>
                </c:pt>
                <c:pt idx="5">
                  <c:v>90.74</c:v>
                </c:pt>
              </c:numCache>
            </c:numRef>
          </c:xVal>
          <c:yVal>
            <c:numRef>
              <c:f>Planilha1!$C$3:$C$8</c:f>
              <c:numCache>
                <c:formatCode>General</c:formatCode>
                <c:ptCount val="6"/>
                <c:pt idx="0">
                  <c:v>23.31</c:v>
                </c:pt>
                <c:pt idx="1">
                  <c:v>33.26</c:v>
                </c:pt>
                <c:pt idx="2">
                  <c:v>75.396000000000001</c:v>
                </c:pt>
                <c:pt idx="3">
                  <c:v>8.74</c:v>
                </c:pt>
                <c:pt idx="4">
                  <c:v>56.88</c:v>
                </c:pt>
                <c:pt idx="5">
                  <c:v>85.593999999999994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80-440E-A709-5F788B8C81C2}"/>
            </c:ext>
          </c:extLst>
        </c:ser>
        <c:ser>
          <c:idx val="1"/>
          <c:order val="1"/>
          <c:tx>
            <c:strRef>
              <c:f>Planilha1!$D$1</c:f>
              <c:strCache>
                <c:ptCount val="1"/>
                <c:pt idx="0">
                  <c:v>Função Obtida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2">
                    <a:alpha val="60000"/>
                  </a:schemeClr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Planilha1!$B$3:$B$8</c:f>
              <c:numCache>
                <c:formatCode>0.00</c:formatCode>
                <c:ptCount val="6"/>
                <c:pt idx="0">
                  <c:v>43.679999999999993</c:v>
                </c:pt>
                <c:pt idx="1">
                  <c:v>49.94</c:v>
                </c:pt>
                <c:pt idx="2">
                  <c:v>83.66</c:v>
                </c:pt>
                <c:pt idx="3">
                  <c:v>27.359999999999996</c:v>
                </c:pt>
                <c:pt idx="4">
                  <c:v>70.259999999999991</c:v>
                </c:pt>
                <c:pt idx="5">
                  <c:v>90.74</c:v>
                </c:pt>
              </c:numCache>
            </c:numRef>
          </c:xVal>
          <c:yVal>
            <c:numRef>
              <c:f>Planilha1!$D$3:$D$8</c:f>
              <c:numCache>
                <c:formatCode>General</c:formatCode>
                <c:ptCount val="6"/>
                <c:pt idx="0">
                  <c:v>25.992448620230068</c:v>
                </c:pt>
                <c:pt idx="1">
                  <c:v>33.683953318720768</c:v>
                </c:pt>
                <c:pt idx="2">
                  <c:v>75.114870001325613</c:v>
                </c:pt>
                <c:pt idx="3">
                  <c:v>5.9404747097878676</c:v>
                </c:pt>
                <c:pt idx="4">
                  <c:v>58.650626717016451</c:v>
                </c:pt>
                <c:pt idx="5">
                  <c:v>83.813888094826268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980-440E-A709-5F788B8C81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3839344"/>
        <c:axId val="1633841840"/>
      </c:scatterChart>
      <c:valAx>
        <c:axId val="1633839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UMIDADE</a:t>
                </a:r>
                <a:r>
                  <a:rPr lang="pt-BR" baseline="0"/>
                  <a:t> RELATIVA MEDIDA</a:t>
                </a:r>
                <a:r>
                  <a:rPr lang="pt-BR"/>
                  <a:t>(%UR)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33841840"/>
        <c:crosses val="autoZero"/>
        <c:crossBetween val="midCat"/>
      </c:valAx>
      <c:valAx>
        <c:axId val="163384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UMIDADE</a:t>
                </a:r>
                <a:r>
                  <a:rPr lang="pt-BR" baseline="0"/>
                  <a:t> RELATIVA REAL(%UR)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33839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2748588295463868"/>
          <c:y val="0.93904575897129927"/>
          <c:w val="0.47907256030400303"/>
          <c:h val="5.89069230094161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463695</xdr:colOff>
      <xdr:row>1</xdr:row>
      <xdr:rowOff>0</xdr:rowOff>
    </xdr:from>
    <xdr:ext cx="656373" cy="2204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4353070" y="194028"/>
              <a:ext cx="656373" cy="2204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𝜎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𝑝</m:t>
                      </m:r>
                    </m:sub>
                  </m:sSub>
                </m:oMath>
              </a14:m>
              <a:r>
                <a:rPr lang="pt-BR" sz="1100"/>
                <a:t>(%UR)</a:t>
              </a:r>
            </a:p>
            <a:p>
              <a:endParaRPr lang="pt-BR" sz="1100"/>
            </a:p>
          </xdr:txBody>
        </xdr:sp>
      </mc:Choice>
      <mc:Fallback xmlns="">
        <xdr:sp macro="" textlink="">
          <xdr:nvSpPr>
            <xdr:cNvPr id="2" name="CaixaDeTexto 1"/>
            <xdr:cNvSpPr txBox="1"/>
          </xdr:nvSpPr>
          <xdr:spPr>
            <a:xfrm>
              <a:off x="4353070" y="194028"/>
              <a:ext cx="656373" cy="2204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pt-BR" sz="1100" b="0" i="0">
                  <a:latin typeface="Cambria Math" panose="02040503050406030204" pitchFamily="18" charset="0"/>
                </a:rPr>
                <a:t>𝑝</a:t>
              </a:r>
              <a:r>
                <a:rPr lang="pt-BR" sz="1100"/>
                <a:t>(%UR)</a:t>
              </a:r>
            </a:p>
            <a:p>
              <a:endParaRPr lang="pt-BR" sz="1100"/>
            </a:p>
          </xdr:txBody>
        </xdr:sp>
      </mc:Fallback>
    </mc:AlternateContent>
    <xdr:clientData/>
  </xdr:oneCellAnchor>
  <xdr:oneCellAnchor>
    <xdr:from>
      <xdr:col>7</xdr:col>
      <xdr:colOff>538692</xdr:colOff>
      <xdr:row>0</xdr:row>
      <xdr:rowOff>170509</xdr:rowOff>
    </xdr:from>
    <xdr:ext cx="714374" cy="1826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9075914" y="170509"/>
              <a:ext cx="714374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/>
                <a:t>1/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𝜎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𝑝</m:t>
                      </m:r>
                    </m:sub>
                  </m:sSub>
                </m:oMath>
              </a14:m>
              <a:r>
                <a:rPr lang="pt-BR" sz="1100"/>
                <a:t>²</a:t>
              </a:r>
            </a:p>
          </xdr:txBody>
        </xdr:sp>
      </mc:Choice>
      <mc:Fallback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9075914" y="170509"/>
              <a:ext cx="714374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/>
                <a:t>1/</a:t>
              </a:r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pt-BR" sz="1100" b="0" i="0">
                  <a:latin typeface="Cambria Math" panose="02040503050406030204" pitchFamily="18" charset="0"/>
                </a:rPr>
                <a:t>𝑝</a:t>
              </a:r>
              <a:r>
                <a:rPr lang="pt-BR" sz="1100"/>
                <a:t>²</a:t>
              </a:r>
            </a:p>
          </xdr:txBody>
        </xdr:sp>
      </mc:Fallback>
    </mc:AlternateContent>
    <xdr:clientData/>
  </xdr:oneCellAnchor>
  <xdr:oneCellAnchor>
    <xdr:from>
      <xdr:col>7</xdr:col>
      <xdr:colOff>267890</xdr:colOff>
      <xdr:row>9</xdr:row>
      <xdr:rowOff>2381</xdr:rowOff>
    </xdr:from>
    <xdr:ext cx="763985" cy="18293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7947421" y="1699022"/>
              <a:ext cx="763985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pt-B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𝑦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7947421" y="1699022"/>
              <a:ext cx="763985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𝑆_</a:t>
              </a:r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𝑦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57149</xdr:colOff>
      <xdr:row>9</xdr:row>
      <xdr:rowOff>0</xdr:rowOff>
    </xdr:from>
    <xdr:ext cx="56197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5419724" y="1714500"/>
              <a:ext cx="5619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5419724" y="1714500"/>
              <a:ext cx="5619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𝑆_𝑥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10</xdr:col>
      <xdr:colOff>28575</xdr:colOff>
      <xdr:row>1</xdr:row>
      <xdr:rowOff>9525</xdr:rowOff>
    </xdr:from>
    <xdr:ext cx="762000" cy="1905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6972300" y="200025"/>
              <a:ext cx="762000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/</m:t>
                    </m:r>
                    <m:sSub>
                      <m:sSub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²</m:t>
                    </m:r>
                  </m:oMath>
                </m:oMathPara>
              </a14:m>
              <a:endParaRPr lang="pt-BR" sz="1100">
                <a:latin typeface="+mj-lt"/>
              </a:endParaRPr>
            </a:p>
          </xdr:txBody>
        </xdr:sp>
      </mc:Choice>
      <mc:Fallback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6972300" y="200025"/>
              <a:ext cx="762000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𝑋/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pt-BR" sz="1100" b="0" i="0">
                  <a:latin typeface="Cambria Math" panose="02040503050406030204" pitchFamily="18" charset="0"/>
                </a:rPr>
                <a:t>𝑦 ²</a:t>
              </a:r>
              <a:endParaRPr lang="pt-BR" sz="1100">
                <a:latin typeface="+mj-lt"/>
              </a:endParaRPr>
            </a:p>
          </xdr:txBody>
        </xdr:sp>
      </mc:Fallback>
    </mc:AlternateContent>
    <xdr:clientData/>
  </xdr:oneCellAnchor>
  <xdr:oneCellAnchor>
    <xdr:from>
      <xdr:col>11</xdr:col>
      <xdr:colOff>48022</xdr:colOff>
      <xdr:row>0</xdr:row>
      <xdr:rowOff>187721</xdr:rowOff>
    </xdr:from>
    <xdr:ext cx="1123950" cy="1809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SpPr txBox="1"/>
          </xdr:nvSpPr>
          <xdr:spPr>
            <a:xfrm>
              <a:off x="11706225" y="187721"/>
              <a:ext cx="1123950" cy="1809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²/</m:t>
                    </m:r>
                    <m:sSub>
                      <m:sSub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²</m:t>
                    </m:r>
                  </m:oMath>
                </m:oMathPara>
              </a14:m>
              <a:endParaRPr lang="pt-BR" sz="1100">
                <a:latin typeface="+mj-lt"/>
              </a:endParaRPr>
            </a:p>
          </xdr:txBody>
        </xdr:sp>
      </mc:Choice>
      <mc:Fallback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SpPr txBox="1"/>
          </xdr:nvSpPr>
          <xdr:spPr>
            <a:xfrm>
              <a:off x="11706225" y="187721"/>
              <a:ext cx="1123950" cy="1809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𝑋²/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pt-BR" sz="1100" b="0" i="0">
                  <a:latin typeface="Cambria Math" panose="02040503050406030204" pitchFamily="18" charset="0"/>
                </a:rPr>
                <a:t>𝑦 ²</a:t>
              </a:r>
              <a:endParaRPr lang="pt-BR" sz="1100">
                <a:latin typeface="+mj-lt"/>
              </a:endParaRPr>
            </a:p>
          </xdr:txBody>
        </xdr:sp>
      </mc:Fallback>
    </mc:AlternateContent>
    <xdr:clientData/>
  </xdr:oneCellAnchor>
  <xdr:oneCellAnchor>
    <xdr:from>
      <xdr:col>12</xdr:col>
      <xdr:colOff>421908</xdr:colOff>
      <xdr:row>0</xdr:row>
      <xdr:rowOff>176390</xdr:rowOff>
    </xdr:from>
    <xdr:ext cx="790575" cy="1905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 txBox="1"/>
          </xdr:nvSpPr>
          <xdr:spPr>
            <a:xfrm>
              <a:off x="14438945" y="176390"/>
              <a:ext cx="790575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pt-BR" sz="1100" b="0"/>
                <a:t>Y</a:t>
              </a:r>
              <a14:m>
                <m:oMath xmlns:m="http://schemas.openxmlformats.org/officeDocument/2006/math">
                  <m:r>
                    <a:rPr lang="pt-BR" sz="1100" b="0" i="1">
                      <a:latin typeface="Cambria Math" panose="02040503050406030204" pitchFamily="18" charset="0"/>
                    </a:rPr>
                    <m:t>/</m:t>
                  </m:r>
                  <m:sSub>
                    <m:sSub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B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𝜎</m:t>
                      </m:r>
                    </m:e>
                    <m:sub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𝑦</m:t>
                      </m:r>
                    </m:sub>
                  </m:sSub>
                  <m:r>
                    <a:rPr lang="pt-BR" sz="1100" b="0" i="1">
                      <a:latin typeface="Cambria Math" panose="02040503050406030204" pitchFamily="18" charset="0"/>
                    </a:rPr>
                    <m:t>²</m:t>
                  </m:r>
                </m:oMath>
              </a14:m>
              <a:endParaRPr lang="pt-BR" sz="1100">
                <a:latin typeface="+mj-lt"/>
              </a:endParaRPr>
            </a:p>
          </xdr:txBody>
        </xdr:sp>
      </mc:Choice>
      <mc:Fallback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 txBox="1"/>
          </xdr:nvSpPr>
          <xdr:spPr>
            <a:xfrm>
              <a:off x="14438945" y="176390"/>
              <a:ext cx="790575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pt-BR" sz="1100" b="0"/>
                <a:t>Y</a:t>
              </a:r>
              <a:r>
                <a:rPr lang="pt-BR" sz="1100" b="0" i="0">
                  <a:latin typeface="Cambria Math" panose="02040503050406030204" pitchFamily="18" charset="0"/>
                </a:rPr>
                <a:t>/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pt-BR" sz="1100" b="0" i="0">
                  <a:latin typeface="Cambria Math" panose="02040503050406030204" pitchFamily="18" charset="0"/>
                </a:rPr>
                <a:t>𝑦 ²</a:t>
              </a:r>
              <a:endParaRPr lang="pt-BR" sz="1100">
                <a:latin typeface="+mj-lt"/>
              </a:endParaRPr>
            </a:p>
          </xdr:txBody>
        </xdr:sp>
      </mc:Fallback>
    </mc:AlternateContent>
    <xdr:clientData/>
  </xdr:oneCellAnchor>
  <xdr:oneCellAnchor>
    <xdr:from>
      <xdr:col>13</xdr:col>
      <xdr:colOff>38100</xdr:colOff>
      <xdr:row>1</xdr:row>
      <xdr:rowOff>0</xdr:rowOff>
    </xdr:from>
    <xdr:ext cx="1143000" cy="18097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 txBox="1"/>
          </xdr:nvSpPr>
          <xdr:spPr>
            <a:xfrm>
              <a:off x="9744075" y="190500"/>
              <a:ext cx="1143000" cy="1809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latin typeface="Cambria Math" panose="02040503050406030204" pitchFamily="18" charset="0"/>
                      </a:rPr>
                      <m:t>𝑋𝑌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/</m:t>
                    </m:r>
                    <m:sSub>
                      <m:sSub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²</m:t>
                    </m:r>
                  </m:oMath>
                </m:oMathPara>
              </a14:m>
              <a:endParaRPr lang="pt-BR">
                <a:effectLst/>
              </a:endParaRPr>
            </a:p>
          </xdr:txBody>
        </xdr:sp>
      </mc:Choice>
      <mc:Fallback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 txBox="1"/>
          </xdr:nvSpPr>
          <xdr:spPr>
            <a:xfrm>
              <a:off x="9744075" y="190500"/>
              <a:ext cx="1143000" cy="1809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𝑋𝑌/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pt-BR" sz="1100" b="0" i="0">
                  <a:latin typeface="Cambria Math" panose="02040503050406030204" pitchFamily="18" charset="0"/>
                </a:rPr>
                <a:t>𝑦 ²</a:t>
              </a:r>
              <a:endParaRPr lang="pt-BR">
                <a:effectLst/>
              </a:endParaRPr>
            </a:p>
          </xdr:txBody>
        </xdr:sp>
      </mc:Fallback>
    </mc:AlternateContent>
    <xdr:clientData/>
  </xdr:oneCellAnchor>
  <xdr:oneCellAnchor>
    <xdr:from>
      <xdr:col>9</xdr:col>
      <xdr:colOff>106422</xdr:colOff>
      <xdr:row>8</xdr:row>
      <xdr:rowOff>170511</xdr:rowOff>
    </xdr:from>
    <xdr:ext cx="895350" cy="171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 txBox="1"/>
          </xdr:nvSpPr>
          <xdr:spPr>
            <a:xfrm>
              <a:off x="10642718" y="1628659"/>
              <a:ext cx="89535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²</m:t>
                        </m:r>
                      </m:sub>
                    </m:sSub>
                  </m:oMath>
                </m:oMathPara>
              </a14:m>
              <a:endParaRPr lang="pt-BR">
                <a:effectLst/>
              </a:endParaRPr>
            </a:p>
            <a:p>
              <a:endParaRPr lang="pt-BR" sz="1100"/>
            </a:p>
          </xdr:txBody>
        </xdr:sp>
      </mc:Choice>
      <mc:Fallback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 txBox="1"/>
          </xdr:nvSpPr>
          <xdr:spPr>
            <a:xfrm>
              <a:off x="10642718" y="1628659"/>
              <a:ext cx="89535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0" i="0">
                  <a:latin typeface="Cambria Math" panose="02040503050406030204" pitchFamily="18" charset="0"/>
                </a:rPr>
                <a:t>𝑆_𝑥²</a:t>
              </a:r>
              <a:endParaRPr lang="pt-BR">
                <a:effectLst/>
              </a:endParaRPr>
            </a:p>
            <a:p>
              <a:endParaRPr lang="pt-BR" sz="1100"/>
            </a:p>
          </xdr:txBody>
        </xdr:sp>
      </mc:Fallback>
    </mc:AlternateContent>
    <xdr:clientData/>
  </xdr:oneCellAnchor>
  <xdr:oneCellAnchor>
    <xdr:from>
      <xdr:col>10</xdr:col>
      <xdr:colOff>152400</xdr:colOff>
      <xdr:row>9</xdr:row>
      <xdr:rowOff>0</xdr:rowOff>
    </xdr:from>
    <xdr:ext cx="552450" cy="18293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CaixaDeTexto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 txBox="1"/>
          </xdr:nvSpPr>
          <xdr:spPr>
            <a:xfrm>
              <a:off x="7096125" y="1714500"/>
              <a:ext cx="552450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30" name="CaixaDeTexto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 txBox="1"/>
          </xdr:nvSpPr>
          <xdr:spPr>
            <a:xfrm>
              <a:off x="7096125" y="1714500"/>
              <a:ext cx="552450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𝑆_𝑦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11</xdr:col>
      <xdr:colOff>197202</xdr:colOff>
      <xdr:row>9</xdr:row>
      <xdr:rowOff>0</xdr:rowOff>
    </xdr:from>
    <xdr:ext cx="923925" cy="1809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CaixaDeTexto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 txBox="1"/>
          </xdr:nvSpPr>
          <xdr:spPr>
            <a:xfrm>
              <a:off x="12908961" y="1640417"/>
              <a:ext cx="923925" cy="1809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𝑥𝑦</m:t>
                        </m:r>
                      </m:sub>
                    </m:sSub>
                  </m:oMath>
                </m:oMathPara>
              </a14:m>
              <a:endParaRPr lang="pt-BR">
                <a:effectLst/>
              </a:endParaRPr>
            </a:p>
            <a:p>
              <a:endParaRPr lang="pt-BR" sz="1100"/>
            </a:p>
          </xdr:txBody>
        </xdr:sp>
      </mc:Choice>
      <mc:Fallback>
        <xdr:sp macro="" textlink="">
          <xdr:nvSpPr>
            <xdr:cNvPr id="31" name="CaixaDeTexto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 txBox="1"/>
          </xdr:nvSpPr>
          <xdr:spPr>
            <a:xfrm>
              <a:off x="12908961" y="1640417"/>
              <a:ext cx="923925" cy="1809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0" i="0">
                  <a:latin typeface="Cambria Math" panose="02040503050406030204" pitchFamily="18" charset="0"/>
                </a:rPr>
                <a:t>𝑆_𝑥𝑦</a:t>
              </a:r>
              <a:endParaRPr lang="pt-BR">
                <a:effectLst/>
              </a:endParaRPr>
            </a:p>
            <a:p>
              <a:endParaRPr lang="pt-BR" sz="1100"/>
            </a:p>
          </xdr:txBody>
        </xdr:sp>
      </mc:Fallback>
    </mc:AlternateContent>
    <xdr:clientData/>
  </xdr:oneCellAnchor>
  <xdr:twoCellAnchor>
    <xdr:from>
      <xdr:col>0</xdr:col>
      <xdr:colOff>0</xdr:colOff>
      <xdr:row>8</xdr:row>
      <xdr:rowOff>160664</xdr:rowOff>
    </xdr:from>
    <xdr:to>
      <xdr:col>6</xdr:col>
      <xdr:colOff>0</xdr:colOff>
      <xdr:row>27</xdr:row>
      <xdr:rowOff>40285</xdr:rowOff>
    </xdr:to>
    <xdr:graphicFrame macro="">
      <xdr:nvGraphicFramePr>
        <xdr:cNvPr id="48" name="Gráfico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topLeftCell="D1" zoomScale="108" workbookViewId="0">
      <selection activeCell="K19" sqref="K19"/>
    </sheetView>
  </sheetViews>
  <sheetFormatPr defaultRowHeight="14.5" x14ac:dyDescent="0.35"/>
  <cols>
    <col min="1" max="1" width="19.81640625" customWidth="1"/>
    <col min="2" max="2" width="22.1796875" customWidth="1"/>
    <col min="3" max="3" width="18.453125" customWidth="1"/>
    <col min="4" max="4" width="20.26953125" customWidth="1"/>
    <col min="5" max="5" width="19.26953125" customWidth="1"/>
    <col min="7" max="7" width="13.453125" customWidth="1"/>
    <col min="8" max="8" width="17.453125" customWidth="1"/>
    <col min="9" max="9" width="11.1796875" customWidth="1"/>
    <col min="10" max="10" width="16.54296875" customWidth="1"/>
    <col min="11" max="11" width="14.54296875" customWidth="1"/>
    <col min="12" max="12" width="18.7265625" customWidth="1"/>
    <col min="13" max="13" width="16.1796875" customWidth="1"/>
    <col min="14" max="14" width="17.7265625" customWidth="1"/>
    <col min="15" max="15" width="18.26953125" customWidth="1"/>
    <col min="16" max="17" width="10.54296875" customWidth="1"/>
    <col min="18" max="18" width="15.26953125" customWidth="1"/>
    <col min="19" max="19" width="10.54296875" customWidth="1"/>
    <col min="20" max="20" width="14.54296875" customWidth="1"/>
    <col min="21" max="21" width="18.7265625" customWidth="1"/>
  </cols>
  <sheetData>
    <row r="1" spans="1:18" x14ac:dyDescent="0.35">
      <c r="B1" s="3" t="s">
        <v>1</v>
      </c>
      <c r="C1" s="3" t="s">
        <v>2</v>
      </c>
      <c r="D1" s="3" t="s">
        <v>10</v>
      </c>
      <c r="E1" s="3" t="s">
        <v>0</v>
      </c>
      <c r="H1" s="26" t="s">
        <v>3</v>
      </c>
      <c r="I1" s="26"/>
      <c r="J1" s="26"/>
      <c r="K1" s="26"/>
      <c r="L1" s="26"/>
      <c r="M1" s="26"/>
      <c r="N1" s="26"/>
      <c r="O1" s="26"/>
    </row>
    <row r="2" spans="1:18" x14ac:dyDescent="0.35">
      <c r="B2" s="3" t="s">
        <v>12</v>
      </c>
      <c r="C2" s="3" t="s">
        <v>11</v>
      </c>
      <c r="D2" s="3" t="s">
        <v>13</v>
      </c>
      <c r="E2" s="25"/>
      <c r="H2" s="7"/>
      <c r="I2" s="8" t="s">
        <v>20</v>
      </c>
      <c r="J2" s="8" t="s">
        <v>21</v>
      </c>
      <c r="K2" s="7"/>
      <c r="L2" s="7"/>
      <c r="M2" s="7"/>
      <c r="N2" s="7"/>
      <c r="O2" s="7"/>
      <c r="R2" s="1"/>
    </row>
    <row r="3" spans="1:18" x14ac:dyDescent="0.35">
      <c r="A3" s="23" t="s">
        <v>14</v>
      </c>
      <c r="B3" s="13">
        <v>43.679999999999993</v>
      </c>
      <c r="C3" s="14">
        <v>23.31</v>
      </c>
      <c r="D3" s="24">
        <f t="shared" ref="D3:D8" si="0">$N$11*B3 + $O$11</f>
        <v>25.992448620230068</v>
      </c>
      <c r="E3" s="18">
        <v>2.0009747624595366</v>
      </c>
      <c r="H3" s="4">
        <f t="shared" ref="H3:H8" si="1">1/(E3)^2</f>
        <v>0.24975648742476092</v>
      </c>
      <c r="I3" s="4">
        <f t="shared" ref="I3:I8" si="2">(B3)^2</f>
        <v>1907.9423999999995</v>
      </c>
      <c r="J3" s="4">
        <f t="shared" ref="J3:J8" si="3">B3*C3</f>
        <v>1018.1807999999997</v>
      </c>
      <c r="K3" s="4">
        <f t="shared" ref="K3:K8" si="4">B3*H3</f>
        <v>10.909363370713555</v>
      </c>
      <c r="L3" s="4">
        <f t="shared" ref="L3:L8" si="5">I3*H3</f>
        <v>476.52099203276805</v>
      </c>
      <c r="M3" s="4">
        <f t="shared" ref="M3:M8" si="6">C3*H3</f>
        <v>5.8218237218711764</v>
      </c>
      <c r="N3" s="4">
        <f t="shared" ref="N3:N8" si="7">J3*H3</f>
        <v>254.29726017133294</v>
      </c>
      <c r="O3" s="7"/>
    </row>
    <row r="4" spans="1:18" x14ac:dyDescent="0.35">
      <c r="A4" s="23" t="s">
        <v>15</v>
      </c>
      <c r="B4" s="15">
        <v>49.94</v>
      </c>
      <c r="C4" s="16">
        <v>33.26</v>
      </c>
      <c r="D4" s="11">
        <f t="shared" si="0"/>
        <v>33.683953318720768</v>
      </c>
      <c r="E4" s="19">
        <v>2.001274593852628</v>
      </c>
      <c r="H4" s="4">
        <f t="shared" si="1"/>
        <v>0.24968165588874183</v>
      </c>
      <c r="I4" s="4">
        <f t="shared" si="2"/>
        <v>2494.0035999999996</v>
      </c>
      <c r="J4" s="4">
        <f t="shared" si="3"/>
        <v>1661.0043999999998</v>
      </c>
      <c r="K4" s="4">
        <f t="shared" si="4"/>
        <v>12.469101895083767</v>
      </c>
      <c r="L4" s="4">
        <f t="shared" si="5"/>
        <v>622.70694864048323</v>
      </c>
      <c r="M4" s="4">
        <f t="shared" si="6"/>
        <v>8.3044118748595537</v>
      </c>
      <c r="N4" s="4">
        <f t="shared" si="7"/>
        <v>414.72232903048604</v>
      </c>
      <c r="O4" s="7"/>
    </row>
    <row r="5" spans="1:18" x14ac:dyDescent="0.35">
      <c r="A5" s="23" t="s">
        <v>16</v>
      </c>
      <c r="B5" s="15">
        <v>83.66</v>
      </c>
      <c r="C5" s="16">
        <v>75.396000000000001</v>
      </c>
      <c r="D5" s="11">
        <f t="shared" si="0"/>
        <v>75.114870001325613</v>
      </c>
      <c r="E5" s="19">
        <v>2.000249984376953</v>
      </c>
      <c r="H5" s="4">
        <f t="shared" si="1"/>
        <v>0.2499375156210947</v>
      </c>
      <c r="I5" s="4">
        <f t="shared" si="2"/>
        <v>6998.9955999999993</v>
      </c>
      <c r="J5" s="4">
        <f t="shared" si="3"/>
        <v>6307.6293599999999</v>
      </c>
      <c r="K5" s="4">
        <f t="shared" si="4"/>
        <v>20.909772556860784</v>
      </c>
      <c r="L5" s="4">
        <f t="shared" si="5"/>
        <v>1749.311572106973</v>
      </c>
      <c r="M5" s="4">
        <f t="shared" si="6"/>
        <v>18.844288927768055</v>
      </c>
      <c r="N5" s="4">
        <f t="shared" si="7"/>
        <v>1576.5132116970756</v>
      </c>
      <c r="O5" s="7"/>
    </row>
    <row r="6" spans="1:18" x14ac:dyDescent="0.35">
      <c r="A6" s="23" t="s">
        <v>17</v>
      </c>
      <c r="B6" s="15">
        <v>27.359999999999996</v>
      </c>
      <c r="C6" s="17">
        <v>8.74</v>
      </c>
      <c r="D6" s="11">
        <f t="shared" si="0"/>
        <v>5.9404747097878676</v>
      </c>
      <c r="E6" s="19">
        <v>2.0007748499019078</v>
      </c>
      <c r="H6" s="4">
        <f t="shared" si="1"/>
        <v>0.24980640003996893</v>
      </c>
      <c r="I6" s="4">
        <f t="shared" si="2"/>
        <v>748.56959999999981</v>
      </c>
      <c r="J6" s="4">
        <f t="shared" si="3"/>
        <v>239.12639999999996</v>
      </c>
      <c r="K6" s="4">
        <f t="shared" si="4"/>
        <v>6.8347031050935492</v>
      </c>
      <c r="L6" s="4">
        <f t="shared" si="5"/>
        <v>186.99747695535947</v>
      </c>
      <c r="M6" s="4">
        <f t="shared" si="6"/>
        <v>2.1833079363493284</v>
      </c>
      <c r="N6" s="4">
        <f t="shared" si="7"/>
        <v>59.735305138517617</v>
      </c>
      <c r="O6" s="7"/>
    </row>
    <row r="7" spans="1:18" x14ac:dyDescent="0.35">
      <c r="A7" s="23" t="s">
        <v>18</v>
      </c>
      <c r="B7" s="15">
        <v>70.259999999999991</v>
      </c>
      <c r="C7" s="16">
        <v>56.88</v>
      </c>
      <c r="D7" s="11">
        <f t="shared" si="0"/>
        <v>58.650626717016451</v>
      </c>
      <c r="E7" s="19">
        <v>2.0101243742614532</v>
      </c>
      <c r="H7" s="4">
        <f t="shared" si="1"/>
        <v>0.24748799683215372</v>
      </c>
      <c r="I7" s="4">
        <f t="shared" si="2"/>
        <v>4936.467599999999</v>
      </c>
      <c r="J7" s="4">
        <f t="shared" si="3"/>
        <v>3996.3887999999997</v>
      </c>
      <c r="K7" s="4">
        <f t="shared" si="4"/>
        <v>17.388506657427119</v>
      </c>
      <c r="L7" s="4">
        <f t="shared" si="5"/>
        <v>1221.7164777508292</v>
      </c>
      <c r="M7" s="4">
        <f t="shared" si="6"/>
        <v>14.077117259812905</v>
      </c>
      <c r="N7" s="4">
        <f t="shared" si="7"/>
        <v>989.05825867445458</v>
      </c>
      <c r="O7" s="7"/>
    </row>
    <row r="8" spans="1:18" x14ac:dyDescent="0.35">
      <c r="A8" s="23" t="s">
        <v>19</v>
      </c>
      <c r="B8" s="15">
        <v>90.74</v>
      </c>
      <c r="C8" s="16">
        <v>85.593999999999994</v>
      </c>
      <c r="D8" s="11">
        <f t="shared" si="0"/>
        <v>83.813888094826268</v>
      </c>
      <c r="E8" s="19">
        <v>2.0013745276684221</v>
      </c>
      <c r="H8" s="4">
        <f t="shared" si="1"/>
        <v>0.24965672200724007</v>
      </c>
      <c r="I8" s="4">
        <f t="shared" si="2"/>
        <v>8233.7475999999988</v>
      </c>
      <c r="J8" s="4">
        <f t="shared" si="3"/>
        <v>7766.7995599999995</v>
      </c>
      <c r="K8" s="4">
        <f t="shared" si="4"/>
        <v>22.653850954936964</v>
      </c>
      <c r="L8" s="4">
        <f t="shared" si="5"/>
        <v>2055.61043565098</v>
      </c>
      <c r="M8" s="4">
        <f t="shared" si="6"/>
        <v>21.369117463487704</v>
      </c>
      <c r="N8" s="4">
        <f t="shared" si="7"/>
        <v>1939.0337186368743</v>
      </c>
      <c r="O8" s="7"/>
    </row>
    <row r="9" spans="1:18" x14ac:dyDescent="0.35">
      <c r="G9" s="5"/>
      <c r="H9" s="29"/>
      <c r="I9" s="29"/>
      <c r="J9" s="29"/>
      <c r="K9" s="29"/>
      <c r="L9" s="29"/>
      <c r="M9" s="29"/>
      <c r="N9" s="29"/>
      <c r="O9" s="29"/>
      <c r="P9" s="20"/>
    </row>
    <row r="10" spans="1:18" x14ac:dyDescent="0.35">
      <c r="G10" s="5"/>
      <c r="H10" s="7"/>
      <c r="I10" s="7"/>
      <c r="J10" s="7"/>
      <c r="K10" s="7"/>
      <c r="L10" s="7"/>
      <c r="M10" s="8" t="s">
        <v>22</v>
      </c>
      <c r="N10" s="8" t="s">
        <v>23</v>
      </c>
      <c r="O10" s="8" t="s">
        <v>6</v>
      </c>
    </row>
    <row r="11" spans="1:18" x14ac:dyDescent="0.35">
      <c r="G11" s="5"/>
      <c r="H11" s="4">
        <f>SUM(H3:H8)</f>
        <v>1.4963267778139602</v>
      </c>
      <c r="I11" s="4">
        <f>SUM(K3:K8)</f>
        <v>91.165298540115742</v>
      </c>
      <c r="J11" s="4">
        <f>SUM(L3:L8)</f>
        <v>6312.8639031373932</v>
      </c>
      <c r="K11" s="4">
        <f>SUM(M3:M8)</f>
        <v>70.600067184148713</v>
      </c>
      <c r="L11" s="4">
        <f>SUM(N3:N8)</f>
        <v>5233.3600833487408</v>
      </c>
      <c r="M11" s="4">
        <f>H11*J11 - I11*I11</f>
        <v>1134.9956450512054</v>
      </c>
      <c r="N11" s="4">
        <f>(1/M11)*(H11*L11 -I11*K11)</f>
        <v>1.2286748719633702</v>
      </c>
      <c r="O11" s="4">
        <f>(1/M11)*(J11*K11 - I11*L11)</f>
        <v>-27.676069787129936</v>
      </c>
    </row>
    <row r="12" spans="1:18" x14ac:dyDescent="0.35">
      <c r="A12" s="22"/>
      <c r="B12" s="22"/>
      <c r="C12" s="22"/>
      <c r="D12" s="22"/>
      <c r="E12" s="22"/>
      <c r="F12" s="22"/>
      <c r="G12" s="12"/>
    </row>
    <row r="13" spans="1:18" x14ac:dyDescent="0.35">
      <c r="A13" s="22"/>
      <c r="B13" s="22"/>
      <c r="C13" s="22"/>
      <c r="D13" s="22"/>
      <c r="E13" s="22"/>
      <c r="F13" s="22"/>
      <c r="G13" s="12"/>
      <c r="H13" s="27" t="s">
        <v>4</v>
      </c>
      <c r="I13" s="28"/>
    </row>
    <row r="14" spans="1:18" x14ac:dyDescent="0.35">
      <c r="A14" s="22"/>
      <c r="B14" s="22"/>
      <c r="C14" s="22"/>
      <c r="D14" s="22"/>
      <c r="E14" s="22"/>
      <c r="F14" s="22"/>
      <c r="G14" s="12"/>
      <c r="H14" s="3" t="s">
        <v>5</v>
      </c>
      <c r="I14" s="9">
        <f>(1/M11)*(H11*L11 -I11*K11)</f>
        <v>1.2286748719633702</v>
      </c>
    </row>
    <row r="15" spans="1:18" x14ac:dyDescent="0.35">
      <c r="A15" s="22"/>
      <c r="B15" s="22"/>
      <c r="C15" s="22"/>
      <c r="D15" s="22"/>
      <c r="E15" s="22"/>
      <c r="F15" s="22"/>
      <c r="G15" s="2"/>
      <c r="H15" s="3" t="s">
        <v>6</v>
      </c>
      <c r="I15" s="9">
        <f>(1/M11)*(J11*K11 - I11*L11)</f>
        <v>-27.676069787129936</v>
      </c>
    </row>
    <row r="16" spans="1:18" x14ac:dyDescent="0.35">
      <c r="A16" s="22"/>
      <c r="B16" s="22"/>
      <c r="C16" s="22"/>
      <c r="D16" s="22"/>
      <c r="E16" s="22"/>
      <c r="F16" s="22"/>
      <c r="G16" s="2"/>
    </row>
    <row r="17" spans="1:9" x14ac:dyDescent="0.35">
      <c r="A17" s="22"/>
      <c r="B17" s="22"/>
      <c r="C17" s="22"/>
      <c r="D17" s="22"/>
      <c r="E17" s="22"/>
      <c r="F17" s="22"/>
      <c r="G17" s="2"/>
      <c r="H17" s="27" t="s">
        <v>7</v>
      </c>
      <c r="I17" s="28"/>
    </row>
    <row r="18" spans="1:9" x14ac:dyDescent="0.35">
      <c r="A18" s="22"/>
      <c r="B18" s="22"/>
      <c r="C18" s="22"/>
      <c r="D18" s="22"/>
      <c r="E18" s="22"/>
      <c r="F18" s="22"/>
      <c r="G18" s="2"/>
      <c r="H18" s="3" t="s">
        <v>8</v>
      </c>
      <c r="I18" s="9">
        <f>1/N11</f>
        <v>0.81388496079686445</v>
      </c>
    </row>
    <row r="19" spans="1:9" x14ac:dyDescent="0.35">
      <c r="A19" s="22"/>
      <c r="B19" s="22"/>
      <c r="C19" s="22"/>
      <c r="D19" s="22"/>
      <c r="E19" s="22"/>
      <c r="F19" s="22"/>
      <c r="G19" s="2"/>
      <c r="H19" s="10" t="s">
        <v>9</v>
      </c>
      <c r="I19" s="9">
        <f>-(O11/N11)</f>
        <v>22.525136973709532</v>
      </c>
    </row>
    <row r="20" spans="1:9" x14ac:dyDescent="0.35">
      <c r="A20" s="22"/>
      <c r="B20" s="22"/>
      <c r="C20" s="22"/>
      <c r="D20" s="22"/>
      <c r="E20" s="22"/>
      <c r="F20" s="22"/>
      <c r="G20" s="12"/>
    </row>
    <row r="21" spans="1:9" x14ac:dyDescent="0.35">
      <c r="A21" s="22"/>
      <c r="B21" s="22"/>
      <c r="C21" s="22"/>
      <c r="D21" s="22"/>
      <c r="E21" s="22"/>
      <c r="F21" s="22"/>
      <c r="G21" s="2"/>
    </row>
    <row r="22" spans="1:9" x14ac:dyDescent="0.35">
      <c r="A22" s="30"/>
      <c r="B22" s="30"/>
      <c r="C22" s="30"/>
      <c r="D22" s="30"/>
      <c r="E22" s="30"/>
      <c r="F22" s="30"/>
      <c r="G22" s="12"/>
    </row>
    <row r="23" spans="1:9" x14ac:dyDescent="0.35">
      <c r="A23" s="21"/>
      <c r="B23" s="21"/>
      <c r="C23" s="21"/>
      <c r="D23" s="21"/>
      <c r="E23" s="21"/>
      <c r="F23" s="21"/>
      <c r="G23" s="12"/>
    </row>
    <row r="24" spans="1:9" x14ac:dyDescent="0.35">
      <c r="A24" s="22"/>
      <c r="B24" s="22"/>
      <c r="C24" s="22"/>
      <c r="D24" s="22"/>
      <c r="E24" s="22"/>
      <c r="F24" s="22"/>
      <c r="G24" s="12"/>
    </row>
    <row r="25" spans="1:9" x14ac:dyDescent="0.35">
      <c r="A25" s="22"/>
      <c r="B25" s="22"/>
      <c r="C25" s="22"/>
      <c r="D25" s="22"/>
      <c r="E25" s="22"/>
      <c r="F25" s="22"/>
      <c r="G25" s="5"/>
    </row>
    <row r="26" spans="1:9" x14ac:dyDescent="0.35">
      <c r="A26" s="22"/>
      <c r="B26" s="22"/>
      <c r="C26" s="22"/>
      <c r="D26" s="22"/>
      <c r="E26" s="22"/>
      <c r="F26" s="22"/>
      <c r="G26" s="5"/>
    </row>
    <row r="27" spans="1:9" x14ac:dyDescent="0.35">
      <c r="A27" s="22"/>
      <c r="B27" s="22"/>
      <c r="C27" s="22"/>
      <c r="D27" s="22"/>
      <c r="E27" s="22"/>
      <c r="F27" s="22"/>
      <c r="G27" s="5"/>
    </row>
    <row r="28" spans="1:9" x14ac:dyDescent="0.35">
      <c r="A28" s="22"/>
      <c r="B28" s="22"/>
      <c r="C28" s="22"/>
      <c r="D28" s="22"/>
      <c r="E28" s="22"/>
      <c r="F28" s="22"/>
      <c r="G28" s="5"/>
    </row>
    <row r="29" spans="1:9" x14ac:dyDescent="0.35">
      <c r="A29" s="22"/>
      <c r="B29" s="22"/>
      <c r="C29" s="22"/>
      <c r="D29" s="22"/>
      <c r="E29" s="22"/>
      <c r="F29" s="22"/>
      <c r="G29" s="5"/>
    </row>
    <row r="30" spans="1:9" x14ac:dyDescent="0.35">
      <c r="A30" s="22"/>
      <c r="B30" s="22"/>
      <c r="C30" s="22"/>
      <c r="D30" s="22"/>
      <c r="E30" s="22"/>
      <c r="F30" s="22"/>
      <c r="G30" s="6"/>
    </row>
    <row r="31" spans="1:9" x14ac:dyDescent="0.35">
      <c r="A31" s="22"/>
      <c r="B31" s="22"/>
      <c r="C31" s="22"/>
      <c r="D31" s="22"/>
      <c r="E31" s="22"/>
      <c r="F31" s="22"/>
      <c r="G31" s="5"/>
    </row>
    <row r="32" spans="1:9" x14ac:dyDescent="0.35">
      <c r="A32" s="22"/>
      <c r="B32" s="22"/>
      <c r="C32" s="22"/>
      <c r="D32" s="22"/>
      <c r="E32" s="22"/>
      <c r="F32" s="22"/>
      <c r="G32" s="5"/>
    </row>
    <row r="33" spans="1:7" x14ac:dyDescent="0.35">
      <c r="A33" s="22"/>
      <c r="B33" s="22"/>
      <c r="C33" s="22"/>
      <c r="D33" s="22"/>
      <c r="E33" s="22"/>
      <c r="F33" s="22"/>
      <c r="G33" s="6"/>
    </row>
    <row r="34" spans="1:7" x14ac:dyDescent="0.35">
      <c r="A34" s="22"/>
      <c r="B34" s="22"/>
      <c r="C34" s="22"/>
      <c r="D34" s="22"/>
      <c r="E34" s="22"/>
      <c r="F34" s="22"/>
      <c r="G34" s="12"/>
    </row>
    <row r="35" spans="1:7" x14ac:dyDescent="0.35">
      <c r="A35" s="22"/>
      <c r="B35" s="22"/>
      <c r="C35" s="22"/>
      <c r="D35" s="22"/>
      <c r="E35" s="22"/>
      <c r="F35" s="22"/>
      <c r="G35" s="12"/>
    </row>
    <row r="36" spans="1:7" x14ac:dyDescent="0.35">
      <c r="A36" s="22"/>
      <c r="B36" s="22"/>
      <c r="C36" s="22"/>
      <c r="D36" s="22"/>
      <c r="E36" s="22"/>
      <c r="F36" s="22"/>
      <c r="G36" s="12"/>
    </row>
    <row r="37" spans="1:7" x14ac:dyDescent="0.35">
      <c r="A37" s="22"/>
      <c r="B37" s="22"/>
      <c r="C37" s="22"/>
      <c r="D37" s="22"/>
      <c r="E37" s="22"/>
      <c r="F37" s="22"/>
      <c r="G37" s="12"/>
    </row>
    <row r="38" spans="1:7" x14ac:dyDescent="0.35">
      <c r="A38" s="22"/>
      <c r="B38" s="22"/>
      <c r="C38" s="22"/>
      <c r="D38" s="22"/>
      <c r="E38" s="22"/>
      <c r="F38" s="22"/>
      <c r="G38" s="12"/>
    </row>
    <row r="39" spans="1:7" x14ac:dyDescent="0.35">
      <c r="A39" s="22"/>
      <c r="B39" s="22"/>
      <c r="C39" s="22"/>
      <c r="D39" s="22"/>
      <c r="E39" s="22"/>
      <c r="F39" s="22"/>
    </row>
    <row r="40" spans="1:7" x14ac:dyDescent="0.35">
      <c r="A40" s="22"/>
      <c r="B40" s="22"/>
      <c r="C40" s="22"/>
      <c r="D40" s="22"/>
      <c r="E40" s="22"/>
      <c r="F40" s="22"/>
    </row>
    <row r="41" spans="1:7" x14ac:dyDescent="0.35">
      <c r="A41" s="22"/>
      <c r="B41" s="22"/>
      <c r="C41" s="22"/>
      <c r="D41" s="22"/>
      <c r="E41" s="22"/>
      <c r="F41" s="22"/>
    </row>
  </sheetData>
  <mergeCells count="5">
    <mergeCell ref="H1:O1"/>
    <mergeCell ref="H13:I13"/>
    <mergeCell ref="H17:I17"/>
    <mergeCell ref="H9:O9"/>
    <mergeCell ref="A22:F2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Escola Sesc de Ensino Médio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 Silva Melo de Oliveira</cp:lastModifiedBy>
  <dcterms:created xsi:type="dcterms:W3CDTF">2020-11-04T14:31:41Z</dcterms:created>
  <dcterms:modified xsi:type="dcterms:W3CDTF">2020-11-20T11:19:02Z</dcterms:modified>
</cp:coreProperties>
</file>