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1dd2b3b0fc327b09/Documentos/Arquivos INSPER 1° SEMESTRE/INSTRUMED/DHT22/"/>
    </mc:Choice>
  </mc:AlternateContent>
  <xr:revisionPtr revIDLastSave="1" documentId="11_37875302EA997BD0A42D4CC08DD18F6990F29BE3" xr6:coauthVersionLast="45" xr6:coauthVersionMax="45" xr10:uidLastSave="{BE881950-114D-43C3-BBC1-5CE50DBC8668}"/>
  <bookViews>
    <workbookView xWindow="-110" yWindow="-110" windowWidth="19420" windowHeight="1042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B27" i="1" s="1"/>
  <c r="I15" i="1"/>
  <c r="C27" i="1" s="1"/>
  <c r="I16" i="1"/>
  <c r="D23" i="1" s="1"/>
  <c r="I17" i="1"/>
  <c r="E27" i="1" s="1"/>
  <c r="I18" i="1"/>
  <c r="F25" i="1" s="1"/>
  <c r="I19" i="1"/>
  <c r="G24" i="1" s="1"/>
  <c r="D25" i="1" l="1"/>
  <c r="F23" i="1"/>
  <c r="G26" i="1"/>
  <c r="D24" i="1"/>
  <c r="J16" i="1" s="1"/>
  <c r="K16" i="1" s="1"/>
  <c r="M16" i="1" s="1"/>
  <c r="O16" i="1" s="1"/>
  <c r="E26" i="1"/>
  <c r="G25" i="1"/>
  <c r="C23" i="1"/>
  <c r="J15" i="1" s="1"/>
  <c r="K15" i="1" s="1"/>
  <c r="M15" i="1" s="1"/>
  <c r="O15" i="1" s="1"/>
  <c r="D26" i="1"/>
  <c r="F24" i="1"/>
  <c r="G27" i="1"/>
  <c r="C25" i="1"/>
  <c r="E23" i="1"/>
  <c r="F26" i="1"/>
  <c r="C26" i="1"/>
  <c r="E24" i="1"/>
  <c r="F27" i="1"/>
  <c r="E25" i="1"/>
  <c r="G23" i="1"/>
  <c r="C24" i="1"/>
  <c r="D27" i="1"/>
  <c r="B24" i="1"/>
  <c r="B26" i="1"/>
  <c r="B25" i="1"/>
  <c r="B23" i="1"/>
  <c r="J14" i="1" s="1"/>
  <c r="K14" i="1" s="1"/>
  <c r="M14" i="1" s="1"/>
  <c r="C15" i="1"/>
  <c r="C16" i="1"/>
  <c r="C17" i="1"/>
  <c r="C18" i="1"/>
  <c r="C19" i="1"/>
  <c r="C14" i="1"/>
  <c r="H3" i="1"/>
  <c r="I4" i="1"/>
  <c r="K4" i="1" s="1"/>
  <c r="M4" i="1" s="1"/>
  <c r="I5" i="1"/>
  <c r="K5" i="1" s="1"/>
  <c r="M5" i="1" s="1"/>
  <c r="I6" i="1"/>
  <c r="K6" i="1" s="1"/>
  <c r="M6" i="1" s="1"/>
  <c r="I7" i="1"/>
  <c r="K7" i="1" s="1"/>
  <c r="M7" i="1" s="1"/>
  <c r="I8" i="1"/>
  <c r="K8" i="1" s="1"/>
  <c r="M8" i="1" s="1"/>
  <c r="I3" i="1"/>
  <c r="K3" i="1" s="1"/>
  <c r="M3" i="1" s="1"/>
  <c r="H4" i="1"/>
  <c r="H5" i="1"/>
  <c r="H6" i="1"/>
  <c r="H7" i="1"/>
  <c r="H8" i="1"/>
  <c r="J17" i="1" l="1"/>
  <c r="K17" i="1" s="1"/>
  <c r="M17" i="1" s="1"/>
  <c r="O17" i="1" s="1"/>
  <c r="J19" i="1"/>
  <c r="K19" i="1" s="1"/>
  <c r="M19" i="1" s="1"/>
  <c r="O19" i="1" s="1"/>
  <c r="J18" i="1"/>
  <c r="K18" i="1" s="1"/>
  <c r="M18" i="1" s="1"/>
  <c r="O18" i="1" s="1"/>
</calcChain>
</file>

<file path=xl/sharedStrings.xml><?xml version="1.0" encoding="utf-8"?>
<sst xmlns="http://schemas.openxmlformats.org/spreadsheetml/2006/main" count="42" uniqueCount="21">
  <si>
    <t>Acetato de Potássio</t>
  </si>
  <si>
    <t>Cloreto de Magnésio</t>
  </si>
  <si>
    <t>Cloreto de Sódio</t>
  </si>
  <si>
    <t>Hidróxido de Potássio</t>
  </si>
  <si>
    <t>Nitrato de Cálcio</t>
  </si>
  <si>
    <t>Cloreto de Potássio</t>
  </si>
  <si>
    <t>Sais</t>
  </si>
  <si>
    <t>Temperaturas (°C)</t>
  </si>
  <si>
    <t>Umidades</t>
  </si>
  <si>
    <t>Pontos para interpolar/extrapolar(°C)</t>
  </si>
  <si>
    <t>Pontos para interpolar/extrapolar (%UR)</t>
  </si>
  <si>
    <t>Temperaturas</t>
  </si>
  <si>
    <t>UR interpolada(%UR)</t>
  </si>
  <si>
    <t>(°C)</t>
  </si>
  <si>
    <t>(%UR)</t>
  </si>
  <si>
    <t>x</t>
  </si>
  <si>
    <t>Medidas</t>
  </si>
  <si>
    <t>y</t>
  </si>
  <si>
    <t>Média(%UR)</t>
  </si>
  <si>
    <t>Calculando desvio Padrão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</si>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</sst>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/>
    <xf numFmtId="164" fontId="0" fillId="0" borderId="0" xfId="0" applyNumberFormat="1"/>
    <xf numFmtId="0" fontId="0" fillId="0" borderId="0" xfId="0" applyFill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228600</xdr:colOff>
      <xdr:row>0</xdr:row>
      <xdr:rowOff>57150</xdr:rowOff>
    </xdr:from>
    <xdr:ext cx="22191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9601200" y="57150"/>
              <a:ext cx="22191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𝑑𝑤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9601200" y="57150"/>
              <a:ext cx="22191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𝑑𝑥/𝑑𝑤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8</xdr:col>
      <xdr:colOff>81219</xdr:colOff>
      <xdr:row>1</xdr:row>
      <xdr:rowOff>19766</xdr:rowOff>
    </xdr:from>
    <xdr:ext cx="571500" cy="400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9442348" y="419201"/>
              <a:ext cx="571500" cy="400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t-BR" sz="1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%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𝑈𝑅</m:t>
                            </m:r>
                          </m:num>
                          <m:den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°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9442348" y="419201"/>
              <a:ext cx="571500" cy="400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000" i="0">
                  <a:latin typeface="Cambria Math" panose="02040503050406030204" pitchFamily="18" charset="0"/>
                </a:rPr>
                <a:t>(</a:t>
              </a:r>
              <a:r>
                <a:rPr lang="pt-BR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%𝑈𝑅)/(°𝐶)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9</xdr:col>
      <xdr:colOff>123825</xdr:colOff>
      <xdr:row>0</xdr:row>
      <xdr:rowOff>95250</xdr:rowOff>
    </xdr:from>
    <xdr:ext cx="381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9963150" y="9525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9963150" y="9525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pt-BR" sz="1100" b="0" i="0">
                  <a:latin typeface="Cambria Math" panose="02040503050406030204" pitchFamily="18" charset="0"/>
                </a:rPr>
                <a:t>𝑤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114300</xdr:colOff>
      <xdr:row>0</xdr:row>
      <xdr:rowOff>85725</xdr:rowOff>
    </xdr:from>
    <xdr:ext cx="381000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0563225" y="85725"/>
              <a:ext cx="38100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10563225" y="85725"/>
              <a:ext cx="38100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BR" sz="1100" b="0" i="0">
                  <a:latin typeface="Cambria Math" panose="02040503050406030204" pitchFamily="18" charset="0"/>
                </a:rPr>
                <a:t>𝑤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→𝑥)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180975</xdr:colOff>
      <xdr:row>1</xdr:row>
      <xdr:rowOff>38100</xdr:rowOff>
    </xdr:from>
    <xdr:ext cx="19499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1239500" y="438150"/>
              <a:ext cx="19499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11239500" y="438150"/>
              <a:ext cx="19499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𝑑𝑦/𝑑𝑥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104774</xdr:colOff>
      <xdr:row>0</xdr:row>
      <xdr:rowOff>66675</xdr:rowOff>
    </xdr:from>
    <xdr:ext cx="39052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772899" y="66675"/>
              <a:ext cx="3905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11772899" y="66675"/>
              <a:ext cx="39052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BR" sz="1100" b="0" i="0">
                  <a:latin typeface="Cambria Math" panose="02040503050406030204" pitchFamily="18" charset="0"/>
                </a:rPr>
                <a:t>𝑤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→𝑦)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9</xdr:col>
      <xdr:colOff>237104</xdr:colOff>
      <xdr:row>11</xdr:row>
      <xdr:rowOff>4763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0365921" y="2479562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7" name="CaixaDeTexto 16"/>
            <xdr:cNvSpPr txBox="1"/>
          </xdr:nvSpPr>
          <xdr:spPr>
            <a:xfrm>
              <a:off x="10365921" y="2479562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102053</xdr:colOff>
      <xdr:row>11</xdr:row>
      <xdr:rowOff>0</xdr:rowOff>
    </xdr:from>
    <xdr:ext cx="381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0843191" y="2474799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8" name="CaixaDeTexto 17"/>
            <xdr:cNvSpPr txBox="1"/>
          </xdr:nvSpPr>
          <xdr:spPr>
            <a:xfrm>
              <a:off x="10843191" y="2474799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pt-BR" sz="1100" b="0" i="0">
                  <a:latin typeface="Cambria Math" panose="02040503050406030204" pitchFamily="18" charset="0"/>
                </a:rPr>
                <a:t>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68036</xdr:colOff>
      <xdr:row>11</xdr:row>
      <xdr:rowOff>0</xdr:rowOff>
    </xdr:from>
    <xdr:ext cx="381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1421496" y="2474799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9" name="CaixaDeTexto 18"/>
            <xdr:cNvSpPr txBox="1"/>
          </xdr:nvSpPr>
          <xdr:spPr>
            <a:xfrm>
              <a:off x="11421496" y="2474799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pt-BR" sz="1100" b="0" i="0">
                  <a:latin typeface="Cambria Math" panose="02040503050406030204" pitchFamily="18" charset="0"/>
                </a:rPr>
                <a:t>𝑏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102054</xdr:colOff>
      <xdr:row>10</xdr:row>
      <xdr:rowOff>178593</xdr:rowOff>
    </xdr:from>
    <xdr:ext cx="38100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2067835" y="2466294"/>
              <a:ext cx="38100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0" name="CaixaDeTexto 19"/>
            <xdr:cNvSpPr txBox="1"/>
          </xdr:nvSpPr>
          <xdr:spPr>
            <a:xfrm>
              <a:off x="12067835" y="2466294"/>
              <a:ext cx="38100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pt-BR" sz="1100" b="0" i="0">
                  <a:latin typeface="Cambria Math" panose="02040503050406030204" pitchFamily="18" charset="0"/>
                </a:rPr>
                <a:t>𝑦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13</xdr:col>
      <xdr:colOff>112661</xdr:colOff>
      <xdr:row>10</xdr:row>
      <xdr:rowOff>184355</xdr:rowOff>
    </xdr:from>
    <xdr:ext cx="389194" cy="184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2679516" y="2529758"/>
              <a:ext cx="389194" cy="184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1" name="CaixaDeTexto 20"/>
            <xdr:cNvSpPr txBox="1"/>
          </xdr:nvSpPr>
          <xdr:spPr>
            <a:xfrm>
              <a:off x="12679516" y="2529758"/>
              <a:ext cx="389194" cy="184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BR" sz="1100" b="0" i="0">
                  <a:latin typeface="Cambria Math" panose="02040503050406030204" pitchFamily="18" charset="0"/>
                </a:rPr>
                <a:t>𝑤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→𝑦)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153630</xdr:colOff>
      <xdr:row>10</xdr:row>
      <xdr:rowOff>184355</xdr:rowOff>
    </xdr:from>
    <xdr:ext cx="299065" cy="215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3335001" y="2529758"/>
              <a:ext cx="299065" cy="215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2" name="CaixaDeTexto 21"/>
            <xdr:cNvSpPr txBox="1"/>
          </xdr:nvSpPr>
          <xdr:spPr>
            <a:xfrm>
              <a:off x="13335001" y="2529758"/>
              <a:ext cx="299065" cy="215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pt-BR" sz="1100" b="0" i="0">
                  <a:latin typeface="Cambria Math" panose="02040503050406030204" pitchFamily="18" charset="0"/>
                </a:rPr>
                <a:t>𝑦+𝑤)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tabSelected="1" topLeftCell="A4" zoomScale="79" workbookViewId="0">
      <selection activeCell="I27" sqref="I27"/>
    </sheetView>
  </sheetViews>
  <sheetFormatPr defaultRowHeight="14.5" x14ac:dyDescent="0.35"/>
  <cols>
    <col min="2" max="2" width="20.26953125" customWidth="1"/>
    <col min="3" max="3" width="19.81640625" customWidth="1"/>
    <col min="4" max="6" width="20" customWidth="1"/>
    <col min="7" max="7" width="18" customWidth="1"/>
    <col min="8" max="8" width="19.453125" customWidth="1"/>
    <col min="9" max="9" width="11.26953125" customWidth="1"/>
    <col min="12" max="12" width="14.453125" customWidth="1"/>
    <col min="13" max="13" width="18.7265625" customWidth="1"/>
    <col min="15" max="15" width="12.453125" customWidth="1"/>
  </cols>
  <sheetData>
    <row r="1" spans="2:15" ht="31.5" customHeight="1" x14ac:dyDescent="0.35">
      <c r="B1" s="3"/>
      <c r="C1" s="3"/>
      <c r="D1" s="18" t="s">
        <v>8</v>
      </c>
      <c r="E1" s="18"/>
      <c r="F1" s="18" t="s">
        <v>11</v>
      </c>
      <c r="G1" s="18"/>
      <c r="H1" s="3"/>
      <c r="I1" s="3"/>
      <c r="J1" s="3"/>
      <c r="K1" s="3"/>
      <c r="L1" s="3"/>
      <c r="M1" s="3"/>
    </row>
    <row r="2" spans="2:15" ht="30.75" customHeight="1" x14ac:dyDescent="0.35">
      <c r="B2" s="8" t="s">
        <v>6</v>
      </c>
      <c r="C2" s="9" t="s">
        <v>7</v>
      </c>
      <c r="D2" s="19" t="s">
        <v>10</v>
      </c>
      <c r="E2" s="19"/>
      <c r="F2" s="19" t="s">
        <v>9</v>
      </c>
      <c r="G2" s="19"/>
      <c r="H2" s="8" t="s">
        <v>12</v>
      </c>
      <c r="I2" s="10"/>
      <c r="J2" s="9" t="s">
        <v>13</v>
      </c>
      <c r="K2" s="9" t="s">
        <v>14</v>
      </c>
      <c r="L2" s="10"/>
      <c r="M2" s="9" t="s">
        <v>14</v>
      </c>
    </row>
    <row r="3" spans="2:15" x14ac:dyDescent="0.35">
      <c r="B3" s="11" t="s">
        <v>0</v>
      </c>
      <c r="C3" s="14">
        <v>16.899999999999999</v>
      </c>
      <c r="D3" s="14">
        <v>23.5</v>
      </c>
      <c r="E3" s="14">
        <v>23</v>
      </c>
      <c r="F3" s="14">
        <v>15</v>
      </c>
      <c r="G3" s="14">
        <v>20</v>
      </c>
      <c r="H3" s="14">
        <f>((E3-D3)/(G3-F3))*(C3-F3) +D3</f>
        <v>23.31</v>
      </c>
      <c r="I3" s="14">
        <f>((E3-D3)/(G3-F3))</f>
        <v>-0.1</v>
      </c>
      <c r="J3" s="14">
        <v>0.5</v>
      </c>
      <c r="K3" s="15">
        <f>SQRT((J3^2)*(I3^2))</f>
        <v>0.05</v>
      </c>
      <c r="L3" s="14">
        <v>1</v>
      </c>
      <c r="M3" s="15">
        <f>SQRT((K3^2)*(L3^2))</f>
        <v>0.05</v>
      </c>
    </row>
    <row r="4" spans="2:15" x14ac:dyDescent="0.35">
      <c r="B4" s="11" t="s">
        <v>1</v>
      </c>
      <c r="C4" s="14">
        <v>17.399999999999999</v>
      </c>
      <c r="D4" s="14">
        <v>33.5</v>
      </c>
      <c r="E4" s="14">
        <v>33</v>
      </c>
      <c r="F4" s="14">
        <v>15</v>
      </c>
      <c r="G4" s="14">
        <v>20</v>
      </c>
      <c r="H4" s="14">
        <f t="shared" ref="H4:H8" si="0">((E4-D4)/(G4-F4))*(C4-F4) +D4</f>
        <v>33.26</v>
      </c>
      <c r="I4" s="14">
        <f t="shared" ref="I4:I8" si="1">((E4-D4)/(G4-F4))</f>
        <v>-0.1</v>
      </c>
      <c r="J4" s="14">
        <v>0.5</v>
      </c>
      <c r="K4" s="15">
        <f t="shared" ref="K4:K8" si="2">SQRT((J4^2)*(I4^2))</f>
        <v>0.05</v>
      </c>
      <c r="L4" s="14">
        <v>1</v>
      </c>
      <c r="M4" s="15">
        <f t="shared" ref="M4:M8" si="3">SQRT((K4^2)*(L4^2))</f>
        <v>0.05</v>
      </c>
    </row>
    <row r="5" spans="2:15" x14ac:dyDescent="0.35">
      <c r="B5" s="11" t="s">
        <v>2</v>
      </c>
      <c r="C5" s="14">
        <v>17.600000000000001</v>
      </c>
      <c r="D5" s="14">
        <v>75.5</v>
      </c>
      <c r="E5" s="14">
        <v>75.3</v>
      </c>
      <c r="F5" s="14">
        <v>15</v>
      </c>
      <c r="G5" s="14">
        <v>20</v>
      </c>
      <c r="H5" s="14">
        <f t="shared" si="0"/>
        <v>75.396000000000001</v>
      </c>
      <c r="I5" s="14">
        <f t="shared" si="1"/>
        <v>-4.000000000000057E-2</v>
      </c>
      <c r="J5" s="14">
        <v>0.5</v>
      </c>
      <c r="K5" s="15">
        <f t="shared" si="2"/>
        <v>2.0000000000000285E-2</v>
      </c>
      <c r="L5" s="14">
        <v>1</v>
      </c>
      <c r="M5" s="15">
        <f t="shared" si="3"/>
        <v>2.0000000000000285E-2</v>
      </c>
    </row>
    <row r="6" spans="2:15" x14ac:dyDescent="0.35">
      <c r="B6" s="11" t="s">
        <v>3</v>
      </c>
      <c r="C6" s="14">
        <v>17.600000000000001</v>
      </c>
      <c r="D6" s="14">
        <v>9</v>
      </c>
      <c r="E6" s="14">
        <v>8</v>
      </c>
      <c r="F6" s="14">
        <v>15</v>
      </c>
      <c r="G6" s="14">
        <v>25</v>
      </c>
      <c r="H6" s="14">
        <f t="shared" si="0"/>
        <v>8.74</v>
      </c>
      <c r="I6" s="14">
        <f t="shared" si="1"/>
        <v>-0.1</v>
      </c>
      <c r="J6" s="14">
        <v>0.5</v>
      </c>
      <c r="K6" s="15">
        <f t="shared" si="2"/>
        <v>0.05</v>
      </c>
      <c r="L6" s="14">
        <v>1</v>
      </c>
      <c r="M6" s="15">
        <f t="shared" si="3"/>
        <v>0.05</v>
      </c>
    </row>
    <row r="7" spans="2:15" x14ac:dyDescent="0.35">
      <c r="B7" s="11" t="s">
        <v>4</v>
      </c>
      <c r="C7" s="14">
        <v>17.8</v>
      </c>
      <c r="D7" s="14">
        <v>58</v>
      </c>
      <c r="E7" s="14">
        <v>56</v>
      </c>
      <c r="F7" s="14">
        <v>15</v>
      </c>
      <c r="G7" s="14">
        <v>20</v>
      </c>
      <c r="H7" s="14">
        <f t="shared" si="0"/>
        <v>56.88</v>
      </c>
      <c r="I7" s="14">
        <f t="shared" si="1"/>
        <v>-0.4</v>
      </c>
      <c r="J7" s="14">
        <v>0.5</v>
      </c>
      <c r="K7" s="15">
        <f t="shared" si="2"/>
        <v>0.2</v>
      </c>
      <c r="L7" s="14">
        <v>1</v>
      </c>
      <c r="M7" s="15">
        <f t="shared" si="3"/>
        <v>0.2</v>
      </c>
    </row>
    <row r="8" spans="2:15" x14ac:dyDescent="0.35">
      <c r="B8" s="11" t="s">
        <v>5</v>
      </c>
      <c r="C8" s="14">
        <v>17.899999999999999</v>
      </c>
      <c r="D8" s="14">
        <v>86</v>
      </c>
      <c r="E8" s="14">
        <v>85.3</v>
      </c>
      <c r="F8" s="14">
        <v>15</v>
      </c>
      <c r="G8" s="14">
        <v>20</v>
      </c>
      <c r="H8" s="14">
        <f t="shared" si="0"/>
        <v>85.593999999999994</v>
      </c>
      <c r="I8" s="14">
        <f t="shared" si="1"/>
        <v>-0.14000000000000057</v>
      </c>
      <c r="J8" s="14">
        <v>0.5</v>
      </c>
      <c r="K8" s="15">
        <f t="shared" si="2"/>
        <v>7.0000000000000284E-2</v>
      </c>
      <c r="L8" s="14">
        <v>1</v>
      </c>
      <c r="M8" s="15">
        <f t="shared" si="3"/>
        <v>7.0000000000000284E-2</v>
      </c>
    </row>
    <row r="12" spans="2:15" x14ac:dyDescent="0.35">
      <c r="B12" s="3"/>
      <c r="C12" s="5" t="s">
        <v>15</v>
      </c>
      <c r="D12" s="18" t="s">
        <v>16</v>
      </c>
      <c r="E12" s="18"/>
      <c r="F12" s="18"/>
      <c r="G12" s="18"/>
      <c r="H12" s="18"/>
      <c r="I12" s="5" t="s">
        <v>17</v>
      </c>
      <c r="J12" s="3"/>
      <c r="K12" s="3"/>
      <c r="L12" s="3"/>
      <c r="M12" s="3"/>
      <c r="N12" s="3"/>
      <c r="O12" s="3"/>
    </row>
    <row r="13" spans="2:15" ht="18" customHeight="1" x14ac:dyDescent="0.35">
      <c r="B13" s="4" t="s">
        <v>6</v>
      </c>
      <c r="C13" s="4" t="s">
        <v>12</v>
      </c>
      <c r="D13" s="4">
        <v>1</v>
      </c>
      <c r="E13" s="4">
        <v>2</v>
      </c>
      <c r="F13" s="4">
        <v>3</v>
      </c>
      <c r="G13" s="4">
        <v>4</v>
      </c>
      <c r="H13" s="4">
        <v>5</v>
      </c>
      <c r="I13" s="2" t="s">
        <v>18</v>
      </c>
      <c r="J13" s="4" t="s">
        <v>14</v>
      </c>
      <c r="K13" s="4" t="s">
        <v>14</v>
      </c>
      <c r="L13" s="4" t="s">
        <v>14</v>
      </c>
      <c r="M13" s="4" t="s">
        <v>14</v>
      </c>
      <c r="N13" s="4" t="s">
        <v>14</v>
      </c>
      <c r="O13" s="4" t="s">
        <v>14</v>
      </c>
    </row>
    <row r="14" spans="2:15" x14ac:dyDescent="0.35">
      <c r="B14" s="6" t="s">
        <v>0</v>
      </c>
      <c r="C14" s="7">
        <f>((E3-D3)/(G3-F3))*(C3-F3) +D3</f>
        <v>23.31</v>
      </c>
      <c r="D14" s="7">
        <v>43.8</v>
      </c>
      <c r="E14" s="7">
        <v>43.7</v>
      </c>
      <c r="F14" s="7">
        <v>43.7</v>
      </c>
      <c r="G14" s="7">
        <v>43.6</v>
      </c>
      <c r="H14" s="7">
        <v>43.6</v>
      </c>
      <c r="I14" s="7">
        <f>AVERAGE(D14:H14)</f>
        <v>43.679999999999993</v>
      </c>
      <c r="J14" s="7">
        <f>(SUM(B23:B27))^0.5</f>
        <v>8.3666002653406193E-2</v>
      </c>
      <c r="K14" s="7">
        <f>J14/(5^0.5)</f>
        <v>3.7416573867738806E-2</v>
      </c>
      <c r="L14" s="7">
        <v>2</v>
      </c>
      <c r="M14" s="16">
        <f>(K14^2+L14^2)^0.5</f>
        <v>2.0003499693803581</v>
      </c>
      <c r="N14" s="7">
        <v>0.05</v>
      </c>
      <c r="O14" s="16" t="s">
        <v>20</v>
      </c>
    </row>
    <row r="15" spans="2:15" x14ac:dyDescent="0.35">
      <c r="B15" s="6" t="s">
        <v>1</v>
      </c>
      <c r="C15" s="7">
        <f t="shared" ref="C15:C19" si="4">((E4-D4)/(G4-F4))*(C4-F4) +D4</f>
        <v>33.26</v>
      </c>
      <c r="D15" s="7">
        <v>50.1</v>
      </c>
      <c r="E15" s="7">
        <v>50</v>
      </c>
      <c r="F15" s="7">
        <v>49.9</v>
      </c>
      <c r="G15" s="7">
        <v>49.9</v>
      </c>
      <c r="H15" s="7">
        <v>49.8</v>
      </c>
      <c r="I15" s="7">
        <f t="shared" ref="I15:I19" si="5">AVERAGE(D15:H15)</f>
        <v>49.94</v>
      </c>
      <c r="J15" s="7">
        <f>(SUM(C23:C27))^0.5</f>
        <v>0.11401754250991541</v>
      </c>
      <c r="K15" s="7">
        <f t="shared" ref="K15:K19" si="6">J15/(5^0.5)</f>
        <v>5.0990195135928569E-2</v>
      </c>
      <c r="L15" s="7">
        <v>2</v>
      </c>
      <c r="M15" s="16">
        <f t="shared" ref="M15:M19" si="7">(K15^2+L15^2)^0.5</f>
        <v>2.0006498944093143</v>
      </c>
      <c r="N15" s="7">
        <v>0.05</v>
      </c>
      <c r="O15" s="16">
        <f t="shared" ref="O15:O19" si="8">(M15^2+N15^2)^0.5</f>
        <v>2.001274593852628</v>
      </c>
    </row>
    <row r="16" spans="2:15" x14ac:dyDescent="0.35">
      <c r="B16" s="6" t="s">
        <v>2</v>
      </c>
      <c r="C16" s="7">
        <f t="shared" si="4"/>
        <v>75.396000000000001</v>
      </c>
      <c r="D16" s="7">
        <v>83.6</v>
      </c>
      <c r="E16" s="7">
        <v>83.6</v>
      </c>
      <c r="F16" s="7">
        <v>83.7</v>
      </c>
      <c r="G16" s="7">
        <v>83.7</v>
      </c>
      <c r="H16" s="7">
        <v>83.7</v>
      </c>
      <c r="I16" s="7">
        <f t="shared" si="5"/>
        <v>83.66</v>
      </c>
      <c r="J16" s="7">
        <f>(SUM(D23:D27))^0.5</f>
        <v>5.4772255750521283E-2</v>
      </c>
      <c r="K16" s="7">
        <f t="shared" si="6"/>
        <v>2.4494897427833871E-2</v>
      </c>
      <c r="L16" s="7">
        <v>2</v>
      </c>
      <c r="M16" s="16">
        <f t="shared" si="7"/>
        <v>2.000149994375422</v>
      </c>
      <c r="N16" s="7">
        <v>0.02</v>
      </c>
      <c r="O16" s="16">
        <f t="shared" si="8"/>
        <v>2.000249984376953</v>
      </c>
    </row>
    <row r="17" spans="2:15" x14ac:dyDescent="0.35">
      <c r="B17" s="6" t="s">
        <v>3</v>
      </c>
      <c r="C17" s="7">
        <f t="shared" si="4"/>
        <v>8.74</v>
      </c>
      <c r="D17" s="7">
        <v>27.4</v>
      </c>
      <c r="E17" s="7">
        <v>27.4</v>
      </c>
      <c r="F17" s="7">
        <v>27.4</v>
      </c>
      <c r="G17" s="7">
        <v>27.3</v>
      </c>
      <c r="H17" s="7">
        <v>27.3</v>
      </c>
      <c r="I17" s="7">
        <f t="shared" si="5"/>
        <v>27.359999999999996</v>
      </c>
      <c r="J17" s="7">
        <f>(SUM(E23:E27))^0.5</f>
        <v>5.4772255750515447E-2</v>
      </c>
      <c r="K17" s="7">
        <f t="shared" si="6"/>
        <v>2.4494897427831258E-2</v>
      </c>
      <c r="L17" s="7">
        <v>2</v>
      </c>
      <c r="M17" s="16">
        <f t="shared" si="7"/>
        <v>2.000149994375422</v>
      </c>
      <c r="N17" s="7">
        <v>0.05</v>
      </c>
      <c r="O17" s="16">
        <f t="shared" si="8"/>
        <v>2.0007748499019078</v>
      </c>
    </row>
    <row r="18" spans="2:15" x14ac:dyDescent="0.35">
      <c r="B18" s="6" t="s">
        <v>4</v>
      </c>
      <c r="C18" s="7">
        <f t="shared" si="4"/>
        <v>56.88</v>
      </c>
      <c r="D18" s="7">
        <v>70.3</v>
      </c>
      <c r="E18" s="7">
        <v>70.3</v>
      </c>
      <c r="F18" s="7">
        <v>70.3</v>
      </c>
      <c r="G18" s="7">
        <v>70.2</v>
      </c>
      <c r="H18" s="7">
        <v>70.2</v>
      </c>
      <c r="I18" s="7">
        <f t="shared" si="5"/>
        <v>70.259999999999991</v>
      </c>
      <c r="J18" s="7">
        <f>(SUM(F23:F27))^0.5</f>
        <v>5.4772255750513497E-2</v>
      </c>
      <c r="K18" s="7">
        <f t="shared" si="6"/>
        <v>2.4494897427830387E-2</v>
      </c>
      <c r="L18" s="7">
        <v>2</v>
      </c>
      <c r="M18" s="16">
        <f t="shared" si="7"/>
        <v>2.0001499943754215</v>
      </c>
      <c r="N18" s="7">
        <v>0.2</v>
      </c>
      <c r="O18" s="16">
        <f t="shared" si="8"/>
        <v>2.0101243742614532</v>
      </c>
    </row>
    <row r="19" spans="2:15" x14ac:dyDescent="0.35">
      <c r="B19" s="6" t="s">
        <v>5</v>
      </c>
      <c r="C19" s="7">
        <f t="shared" si="4"/>
        <v>85.593999999999994</v>
      </c>
      <c r="D19" s="7">
        <v>90.8</v>
      </c>
      <c r="E19" s="7">
        <v>90.8</v>
      </c>
      <c r="F19" s="7">
        <v>90.7</v>
      </c>
      <c r="G19" s="7">
        <v>90.7</v>
      </c>
      <c r="H19" s="7">
        <v>90.7</v>
      </c>
      <c r="I19" s="7">
        <f t="shared" si="5"/>
        <v>90.74</v>
      </c>
      <c r="J19" s="7">
        <f>(SUM(G23:G27))^0.5</f>
        <v>5.4772255750513497E-2</v>
      </c>
      <c r="K19" s="7">
        <f t="shared" si="6"/>
        <v>2.4494897427830387E-2</v>
      </c>
      <c r="L19" s="7">
        <v>2</v>
      </c>
      <c r="M19" s="16">
        <f t="shared" si="7"/>
        <v>2.0001499943754215</v>
      </c>
      <c r="N19" s="7">
        <v>7.0000000000000007E-2</v>
      </c>
      <c r="O19" s="16">
        <f t="shared" si="8"/>
        <v>2.0013745276684221</v>
      </c>
    </row>
    <row r="20" spans="2:15" x14ac:dyDescent="0.35">
      <c r="B20" s="1"/>
      <c r="C20" s="1"/>
      <c r="D20" s="1"/>
      <c r="E20" s="1"/>
      <c r="F20" s="1"/>
      <c r="G20" s="1"/>
      <c r="H20" s="1"/>
    </row>
    <row r="21" spans="2:15" x14ac:dyDescent="0.35">
      <c r="B21" s="17" t="s">
        <v>19</v>
      </c>
      <c r="C21" s="17"/>
      <c r="D21" s="17"/>
      <c r="E21" s="17"/>
      <c r="F21" s="17"/>
      <c r="G21" s="17"/>
    </row>
    <row r="22" spans="2:15" x14ac:dyDescent="0.35">
      <c r="B22" s="6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</row>
    <row r="23" spans="2:15" x14ac:dyDescent="0.35">
      <c r="B23" s="12">
        <f>((D14-I14)^2)/4</f>
        <v>3.6000000000002727E-3</v>
      </c>
      <c r="C23" s="12">
        <f>((D15-I15)^2)/4</f>
        <v>6.4000000000002952E-3</v>
      </c>
      <c r="D23" s="12">
        <f>((D16-I16)^2)/4</f>
        <v>9.0000000000006817E-4</v>
      </c>
      <c r="E23" s="12">
        <f>((D17-I17)^2)/4</f>
        <v>4.0000000000005401E-4</v>
      </c>
      <c r="F23" s="12">
        <f>((D18-I18)^2)/4</f>
        <v>4.0000000000012508E-4</v>
      </c>
      <c r="G23" s="12">
        <f>((D19-I19)^2)/4</f>
        <v>9.0000000000006817E-4</v>
      </c>
    </row>
    <row r="24" spans="2:15" x14ac:dyDescent="0.35">
      <c r="B24" s="12">
        <f>((E14-I14)^2)/4</f>
        <v>1.0000000000010231E-4</v>
      </c>
      <c r="C24" s="12">
        <f>((E15-I15)^2)/4</f>
        <v>9.0000000000006817E-4</v>
      </c>
      <c r="D24" s="12">
        <f>((E16-I16)^2)/4</f>
        <v>9.0000000000006817E-4</v>
      </c>
      <c r="E24" s="12">
        <f>((E17-I17)^2)/4</f>
        <v>4.0000000000005401E-4</v>
      </c>
      <c r="F24" s="12">
        <f>((E18-I18)^2)/4</f>
        <v>4.0000000000012508E-4</v>
      </c>
      <c r="G24" s="12">
        <f>((E19-I19)^2)/4</f>
        <v>9.0000000000006817E-4</v>
      </c>
    </row>
    <row r="25" spans="2:15" x14ac:dyDescent="0.35">
      <c r="B25" s="12">
        <f>((F14-I14)^2)/4</f>
        <v>1.0000000000010231E-4</v>
      </c>
      <c r="C25" s="12">
        <f>((F15-I15)^2)/4</f>
        <v>3.9999999999998294E-4</v>
      </c>
      <c r="D25" s="12">
        <f>((F16-I16)^2)/4</f>
        <v>4.0000000000012508E-4</v>
      </c>
      <c r="E25" s="12">
        <f>((F17-I17)^2)/4</f>
        <v>4.0000000000005401E-4</v>
      </c>
      <c r="F25" s="12">
        <f>((F18-I18)^2)/4</f>
        <v>4.0000000000012508E-4</v>
      </c>
      <c r="G25" s="12">
        <f>((F19-I19)^2)/4</f>
        <v>3.9999999999984086E-4</v>
      </c>
    </row>
    <row r="26" spans="2:15" x14ac:dyDescent="0.35">
      <c r="B26" s="12">
        <f>((G14-I14)^2)/4</f>
        <v>1.5999999999996475E-3</v>
      </c>
      <c r="C26" s="12">
        <f>((G15-I15)^2)/4</f>
        <v>3.9999999999998294E-4</v>
      </c>
      <c r="D26" s="12">
        <f>((G16-I16)^2)/4</f>
        <v>4.0000000000012508E-4</v>
      </c>
      <c r="E26" s="12">
        <f>((G17-I17)^2)/4</f>
        <v>8.9999999999985502E-4</v>
      </c>
      <c r="F26" s="12">
        <f>((G18-I18)^2)/4</f>
        <v>8.9999999999964186E-4</v>
      </c>
      <c r="G26" s="12">
        <f>((G19-I19)^2)/4</f>
        <v>3.9999999999984086E-4</v>
      </c>
    </row>
    <row r="27" spans="2:15" x14ac:dyDescent="0.35">
      <c r="B27" s="12">
        <f>((H14-I14)^2)/4</f>
        <v>1.5999999999996475E-3</v>
      </c>
      <c r="C27" s="12">
        <f>((H15-I15)^2)/4</f>
        <v>4.9000000000000397E-3</v>
      </c>
      <c r="D27" s="12">
        <f>((H16-I16)^2)/4</f>
        <v>4.0000000000012508E-4</v>
      </c>
      <c r="E27" s="12">
        <f>((H17-I17)^2)/4</f>
        <v>8.9999999999985502E-4</v>
      </c>
      <c r="F27" s="12">
        <f>((H18-I18)^2)/4</f>
        <v>8.9999999999964186E-4</v>
      </c>
      <c r="G27" s="12">
        <f>((H19-I19)^2)/4</f>
        <v>3.9999999999984086E-4</v>
      </c>
    </row>
    <row r="28" spans="2:15" x14ac:dyDescent="0.35">
      <c r="C28" s="13"/>
      <c r="D28" s="13"/>
    </row>
    <row r="35" spans="3:4" x14ac:dyDescent="0.35">
      <c r="C35" s="13"/>
      <c r="D35" s="13"/>
    </row>
  </sheetData>
  <mergeCells count="6">
    <mergeCell ref="B21:G21"/>
    <mergeCell ref="D12:H12"/>
    <mergeCell ref="D1:E1"/>
    <mergeCell ref="D2:E2"/>
    <mergeCell ref="F1:G1"/>
    <mergeCell ref="F2:G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Escola Sesc de Ensino Médio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 Oliveira</cp:lastModifiedBy>
  <dcterms:created xsi:type="dcterms:W3CDTF">2020-11-06T13:39:45Z</dcterms:created>
  <dcterms:modified xsi:type="dcterms:W3CDTF">2020-11-24T19:57:18Z</dcterms:modified>
</cp:coreProperties>
</file>