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EstaPasta_de_trabalho"/>
  <xr:revisionPtr revIDLastSave="0" documentId="13_ncr:1_{CC836139-3852-47C0-82DE-D1497DF11D6C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2021 RESUL. FX ETÁRIA" sheetId="25" state="hidden" r:id="rId1"/>
    <sheet name="RESUL. ALCANÇADOS" sheetId="31" r:id="rId2"/>
    <sheet name="1" sheetId="59" r:id="rId3"/>
    <sheet name="2" sheetId="60" r:id="rId4"/>
    <sheet name="3" sheetId="62" r:id="rId5"/>
    <sheet name="4" sheetId="63" r:id="rId6"/>
    <sheet name="5" sheetId="64" r:id="rId7"/>
    <sheet name="6" sheetId="67" r:id="rId8"/>
    <sheet name="7" sheetId="66" r:id="rId9"/>
    <sheet name="8" sheetId="48" r:id="rId10"/>
    <sheet name="9" sheetId="49" r:id="rId11"/>
    <sheet name="10" sheetId="51" r:id="rId12"/>
    <sheet name="11" sheetId="50" r:id="rId13"/>
    <sheet name="12" sheetId="52" r:id="rId14"/>
    <sheet name="3 - Relatório GSAN COZINHAS" sheetId="13" r:id="rId15"/>
    <sheet name="3.1 - Relat. GSAN RESTAURANTES" sheetId="12" r:id="rId16"/>
  </sheets>
  <externalReferences>
    <externalReference r:id="rId17"/>
  </externalReferences>
  <definedNames>
    <definedName name="_xlnm.Print_Area" localSheetId="1">'RESUL. ALCANÇADOS'!$A$1:$Z$204</definedName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11" i="52" l="1"/>
  <c r="AG411" i="52"/>
  <c r="AF411" i="52"/>
  <c r="AE411" i="52"/>
  <c r="AD411" i="52"/>
  <c r="AC411" i="52"/>
  <c r="AB411" i="52"/>
  <c r="AA411" i="52"/>
  <c r="Z411" i="52"/>
  <c r="Y411" i="52"/>
  <c r="X411" i="52"/>
  <c r="W411" i="52"/>
  <c r="V411" i="52"/>
  <c r="U411" i="52"/>
  <c r="T411" i="52"/>
  <c r="S411" i="52"/>
  <c r="R411" i="52"/>
  <c r="Q411" i="52"/>
  <c r="P411" i="52"/>
  <c r="O411" i="52"/>
  <c r="N411" i="52"/>
  <c r="M411" i="52"/>
  <c r="L411" i="52"/>
  <c r="K411" i="52"/>
  <c r="J411" i="52"/>
  <c r="I411" i="52"/>
  <c r="H411" i="52"/>
  <c r="G411" i="52"/>
  <c r="F411" i="52"/>
  <c r="E411" i="52"/>
  <c r="D411" i="52"/>
  <c r="AH388" i="52"/>
  <c r="AG388" i="52"/>
  <c r="AF388" i="52"/>
  <c r="AE388" i="52"/>
  <c r="AD388" i="52"/>
  <c r="AC388" i="52"/>
  <c r="AB388" i="52"/>
  <c r="AA388" i="52"/>
  <c r="Z388" i="52"/>
  <c r="Y388" i="52"/>
  <c r="X388" i="52"/>
  <c r="W388" i="52"/>
  <c r="V388" i="52"/>
  <c r="U388" i="52"/>
  <c r="T388" i="52"/>
  <c r="S388" i="52"/>
  <c r="R388" i="52"/>
  <c r="Q388" i="52"/>
  <c r="P388" i="52"/>
  <c r="O388" i="52"/>
  <c r="N388" i="52"/>
  <c r="M388" i="52"/>
  <c r="L388" i="52"/>
  <c r="K388" i="52"/>
  <c r="J388" i="52"/>
  <c r="I388" i="52"/>
  <c r="H388" i="52"/>
  <c r="G388" i="52"/>
  <c r="F388" i="52"/>
  <c r="E388" i="52"/>
  <c r="D388" i="52"/>
  <c r="AH365" i="52"/>
  <c r="AG365" i="52"/>
  <c r="AF365" i="52"/>
  <c r="AE365" i="52"/>
  <c r="AD365" i="52"/>
  <c r="AC365" i="52"/>
  <c r="AB365" i="52"/>
  <c r="AA365" i="52"/>
  <c r="Z365" i="52"/>
  <c r="Y365" i="52"/>
  <c r="X365" i="52"/>
  <c r="W365" i="52"/>
  <c r="V365" i="52"/>
  <c r="U365" i="52"/>
  <c r="T365" i="52"/>
  <c r="S365" i="52"/>
  <c r="R365" i="52"/>
  <c r="Q365" i="52"/>
  <c r="P365" i="52"/>
  <c r="O365" i="52"/>
  <c r="N365" i="52"/>
  <c r="M365" i="52"/>
  <c r="L365" i="52"/>
  <c r="K365" i="52"/>
  <c r="J365" i="52"/>
  <c r="I365" i="52"/>
  <c r="H365" i="52"/>
  <c r="G365" i="52"/>
  <c r="F365" i="52"/>
  <c r="E365" i="52"/>
  <c r="D365" i="52"/>
  <c r="AH342" i="52"/>
  <c r="AG342" i="52"/>
  <c r="AF342" i="52"/>
  <c r="AE342" i="52"/>
  <c r="AD342" i="52"/>
  <c r="AC342" i="52"/>
  <c r="AB342" i="52"/>
  <c r="AA342" i="52"/>
  <c r="Z342" i="52"/>
  <c r="Y342" i="52"/>
  <c r="X342" i="52"/>
  <c r="W342" i="52"/>
  <c r="V342" i="52"/>
  <c r="U342" i="52"/>
  <c r="T342" i="52"/>
  <c r="S342" i="52"/>
  <c r="R342" i="52"/>
  <c r="Q342" i="52"/>
  <c r="P342" i="52"/>
  <c r="O342" i="52"/>
  <c r="N342" i="52"/>
  <c r="M342" i="52"/>
  <c r="L342" i="52"/>
  <c r="K342" i="52"/>
  <c r="J342" i="52"/>
  <c r="I342" i="52"/>
  <c r="H342" i="52"/>
  <c r="G342" i="52"/>
  <c r="F342" i="52"/>
  <c r="E342" i="52"/>
  <c r="D342" i="52"/>
  <c r="AH319" i="52"/>
  <c r="AG319" i="52"/>
  <c r="AF319" i="52"/>
  <c r="AE319" i="52"/>
  <c r="AD319" i="52"/>
  <c r="AC319" i="52"/>
  <c r="AB319" i="52"/>
  <c r="AA319" i="52"/>
  <c r="Z319" i="52"/>
  <c r="Y319" i="52"/>
  <c r="X319" i="52"/>
  <c r="W319" i="52"/>
  <c r="V319" i="52"/>
  <c r="U319" i="52"/>
  <c r="T319" i="52"/>
  <c r="S319" i="52"/>
  <c r="R319" i="52"/>
  <c r="Q319" i="52"/>
  <c r="P319" i="52"/>
  <c r="O319" i="52"/>
  <c r="N319" i="52"/>
  <c r="M319" i="52"/>
  <c r="L319" i="52"/>
  <c r="K319" i="52"/>
  <c r="J319" i="52"/>
  <c r="I319" i="52"/>
  <c r="H319" i="52"/>
  <c r="G319" i="52"/>
  <c r="F319" i="52"/>
  <c r="E319" i="52"/>
  <c r="D319" i="52"/>
  <c r="AH296" i="52"/>
  <c r="AG296" i="52"/>
  <c r="AF296" i="52"/>
  <c r="AE296" i="52"/>
  <c r="AD296" i="52"/>
  <c r="AC296" i="52"/>
  <c r="AB296" i="52"/>
  <c r="AA296" i="52"/>
  <c r="Z296" i="52"/>
  <c r="Y296" i="52"/>
  <c r="X296" i="52"/>
  <c r="W296" i="52"/>
  <c r="V296" i="52"/>
  <c r="U296" i="52"/>
  <c r="T296" i="52"/>
  <c r="S296" i="52"/>
  <c r="R296" i="52"/>
  <c r="Q296" i="52"/>
  <c r="P296" i="52"/>
  <c r="O296" i="52"/>
  <c r="N296" i="52"/>
  <c r="M296" i="52"/>
  <c r="L296" i="52"/>
  <c r="K296" i="52"/>
  <c r="J296" i="52"/>
  <c r="I296" i="52"/>
  <c r="H296" i="52"/>
  <c r="G296" i="52"/>
  <c r="F296" i="52"/>
  <c r="E296" i="52"/>
  <c r="D296" i="52"/>
  <c r="AH273" i="52"/>
  <c r="AG273" i="52"/>
  <c r="AF273" i="52"/>
  <c r="AE273" i="52"/>
  <c r="AD273" i="52"/>
  <c r="AC273" i="52"/>
  <c r="AB273" i="52"/>
  <c r="AA273" i="52"/>
  <c r="Z273" i="52"/>
  <c r="Y273" i="52"/>
  <c r="X273" i="52"/>
  <c r="W273" i="52"/>
  <c r="V273" i="52"/>
  <c r="U273" i="52"/>
  <c r="T273" i="52"/>
  <c r="S273" i="52"/>
  <c r="R273" i="52"/>
  <c r="Q273" i="52"/>
  <c r="P273" i="52"/>
  <c r="O273" i="52"/>
  <c r="N273" i="52"/>
  <c r="M273" i="52"/>
  <c r="L273" i="52"/>
  <c r="K273" i="52"/>
  <c r="J273" i="52"/>
  <c r="I273" i="52"/>
  <c r="H273" i="52"/>
  <c r="G273" i="52"/>
  <c r="F273" i="52"/>
  <c r="E273" i="52"/>
  <c r="D273" i="52"/>
  <c r="AH250" i="52"/>
  <c r="AG250" i="52"/>
  <c r="AF250" i="52"/>
  <c r="AE250" i="52"/>
  <c r="AD250" i="52"/>
  <c r="AC250" i="52"/>
  <c r="AB250" i="52"/>
  <c r="AA250" i="52"/>
  <c r="Z250" i="52"/>
  <c r="Y250" i="52"/>
  <c r="X250" i="52"/>
  <c r="W250" i="52"/>
  <c r="V250" i="52"/>
  <c r="U250" i="52"/>
  <c r="T250" i="52"/>
  <c r="S250" i="52"/>
  <c r="R250" i="52"/>
  <c r="Q250" i="52"/>
  <c r="P250" i="52"/>
  <c r="O250" i="52"/>
  <c r="N250" i="52"/>
  <c r="M250" i="52"/>
  <c r="L250" i="52"/>
  <c r="K250" i="52"/>
  <c r="J250" i="52"/>
  <c r="I250" i="52"/>
  <c r="H250" i="52"/>
  <c r="G250" i="52"/>
  <c r="F250" i="52"/>
  <c r="E250" i="52"/>
  <c r="D250" i="52"/>
  <c r="AH227" i="52"/>
  <c r="AG227" i="52"/>
  <c r="AF227" i="52"/>
  <c r="AE227" i="52"/>
  <c r="AD227" i="52"/>
  <c r="AC227" i="52"/>
  <c r="AB227" i="52"/>
  <c r="AA227" i="52"/>
  <c r="Z227" i="52"/>
  <c r="Y227" i="52"/>
  <c r="X227" i="52"/>
  <c r="W227" i="52"/>
  <c r="V227" i="52"/>
  <c r="U227" i="52"/>
  <c r="T227" i="52"/>
  <c r="S227" i="52"/>
  <c r="R227" i="52"/>
  <c r="Q227" i="52"/>
  <c r="P227" i="52"/>
  <c r="O227" i="52"/>
  <c r="N227" i="52"/>
  <c r="M227" i="52"/>
  <c r="L227" i="52"/>
  <c r="K227" i="52"/>
  <c r="J227" i="52"/>
  <c r="I227" i="52"/>
  <c r="H227" i="52"/>
  <c r="G227" i="52"/>
  <c r="F227" i="52"/>
  <c r="E227" i="52"/>
  <c r="D227" i="52"/>
  <c r="AH204" i="52"/>
  <c r="AG204" i="52"/>
  <c r="AF204" i="52"/>
  <c r="AE204" i="52"/>
  <c r="AD204" i="52"/>
  <c r="AC204" i="52"/>
  <c r="AB204" i="52"/>
  <c r="AA204" i="52"/>
  <c r="Z204" i="52"/>
  <c r="Y204" i="52"/>
  <c r="X204" i="52"/>
  <c r="W204" i="52"/>
  <c r="V204" i="52"/>
  <c r="U204" i="52"/>
  <c r="T204" i="52"/>
  <c r="S204" i="52"/>
  <c r="R204" i="52"/>
  <c r="Q204" i="52"/>
  <c r="P204" i="52"/>
  <c r="O204" i="52"/>
  <c r="N204" i="52"/>
  <c r="M204" i="52"/>
  <c r="L204" i="52"/>
  <c r="K204" i="52"/>
  <c r="J204" i="52"/>
  <c r="I204" i="52"/>
  <c r="H204" i="52"/>
  <c r="G204" i="52"/>
  <c r="F204" i="52"/>
  <c r="E204" i="52"/>
  <c r="D204" i="52"/>
  <c r="AH181" i="52"/>
  <c r="AG181" i="52"/>
  <c r="AF181" i="52"/>
  <c r="AE181" i="52"/>
  <c r="AD181" i="52"/>
  <c r="AC181" i="52"/>
  <c r="AB181" i="52"/>
  <c r="AA181" i="52"/>
  <c r="Z181" i="52"/>
  <c r="Y181" i="52"/>
  <c r="X181" i="52"/>
  <c r="W181" i="52"/>
  <c r="V181" i="52"/>
  <c r="U181" i="52"/>
  <c r="T181" i="52"/>
  <c r="S181" i="52"/>
  <c r="R181" i="52"/>
  <c r="Q181" i="52"/>
  <c r="P181" i="52"/>
  <c r="O181" i="52"/>
  <c r="N181" i="52"/>
  <c r="M181" i="52"/>
  <c r="L181" i="52"/>
  <c r="K181" i="52"/>
  <c r="J181" i="52"/>
  <c r="I181" i="52"/>
  <c r="H181" i="52"/>
  <c r="G181" i="52"/>
  <c r="F181" i="52"/>
  <c r="E181" i="52"/>
  <c r="D181" i="52"/>
  <c r="AH158" i="52"/>
  <c r="AG158" i="52"/>
  <c r="AF158" i="52"/>
  <c r="AE158" i="52"/>
  <c r="AD158" i="52"/>
  <c r="AC158" i="52"/>
  <c r="AB158" i="52"/>
  <c r="AA158" i="52"/>
  <c r="Z158" i="52"/>
  <c r="Y158" i="52"/>
  <c r="X158" i="52"/>
  <c r="W158" i="52"/>
  <c r="V158" i="52"/>
  <c r="U158" i="52"/>
  <c r="T158" i="52"/>
  <c r="S158" i="52"/>
  <c r="R158" i="52"/>
  <c r="Q158" i="52"/>
  <c r="P158" i="52"/>
  <c r="O158" i="52"/>
  <c r="N158" i="52"/>
  <c r="M158" i="52"/>
  <c r="L158" i="52"/>
  <c r="K158" i="52"/>
  <c r="J158" i="52"/>
  <c r="I158" i="52"/>
  <c r="H158" i="52"/>
  <c r="G158" i="52"/>
  <c r="F158" i="52"/>
  <c r="E158" i="52"/>
  <c r="D158" i="52"/>
  <c r="AH135" i="52"/>
  <c r="AG135" i="52"/>
  <c r="AF135" i="52"/>
  <c r="AE135" i="52"/>
  <c r="AD135" i="52"/>
  <c r="AC135" i="52"/>
  <c r="AB135" i="52"/>
  <c r="AA135" i="52"/>
  <c r="Z135" i="52"/>
  <c r="Y135" i="52"/>
  <c r="X135" i="52"/>
  <c r="W135" i="52"/>
  <c r="V135" i="52"/>
  <c r="U135" i="52"/>
  <c r="T135" i="52"/>
  <c r="S135" i="52"/>
  <c r="R135" i="52"/>
  <c r="Q135" i="52"/>
  <c r="P135" i="52"/>
  <c r="O135" i="52"/>
  <c r="N135" i="52"/>
  <c r="M135" i="52"/>
  <c r="L135" i="52"/>
  <c r="K135" i="52"/>
  <c r="J135" i="52"/>
  <c r="I135" i="52"/>
  <c r="H135" i="52"/>
  <c r="G135" i="52"/>
  <c r="F135" i="52"/>
  <c r="E135" i="52"/>
  <c r="D135" i="52"/>
  <c r="AH112" i="52"/>
  <c r="AG112" i="52"/>
  <c r="AF112" i="52"/>
  <c r="AE112" i="52"/>
  <c r="AD112" i="52"/>
  <c r="AC112" i="52"/>
  <c r="AB112" i="52"/>
  <c r="AA112" i="52"/>
  <c r="Z112" i="52"/>
  <c r="Y112" i="52"/>
  <c r="X112" i="52"/>
  <c r="W112" i="52"/>
  <c r="V112" i="52"/>
  <c r="U112" i="52"/>
  <c r="T112" i="52"/>
  <c r="S112" i="52"/>
  <c r="R112" i="52"/>
  <c r="Q112" i="52"/>
  <c r="P112" i="52"/>
  <c r="O112" i="52"/>
  <c r="N112" i="52"/>
  <c r="M112" i="52"/>
  <c r="L112" i="52"/>
  <c r="K112" i="52"/>
  <c r="J112" i="52"/>
  <c r="I112" i="52"/>
  <c r="H112" i="52"/>
  <c r="G112" i="52"/>
  <c r="F112" i="52"/>
  <c r="E112" i="52"/>
  <c r="D112" i="52"/>
  <c r="AH89" i="52"/>
  <c r="AG89" i="52"/>
  <c r="AF89" i="52"/>
  <c r="AE89" i="52"/>
  <c r="AD89" i="52"/>
  <c r="AC89" i="52"/>
  <c r="AB89" i="52"/>
  <c r="AA89" i="52"/>
  <c r="Z89" i="52"/>
  <c r="Y89" i="52"/>
  <c r="X89" i="52"/>
  <c r="W89" i="52"/>
  <c r="V89" i="52"/>
  <c r="U89" i="52"/>
  <c r="T89" i="52"/>
  <c r="S89" i="52"/>
  <c r="R89" i="52"/>
  <c r="Q89" i="52"/>
  <c r="P89" i="52"/>
  <c r="O89" i="52"/>
  <c r="N89" i="52"/>
  <c r="M89" i="52"/>
  <c r="L89" i="52"/>
  <c r="K89" i="52"/>
  <c r="J89" i="52"/>
  <c r="I89" i="52"/>
  <c r="H89" i="52"/>
  <c r="G89" i="52"/>
  <c r="F89" i="52"/>
  <c r="E89" i="52"/>
  <c r="D89" i="52"/>
  <c r="AH66" i="52"/>
  <c r="AG66" i="52"/>
  <c r="AF66" i="52"/>
  <c r="AE66" i="52"/>
  <c r="AD66" i="52"/>
  <c r="AC66" i="52"/>
  <c r="AB66" i="52"/>
  <c r="AA66" i="52"/>
  <c r="Z66" i="52"/>
  <c r="Y66" i="52"/>
  <c r="X66" i="52"/>
  <c r="W66" i="52"/>
  <c r="V66" i="52"/>
  <c r="U66" i="52"/>
  <c r="T66" i="52"/>
  <c r="S66" i="52"/>
  <c r="R66" i="52"/>
  <c r="Q66" i="52"/>
  <c r="P66" i="52"/>
  <c r="O66" i="52"/>
  <c r="N66" i="52"/>
  <c r="M66" i="52"/>
  <c r="L66" i="52"/>
  <c r="K66" i="52"/>
  <c r="J66" i="52"/>
  <c r="I66" i="52"/>
  <c r="H66" i="52"/>
  <c r="G66" i="52"/>
  <c r="F66" i="52"/>
  <c r="E66" i="52"/>
  <c r="D66" i="52"/>
  <c r="AH43" i="52"/>
  <c r="AG43" i="52"/>
  <c r="AF43" i="52"/>
  <c r="AE43" i="52"/>
  <c r="AD43" i="52"/>
  <c r="AC43" i="52"/>
  <c r="AB43" i="52"/>
  <c r="AA43" i="52"/>
  <c r="Z43" i="52"/>
  <c r="Y43" i="52"/>
  <c r="X43" i="52"/>
  <c r="W43" i="52"/>
  <c r="V43" i="52"/>
  <c r="U43" i="52"/>
  <c r="T43" i="52"/>
  <c r="S43" i="52"/>
  <c r="R43" i="52"/>
  <c r="Q43" i="52"/>
  <c r="P43" i="52"/>
  <c r="O43" i="52"/>
  <c r="N43" i="52"/>
  <c r="M43" i="52"/>
  <c r="L43" i="52"/>
  <c r="K43" i="52"/>
  <c r="J43" i="52"/>
  <c r="I43" i="52"/>
  <c r="H43" i="52"/>
  <c r="G43" i="52"/>
  <c r="F43" i="52"/>
  <c r="E43" i="52"/>
  <c r="D43" i="52"/>
  <c r="AH20" i="52"/>
  <c r="AG20" i="52"/>
  <c r="AF20" i="52"/>
  <c r="AE20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AG412" i="50"/>
  <c r="AF412" i="50"/>
  <c r="AE412" i="50"/>
  <c r="AD412" i="50"/>
  <c r="AC412" i="50"/>
  <c r="AB412" i="50"/>
  <c r="AA412" i="50"/>
  <c r="Z412" i="50"/>
  <c r="Y412" i="50"/>
  <c r="X412" i="50"/>
  <c r="W412" i="50"/>
  <c r="V412" i="50"/>
  <c r="U412" i="50"/>
  <c r="T412" i="50"/>
  <c r="S412" i="50"/>
  <c r="R412" i="50"/>
  <c r="Q412" i="50"/>
  <c r="P412" i="50"/>
  <c r="O412" i="50"/>
  <c r="N412" i="50"/>
  <c r="M412" i="50"/>
  <c r="L412" i="50"/>
  <c r="K412" i="50"/>
  <c r="J412" i="50"/>
  <c r="I412" i="50"/>
  <c r="H412" i="50"/>
  <c r="G412" i="50"/>
  <c r="F412" i="50"/>
  <c r="E412" i="50"/>
  <c r="D412" i="50"/>
  <c r="AG389" i="50"/>
  <c r="AF389" i="50"/>
  <c r="AE389" i="50"/>
  <c r="AD389" i="50"/>
  <c r="AC389" i="50"/>
  <c r="AB389" i="50"/>
  <c r="AA389" i="50"/>
  <c r="Z389" i="50"/>
  <c r="Y389" i="50"/>
  <c r="X389" i="50"/>
  <c r="W389" i="50"/>
  <c r="V389" i="50"/>
  <c r="U389" i="50"/>
  <c r="T389" i="50"/>
  <c r="S389" i="50"/>
  <c r="R389" i="50"/>
  <c r="Q389" i="50"/>
  <c r="P389" i="50"/>
  <c r="O389" i="50"/>
  <c r="N389" i="50"/>
  <c r="M389" i="50"/>
  <c r="L389" i="50"/>
  <c r="K389" i="50"/>
  <c r="J389" i="50"/>
  <c r="I389" i="50"/>
  <c r="H389" i="50"/>
  <c r="G389" i="50"/>
  <c r="F389" i="50"/>
  <c r="E389" i="50"/>
  <c r="D389" i="50"/>
  <c r="AG366" i="50"/>
  <c r="AF366" i="50"/>
  <c r="AE366" i="50"/>
  <c r="AD366" i="50"/>
  <c r="AC366" i="50"/>
  <c r="AB366" i="50"/>
  <c r="AA366" i="50"/>
  <c r="Z366" i="50"/>
  <c r="Y366" i="50"/>
  <c r="X366" i="50"/>
  <c r="W366" i="50"/>
  <c r="V366" i="50"/>
  <c r="U366" i="50"/>
  <c r="T366" i="50"/>
  <c r="S366" i="50"/>
  <c r="R366" i="50"/>
  <c r="Q366" i="50"/>
  <c r="P366" i="50"/>
  <c r="O366" i="50"/>
  <c r="N366" i="50"/>
  <c r="M366" i="50"/>
  <c r="L366" i="50"/>
  <c r="K366" i="50"/>
  <c r="J366" i="50"/>
  <c r="I366" i="50"/>
  <c r="H366" i="50"/>
  <c r="G366" i="50"/>
  <c r="F366" i="50"/>
  <c r="E366" i="50"/>
  <c r="D366" i="50"/>
  <c r="AG343" i="50"/>
  <c r="AF343" i="50"/>
  <c r="AE343" i="50"/>
  <c r="AD343" i="50"/>
  <c r="AC343" i="50"/>
  <c r="AB343" i="50"/>
  <c r="AA343" i="50"/>
  <c r="Z343" i="50"/>
  <c r="Y343" i="50"/>
  <c r="X343" i="50"/>
  <c r="W343" i="50"/>
  <c r="V343" i="50"/>
  <c r="U343" i="50"/>
  <c r="T343" i="50"/>
  <c r="S343" i="50"/>
  <c r="R343" i="50"/>
  <c r="Q343" i="50"/>
  <c r="P343" i="50"/>
  <c r="O343" i="50"/>
  <c r="N343" i="50"/>
  <c r="M343" i="50"/>
  <c r="L343" i="50"/>
  <c r="K343" i="50"/>
  <c r="J343" i="50"/>
  <c r="I343" i="50"/>
  <c r="H343" i="50"/>
  <c r="G343" i="50"/>
  <c r="F343" i="50"/>
  <c r="E343" i="50"/>
  <c r="D343" i="50"/>
  <c r="AG320" i="50"/>
  <c r="AF320" i="50"/>
  <c r="AE320" i="50"/>
  <c r="AD320" i="50"/>
  <c r="AC320" i="50"/>
  <c r="AB320" i="50"/>
  <c r="AA320" i="50"/>
  <c r="Z320" i="50"/>
  <c r="Y320" i="50"/>
  <c r="X320" i="50"/>
  <c r="W320" i="50"/>
  <c r="V320" i="50"/>
  <c r="U320" i="50"/>
  <c r="T320" i="50"/>
  <c r="S320" i="50"/>
  <c r="R320" i="50"/>
  <c r="Q320" i="50"/>
  <c r="P320" i="50"/>
  <c r="O320" i="50"/>
  <c r="N320" i="50"/>
  <c r="M320" i="50"/>
  <c r="L320" i="50"/>
  <c r="K320" i="50"/>
  <c r="J320" i="50"/>
  <c r="I320" i="50"/>
  <c r="H320" i="50"/>
  <c r="G320" i="50"/>
  <c r="F320" i="50"/>
  <c r="E320" i="50"/>
  <c r="D320" i="50"/>
  <c r="AG297" i="50"/>
  <c r="AF297" i="50"/>
  <c r="AE297" i="50"/>
  <c r="AD297" i="50"/>
  <c r="AC297" i="50"/>
  <c r="AB297" i="50"/>
  <c r="AA297" i="50"/>
  <c r="Z297" i="50"/>
  <c r="Y297" i="50"/>
  <c r="X297" i="50"/>
  <c r="W297" i="50"/>
  <c r="V297" i="50"/>
  <c r="U297" i="50"/>
  <c r="T297" i="50"/>
  <c r="S297" i="50"/>
  <c r="R297" i="50"/>
  <c r="Q297" i="50"/>
  <c r="P297" i="50"/>
  <c r="O297" i="50"/>
  <c r="N297" i="50"/>
  <c r="M297" i="50"/>
  <c r="L297" i="50"/>
  <c r="K297" i="50"/>
  <c r="J297" i="50"/>
  <c r="I297" i="50"/>
  <c r="H297" i="50"/>
  <c r="G297" i="50"/>
  <c r="F297" i="50"/>
  <c r="E297" i="50"/>
  <c r="D297" i="50"/>
  <c r="AG274" i="50"/>
  <c r="AF274" i="50"/>
  <c r="AE274" i="50"/>
  <c r="AD274" i="50"/>
  <c r="AC274" i="50"/>
  <c r="AB274" i="50"/>
  <c r="AA274" i="50"/>
  <c r="Z274" i="50"/>
  <c r="Y274" i="50"/>
  <c r="X274" i="50"/>
  <c r="W274" i="50"/>
  <c r="V274" i="50"/>
  <c r="U274" i="50"/>
  <c r="T274" i="50"/>
  <c r="S274" i="50"/>
  <c r="R274" i="50"/>
  <c r="Q274" i="50"/>
  <c r="P274" i="50"/>
  <c r="O274" i="50"/>
  <c r="N274" i="50"/>
  <c r="M274" i="50"/>
  <c r="L274" i="50"/>
  <c r="K274" i="50"/>
  <c r="J274" i="50"/>
  <c r="I274" i="50"/>
  <c r="H274" i="50"/>
  <c r="G274" i="50"/>
  <c r="F274" i="50"/>
  <c r="E274" i="50"/>
  <c r="D274" i="50"/>
  <c r="AG251" i="50"/>
  <c r="AF251" i="50"/>
  <c r="AE251" i="50"/>
  <c r="AD251" i="50"/>
  <c r="AC251" i="50"/>
  <c r="AB251" i="50"/>
  <c r="AA251" i="50"/>
  <c r="Z251" i="50"/>
  <c r="Y251" i="50"/>
  <c r="X251" i="50"/>
  <c r="W251" i="50"/>
  <c r="V251" i="50"/>
  <c r="U251" i="50"/>
  <c r="T251" i="50"/>
  <c r="S251" i="50"/>
  <c r="R251" i="50"/>
  <c r="Q251" i="50"/>
  <c r="P251" i="50"/>
  <c r="O251" i="50"/>
  <c r="N251" i="50"/>
  <c r="M251" i="50"/>
  <c r="L251" i="50"/>
  <c r="K251" i="50"/>
  <c r="J251" i="50"/>
  <c r="I251" i="50"/>
  <c r="H251" i="50"/>
  <c r="G251" i="50"/>
  <c r="F251" i="50"/>
  <c r="E251" i="50"/>
  <c r="D251" i="50"/>
  <c r="AG228" i="50"/>
  <c r="AF228" i="50"/>
  <c r="AE228" i="50"/>
  <c r="AD228" i="50"/>
  <c r="AC228" i="50"/>
  <c r="AB228" i="50"/>
  <c r="AA228" i="50"/>
  <c r="Z228" i="50"/>
  <c r="Y228" i="50"/>
  <c r="X228" i="50"/>
  <c r="W228" i="50"/>
  <c r="V228" i="50"/>
  <c r="U228" i="50"/>
  <c r="T228" i="50"/>
  <c r="S228" i="50"/>
  <c r="R228" i="50"/>
  <c r="Q228" i="50"/>
  <c r="P228" i="50"/>
  <c r="O228" i="50"/>
  <c r="N228" i="50"/>
  <c r="M228" i="50"/>
  <c r="L228" i="50"/>
  <c r="K228" i="50"/>
  <c r="J228" i="50"/>
  <c r="I228" i="50"/>
  <c r="H228" i="50"/>
  <c r="G228" i="50"/>
  <c r="F228" i="50"/>
  <c r="E228" i="50"/>
  <c r="D228" i="50"/>
  <c r="AG205" i="50"/>
  <c r="AF205" i="50"/>
  <c r="AE205" i="50"/>
  <c r="AD205" i="50"/>
  <c r="AC205" i="50"/>
  <c r="AB205" i="50"/>
  <c r="AA205" i="50"/>
  <c r="Z205" i="50"/>
  <c r="Y205" i="50"/>
  <c r="X205" i="50"/>
  <c r="W205" i="50"/>
  <c r="V205" i="50"/>
  <c r="U205" i="50"/>
  <c r="T205" i="50"/>
  <c r="S205" i="50"/>
  <c r="R205" i="50"/>
  <c r="Q205" i="50"/>
  <c r="P205" i="50"/>
  <c r="O205" i="50"/>
  <c r="N205" i="50"/>
  <c r="M205" i="50"/>
  <c r="L205" i="50"/>
  <c r="K205" i="50"/>
  <c r="J205" i="50"/>
  <c r="I205" i="50"/>
  <c r="H205" i="50"/>
  <c r="G205" i="50"/>
  <c r="F205" i="50"/>
  <c r="E205" i="50"/>
  <c r="D205" i="50"/>
  <c r="AG182" i="50"/>
  <c r="AF182" i="50"/>
  <c r="AE182" i="50"/>
  <c r="AD182" i="50"/>
  <c r="AC182" i="50"/>
  <c r="AB182" i="50"/>
  <c r="AA182" i="50"/>
  <c r="Z182" i="50"/>
  <c r="Y182" i="50"/>
  <c r="X182" i="50"/>
  <c r="W182" i="50"/>
  <c r="V182" i="50"/>
  <c r="U182" i="50"/>
  <c r="T182" i="50"/>
  <c r="S182" i="50"/>
  <c r="R182" i="50"/>
  <c r="Q182" i="50"/>
  <c r="P182" i="50"/>
  <c r="O182" i="50"/>
  <c r="N182" i="50"/>
  <c r="M182" i="50"/>
  <c r="L182" i="50"/>
  <c r="K182" i="50"/>
  <c r="J182" i="50"/>
  <c r="I182" i="50"/>
  <c r="H182" i="50"/>
  <c r="G182" i="50"/>
  <c r="F182" i="50"/>
  <c r="E182" i="50"/>
  <c r="D182" i="50"/>
  <c r="AG159" i="50"/>
  <c r="AF159" i="50"/>
  <c r="AE159" i="50"/>
  <c r="AD159" i="50"/>
  <c r="AC159" i="50"/>
  <c r="AB159" i="50"/>
  <c r="AA159" i="50"/>
  <c r="Z159" i="50"/>
  <c r="Y159" i="50"/>
  <c r="X159" i="50"/>
  <c r="W159" i="50"/>
  <c r="V159" i="50"/>
  <c r="U159" i="50"/>
  <c r="T159" i="50"/>
  <c r="S159" i="50"/>
  <c r="R159" i="50"/>
  <c r="Q159" i="50"/>
  <c r="P159" i="50"/>
  <c r="O159" i="50"/>
  <c r="N159" i="50"/>
  <c r="M159" i="50"/>
  <c r="L159" i="50"/>
  <c r="K159" i="50"/>
  <c r="J159" i="50"/>
  <c r="I159" i="50"/>
  <c r="H159" i="50"/>
  <c r="G159" i="50"/>
  <c r="F159" i="50"/>
  <c r="E159" i="50"/>
  <c r="D159" i="50"/>
  <c r="AG136" i="50"/>
  <c r="AF136" i="50"/>
  <c r="AE136" i="50"/>
  <c r="AD136" i="50"/>
  <c r="AC136" i="50"/>
  <c r="AB136" i="50"/>
  <c r="AA136" i="50"/>
  <c r="Z136" i="50"/>
  <c r="Y136" i="50"/>
  <c r="X136" i="50"/>
  <c r="W136" i="50"/>
  <c r="V136" i="50"/>
  <c r="U136" i="50"/>
  <c r="T136" i="50"/>
  <c r="S136" i="50"/>
  <c r="R136" i="50"/>
  <c r="Q136" i="50"/>
  <c r="P136" i="50"/>
  <c r="O136" i="50"/>
  <c r="N136" i="50"/>
  <c r="M136" i="50"/>
  <c r="L136" i="50"/>
  <c r="K136" i="50"/>
  <c r="J136" i="50"/>
  <c r="I136" i="50"/>
  <c r="H136" i="50"/>
  <c r="G136" i="50"/>
  <c r="F136" i="50"/>
  <c r="E136" i="50"/>
  <c r="D136" i="50"/>
  <c r="AG113" i="50"/>
  <c r="AF113" i="50"/>
  <c r="AE113" i="50"/>
  <c r="AD113" i="50"/>
  <c r="AC113" i="50"/>
  <c r="AB113" i="50"/>
  <c r="AA113" i="50"/>
  <c r="Z113" i="50"/>
  <c r="Y113" i="50"/>
  <c r="X113" i="50"/>
  <c r="W113" i="50"/>
  <c r="V113" i="50"/>
  <c r="U113" i="50"/>
  <c r="T113" i="50"/>
  <c r="S113" i="50"/>
  <c r="R113" i="50"/>
  <c r="Q113" i="50"/>
  <c r="P113" i="50"/>
  <c r="O113" i="50"/>
  <c r="N113" i="50"/>
  <c r="M113" i="50"/>
  <c r="L113" i="50"/>
  <c r="K113" i="50"/>
  <c r="J113" i="50"/>
  <c r="I113" i="50"/>
  <c r="H113" i="50"/>
  <c r="G113" i="50"/>
  <c r="F113" i="50"/>
  <c r="E113" i="50"/>
  <c r="D113" i="50"/>
  <c r="AG90" i="50"/>
  <c r="AF90" i="50"/>
  <c r="AE90" i="50"/>
  <c r="AD90" i="50"/>
  <c r="AC90" i="50"/>
  <c r="AB90" i="50"/>
  <c r="AA90" i="50"/>
  <c r="Z90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AG67" i="50"/>
  <c r="AF67" i="50"/>
  <c r="AE67" i="50"/>
  <c r="AD67" i="50"/>
  <c r="AC67" i="50"/>
  <c r="AB67" i="50"/>
  <c r="AA67" i="50"/>
  <c r="Z67" i="50"/>
  <c r="Y67" i="50"/>
  <c r="X67" i="50"/>
  <c r="W67" i="50"/>
  <c r="V67" i="50"/>
  <c r="U67" i="50"/>
  <c r="T67" i="50"/>
  <c r="S67" i="50"/>
  <c r="R67" i="50"/>
  <c r="Q67" i="50"/>
  <c r="P67" i="50"/>
  <c r="O67" i="50"/>
  <c r="N67" i="50"/>
  <c r="M67" i="50"/>
  <c r="L67" i="50"/>
  <c r="K67" i="50"/>
  <c r="J67" i="50"/>
  <c r="I67" i="50"/>
  <c r="H67" i="50"/>
  <c r="G67" i="50"/>
  <c r="F67" i="50"/>
  <c r="E67" i="50"/>
  <c r="D67" i="50"/>
  <c r="AG44" i="50"/>
  <c r="AF44" i="50"/>
  <c r="AE44" i="50"/>
  <c r="AD44" i="50"/>
  <c r="AC44" i="50"/>
  <c r="AB44" i="50"/>
  <c r="AA44" i="50"/>
  <c r="Z44" i="50"/>
  <c r="Y44" i="50"/>
  <c r="X44" i="50"/>
  <c r="W44" i="50"/>
  <c r="V44" i="50"/>
  <c r="U44" i="50"/>
  <c r="T44" i="50"/>
  <c r="S44" i="50"/>
  <c r="R44" i="50"/>
  <c r="Q44" i="50"/>
  <c r="P44" i="50"/>
  <c r="O44" i="50"/>
  <c r="N44" i="50"/>
  <c r="M44" i="50"/>
  <c r="L44" i="50"/>
  <c r="K44" i="50"/>
  <c r="J44" i="50"/>
  <c r="I44" i="50"/>
  <c r="H44" i="50"/>
  <c r="G44" i="50"/>
  <c r="F44" i="50"/>
  <c r="E44" i="50"/>
  <c r="D44" i="50"/>
  <c r="AG21" i="50"/>
  <c r="AF21" i="50"/>
  <c r="AE21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AH20" i="51"/>
  <c r="AG20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AH43" i="51"/>
  <c r="AG43" i="51"/>
  <c r="AF43" i="51"/>
  <c r="AE43" i="51"/>
  <c r="AD43" i="51"/>
  <c r="AC43" i="51"/>
  <c r="AB43" i="51"/>
  <c r="AA43" i="51"/>
  <c r="Z43" i="51"/>
  <c r="Y43" i="51"/>
  <c r="X43" i="51"/>
  <c r="W43" i="51"/>
  <c r="V43" i="51"/>
  <c r="U43" i="51"/>
  <c r="T43" i="51"/>
  <c r="S43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AH66" i="51"/>
  <c r="AG66" i="51"/>
  <c r="AF66" i="51"/>
  <c r="AE66" i="51"/>
  <c r="AD66" i="51"/>
  <c r="AC66" i="51"/>
  <c r="AB66" i="51"/>
  <c r="AA66" i="51"/>
  <c r="Z66" i="51"/>
  <c r="Y66" i="51"/>
  <c r="X66" i="51"/>
  <c r="W66" i="51"/>
  <c r="V66" i="51"/>
  <c r="U66" i="51"/>
  <c r="T66" i="51"/>
  <c r="S66" i="51"/>
  <c r="R66" i="51"/>
  <c r="Q66" i="51"/>
  <c r="P66" i="51"/>
  <c r="O66" i="51"/>
  <c r="N66" i="51"/>
  <c r="M66" i="51"/>
  <c r="L66" i="51"/>
  <c r="K66" i="51"/>
  <c r="J66" i="51"/>
  <c r="I66" i="51"/>
  <c r="H66" i="51"/>
  <c r="G66" i="51"/>
  <c r="F66" i="51"/>
  <c r="E66" i="51"/>
  <c r="D66" i="51"/>
  <c r="AH89" i="51"/>
  <c r="AG89" i="51"/>
  <c r="AF89" i="51"/>
  <c r="AE89" i="51"/>
  <c r="AD89" i="51"/>
  <c r="AC89" i="51"/>
  <c r="AB89" i="51"/>
  <c r="AA89" i="51"/>
  <c r="Z89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AH112" i="51"/>
  <c r="AG112" i="51"/>
  <c r="AF112" i="51"/>
  <c r="AE112" i="51"/>
  <c r="AD112" i="51"/>
  <c r="AC112" i="51"/>
  <c r="AB112" i="51"/>
  <c r="AA112" i="51"/>
  <c r="Z112" i="51"/>
  <c r="Y112" i="51"/>
  <c r="X112" i="51"/>
  <c r="W112" i="51"/>
  <c r="V112" i="51"/>
  <c r="U112" i="51"/>
  <c r="T112" i="51"/>
  <c r="S112" i="51"/>
  <c r="R112" i="51"/>
  <c r="Q112" i="51"/>
  <c r="P112" i="51"/>
  <c r="O112" i="51"/>
  <c r="N112" i="51"/>
  <c r="M112" i="51"/>
  <c r="L112" i="51"/>
  <c r="K112" i="51"/>
  <c r="J112" i="51"/>
  <c r="I112" i="51"/>
  <c r="H112" i="51"/>
  <c r="G112" i="51"/>
  <c r="F112" i="51"/>
  <c r="E112" i="51"/>
  <c r="D112" i="51"/>
  <c r="AH135" i="51"/>
  <c r="AG135" i="51"/>
  <c r="AF135" i="51"/>
  <c r="AE135" i="51"/>
  <c r="AD135" i="51"/>
  <c r="AC135" i="51"/>
  <c r="AB135" i="51"/>
  <c r="AA135" i="51"/>
  <c r="Z135" i="51"/>
  <c r="Y135" i="51"/>
  <c r="X135" i="51"/>
  <c r="W135" i="51"/>
  <c r="V135" i="51"/>
  <c r="U135" i="51"/>
  <c r="T135" i="51"/>
  <c r="S135" i="51"/>
  <c r="R135" i="51"/>
  <c r="Q135" i="51"/>
  <c r="P135" i="51"/>
  <c r="O135" i="51"/>
  <c r="N135" i="51"/>
  <c r="M135" i="51"/>
  <c r="L135" i="51"/>
  <c r="K135" i="51"/>
  <c r="J135" i="51"/>
  <c r="I135" i="51"/>
  <c r="H135" i="51"/>
  <c r="G135" i="51"/>
  <c r="F135" i="51"/>
  <c r="E135" i="51"/>
  <c r="D135" i="51"/>
  <c r="AH158" i="51"/>
  <c r="AG158" i="51"/>
  <c r="AF158" i="51"/>
  <c r="AE158" i="51"/>
  <c r="AD158" i="51"/>
  <c r="AC158" i="51"/>
  <c r="AB158" i="51"/>
  <c r="AA158" i="51"/>
  <c r="Z158" i="51"/>
  <c r="Y158" i="51"/>
  <c r="X158" i="51"/>
  <c r="W158" i="51"/>
  <c r="V158" i="51"/>
  <c r="U158" i="51"/>
  <c r="T158" i="51"/>
  <c r="S158" i="51"/>
  <c r="R158" i="51"/>
  <c r="Q158" i="51"/>
  <c r="P158" i="51"/>
  <c r="O158" i="51"/>
  <c r="N158" i="51"/>
  <c r="M158" i="51"/>
  <c r="L158" i="51"/>
  <c r="K158" i="51"/>
  <c r="J158" i="51"/>
  <c r="I158" i="51"/>
  <c r="H158" i="51"/>
  <c r="G158" i="51"/>
  <c r="F158" i="51"/>
  <c r="E158" i="51"/>
  <c r="D158" i="51"/>
  <c r="AH181" i="51"/>
  <c r="AG181" i="51"/>
  <c r="AF181" i="51"/>
  <c r="AE181" i="51"/>
  <c r="AD181" i="51"/>
  <c r="AC181" i="51"/>
  <c r="AB181" i="51"/>
  <c r="AA181" i="51"/>
  <c r="Z181" i="51"/>
  <c r="Y181" i="51"/>
  <c r="X181" i="51"/>
  <c r="W181" i="51"/>
  <c r="V181" i="51"/>
  <c r="U181" i="51"/>
  <c r="T181" i="51"/>
  <c r="S181" i="51"/>
  <c r="R181" i="51"/>
  <c r="Q181" i="51"/>
  <c r="P181" i="51"/>
  <c r="O181" i="51"/>
  <c r="N181" i="51"/>
  <c r="M181" i="51"/>
  <c r="L181" i="51"/>
  <c r="K181" i="51"/>
  <c r="J181" i="51"/>
  <c r="I181" i="51"/>
  <c r="H181" i="51"/>
  <c r="G181" i="51"/>
  <c r="F181" i="51"/>
  <c r="E181" i="51"/>
  <c r="D181" i="51"/>
  <c r="AH204" i="51"/>
  <c r="AG204" i="51"/>
  <c r="AF204" i="51"/>
  <c r="AE204" i="51"/>
  <c r="AD204" i="51"/>
  <c r="AC204" i="51"/>
  <c r="AB204" i="51"/>
  <c r="AA204" i="51"/>
  <c r="Z204" i="51"/>
  <c r="Y204" i="51"/>
  <c r="X204" i="51"/>
  <c r="W204" i="51"/>
  <c r="V204" i="51"/>
  <c r="U204" i="51"/>
  <c r="T204" i="51"/>
  <c r="S204" i="51"/>
  <c r="R204" i="51"/>
  <c r="Q204" i="51"/>
  <c r="P204" i="51"/>
  <c r="O204" i="51"/>
  <c r="N204" i="51"/>
  <c r="M204" i="51"/>
  <c r="L204" i="51"/>
  <c r="K204" i="51"/>
  <c r="J204" i="51"/>
  <c r="I204" i="51"/>
  <c r="H204" i="51"/>
  <c r="G204" i="51"/>
  <c r="F204" i="51"/>
  <c r="E204" i="51"/>
  <c r="D204" i="51"/>
  <c r="AH227" i="51"/>
  <c r="AG227" i="51"/>
  <c r="AF227" i="51"/>
  <c r="AE227" i="51"/>
  <c r="AD227" i="51"/>
  <c r="AC227" i="51"/>
  <c r="AB227" i="51"/>
  <c r="AA227" i="51"/>
  <c r="Z227" i="51"/>
  <c r="Y227" i="51"/>
  <c r="X227" i="51"/>
  <c r="W227" i="51"/>
  <c r="V227" i="51"/>
  <c r="U227" i="51"/>
  <c r="T227" i="51"/>
  <c r="S227" i="51"/>
  <c r="R227" i="51"/>
  <c r="Q227" i="51"/>
  <c r="P227" i="51"/>
  <c r="O227" i="51"/>
  <c r="N227" i="51"/>
  <c r="M227" i="51"/>
  <c r="L227" i="51"/>
  <c r="K227" i="51"/>
  <c r="J227" i="51"/>
  <c r="I227" i="51"/>
  <c r="H227" i="51"/>
  <c r="G227" i="51"/>
  <c r="F227" i="51"/>
  <c r="E227" i="51"/>
  <c r="D227" i="51"/>
  <c r="AH250" i="51"/>
  <c r="AG250" i="51"/>
  <c r="AF250" i="51"/>
  <c r="AE250" i="51"/>
  <c r="AD250" i="51"/>
  <c r="AC250" i="51"/>
  <c r="AB250" i="51"/>
  <c r="AA250" i="51"/>
  <c r="Z250" i="51"/>
  <c r="Y250" i="51"/>
  <c r="X250" i="51"/>
  <c r="W250" i="51"/>
  <c r="V250" i="51"/>
  <c r="U250" i="51"/>
  <c r="T250" i="51"/>
  <c r="S250" i="51"/>
  <c r="R250" i="51"/>
  <c r="Q250" i="51"/>
  <c r="P250" i="51"/>
  <c r="O250" i="51"/>
  <c r="N250" i="51"/>
  <c r="M250" i="51"/>
  <c r="L250" i="51"/>
  <c r="K250" i="51"/>
  <c r="J250" i="51"/>
  <c r="I250" i="51"/>
  <c r="H250" i="51"/>
  <c r="G250" i="51"/>
  <c r="F250" i="51"/>
  <c r="E250" i="51"/>
  <c r="D250" i="51"/>
  <c r="AH273" i="51"/>
  <c r="AG273" i="51"/>
  <c r="AF273" i="51"/>
  <c r="AE273" i="51"/>
  <c r="AD273" i="51"/>
  <c r="AC273" i="51"/>
  <c r="AB273" i="51"/>
  <c r="AA273" i="51"/>
  <c r="Z273" i="51"/>
  <c r="Y273" i="51"/>
  <c r="X273" i="51"/>
  <c r="W273" i="51"/>
  <c r="V273" i="51"/>
  <c r="U273" i="51"/>
  <c r="T273" i="51"/>
  <c r="S273" i="51"/>
  <c r="R273" i="51"/>
  <c r="Q273" i="51"/>
  <c r="P273" i="51"/>
  <c r="O273" i="51"/>
  <c r="N273" i="51"/>
  <c r="M273" i="51"/>
  <c r="L273" i="51"/>
  <c r="K273" i="51"/>
  <c r="J273" i="51"/>
  <c r="I273" i="51"/>
  <c r="H273" i="51"/>
  <c r="G273" i="51"/>
  <c r="F273" i="51"/>
  <c r="E273" i="51"/>
  <c r="D273" i="51"/>
  <c r="AH296" i="51"/>
  <c r="AG296" i="51"/>
  <c r="AF296" i="51"/>
  <c r="AE296" i="51"/>
  <c r="AD296" i="51"/>
  <c r="AC296" i="51"/>
  <c r="AB296" i="51"/>
  <c r="AA296" i="51"/>
  <c r="Z296" i="51"/>
  <c r="Y296" i="51"/>
  <c r="X296" i="51"/>
  <c r="W296" i="51"/>
  <c r="V296" i="51"/>
  <c r="U296" i="51"/>
  <c r="T296" i="51"/>
  <c r="S296" i="51"/>
  <c r="R296" i="51"/>
  <c r="Q296" i="51"/>
  <c r="P296" i="51"/>
  <c r="O296" i="51"/>
  <c r="N296" i="51"/>
  <c r="M296" i="51"/>
  <c r="L296" i="51"/>
  <c r="K296" i="51"/>
  <c r="J296" i="51"/>
  <c r="I296" i="51"/>
  <c r="H296" i="51"/>
  <c r="G296" i="51"/>
  <c r="F296" i="51"/>
  <c r="E296" i="51"/>
  <c r="D296" i="51"/>
  <c r="AH319" i="51"/>
  <c r="AG319" i="51"/>
  <c r="AF319" i="51"/>
  <c r="AE319" i="51"/>
  <c r="AD319" i="51"/>
  <c r="AC319" i="51"/>
  <c r="AB319" i="51"/>
  <c r="AA319" i="51"/>
  <c r="Z319" i="51"/>
  <c r="Y319" i="51"/>
  <c r="X319" i="51"/>
  <c r="W319" i="51"/>
  <c r="V319" i="51"/>
  <c r="U319" i="51"/>
  <c r="T319" i="51"/>
  <c r="S319" i="51"/>
  <c r="R319" i="51"/>
  <c r="Q319" i="51"/>
  <c r="P319" i="51"/>
  <c r="O319" i="51"/>
  <c r="N319" i="51"/>
  <c r="M319" i="51"/>
  <c r="L319" i="51"/>
  <c r="K319" i="51"/>
  <c r="J319" i="51"/>
  <c r="I319" i="51"/>
  <c r="H319" i="51"/>
  <c r="G319" i="51"/>
  <c r="F319" i="51"/>
  <c r="E319" i="51"/>
  <c r="D319" i="51"/>
  <c r="AH342" i="51"/>
  <c r="AG342" i="51"/>
  <c r="AF342" i="51"/>
  <c r="AE342" i="51"/>
  <c r="AD342" i="51"/>
  <c r="AC342" i="51"/>
  <c r="AB342" i="51"/>
  <c r="AA342" i="51"/>
  <c r="Z342" i="51"/>
  <c r="Y342" i="51"/>
  <c r="X342" i="51"/>
  <c r="W342" i="51"/>
  <c r="V342" i="51"/>
  <c r="U342" i="51"/>
  <c r="T342" i="51"/>
  <c r="S342" i="51"/>
  <c r="R342" i="51"/>
  <c r="Q342" i="51"/>
  <c r="P342" i="51"/>
  <c r="O342" i="51"/>
  <c r="N342" i="51"/>
  <c r="M342" i="51"/>
  <c r="L342" i="51"/>
  <c r="K342" i="51"/>
  <c r="J342" i="51"/>
  <c r="I342" i="51"/>
  <c r="H342" i="51"/>
  <c r="G342" i="51"/>
  <c r="F342" i="51"/>
  <c r="E342" i="51"/>
  <c r="D342" i="51"/>
  <c r="AH365" i="51"/>
  <c r="AG365" i="51"/>
  <c r="AF365" i="51"/>
  <c r="AE365" i="51"/>
  <c r="AD365" i="51"/>
  <c r="AC365" i="51"/>
  <c r="AB365" i="51"/>
  <c r="AA365" i="51"/>
  <c r="Z365" i="51"/>
  <c r="Y365" i="51"/>
  <c r="X365" i="51"/>
  <c r="W365" i="51"/>
  <c r="V365" i="51"/>
  <c r="U365" i="51"/>
  <c r="T365" i="51"/>
  <c r="S365" i="51"/>
  <c r="R365" i="51"/>
  <c r="Q365" i="51"/>
  <c r="P365" i="51"/>
  <c r="O365" i="51"/>
  <c r="N365" i="51"/>
  <c r="M365" i="51"/>
  <c r="L365" i="51"/>
  <c r="K365" i="51"/>
  <c r="J365" i="51"/>
  <c r="I365" i="51"/>
  <c r="H365" i="51"/>
  <c r="G365" i="51"/>
  <c r="F365" i="51"/>
  <c r="E365" i="51"/>
  <c r="D365" i="51"/>
  <c r="AH388" i="51"/>
  <c r="AG388" i="51"/>
  <c r="AF388" i="51"/>
  <c r="AE388" i="51"/>
  <c r="AD388" i="51"/>
  <c r="AC388" i="51"/>
  <c r="AB388" i="51"/>
  <c r="AA388" i="51"/>
  <c r="Z388" i="51"/>
  <c r="Y388" i="51"/>
  <c r="X388" i="51"/>
  <c r="W388" i="51"/>
  <c r="V388" i="51"/>
  <c r="U388" i="51"/>
  <c r="T388" i="51"/>
  <c r="S388" i="51"/>
  <c r="R388" i="51"/>
  <c r="Q388" i="51"/>
  <c r="P388" i="51"/>
  <c r="O388" i="51"/>
  <c r="N388" i="51"/>
  <c r="M388" i="51"/>
  <c r="L388" i="51"/>
  <c r="K388" i="51"/>
  <c r="J388" i="51"/>
  <c r="I388" i="51"/>
  <c r="H388" i="51"/>
  <c r="G388" i="51"/>
  <c r="F388" i="51"/>
  <c r="E388" i="51"/>
  <c r="D388" i="51"/>
  <c r="AH411" i="51"/>
  <c r="AG411" i="51"/>
  <c r="AF411" i="51"/>
  <c r="AE411" i="51"/>
  <c r="AD411" i="51"/>
  <c r="AC411" i="51"/>
  <c r="AB411" i="51"/>
  <c r="AA411" i="51"/>
  <c r="Z411" i="51"/>
  <c r="Y411" i="51"/>
  <c r="X411" i="51"/>
  <c r="W411" i="51"/>
  <c r="V411" i="51"/>
  <c r="U411" i="51"/>
  <c r="T411" i="51"/>
  <c r="S411" i="51"/>
  <c r="R411" i="51"/>
  <c r="Q411" i="51"/>
  <c r="P411" i="51"/>
  <c r="O411" i="51"/>
  <c r="N411" i="51"/>
  <c r="M411" i="51"/>
  <c r="L411" i="51"/>
  <c r="K411" i="51"/>
  <c r="J411" i="51"/>
  <c r="I411" i="51"/>
  <c r="H411" i="51"/>
  <c r="G411" i="51"/>
  <c r="F411" i="51"/>
  <c r="E411" i="51"/>
  <c r="D411" i="51"/>
  <c r="AG411" i="49"/>
  <c r="AF411" i="49"/>
  <c r="AE411" i="49"/>
  <c r="AD411" i="49"/>
  <c r="AC411" i="49"/>
  <c r="AB411" i="49"/>
  <c r="AA411" i="49"/>
  <c r="Z411" i="49"/>
  <c r="Y411" i="49"/>
  <c r="X411" i="49"/>
  <c r="W411" i="49"/>
  <c r="V411" i="49"/>
  <c r="U411" i="49"/>
  <c r="T411" i="49"/>
  <c r="S411" i="49"/>
  <c r="R411" i="49"/>
  <c r="Q411" i="49"/>
  <c r="P411" i="49"/>
  <c r="O411" i="49"/>
  <c r="N411" i="49"/>
  <c r="M411" i="49"/>
  <c r="L411" i="49"/>
  <c r="K411" i="49"/>
  <c r="J411" i="49"/>
  <c r="I411" i="49"/>
  <c r="H411" i="49"/>
  <c r="G411" i="49"/>
  <c r="F411" i="49"/>
  <c r="E411" i="49"/>
  <c r="D411" i="49"/>
  <c r="AG388" i="49"/>
  <c r="AF388" i="49"/>
  <c r="AE388" i="49"/>
  <c r="AD388" i="49"/>
  <c r="AC388" i="49"/>
  <c r="AB388" i="49"/>
  <c r="AA388" i="49"/>
  <c r="Z388" i="49"/>
  <c r="Y388" i="49"/>
  <c r="X388" i="49"/>
  <c r="W388" i="49"/>
  <c r="V388" i="49"/>
  <c r="U388" i="49"/>
  <c r="T388" i="49"/>
  <c r="S388" i="49"/>
  <c r="R388" i="49"/>
  <c r="Q388" i="49"/>
  <c r="P388" i="49"/>
  <c r="O388" i="49"/>
  <c r="N388" i="49"/>
  <c r="M388" i="49"/>
  <c r="L388" i="49"/>
  <c r="K388" i="49"/>
  <c r="J388" i="49"/>
  <c r="I388" i="49"/>
  <c r="H388" i="49"/>
  <c r="G388" i="49"/>
  <c r="F388" i="49"/>
  <c r="E388" i="49"/>
  <c r="D388" i="49"/>
  <c r="AG365" i="49"/>
  <c r="AF365" i="49"/>
  <c r="AE365" i="49"/>
  <c r="AD365" i="49"/>
  <c r="AC365" i="49"/>
  <c r="AB365" i="49"/>
  <c r="AA365" i="49"/>
  <c r="Z365" i="49"/>
  <c r="Y365" i="49"/>
  <c r="X365" i="49"/>
  <c r="W365" i="49"/>
  <c r="V365" i="49"/>
  <c r="U365" i="49"/>
  <c r="T365" i="49"/>
  <c r="S365" i="49"/>
  <c r="R365" i="49"/>
  <c r="Q365" i="49"/>
  <c r="P365" i="49"/>
  <c r="O365" i="49"/>
  <c r="N365" i="49"/>
  <c r="M365" i="49"/>
  <c r="L365" i="49"/>
  <c r="K365" i="49"/>
  <c r="J365" i="49"/>
  <c r="I365" i="49"/>
  <c r="H365" i="49"/>
  <c r="G365" i="49"/>
  <c r="F365" i="49"/>
  <c r="E365" i="49"/>
  <c r="D365" i="49"/>
  <c r="AG342" i="49"/>
  <c r="AF342" i="49"/>
  <c r="AE342" i="49"/>
  <c r="AD342" i="49"/>
  <c r="AC342" i="49"/>
  <c r="AB342" i="49"/>
  <c r="AA342" i="49"/>
  <c r="Z342" i="49"/>
  <c r="Y342" i="49"/>
  <c r="X342" i="49"/>
  <c r="W342" i="49"/>
  <c r="V342" i="49"/>
  <c r="U342" i="49"/>
  <c r="T342" i="49"/>
  <c r="S342" i="49"/>
  <c r="R342" i="49"/>
  <c r="Q342" i="49"/>
  <c r="P342" i="49"/>
  <c r="O342" i="49"/>
  <c r="N342" i="49"/>
  <c r="M342" i="49"/>
  <c r="L342" i="49"/>
  <c r="K342" i="49"/>
  <c r="J342" i="49"/>
  <c r="I342" i="49"/>
  <c r="H342" i="49"/>
  <c r="G342" i="49"/>
  <c r="F342" i="49"/>
  <c r="E342" i="49"/>
  <c r="D342" i="49"/>
  <c r="AG319" i="49"/>
  <c r="AF319" i="49"/>
  <c r="AE319" i="49"/>
  <c r="AD319" i="49"/>
  <c r="AC319" i="49"/>
  <c r="AB319" i="49"/>
  <c r="AA319" i="49"/>
  <c r="Z319" i="49"/>
  <c r="Y319" i="49"/>
  <c r="X319" i="49"/>
  <c r="W319" i="49"/>
  <c r="V319" i="49"/>
  <c r="U319" i="49"/>
  <c r="T319" i="49"/>
  <c r="S319" i="49"/>
  <c r="R319" i="49"/>
  <c r="Q319" i="49"/>
  <c r="P319" i="49"/>
  <c r="O319" i="49"/>
  <c r="N319" i="49"/>
  <c r="M319" i="49"/>
  <c r="L319" i="49"/>
  <c r="K319" i="49"/>
  <c r="J319" i="49"/>
  <c r="I319" i="49"/>
  <c r="H319" i="49"/>
  <c r="G319" i="49"/>
  <c r="F319" i="49"/>
  <c r="E319" i="49"/>
  <c r="D319" i="49"/>
  <c r="AG296" i="49"/>
  <c r="AF296" i="49"/>
  <c r="AE296" i="49"/>
  <c r="AD296" i="49"/>
  <c r="AC296" i="49"/>
  <c r="AB296" i="49"/>
  <c r="AA296" i="49"/>
  <c r="Z296" i="49"/>
  <c r="Y296" i="49"/>
  <c r="X296" i="49"/>
  <c r="W296" i="49"/>
  <c r="V296" i="49"/>
  <c r="U296" i="49"/>
  <c r="T296" i="49"/>
  <c r="S296" i="49"/>
  <c r="R296" i="49"/>
  <c r="Q296" i="49"/>
  <c r="P296" i="49"/>
  <c r="O296" i="49"/>
  <c r="N296" i="49"/>
  <c r="M296" i="49"/>
  <c r="L296" i="49"/>
  <c r="K296" i="49"/>
  <c r="J296" i="49"/>
  <c r="I296" i="49"/>
  <c r="H296" i="49"/>
  <c r="G296" i="49"/>
  <c r="F296" i="49"/>
  <c r="E296" i="49"/>
  <c r="D296" i="49"/>
  <c r="AG273" i="49"/>
  <c r="AF273" i="49"/>
  <c r="AE273" i="49"/>
  <c r="AD273" i="49"/>
  <c r="AC273" i="49"/>
  <c r="AB273" i="49"/>
  <c r="AA273" i="49"/>
  <c r="Z273" i="49"/>
  <c r="Y273" i="49"/>
  <c r="X273" i="49"/>
  <c r="W273" i="49"/>
  <c r="V273" i="49"/>
  <c r="U273" i="49"/>
  <c r="T273" i="49"/>
  <c r="S273" i="49"/>
  <c r="R273" i="49"/>
  <c r="Q273" i="49"/>
  <c r="P273" i="49"/>
  <c r="O273" i="49"/>
  <c r="N273" i="49"/>
  <c r="M273" i="49"/>
  <c r="L273" i="49"/>
  <c r="K273" i="49"/>
  <c r="J273" i="49"/>
  <c r="I273" i="49"/>
  <c r="H273" i="49"/>
  <c r="G273" i="49"/>
  <c r="F273" i="49"/>
  <c r="E273" i="49"/>
  <c r="D273" i="49"/>
  <c r="AG250" i="49"/>
  <c r="AF250" i="49"/>
  <c r="AE250" i="49"/>
  <c r="AD250" i="49"/>
  <c r="AC250" i="49"/>
  <c r="AB250" i="49"/>
  <c r="AA250" i="49"/>
  <c r="Z250" i="49"/>
  <c r="Y250" i="49"/>
  <c r="X250" i="49"/>
  <c r="W250" i="49"/>
  <c r="V250" i="49"/>
  <c r="U250" i="49"/>
  <c r="T250" i="49"/>
  <c r="S250" i="49"/>
  <c r="R250" i="49"/>
  <c r="Q250" i="49"/>
  <c r="P250" i="49"/>
  <c r="O250" i="49"/>
  <c r="N250" i="49"/>
  <c r="M250" i="49"/>
  <c r="L250" i="49"/>
  <c r="K250" i="49"/>
  <c r="J250" i="49"/>
  <c r="I250" i="49"/>
  <c r="H250" i="49"/>
  <c r="G250" i="49"/>
  <c r="F250" i="49"/>
  <c r="E250" i="49"/>
  <c r="D250" i="49"/>
  <c r="AG227" i="49"/>
  <c r="AF227" i="49"/>
  <c r="AE227" i="49"/>
  <c r="AD227" i="49"/>
  <c r="AC227" i="49"/>
  <c r="AB227" i="49"/>
  <c r="AA227" i="49"/>
  <c r="Z227" i="49"/>
  <c r="Y227" i="49"/>
  <c r="X227" i="49"/>
  <c r="W227" i="49"/>
  <c r="V227" i="49"/>
  <c r="U227" i="49"/>
  <c r="T227" i="49"/>
  <c r="S227" i="49"/>
  <c r="R227" i="49"/>
  <c r="Q227" i="49"/>
  <c r="P227" i="49"/>
  <c r="O227" i="49"/>
  <c r="N227" i="49"/>
  <c r="M227" i="49"/>
  <c r="L227" i="49"/>
  <c r="K227" i="49"/>
  <c r="J227" i="49"/>
  <c r="I227" i="49"/>
  <c r="H227" i="49"/>
  <c r="G227" i="49"/>
  <c r="F227" i="49"/>
  <c r="E227" i="49"/>
  <c r="D227" i="49"/>
  <c r="AG204" i="49"/>
  <c r="AF204" i="49"/>
  <c r="AE204" i="49"/>
  <c r="AD204" i="49"/>
  <c r="AC204" i="49"/>
  <c r="AB204" i="49"/>
  <c r="AA204" i="49"/>
  <c r="Z204" i="49"/>
  <c r="Y204" i="49"/>
  <c r="X204" i="49"/>
  <c r="W204" i="49"/>
  <c r="V204" i="49"/>
  <c r="U204" i="49"/>
  <c r="T204" i="49"/>
  <c r="S204" i="49"/>
  <c r="R204" i="49"/>
  <c r="Q204" i="49"/>
  <c r="P204" i="49"/>
  <c r="O204" i="49"/>
  <c r="N204" i="49"/>
  <c r="M204" i="49"/>
  <c r="L204" i="49"/>
  <c r="K204" i="49"/>
  <c r="J204" i="49"/>
  <c r="I204" i="49"/>
  <c r="H204" i="49"/>
  <c r="G204" i="49"/>
  <c r="F204" i="49"/>
  <c r="E204" i="49"/>
  <c r="D204" i="49"/>
  <c r="AG181" i="49"/>
  <c r="AF181" i="49"/>
  <c r="AE181" i="49"/>
  <c r="AD181" i="49"/>
  <c r="AC181" i="49"/>
  <c r="AB181" i="49"/>
  <c r="AA181" i="49"/>
  <c r="Z181" i="49"/>
  <c r="Y181" i="49"/>
  <c r="X181" i="49"/>
  <c r="W181" i="49"/>
  <c r="V181" i="49"/>
  <c r="U181" i="49"/>
  <c r="T181" i="49"/>
  <c r="S181" i="49"/>
  <c r="R181" i="49"/>
  <c r="Q181" i="49"/>
  <c r="P181" i="49"/>
  <c r="O181" i="49"/>
  <c r="N181" i="49"/>
  <c r="M181" i="49"/>
  <c r="L181" i="49"/>
  <c r="K181" i="49"/>
  <c r="J181" i="49"/>
  <c r="I181" i="49"/>
  <c r="H181" i="49"/>
  <c r="G181" i="49"/>
  <c r="F181" i="49"/>
  <c r="E181" i="49"/>
  <c r="D181" i="49"/>
  <c r="AG158" i="49"/>
  <c r="AF158" i="49"/>
  <c r="AE158" i="49"/>
  <c r="AD158" i="49"/>
  <c r="AC158" i="49"/>
  <c r="AB158" i="49"/>
  <c r="AA158" i="49"/>
  <c r="Z158" i="49"/>
  <c r="Y158" i="49"/>
  <c r="X158" i="49"/>
  <c r="W158" i="49"/>
  <c r="V158" i="49"/>
  <c r="U158" i="49"/>
  <c r="T158" i="49"/>
  <c r="S158" i="49"/>
  <c r="R158" i="49"/>
  <c r="Q158" i="49"/>
  <c r="P158" i="49"/>
  <c r="O158" i="49"/>
  <c r="N158" i="49"/>
  <c r="M158" i="49"/>
  <c r="L158" i="49"/>
  <c r="K158" i="49"/>
  <c r="J158" i="49"/>
  <c r="I158" i="49"/>
  <c r="H158" i="49"/>
  <c r="G158" i="49"/>
  <c r="F158" i="49"/>
  <c r="E158" i="49"/>
  <c r="D158" i="49"/>
  <c r="AG135" i="49"/>
  <c r="AF135" i="49"/>
  <c r="AE135" i="49"/>
  <c r="AD135" i="49"/>
  <c r="AC135" i="49"/>
  <c r="AB135" i="49"/>
  <c r="AA135" i="49"/>
  <c r="Z135" i="49"/>
  <c r="Y135" i="49"/>
  <c r="X135" i="49"/>
  <c r="W135" i="49"/>
  <c r="V135" i="49"/>
  <c r="U135" i="49"/>
  <c r="T135" i="49"/>
  <c r="S135" i="49"/>
  <c r="R135" i="49"/>
  <c r="Q135" i="49"/>
  <c r="P135" i="49"/>
  <c r="O135" i="49"/>
  <c r="N135" i="49"/>
  <c r="M135" i="49"/>
  <c r="L135" i="49"/>
  <c r="K135" i="49"/>
  <c r="J135" i="49"/>
  <c r="I135" i="49"/>
  <c r="H135" i="49"/>
  <c r="G135" i="49"/>
  <c r="F135" i="49"/>
  <c r="E135" i="49"/>
  <c r="D135" i="49"/>
  <c r="AG112" i="49"/>
  <c r="AF112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E112" i="49"/>
  <c r="D112" i="49"/>
  <c r="AG89" i="49"/>
  <c r="AF89" i="49"/>
  <c r="AE89" i="49"/>
  <c r="AD89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AG66" i="49"/>
  <c r="AF66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AG43" i="49"/>
  <c r="AF43" i="49"/>
  <c r="AE43" i="49"/>
  <c r="AD43" i="49"/>
  <c r="AC43" i="49"/>
  <c r="AB43" i="49"/>
  <c r="AA43" i="49"/>
  <c r="Z43" i="49"/>
  <c r="Y43" i="49"/>
  <c r="X43" i="49"/>
  <c r="W43" i="49"/>
  <c r="V43" i="49"/>
  <c r="U43" i="49"/>
  <c r="T43" i="49"/>
  <c r="S43" i="49"/>
  <c r="R43" i="49"/>
  <c r="Q43" i="49"/>
  <c r="P43" i="49"/>
  <c r="O43" i="49"/>
  <c r="N43" i="49"/>
  <c r="M43" i="49"/>
  <c r="L43" i="49"/>
  <c r="K43" i="49"/>
  <c r="J43" i="49"/>
  <c r="I43" i="49"/>
  <c r="H43" i="49"/>
  <c r="G43" i="49"/>
  <c r="F43" i="49"/>
  <c r="E43" i="49"/>
  <c r="D43" i="49"/>
  <c r="AH43" i="49" s="1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AH20" i="49" s="1"/>
  <c r="I20" i="49"/>
  <c r="H20" i="49"/>
  <c r="G20" i="49"/>
  <c r="F20" i="49"/>
  <c r="E20" i="49"/>
  <c r="D20" i="49"/>
  <c r="AH20" i="48"/>
  <c r="AG20" i="48"/>
  <c r="AF20" i="48"/>
  <c r="AE20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D391" i="48"/>
  <c r="F391" i="48"/>
  <c r="G391" i="48"/>
  <c r="H391" i="48"/>
  <c r="I391" i="48"/>
  <c r="J391" i="48"/>
  <c r="K391" i="48"/>
  <c r="M391" i="48"/>
  <c r="N391" i="48"/>
  <c r="O391" i="48"/>
  <c r="P391" i="48"/>
  <c r="Q391" i="48"/>
  <c r="R391" i="48"/>
  <c r="T391" i="48"/>
  <c r="U391" i="48"/>
  <c r="V391" i="48"/>
  <c r="W391" i="48"/>
  <c r="X391" i="48"/>
  <c r="Y391" i="48"/>
  <c r="AA391" i="48"/>
  <c r="AB391" i="48"/>
  <c r="AC391" i="48"/>
  <c r="AD391" i="48"/>
  <c r="AE391" i="48"/>
  <c r="AF391" i="48"/>
  <c r="AH391" i="48"/>
  <c r="D392" i="48"/>
  <c r="F392" i="48"/>
  <c r="G392" i="48"/>
  <c r="H392" i="48"/>
  <c r="I392" i="48"/>
  <c r="J392" i="48"/>
  <c r="K392" i="48"/>
  <c r="M392" i="48"/>
  <c r="N392" i="48"/>
  <c r="O392" i="48"/>
  <c r="P392" i="48"/>
  <c r="Q392" i="48"/>
  <c r="R392" i="48"/>
  <c r="T392" i="48"/>
  <c r="U392" i="48"/>
  <c r="V392" i="48"/>
  <c r="W392" i="48"/>
  <c r="X392" i="48"/>
  <c r="Y392" i="48"/>
  <c r="AA392" i="48"/>
  <c r="AB392" i="48"/>
  <c r="AC392" i="48"/>
  <c r="AD392" i="48"/>
  <c r="AE392" i="48"/>
  <c r="AF392" i="48"/>
  <c r="AH392" i="48"/>
  <c r="D393" i="48"/>
  <c r="F393" i="48"/>
  <c r="G393" i="48"/>
  <c r="H393" i="48"/>
  <c r="I393" i="48"/>
  <c r="J393" i="48"/>
  <c r="K393" i="48"/>
  <c r="M393" i="48"/>
  <c r="N393" i="48"/>
  <c r="O393" i="48"/>
  <c r="P393" i="48"/>
  <c r="Q393" i="48"/>
  <c r="R393" i="48"/>
  <c r="T393" i="48"/>
  <c r="U393" i="48"/>
  <c r="V393" i="48"/>
  <c r="W393" i="48"/>
  <c r="X393" i="48"/>
  <c r="Y393" i="48"/>
  <c r="AA393" i="48"/>
  <c r="AB393" i="48"/>
  <c r="AC393" i="48"/>
  <c r="AD393" i="48"/>
  <c r="AE393" i="48"/>
  <c r="AF393" i="48"/>
  <c r="AH393" i="48"/>
  <c r="AH43" i="48"/>
  <c r="AG43" i="48"/>
  <c r="AF43" i="48"/>
  <c r="AE43" i="48"/>
  <c r="AD43" i="48"/>
  <c r="AC43" i="48"/>
  <c r="AB43" i="48"/>
  <c r="AA43" i="48"/>
  <c r="Z43" i="48"/>
  <c r="Y43" i="48"/>
  <c r="X43" i="48"/>
  <c r="W43" i="48"/>
  <c r="V43" i="48"/>
  <c r="U43" i="48"/>
  <c r="T43" i="48"/>
  <c r="S43" i="48"/>
  <c r="R43" i="48"/>
  <c r="Q43" i="48"/>
  <c r="P43" i="48"/>
  <c r="O43" i="48"/>
  <c r="N43" i="48"/>
  <c r="M43" i="48"/>
  <c r="L43" i="48"/>
  <c r="K43" i="48"/>
  <c r="J43" i="48"/>
  <c r="I43" i="48"/>
  <c r="H43" i="48"/>
  <c r="G43" i="48"/>
  <c r="F43" i="48"/>
  <c r="E43" i="48"/>
  <c r="D43" i="48"/>
  <c r="AH66" i="48"/>
  <c r="AG66" i="48"/>
  <c r="AF66" i="48"/>
  <c r="AE66" i="48"/>
  <c r="AD66" i="48"/>
  <c r="AC66" i="48"/>
  <c r="AB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AH89" i="48"/>
  <c r="AG89" i="48"/>
  <c r="AF89" i="48"/>
  <c r="AE89" i="48"/>
  <c r="AD89" i="48"/>
  <c r="AC89" i="48"/>
  <c r="AB89" i="48"/>
  <c r="AA89" i="48"/>
  <c r="Z89" i="48"/>
  <c r="Y89" i="48"/>
  <c r="X89" i="48"/>
  <c r="W89" i="48"/>
  <c r="V89" i="48"/>
  <c r="U89" i="48"/>
  <c r="T89" i="48"/>
  <c r="S89" i="48"/>
  <c r="R89" i="48"/>
  <c r="Q89" i="48"/>
  <c r="P89" i="48"/>
  <c r="O89" i="48"/>
  <c r="N89" i="48"/>
  <c r="M89" i="48"/>
  <c r="L89" i="48"/>
  <c r="K89" i="48"/>
  <c r="J89" i="48"/>
  <c r="I89" i="48"/>
  <c r="H89" i="48"/>
  <c r="G89" i="48"/>
  <c r="F89" i="48"/>
  <c r="E89" i="48"/>
  <c r="D89" i="48"/>
  <c r="AH112" i="48"/>
  <c r="AG112" i="48"/>
  <c r="AF112" i="48"/>
  <c r="AE112" i="48"/>
  <c r="AD112" i="48"/>
  <c r="AC112" i="48"/>
  <c r="AB112" i="48"/>
  <c r="AA112" i="48"/>
  <c r="Z112" i="48"/>
  <c r="Y112" i="48"/>
  <c r="X112" i="48"/>
  <c r="W112" i="48"/>
  <c r="V112" i="48"/>
  <c r="U112" i="48"/>
  <c r="T112" i="48"/>
  <c r="S112" i="48"/>
  <c r="R112" i="48"/>
  <c r="Q112" i="48"/>
  <c r="P112" i="48"/>
  <c r="O112" i="48"/>
  <c r="N112" i="48"/>
  <c r="M112" i="48"/>
  <c r="L112" i="48"/>
  <c r="K112" i="48"/>
  <c r="J112" i="48"/>
  <c r="I112" i="48"/>
  <c r="H112" i="48"/>
  <c r="G112" i="48"/>
  <c r="F112" i="48"/>
  <c r="E112" i="48"/>
  <c r="D112" i="48"/>
  <c r="AH135" i="48"/>
  <c r="AG135" i="48"/>
  <c r="AF135" i="48"/>
  <c r="AE135" i="48"/>
  <c r="AD135" i="48"/>
  <c r="AC135" i="48"/>
  <c r="AB135" i="48"/>
  <c r="AA135" i="48"/>
  <c r="Z135" i="48"/>
  <c r="Y135" i="48"/>
  <c r="X135" i="48"/>
  <c r="W135" i="48"/>
  <c r="V135" i="48"/>
  <c r="U135" i="48"/>
  <c r="T135" i="48"/>
  <c r="S135" i="48"/>
  <c r="R135" i="48"/>
  <c r="Q135" i="48"/>
  <c r="P135" i="48"/>
  <c r="O135" i="48"/>
  <c r="N135" i="48"/>
  <c r="M135" i="48"/>
  <c r="L135" i="48"/>
  <c r="K135" i="48"/>
  <c r="J135" i="48"/>
  <c r="I135" i="48"/>
  <c r="H135" i="48"/>
  <c r="G135" i="48"/>
  <c r="F135" i="48"/>
  <c r="E135" i="48"/>
  <c r="D135" i="48"/>
  <c r="AH158" i="48"/>
  <c r="AG158" i="48"/>
  <c r="AF158" i="48"/>
  <c r="AE158" i="48"/>
  <c r="AD158" i="48"/>
  <c r="AC158" i="48"/>
  <c r="AB158" i="48"/>
  <c r="AA158" i="48"/>
  <c r="Z158" i="48"/>
  <c r="Y158" i="48"/>
  <c r="X158" i="48"/>
  <c r="W158" i="48"/>
  <c r="V158" i="48"/>
  <c r="U158" i="48"/>
  <c r="T158" i="48"/>
  <c r="S158" i="48"/>
  <c r="R158" i="48"/>
  <c r="Q158" i="48"/>
  <c r="P158" i="48"/>
  <c r="O158" i="48"/>
  <c r="N158" i="48"/>
  <c r="M158" i="48"/>
  <c r="L158" i="48"/>
  <c r="K158" i="48"/>
  <c r="J158" i="48"/>
  <c r="I158" i="48"/>
  <c r="H158" i="48"/>
  <c r="G158" i="48"/>
  <c r="F158" i="48"/>
  <c r="E158" i="48"/>
  <c r="D158" i="48"/>
  <c r="AH181" i="48"/>
  <c r="AG181" i="48"/>
  <c r="AF181" i="48"/>
  <c r="AE181" i="48"/>
  <c r="AD181" i="48"/>
  <c r="AC181" i="48"/>
  <c r="AB181" i="48"/>
  <c r="AA181" i="48"/>
  <c r="Z181" i="48"/>
  <c r="Y181" i="48"/>
  <c r="X181" i="48"/>
  <c r="W181" i="48"/>
  <c r="V181" i="48"/>
  <c r="U181" i="48"/>
  <c r="T181" i="48"/>
  <c r="S181" i="48"/>
  <c r="R181" i="48"/>
  <c r="Q181" i="48"/>
  <c r="P181" i="48"/>
  <c r="O181" i="48"/>
  <c r="N181" i="48"/>
  <c r="M181" i="48"/>
  <c r="L181" i="48"/>
  <c r="K181" i="48"/>
  <c r="J181" i="48"/>
  <c r="I181" i="48"/>
  <c r="H181" i="48"/>
  <c r="G181" i="48"/>
  <c r="F181" i="48"/>
  <c r="E181" i="48"/>
  <c r="D181" i="48"/>
  <c r="AH204" i="48"/>
  <c r="AG204" i="48"/>
  <c r="AF204" i="48"/>
  <c r="AE204" i="48"/>
  <c r="AD204" i="48"/>
  <c r="AC204" i="48"/>
  <c r="AB204" i="48"/>
  <c r="AA204" i="48"/>
  <c r="Z204" i="48"/>
  <c r="Y204" i="48"/>
  <c r="X204" i="48"/>
  <c r="W204" i="48"/>
  <c r="V204" i="48"/>
  <c r="U204" i="48"/>
  <c r="T204" i="48"/>
  <c r="S204" i="48"/>
  <c r="R204" i="48"/>
  <c r="Q204" i="48"/>
  <c r="P204" i="48"/>
  <c r="O204" i="48"/>
  <c r="N204" i="48"/>
  <c r="M204" i="48"/>
  <c r="L204" i="48"/>
  <c r="K204" i="48"/>
  <c r="J204" i="48"/>
  <c r="I204" i="48"/>
  <c r="H204" i="48"/>
  <c r="G204" i="48"/>
  <c r="F204" i="48"/>
  <c r="E204" i="48"/>
  <c r="D204" i="48"/>
  <c r="AH227" i="48"/>
  <c r="AG227" i="48"/>
  <c r="AF227" i="48"/>
  <c r="AE227" i="48"/>
  <c r="AD227" i="48"/>
  <c r="AC227" i="48"/>
  <c r="AB227" i="48"/>
  <c r="AA227" i="48"/>
  <c r="Z227" i="48"/>
  <c r="Y227" i="48"/>
  <c r="X227" i="48"/>
  <c r="W227" i="48"/>
  <c r="V227" i="48"/>
  <c r="U227" i="48"/>
  <c r="T227" i="48"/>
  <c r="S227" i="48"/>
  <c r="R227" i="48"/>
  <c r="Q227" i="48"/>
  <c r="P227" i="48"/>
  <c r="O227" i="48"/>
  <c r="N227" i="48"/>
  <c r="M227" i="48"/>
  <c r="L227" i="48"/>
  <c r="K227" i="48"/>
  <c r="J227" i="48"/>
  <c r="I227" i="48"/>
  <c r="H227" i="48"/>
  <c r="G227" i="48"/>
  <c r="F227" i="48"/>
  <c r="E227" i="48"/>
  <c r="D227" i="48"/>
  <c r="AH250" i="48"/>
  <c r="AG250" i="48"/>
  <c r="AF250" i="48"/>
  <c r="AE250" i="48"/>
  <c r="AD250" i="48"/>
  <c r="AC250" i="48"/>
  <c r="AB250" i="48"/>
  <c r="AA250" i="48"/>
  <c r="Z250" i="48"/>
  <c r="Y250" i="48"/>
  <c r="X250" i="48"/>
  <c r="W250" i="48"/>
  <c r="V250" i="48"/>
  <c r="U250" i="48"/>
  <c r="T250" i="48"/>
  <c r="S250" i="48"/>
  <c r="R250" i="48"/>
  <c r="Q250" i="48"/>
  <c r="P250" i="48"/>
  <c r="O250" i="48"/>
  <c r="N250" i="48"/>
  <c r="M250" i="48"/>
  <c r="L250" i="48"/>
  <c r="K250" i="48"/>
  <c r="J250" i="48"/>
  <c r="I250" i="48"/>
  <c r="H250" i="48"/>
  <c r="G250" i="48"/>
  <c r="F250" i="48"/>
  <c r="E250" i="48"/>
  <c r="D250" i="48"/>
  <c r="AH273" i="48"/>
  <c r="AG273" i="48"/>
  <c r="AF273" i="48"/>
  <c r="AE273" i="48"/>
  <c r="AD273" i="48"/>
  <c r="AC273" i="48"/>
  <c r="AB273" i="48"/>
  <c r="AA273" i="48"/>
  <c r="Z273" i="48"/>
  <c r="Y273" i="48"/>
  <c r="X273" i="48"/>
  <c r="W273" i="48"/>
  <c r="V273" i="48"/>
  <c r="U273" i="48"/>
  <c r="T273" i="48"/>
  <c r="S273" i="48"/>
  <c r="R273" i="48"/>
  <c r="Q273" i="48"/>
  <c r="P273" i="48"/>
  <c r="O273" i="48"/>
  <c r="N273" i="48"/>
  <c r="M273" i="48"/>
  <c r="L273" i="48"/>
  <c r="K273" i="48"/>
  <c r="J273" i="48"/>
  <c r="I273" i="48"/>
  <c r="H273" i="48"/>
  <c r="G273" i="48"/>
  <c r="F273" i="48"/>
  <c r="E273" i="48"/>
  <c r="D273" i="48"/>
  <c r="AH296" i="48"/>
  <c r="AG296" i="48"/>
  <c r="AF296" i="48"/>
  <c r="AE296" i="48"/>
  <c r="AD296" i="48"/>
  <c r="AC296" i="48"/>
  <c r="AB296" i="48"/>
  <c r="AA296" i="48"/>
  <c r="Z296" i="48"/>
  <c r="Y296" i="48"/>
  <c r="X296" i="48"/>
  <c r="W296" i="48"/>
  <c r="V296" i="48"/>
  <c r="U296" i="48"/>
  <c r="T296" i="48"/>
  <c r="S296" i="48"/>
  <c r="R296" i="48"/>
  <c r="Q296" i="48"/>
  <c r="P296" i="48"/>
  <c r="O296" i="48"/>
  <c r="N296" i="48"/>
  <c r="M296" i="48"/>
  <c r="L296" i="48"/>
  <c r="K296" i="48"/>
  <c r="J296" i="48"/>
  <c r="I296" i="48"/>
  <c r="H296" i="48"/>
  <c r="G296" i="48"/>
  <c r="F296" i="48"/>
  <c r="E296" i="48"/>
  <c r="D296" i="48"/>
  <c r="AH319" i="48"/>
  <c r="AG319" i="48"/>
  <c r="AF319" i="48"/>
  <c r="AE319" i="48"/>
  <c r="AD319" i="48"/>
  <c r="AC319" i="48"/>
  <c r="AB319" i="48"/>
  <c r="AA319" i="48"/>
  <c r="Z319" i="48"/>
  <c r="Y319" i="48"/>
  <c r="X319" i="48"/>
  <c r="W319" i="48"/>
  <c r="V319" i="48"/>
  <c r="U319" i="48"/>
  <c r="T319" i="48"/>
  <c r="S319" i="48"/>
  <c r="R319" i="48"/>
  <c r="Q319" i="48"/>
  <c r="P319" i="48"/>
  <c r="O319" i="48"/>
  <c r="N319" i="48"/>
  <c r="M319" i="48"/>
  <c r="L319" i="48"/>
  <c r="K319" i="48"/>
  <c r="J319" i="48"/>
  <c r="I319" i="48"/>
  <c r="H319" i="48"/>
  <c r="G319" i="48"/>
  <c r="F319" i="48"/>
  <c r="E319" i="48"/>
  <c r="D319" i="48"/>
  <c r="AH342" i="48"/>
  <c r="AG342" i="48"/>
  <c r="AF342" i="48"/>
  <c r="AE342" i="48"/>
  <c r="AD342" i="48"/>
  <c r="AC342" i="48"/>
  <c r="AB342" i="48"/>
  <c r="AA342" i="48"/>
  <c r="Z342" i="48"/>
  <c r="Y342" i="48"/>
  <c r="X342" i="48"/>
  <c r="W342" i="48"/>
  <c r="V342" i="48"/>
  <c r="U342" i="48"/>
  <c r="T342" i="48"/>
  <c r="S342" i="48"/>
  <c r="R342" i="48"/>
  <c r="Q342" i="48"/>
  <c r="P342" i="48"/>
  <c r="O342" i="48"/>
  <c r="N342" i="48"/>
  <c r="M342" i="48"/>
  <c r="L342" i="48"/>
  <c r="K342" i="48"/>
  <c r="J342" i="48"/>
  <c r="I342" i="48"/>
  <c r="H342" i="48"/>
  <c r="G342" i="48"/>
  <c r="F342" i="48"/>
  <c r="E342" i="48"/>
  <c r="D342" i="48"/>
  <c r="AH365" i="48"/>
  <c r="AG365" i="48"/>
  <c r="AF365" i="48"/>
  <c r="AE365" i="48"/>
  <c r="AD365" i="48"/>
  <c r="AC365" i="48"/>
  <c r="AB365" i="48"/>
  <c r="AA365" i="48"/>
  <c r="Z365" i="48"/>
  <c r="Y365" i="48"/>
  <c r="X365" i="48"/>
  <c r="W365" i="48"/>
  <c r="V365" i="48"/>
  <c r="U365" i="48"/>
  <c r="T365" i="48"/>
  <c r="S365" i="48"/>
  <c r="R365" i="48"/>
  <c r="Q365" i="48"/>
  <c r="P365" i="48"/>
  <c r="O365" i="48"/>
  <c r="N365" i="48"/>
  <c r="M365" i="48"/>
  <c r="L365" i="48"/>
  <c r="K365" i="48"/>
  <c r="J365" i="48"/>
  <c r="I365" i="48"/>
  <c r="H365" i="48"/>
  <c r="G365" i="48"/>
  <c r="F365" i="48"/>
  <c r="E365" i="48"/>
  <c r="D365" i="48"/>
  <c r="AH388" i="48"/>
  <c r="AG388" i="48"/>
  <c r="AF388" i="48"/>
  <c r="AE388" i="48"/>
  <c r="AD388" i="48"/>
  <c r="AC388" i="48"/>
  <c r="AB388" i="48"/>
  <c r="AA388" i="48"/>
  <c r="Z388" i="48"/>
  <c r="Y388" i="48"/>
  <c r="X388" i="48"/>
  <c r="W388" i="48"/>
  <c r="V388" i="48"/>
  <c r="U388" i="48"/>
  <c r="T388" i="48"/>
  <c r="S388" i="48"/>
  <c r="R388" i="48"/>
  <c r="Q388" i="48"/>
  <c r="P388" i="48"/>
  <c r="O388" i="48"/>
  <c r="N388" i="48"/>
  <c r="M388" i="48"/>
  <c r="L388" i="48"/>
  <c r="K388" i="48"/>
  <c r="J388" i="48"/>
  <c r="I388" i="48"/>
  <c r="H388" i="48"/>
  <c r="G388" i="48"/>
  <c r="F388" i="48"/>
  <c r="E388" i="48"/>
  <c r="D388" i="48"/>
  <c r="AH411" i="48"/>
  <c r="AG411" i="48"/>
  <c r="AF411" i="48"/>
  <c r="AE411" i="48"/>
  <c r="AD411" i="48"/>
  <c r="AC411" i="48"/>
  <c r="AB411" i="48"/>
  <c r="AA411" i="48"/>
  <c r="Z411" i="48"/>
  <c r="Y411" i="48"/>
  <c r="X411" i="48"/>
  <c r="W411" i="48"/>
  <c r="V411" i="48"/>
  <c r="U411" i="48"/>
  <c r="T411" i="48"/>
  <c r="S411" i="48"/>
  <c r="R411" i="48"/>
  <c r="Q411" i="48"/>
  <c r="P411" i="48"/>
  <c r="O411" i="48"/>
  <c r="N411" i="48"/>
  <c r="M411" i="48"/>
  <c r="L411" i="48"/>
  <c r="K411" i="48"/>
  <c r="J411" i="48"/>
  <c r="I411" i="48"/>
  <c r="H411" i="48"/>
  <c r="G411" i="48"/>
  <c r="F411" i="48"/>
  <c r="E411" i="48"/>
  <c r="D411" i="48"/>
  <c r="AH411" i="66"/>
  <c r="AG411" i="66"/>
  <c r="AF411" i="66"/>
  <c r="AE411" i="66"/>
  <c r="AD411" i="66"/>
  <c r="AC411" i="66"/>
  <c r="AB411" i="66"/>
  <c r="AA411" i="66"/>
  <c r="Z411" i="66"/>
  <c r="Y411" i="66"/>
  <c r="X411" i="66"/>
  <c r="W411" i="66"/>
  <c r="V411" i="66"/>
  <c r="U411" i="66"/>
  <c r="T411" i="66"/>
  <c r="S411" i="66"/>
  <c r="R411" i="66"/>
  <c r="Q411" i="66"/>
  <c r="P411" i="66"/>
  <c r="O411" i="66"/>
  <c r="N411" i="66"/>
  <c r="M411" i="66"/>
  <c r="L411" i="66"/>
  <c r="K411" i="66"/>
  <c r="J411" i="66"/>
  <c r="I411" i="66"/>
  <c r="H411" i="66"/>
  <c r="G411" i="66"/>
  <c r="F411" i="66"/>
  <c r="E411" i="66"/>
  <c r="D411" i="66"/>
  <c r="AH388" i="66"/>
  <c r="AG388" i="66"/>
  <c r="AF388" i="66"/>
  <c r="AE388" i="66"/>
  <c r="AD388" i="66"/>
  <c r="AC388" i="66"/>
  <c r="AB388" i="66"/>
  <c r="AA388" i="66"/>
  <c r="Z388" i="66"/>
  <c r="Y388" i="66"/>
  <c r="X388" i="66"/>
  <c r="W388" i="66"/>
  <c r="V388" i="66"/>
  <c r="U388" i="66"/>
  <c r="T388" i="66"/>
  <c r="S388" i="66"/>
  <c r="R388" i="66"/>
  <c r="Q388" i="66"/>
  <c r="P388" i="66"/>
  <c r="O388" i="66"/>
  <c r="N388" i="66"/>
  <c r="M388" i="66"/>
  <c r="L388" i="66"/>
  <c r="K388" i="66"/>
  <c r="J388" i="66"/>
  <c r="I388" i="66"/>
  <c r="H388" i="66"/>
  <c r="G388" i="66"/>
  <c r="F388" i="66"/>
  <c r="E388" i="66"/>
  <c r="D388" i="66"/>
  <c r="AH365" i="66"/>
  <c r="AG365" i="66"/>
  <c r="AF365" i="66"/>
  <c r="AE365" i="66"/>
  <c r="AD365" i="66"/>
  <c r="AC365" i="66"/>
  <c r="AB365" i="66"/>
  <c r="AA365" i="66"/>
  <c r="Z365" i="66"/>
  <c r="Y365" i="66"/>
  <c r="X365" i="66"/>
  <c r="W365" i="66"/>
  <c r="V365" i="66"/>
  <c r="U365" i="66"/>
  <c r="T365" i="66"/>
  <c r="S365" i="66"/>
  <c r="R365" i="66"/>
  <c r="Q365" i="66"/>
  <c r="P365" i="66"/>
  <c r="O365" i="66"/>
  <c r="N365" i="66"/>
  <c r="M365" i="66"/>
  <c r="L365" i="66"/>
  <c r="K365" i="66"/>
  <c r="J365" i="66"/>
  <c r="I365" i="66"/>
  <c r="H365" i="66"/>
  <c r="G365" i="66"/>
  <c r="F365" i="66"/>
  <c r="E365" i="66"/>
  <c r="D365" i="66"/>
  <c r="AH273" i="66"/>
  <c r="AG273" i="66"/>
  <c r="AF273" i="66"/>
  <c r="AE273" i="66"/>
  <c r="AD273" i="66"/>
  <c r="AC273" i="66"/>
  <c r="AB273" i="66"/>
  <c r="AA273" i="66"/>
  <c r="Z273" i="66"/>
  <c r="Y273" i="66"/>
  <c r="X273" i="66"/>
  <c r="W273" i="66"/>
  <c r="V273" i="66"/>
  <c r="U273" i="66"/>
  <c r="T273" i="66"/>
  <c r="S273" i="66"/>
  <c r="R273" i="66"/>
  <c r="Q273" i="66"/>
  <c r="P273" i="66"/>
  <c r="O273" i="66"/>
  <c r="N273" i="66"/>
  <c r="M273" i="66"/>
  <c r="L273" i="66"/>
  <c r="K273" i="66"/>
  <c r="J273" i="66"/>
  <c r="I273" i="66"/>
  <c r="H273" i="66"/>
  <c r="G273" i="66"/>
  <c r="F273" i="66"/>
  <c r="E273" i="66"/>
  <c r="D273" i="66"/>
  <c r="AH250" i="66"/>
  <c r="AG250" i="66"/>
  <c r="AF250" i="66"/>
  <c r="AE250" i="66"/>
  <c r="AD250" i="66"/>
  <c r="AC250" i="66"/>
  <c r="AB250" i="66"/>
  <c r="AA250" i="66"/>
  <c r="Z250" i="66"/>
  <c r="Y250" i="66"/>
  <c r="X250" i="66"/>
  <c r="W250" i="66"/>
  <c r="V250" i="66"/>
  <c r="U250" i="66"/>
  <c r="T250" i="66"/>
  <c r="S250" i="66"/>
  <c r="R250" i="66"/>
  <c r="Q250" i="66"/>
  <c r="P250" i="66"/>
  <c r="O250" i="66"/>
  <c r="N250" i="66"/>
  <c r="M250" i="66"/>
  <c r="L250" i="66"/>
  <c r="K250" i="66"/>
  <c r="J250" i="66"/>
  <c r="I250" i="66"/>
  <c r="H250" i="66"/>
  <c r="G250" i="66"/>
  <c r="F250" i="66"/>
  <c r="E250" i="66"/>
  <c r="D250" i="66"/>
  <c r="AH227" i="66"/>
  <c r="AG227" i="66"/>
  <c r="AF227" i="66"/>
  <c r="AE227" i="66"/>
  <c r="AD227" i="66"/>
  <c r="AC227" i="66"/>
  <c r="AB227" i="66"/>
  <c r="AA227" i="66"/>
  <c r="Z227" i="66"/>
  <c r="Y227" i="66"/>
  <c r="X227" i="66"/>
  <c r="W227" i="66"/>
  <c r="V227" i="66"/>
  <c r="U227" i="66"/>
  <c r="T227" i="66"/>
  <c r="S227" i="66"/>
  <c r="R227" i="66"/>
  <c r="Q227" i="66"/>
  <c r="P227" i="66"/>
  <c r="O227" i="66"/>
  <c r="N227" i="66"/>
  <c r="M227" i="66"/>
  <c r="L227" i="66"/>
  <c r="K227" i="66"/>
  <c r="J227" i="66"/>
  <c r="I227" i="66"/>
  <c r="H227" i="66"/>
  <c r="G227" i="66"/>
  <c r="F227" i="66"/>
  <c r="E227" i="66"/>
  <c r="D227" i="66"/>
  <c r="AH204" i="66"/>
  <c r="AG204" i="66"/>
  <c r="AF204" i="66"/>
  <c r="AE204" i="66"/>
  <c r="AD204" i="66"/>
  <c r="AC204" i="66"/>
  <c r="AB204" i="66"/>
  <c r="AA204" i="66"/>
  <c r="Z204" i="66"/>
  <c r="Y204" i="66"/>
  <c r="X204" i="66"/>
  <c r="W204" i="66"/>
  <c r="V204" i="66"/>
  <c r="U204" i="66"/>
  <c r="T204" i="66"/>
  <c r="S204" i="66"/>
  <c r="R204" i="66"/>
  <c r="Q204" i="66"/>
  <c r="P204" i="66"/>
  <c r="O204" i="66"/>
  <c r="N204" i="66"/>
  <c r="M204" i="66"/>
  <c r="L204" i="66"/>
  <c r="K204" i="66"/>
  <c r="J204" i="66"/>
  <c r="I204" i="66"/>
  <c r="H204" i="66"/>
  <c r="G204" i="66"/>
  <c r="F204" i="66"/>
  <c r="E204" i="66"/>
  <c r="D204" i="66"/>
  <c r="AH181" i="66"/>
  <c r="AG181" i="66"/>
  <c r="AF181" i="66"/>
  <c r="AE181" i="66"/>
  <c r="AD181" i="66"/>
  <c r="AC181" i="66"/>
  <c r="AB181" i="66"/>
  <c r="AA181" i="66"/>
  <c r="Z181" i="66"/>
  <c r="Y181" i="66"/>
  <c r="X181" i="66"/>
  <c r="W181" i="66"/>
  <c r="V181" i="66"/>
  <c r="U181" i="66"/>
  <c r="T181" i="66"/>
  <c r="S181" i="66"/>
  <c r="R181" i="66"/>
  <c r="Q181" i="66"/>
  <c r="P181" i="66"/>
  <c r="O181" i="66"/>
  <c r="N181" i="66"/>
  <c r="M181" i="66"/>
  <c r="L181" i="66"/>
  <c r="K181" i="66"/>
  <c r="J181" i="66"/>
  <c r="I181" i="66"/>
  <c r="H181" i="66"/>
  <c r="G181" i="66"/>
  <c r="F181" i="66"/>
  <c r="E181" i="66"/>
  <c r="D181" i="66"/>
  <c r="AH158" i="66"/>
  <c r="AG158" i="66"/>
  <c r="AF158" i="66"/>
  <c r="AE158" i="66"/>
  <c r="AD158" i="66"/>
  <c r="AC158" i="66"/>
  <c r="AB158" i="66"/>
  <c r="AA158" i="66"/>
  <c r="Z158" i="66"/>
  <c r="Y158" i="66"/>
  <c r="X158" i="66"/>
  <c r="W158" i="66"/>
  <c r="V158" i="66"/>
  <c r="U158" i="66"/>
  <c r="T158" i="66"/>
  <c r="S158" i="66"/>
  <c r="R158" i="66"/>
  <c r="Q158" i="66"/>
  <c r="P158" i="66"/>
  <c r="O158" i="66"/>
  <c r="N158" i="66"/>
  <c r="M158" i="66"/>
  <c r="L158" i="66"/>
  <c r="K158" i="66"/>
  <c r="J158" i="66"/>
  <c r="I158" i="66"/>
  <c r="H158" i="66"/>
  <c r="G158" i="66"/>
  <c r="F158" i="66"/>
  <c r="E158" i="66"/>
  <c r="D158" i="66"/>
  <c r="AH135" i="66"/>
  <c r="AG135" i="66"/>
  <c r="AF135" i="66"/>
  <c r="AE135" i="66"/>
  <c r="AD135" i="66"/>
  <c r="AC135" i="66"/>
  <c r="AB135" i="66"/>
  <c r="AA135" i="66"/>
  <c r="Z135" i="66"/>
  <c r="Y135" i="66"/>
  <c r="X135" i="66"/>
  <c r="W135" i="66"/>
  <c r="V135" i="66"/>
  <c r="U135" i="66"/>
  <c r="T135" i="66"/>
  <c r="S135" i="66"/>
  <c r="R135" i="66"/>
  <c r="Q135" i="66"/>
  <c r="P135" i="66"/>
  <c r="O135" i="66"/>
  <c r="N135" i="66"/>
  <c r="M135" i="66"/>
  <c r="L135" i="66"/>
  <c r="K135" i="66"/>
  <c r="J135" i="66"/>
  <c r="I135" i="66"/>
  <c r="H135" i="66"/>
  <c r="G135" i="66"/>
  <c r="F135" i="66"/>
  <c r="E135" i="66"/>
  <c r="D135" i="66"/>
  <c r="AH112" i="66"/>
  <c r="AG112" i="66"/>
  <c r="AF112" i="66"/>
  <c r="AE112" i="66"/>
  <c r="AD112" i="66"/>
  <c r="AC112" i="66"/>
  <c r="AB112" i="66"/>
  <c r="AA112" i="66"/>
  <c r="Z112" i="66"/>
  <c r="Y112" i="66"/>
  <c r="X112" i="66"/>
  <c r="W112" i="66"/>
  <c r="V112" i="66"/>
  <c r="U112" i="66"/>
  <c r="T112" i="66"/>
  <c r="S112" i="66"/>
  <c r="R112" i="66"/>
  <c r="Q112" i="66"/>
  <c r="P112" i="66"/>
  <c r="O112" i="66"/>
  <c r="N112" i="66"/>
  <c r="M112" i="66"/>
  <c r="L112" i="66"/>
  <c r="K112" i="66"/>
  <c r="J112" i="66"/>
  <c r="I112" i="66"/>
  <c r="H112" i="66"/>
  <c r="G112" i="66"/>
  <c r="F112" i="66"/>
  <c r="E112" i="66"/>
  <c r="D112" i="66"/>
  <c r="AH89" i="66"/>
  <c r="AG89" i="66"/>
  <c r="AF89" i="66"/>
  <c r="AE89" i="66"/>
  <c r="AD89" i="66"/>
  <c r="AC89" i="66"/>
  <c r="AB89" i="66"/>
  <c r="AA89" i="66"/>
  <c r="Z89" i="66"/>
  <c r="Y89" i="66"/>
  <c r="X89" i="66"/>
  <c r="W89" i="66"/>
  <c r="V89" i="66"/>
  <c r="U89" i="66"/>
  <c r="T89" i="66"/>
  <c r="S89" i="66"/>
  <c r="R89" i="66"/>
  <c r="Q89" i="66"/>
  <c r="P89" i="66"/>
  <c r="O89" i="66"/>
  <c r="N89" i="66"/>
  <c r="M89" i="66"/>
  <c r="L89" i="66"/>
  <c r="K89" i="66"/>
  <c r="J89" i="66"/>
  <c r="I89" i="66"/>
  <c r="H89" i="66"/>
  <c r="G89" i="66"/>
  <c r="F89" i="66"/>
  <c r="E89" i="66"/>
  <c r="D89" i="66"/>
  <c r="AH66" i="66"/>
  <c r="AG66" i="66"/>
  <c r="AF66" i="66"/>
  <c r="AE66" i="66"/>
  <c r="AD66" i="66"/>
  <c r="AC66" i="66"/>
  <c r="AB66" i="66"/>
  <c r="AA66" i="66"/>
  <c r="Z66" i="66"/>
  <c r="Y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AH43" i="66"/>
  <c r="AG43" i="66"/>
  <c r="AF43" i="66"/>
  <c r="AE43" i="66"/>
  <c r="AD43" i="66"/>
  <c r="AC43" i="66"/>
  <c r="AB43" i="66"/>
  <c r="AA43" i="66"/>
  <c r="Z43" i="66"/>
  <c r="Y43" i="66"/>
  <c r="X43" i="66"/>
  <c r="W43" i="66"/>
  <c r="V43" i="66"/>
  <c r="U43" i="66"/>
  <c r="T43" i="66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D43" i="66"/>
  <c r="AH20" i="66"/>
  <c r="AG20" i="66"/>
  <c r="AF20" i="66"/>
  <c r="AE20" i="66"/>
  <c r="AD20" i="66"/>
  <c r="AC20" i="66"/>
  <c r="AB20" i="66"/>
  <c r="AA20" i="66"/>
  <c r="Z20" i="66"/>
  <c r="Y20" i="66"/>
  <c r="X20" i="66"/>
  <c r="W20" i="66"/>
  <c r="V20" i="66"/>
  <c r="U20" i="66"/>
  <c r="T20" i="66"/>
  <c r="S20" i="66"/>
  <c r="R20" i="66"/>
  <c r="Q20" i="66"/>
  <c r="P20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D296" i="66"/>
  <c r="AH296" i="66"/>
  <c r="AG296" i="66"/>
  <c r="AF296" i="66"/>
  <c r="AE296" i="66"/>
  <c r="AD296" i="66"/>
  <c r="AC296" i="66"/>
  <c r="AB296" i="66"/>
  <c r="AA296" i="66"/>
  <c r="Z296" i="66"/>
  <c r="Y296" i="66"/>
  <c r="X296" i="66"/>
  <c r="W296" i="66"/>
  <c r="V296" i="66"/>
  <c r="U296" i="66"/>
  <c r="T296" i="66"/>
  <c r="S296" i="66"/>
  <c r="R296" i="66"/>
  <c r="Q296" i="66"/>
  <c r="P296" i="66"/>
  <c r="O296" i="66"/>
  <c r="N296" i="66"/>
  <c r="M296" i="66"/>
  <c r="L296" i="66"/>
  <c r="K296" i="66"/>
  <c r="J296" i="66"/>
  <c r="I296" i="66"/>
  <c r="H296" i="66"/>
  <c r="G296" i="66"/>
  <c r="F296" i="66"/>
  <c r="E296" i="66"/>
  <c r="AH319" i="66"/>
  <c r="AG319" i="66"/>
  <c r="AF319" i="66"/>
  <c r="AE319" i="66"/>
  <c r="AD319" i="66"/>
  <c r="AC319" i="66"/>
  <c r="AB319" i="66"/>
  <c r="AA319" i="66"/>
  <c r="Z319" i="66"/>
  <c r="Y319" i="66"/>
  <c r="X319" i="66"/>
  <c r="W319" i="66"/>
  <c r="V319" i="66"/>
  <c r="U319" i="66"/>
  <c r="T319" i="66"/>
  <c r="S319" i="66"/>
  <c r="R319" i="66"/>
  <c r="Q319" i="66"/>
  <c r="P319" i="66"/>
  <c r="O319" i="66"/>
  <c r="N319" i="66"/>
  <c r="M319" i="66"/>
  <c r="L319" i="66"/>
  <c r="K319" i="66"/>
  <c r="J319" i="66"/>
  <c r="I319" i="66"/>
  <c r="H319" i="66"/>
  <c r="G319" i="66"/>
  <c r="F319" i="66"/>
  <c r="E319" i="66"/>
  <c r="D319" i="66"/>
  <c r="AH342" i="66"/>
  <c r="AG342" i="66"/>
  <c r="AF342" i="66"/>
  <c r="AE342" i="66"/>
  <c r="AD342" i="66"/>
  <c r="AC342" i="66"/>
  <c r="AB342" i="66"/>
  <c r="AA342" i="66"/>
  <c r="Z342" i="66"/>
  <c r="Y342" i="66"/>
  <c r="X342" i="66"/>
  <c r="W342" i="66"/>
  <c r="V342" i="66"/>
  <c r="U342" i="66"/>
  <c r="T342" i="66"/>
  <c r="S342" i="66"/>
  <c r="R342" i="66"/>
  <c r="Q342" i="66"/>
  <c r="P342" i="66"/>
  <c r="O342" i="66"/>
  <c r="N342" i="66"/>
  <c r="M342" i="66"/>
  <c r="L342" i="66"/>
  <c r="K342" i="66"/>
  <c r="J342" i="66"/>
  <c r="I342" i="66"/>
  <c r="H342" i="66"/>
  <c r="G342" i="66"/>
  <c r="F342" i="66"/>
  <c r="E342" i="66"/>
  <c r="D342" i="66"/>
  <c r="E296" i="67"/>
  <c r="E300" i="67" s="1"/>
  <c r="F296" i="67"/>
  <c r="G296" i="67"/>
  <c r="H296" i="67"/>
  <c r="I296" i="67"/>
  <c r="J296" i="67"/>
  <c r="K296" i="67"/>
  <c r="L296" i="67"/>
  <c r="M296" i="67"/>
  <c r="M300" i="67" s="1"/>
  <c r="N296" i="67"/>
  <c r="N300" i="67" s="1"/>
  <c r="O296" i="67"/>
  <c r="O300" i="67" s="1"/>
  <c r="P296" i="67"/>
  <c r="P300" i="67" s="1"/>
  <c r="Q296" i="67"/>
  <c r="Q300" i="67" s="1"/>
  <c r="R296" i="67"/>
  <c r="S296" i="67"/>
  <c r="T296" i="67"/>
  <c r="U296" i="67"/>
  <c r="V296" i="67"/>
  <c r="W296" i="67"/>
  <c r="X296" i="67"/>
  <c r="Y296" i="67"/>
  <c r="Y300" i="67" s="1"/>
  <c r="Z296" i="67"/>
  <c r="Z300" i="67" s="1"/>
  <c r="AA296" i="67"/>
  <c r="AA300" i="67" s="1"/>
  <c r="AB296" i="67"/>
  <c r="AB300" i="67" s="1"/>
  <c r="AC296" i="67"/>
  <c r="AC300" i="67" s="1"/>
  <c r="AD296" i="67"/>
  <c r="AE296" i="67"/>
  <c r="AF296" i="67"/>
  <c r="AG296" i="67"/>
  <c r="E273" i="67"/>
  <c r="F273" i="67"/>
  <c r="G273" i="67"/>
  <c r="H273" i="67"/>
  <c r="I273" i="67"/>
  <c r="I277" i="67" s="1"/>
  <c r="J273" i="67"/>
  <c r="K273" i="67"/>
  <c r="K277" i="67" s="1"/>
  <c r="L273" i="67"/>
  <c r="M273" i="67"/>
  <c r="M277" i="67" s="1"/>
  <c r="N273" i="67"/>
  <c r="N277" i="67" s="1"/>
  <c r="O273" i="67"/>
  <c r="O277" i="67" s="1"/>
  <c r="P273" i="67"/>
  <c r="P277" i="67" s="1"/>
  <c r="Q273" i="67"/>
  <c r="R273" i="67"/>
  <c r="S273" i="67"/>
  <c r="T273" i="67"/>
  <c r="U273" i="67"/>
  <c r="U277" i="67" s="1"/>
  <c r="V273" i="67"/>
  <c r="W273" i="67"/>
  <c r="W277" i="67" s="1"/>
  <c r="X273" i="67"/>
  <c r="Y273" i="67"/>
  <c r="Y277" i="67" s="1"/>
  <c r="Z273" i="67"/>
  <c r="Z277" i="67" s="1"/>
  <c r="AA273" i="67"/>
  <c r="AA277" i="67" s="1"/>
  <c r="AB273" i="67"/>
  <c r="AB277" i="67" s="1"/>
  <c r="AC273" i="67"/>
  <c r="AD273" i="67"/>
  <c r="AE273" i="67"/>
  <c r="AF273" i="67"/>
  <c r="AG273" i="67"/>
  <c r="AG277" i="67" s="1"/>
  <c r="E250" i="67"/>
  <c r="F250" i="67"/>
  <c r="G250" i="67"/>
  <c r="H250" i="67"/>
  <c r="I250" i="67"/>
  <c r="J250" i="67"/>
  <c r="K250" i="67"/>
  <c r="K254" i="67" s="1"/>
  <c r="L250" i="67"/>
  <c r="L254" i="67" s="1"/>
  <c r="M250" i="67"/>
  <c r="M254" i="67" s="1"/>
  <c r="N250" i="67"/>
  <c r="N254" i="67" s="1"/>
  <c r="O250" i="67"/>
  <c r="O254" i="67" s="1"/>
  <c r="P250" i="67"/>
  <c r="Q250" i="67"/>
  <c r="R250" i="67"/>
  <c r="S250" i="67"/>
  <c r="T250" i="67"/>
  <c r="U250" i="67"/>
  <c r="V250" i="67"/>
  <c r="W250" i="67"/>
  <c r="W254" i="67" s="1"/>
  <c r="X250" i="67"/>
  <c r="X254" i="67" s="1"/>
  <c r="Y250" i="67"/>
  <c r="Y254" i="67" s="1"/>
  <c r="Z250" i="67"/>
  <c r="Z254" i="67" s="1"/>
  <c r="AA250" i="67"/>
  <c r="AA254" i="67" s="1"/>
  <c r="AB250" i="67"/>
  <c r="AC250" i="67"/>
  <c r="AD250" i="67"/>
  <c r="AE250" i="67"/>
  <c r="AF250" i="67"/>
  <c r="AG250" i="67"/>
  <c r="E227" i="67"/>
  <c r="F227" i="67"/>
  <c r="G227" i="67"/>
  <c r="H227" i="67"/>
  <c r="I227" i="67"/>
  <c r="I231" i="67" s="1"/>
  <c r="J227" i="67"/>
  <c r="K227" i="67"/>
  <c r="L227" i="67"/>
  <c r="L231" i="67" s="1"/>
  <c r="M227" i="67"/>
  <c r="M231" i="67" s="1"/>
  <c r="N227" i="67"/>
  <c r="N231" i="67" s="1"/>
  <c r="O227" i="67"/>
  <c r="O231" i="67" s="1"/>
  <c r="P227" i="67"/>
  <c r="Q227" i="67"/>
  <c r="R227" i="67"/>
  <c r="S227" i="67"/>
  <c r="T227" i="67"/>
  <c r="U227" i="67"/>
  <c r="U231" i="67" s="1"/>
  <c r="V227" i="67"/>
  <c r="W227" i="67"/>
  <c r="X227" i="67"/>
  <c r="X231" i="67" s="1"/>
  <c r="Y227" i="67"/>
  <c r="Y231" i="67" s="1"/>
  <c r="Z227" i="67"/>
  <c r="Z231" i="67" s="1"/>
  <c r="AA227" i="67"/>
  <c r="AA231" i="67" s="1"/>
  <c r="AB227" i="67"/>
  <c r="AC227" i="67"/>
  <c r="AD227" i="67"/>
  <c r="AE227" i="67"/>
  <c r="AF227" i="67"/>
  <c r="AG227" i="67"/>
  <c r="AG231" i="67" s="1"/>
  <c r="E204" i="67"/>
  <c r="F204" i="67"/>
  <c r="G204" i="67"/>
  <c r="H204" i="67"/>
  <c r="I204" i="67"/>
  <c r="J204" i="67"/>
  <c r="K204" i="67"/>
  <c r="K208" i="67" s="1"/>
  <c r="L204" i="67"/>
  <c r="L208" i="67" s="1"/>
  <c r="M204" i="67"/>
  <c r="M208" i="67" s="1"/>
  <c r="N204" i="67"/>
  <c r="N208" i="67" s="1"/>
  <c r="O204" i="67"/>
  <c r="O208" i="67" s="1"/>
  <c r="P204" i="67"/>
  <c r="P208" i="67" s="1"/>
  <c r="Q204" i="67"/>
  <c r="R204" i="67"/>
  <c r="S204" i="67"/>
  <c r="T204" i="67"/>
  <c r="U204" i="67"/>
  <c r="V204" i="67"/>
  <c r="W204" i="67"/>
  <c r="W208" i="67" s="1"/>
  <c r="X204" i="67"/>
  <c r="X208" i="67" s="1"/>
  <c r="Y204" i="67"/>
  <c r="Y208" i="67" s="1"/>
  <c r="Z204" i="67"/>
  <c r="Z208" i="67" s="1"/>
  <c r="AA204" i="67"/>
  <c r="AA208" i="67" s="1"/>
  <c r="AB204" i="67"/>
  <c r="AB208" i="67" s="1"/>
  <c r="AC204" i="67"/>
  <c r="AD204" i="67"/>
  <c r="AE204" i="67"/>
  <c r="AF204" i="67"/>
  <c r="AG204" i="67"/>
  <c r="E181" i="67"/>
  <c r="F181" i="67"/>
  <c r="G181" i="67"/>
  <c r="H181" i="67"/>
  <c r="I181" i="67"/>
  <c r="J181" i="67"/>
  <c r="K181" i="67"/>
  <c r="L181" i="67"/>
  <c r="L185" i="67" s="1"/>
  <c r="M181" i="67"/>
  <c r="M185" i="67" s="1"/>
  <c r="N181" i="67"/>
  <c r="N185" i="67" s="1"/>
  <c r="O181" i="67"/>
  <c r="O185" i="67" s="1"/>
  <c r="P181" i="67"/>
  <c r="Q181" i="67"/>
  <c r="R181" i="67"/>
  <c r="S181" i="67"/>
  <c r="T181" i="67"/>
  <c r="U181" i="67"/>
  <c r="V181" i="67"/>
  <c r="W181" i="67"/>
  <c r="W185" i="67" s="1"/>
  <c r="X181" i="67"/>
  <c r="X185" i="67" s="1"/>
  <c r="Y181" i="67"/>
  <c r="Y185" i="67" s="1"/>
  <c r="Z181" i="67"/>
  <c r="Z185" i="67" s="1"/>
  <c r="AA181" i="67"/>
  <c r="AA185" i="67" s="1"/>
  <c r="AB181" i="67"/>
  <c r="AB185" i="67" s="1"/>
  <c r="AC181" i="67"/>
  <c r="AD181" i="67"/>
  <c r="AE181" i="67"/>
  <c r="AF181" i="67"/>
  <c r="AG181" i="67"/>
  <c r="E161" i="67"/>
  <c r="F161" i="67"/>
  <c r="G161" i="67"/>
  <c r="H161" i="67"/>
  <c r="I161" i="67"/>
  <c r="J161" i="67"/>
  <c r="K161" i="67"/>
  <c r="L161" i="67"/>
  <c r="M161" i="67"/>
  <c r="N161" i="67"/>
  <c r="O161" i="67"/>
  <c r="P161" i="67"/>
  <c r="Q161" i="67"/>
  <c r="R161" i="67"/>
  <c r="S161" i="67"/>
  <c r="T161" i="67"/>
  <c r="U161" i="67"/>
  <c r="V161" i="67"/>
  <c r="W161" i="67"/>
  <c r="X161" i="67"/>
  <c r="Y161" i="67"/>
  <c r="Z161" i="67"/>
  <c r="AA161" i="67"/>
  <c r="AB161" i="67"/>
  <c r="AC161" i="67"/>
  <c r="AD161" i="67"/>
  <c r="AE161" i="67"/>
  <c r="AF161" i="67"/>
  <c r="AG161" i="67"/>
  <c r="E162" i="67"/>
  <c r="F162" i="67"/>
  <c r="G162" i="67"/>
  <c r="H162" i="67"/>
  <c r="I162" i="67"/>
  <c r="J162" i="67"/>
  <c r="K162" i="67"/>
  <c r="L162" i="67"/>
  <c r="M162" i="67"/>
  <c r="N162" i="67"/>
  <c r="O162" i="67"/>
  <c r="P162" i="67"/>
  <c r="Q162" i="67"/>
  <c r="R162" i="67"/>
  <c r="S162" i="67"/>
  <c r="T162" i="67"/>
  <c r="U162" i="67"/>
  <c r="V162" i="67"/>
  <c r="W162" i="67"/>
  <c r="X162" i="67"/>
  <c r="Y162" i="67"/>
  <c r="Z162" i="67"/>
  <c r="AA162" i="67"/>
  <c r="AB162" i="67"/>
  <c r="AC162" i="67"/>
  <c r="AD162" i="67"/>
  <c r="AE162" i="67"/>
  <c r="AF162" i="67"/>
  <c r="AG162" i="67"/>
  <c r="E163" i="67"/>
  <c r="F163" i="67"/>
  <c r="G163" i="67"/>
  <c r="H163" i="67"/>
  <c r="I163" i="67"/>
  <c r="J163" i="67"/>
  <c r="K163" i="67"/>
  <c r="L163" i="67"/>
  <c r="M163" i="67"/>
  <c r="N163" i="67"/>
  <c r="O163" i="67"/>
  <c r="P163" i="67"/>
  <c r="Q163" i="67"/>
  <c r="R163" i="67"/>
  <c r="S163" i="67"/>
  <c r="T163" i="67"/>
  <c r="U163" i="67"/>
  <c r="V163" i="67"/>
  <c r="W163" i="67"/>
  <c r="X163" i="67"/>
  <c r="Y163" i="67"/>
  <c r="Z163" i="67"/>
  <c r="AA163" i="67"/>
  <c r="AB163" i="67"/>
  <c r="AC163" i="67"/>
  <c r="AD163" i="67"/>
  <c r="AE163" i="67"/>
  <c r="AF163" i="67"/>
  <c r="AG163" i="67"/>
  <c r="E158" i="67"/>
  <c r="F158" i="67"/>
  <c r="G158" i="67"/>
  <c r="H158" i="67"/>
  <c r="I158" i="67"/>
  <c r="J158" i="67"/>
  <c r="K158" i="67"/>
  <c r="L158" i="67"/>
  <c r="M158" i="67"/>
  <c r="N158" i="67"/>
  <c r="O158" i="67"/>
  <c r="P158" i="67"/>
  <c r="Q158" i="67"/>
  <c r="R158" i="67"/>
  <c r="S158" i="67"/>
  <c r="T158" i="67"/>
  <c r="U158" i="67"/>
  <c r="V158" i="67"/>
  <c r="W158" i="67"/>
  <c r="X158" i="67"/>
  <c r="Y158" i="67"/>
  <c r="Z158" i="67"/>
  <c r="AA158" i="67"/>
  <c r="AB158" i="67"/>
  <c r="AC158" i="67"/>
  <c r="AD158" i="67"/>
  <c r="AE158" i="67"/>
  <c r="AF158" i="67"/>
  <c r="AG158" i="67"/>
  <c r="D116" i="67"/>
  <c r="D115" i="67"/>
  <c r="E112" i="67"/>
  <c r="F112" i="67"/>
  <c r="G112" i="67"/>
  <c r="G116" i="67" s="1"/>
  <c r="H112" i="67"/>
  <c r="I112" i="67"/>
  <c r="J112" i="67"/>
  <c r="J116" i="67" s="1"/>
  <c r="K112" i="67"/>
  <c r="K116" i="67" s="1"/>
  <c r="L112" i="67"/>
  <c r="M112" i="67"/>
  <c r="N112" i="67"/>
  <c r="O112" i="67"/>
  <c r="O116" i="67" s="1"/>
  <c r="P112" i="67"/>
  <c r="P116" i="67" s="1"/>
  <c r="Q112" i="67"/>
  <c r="R112" i="67"/>
  <c r="S112" i="67"/>
  <c r="S116" i="67" s="1"/>
  <c r="T112" i="67"/>
  <c r="U112" i="67"/>
  <c r="V112" i="67"/>
  <c r="V116" i="67" s="1"/>
  <c r="W112" i="67"/>
  <c r="W116" i="67" s="1"/>
  <c r="X112" i="67"/>
  <c r="Y112" i="67"/>
  <c r="Z112" i="67"/>
  <c r="Z116" i="67" s="1"/>
  <c r="AA112" i="67"/>
  <c r="AA116" i="67" s="1"/>
  <c r="AB112" i="67"/>
  <c r="AB116" i="67" s="1"/>
  <c r="AC112" i="67"/>
  <c r="AD112" i="67"/>
  <c r="AE112" i="67"/>
  <c r="AE116" i="67" s="1"/>
  <c r="AF112" i="67"/>
  <c r="AG11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R92" i="67"/>
  <c r="S92" i="67"/>
  <c r="T92" i="67"/>
  <c r="U92" i="67"/>
  <c r="V92" i="67"/>
  <c r="W92" i="67"/>
  <c r="X92" i="67"/>
  <c r="Y92" i="67"/>
  <c r="Z92" i="67"/>
  <c r="AA92" i="67"/>
  <c r="AB92" i="67"/>
  <c r="AC92" i="67"/>
  <c r="AD92" i="67"/>
  <c r="AE92" i="67"/>
  <c r="AF92" i="67"/>
  <c r="AG92" i="67"/>
  <c r="E93" i="67"/>
  <c r="F93" i="67"/>
  <c r="G93" i="67"/>
  <c r="H93" i="67"/>
  <c r="I93" i="67"/>
  <c r="J93" i="67"/>
  <c r="K93" i="67"/>
  <c r="L93" i="67"/>
  <c r="M93" i="67"/>
  <c r="N93" i="67"/>
  <c r="O93" i="67"/>
  <c r="P93" i="67"/>
  <c r="Q93" i="67"/>
  <c r="R93" i="67"/>
  <c r="S93" i="67"/>
  <c r="T93" i="67"/>
  <c r="U93" i="67"/>
  <c r="V93" i="67"/>
  <c r="W93" i="67"/>
  <c r="X93" i="67"/>
  <c r="Y93" i="67"/>
  <c r="Z93" i="67"/>
  <c r="AA93" i="67"/>
  <c r="AB93" i="67"/>
  <c r="AC93" i="67"/>
  <c r="AD93" i="67"/>
  <c r="AE93" i="67"/>
  <c r="AF93" i="67"/>
  <c r="AG93" i="67"/>
  <c r="E94" i="67"/>
  <c r="F94" i="67"/>
  <c r="G94" i="67"/>
  <c r="H94" i="67"/>
  <c r="I94" i="67"/>
  <c r="J94" i="67"/>
  <c r="K94" i="67"/>
  <c r="L94" i="67"/>
  <c r="M94" i="67"/>
  <c r="N94" i="67"/>
  <c r="O94" i="67"/>
  <c r="P94" i="67"/>
  <c r="Q94" i="67"/>
  <c r="R94" i="67"/>
  <c r="S94" i="67"/>
  <c r="T94" i="67"/>
  <c r="U94" i="67"/>
  <c r="V94" i="67"/>
  <c r="W94" i="67"/>
  <c r="X94" i="67"/>
  <c r="Y94" i="67"/>
  <c r="Z94" i="67"/>
  <c r="AA94" i="67"/>
  <c r="AB94" i="67"/>
  <c r="AC94" i="67"/>
  <c r="AD94" i="67"/>
  <c r="AE94" i="67"/>
  <c r="AF94" i="67"/>
  <c r="AG94" i="67"/>
  <c r="AG89" i="67"/>
  <c r="E89" i="67"/>
  <c r="F89" i="67"/>
  <c r="G89" i="67"/>
  <c r="H89" i="67"/>
  <c r="I89" i="67"/>
  <c r="J89" i="67"/>
  <c r="K89" i="67"/>
  <c r="L89" i="67"/>
  <c r="M89" i="67"/>
  <c r="N89" i="67"/>
  <c r="O89" i="67"/>
  <c r="P89" i="67"/>
  <c r="Q89" i="67"/>
  <c r="R89" i="67"/>
  <c r="S89" i="67"/>
  <c r="T89" i="67"/>
  <c r="U89" i="67"/>
  <c r="V89" i="67"/>
  <c r="W89" i="67"/>
  <c r="X89" i="67"/>
  <c r="Y89" i="67"/>
  <c r="Z89" i="67"/>
  <c r="AA89" i="67"/>
  <c r="AB89" i="67"/>
  <c r="AC89" i="67"/>
  <c r="AD89" i="67"/>
  <c r="AE89" i="67"/>
  <c r="AF89" i="67"/>
  <c r="E69" i="67"/>
  <c r="F69" i="67"/>
  <c r="G69" i="67"/>
  <c r="H69" i="67"/>
  <c r="I69" i="67"/>
  <c r="J69" i="67"/>
  <c r="K69" i="67"/>
  <c r="L69" i="67"/>
  <c r="M69" i="67"/>
  <c r="N69" i="67"/>
  <c r="O69" i="67"/>
  <c r="P69" i="67"/>
  <c r="Q69" i="67"/>
  <c r="R69" i="67"/>
  <c r="S69" i="67"/>
  <c r="T69" i="67"/>
  <c r="U69" i="67"/>
  <c r="V69" i="67"/>
  <c r="W69" i="67"/>
  <c r="X69" i="67"/>
  <c r="Y69" i="67"/>
  <c r="Z69" i="67"/>
  <c r="AA69" i="67"/>
  <c r="AB69" i="67"/>
  <c r="AC69" i="67"/>
  <c r="AD69" i="67"/>
  <c r="AE69" i="67"/>
  <c r="AF69" i="67"/>
  <c r="AG69" i="67"/>
  <c r="E70" i="67"/>
  <c r="F70" i="67"/>
  <c r="G70" i="67"/>
  <c r="H70" i="67"/>
  <c r="I70" i="67"/>
  <c r="J70" i="67"/>
  <c r="K70" i="67"/>
  <c r="L70" i="67"/>
  <c r="M70" i="67"/>
  <c r="N70" i="67"/>
  <c r="O70" i="67"/>
  <c r="P70" i="67"/>
  <c r="Q70" i="67"/>
  <c r="R70" i="67"/>
  <c r="S70" i="67"/>
  <c r="T70" i="67"/>
  <c r="U70" i="67"/>
  <c r="V70" i="67"/>
  <c r="W70" i="67"/>
  <c r="X70" i="67"/>
  <c r="Y70" i="67"/>
  <c r="Z70" i="67"/>
  <c r="AA70" i="67"/>
  <c r="AB70" i="67"/>
  <c r="AC70" i="67"/>
  <c r="AD70" i="67"/>
  <c r="AE70" i="67"/>
  <c r="AF70" i="67"/>
  <c r="AG70" i="67"/>
  <c r="E71" i="67"/>
  <c r="F71" i="67"/>
  <c r="G71" i="67"/>
  <c r="H71" i="67"/>
  <c r="I71" i="67"/>
  <c r="J71" i="67"/>
  <c r="K71" i="67"/>
  <c r="L71" i="67"/>
  <c r="M71" i="67"/>
  <c r="N71" i="67"/>
  <c r="O71" i="67"/>
  <c r="P71" i="67"/>
  <c r="Q71" i="67"/>
  <c r="R71" i="67"/>
  <c r="S71" i="67"/>
  <c r="T71" i="67"/>
  <c r="U71" i="67"/>
  <c r="V71" i="67"/>
  <c r="W71" i="67"/>
  <c r="X71" i="67"/>
  <c r="Y71" i="67"/>
  <c r="Z71" i="67"/>
  <c r="AA71" i="67"/>
  <c r="AB71" i="67"/>
  <c r="AC71" i="67"/>
  <c r="AD71" i="67"/>
  <c r="AE71" i="67"/>
  <c r="AF71" i="67"/>
  <c r="AG71" i="67"/>
  <c r="E66" i="67"/>
  <c r="F66" i="67"/>
  <c r="G66" i="67"/>
  <c r="H66" i="67"/>
  <c r="I66" i="67"/>
  <c r="J66" i="67"/>
  <c r="K66" i="67"/>
  <c r="L66" i="67"/>
  <c r="M66" i="67"/>
  <c r="N66" i="67"/>
  <c r="O66" i="67"/>
  <c r="P66" i="67"/>
  <c r="Q66" i="67"/>
  <c r="R66" i="67"/>
  <c r="S66" i="67"/>
  <c r="T66" i="67"/>
  <c r="U66" i="67"/>
  <c r="V66" i="67"/>
  <c r="W66" i="67"/>
  <c r="X66" i="67"/>
  <c r="Y66" i="67"/>
  <c r="Z66" i="67"/>
  <c r="AA66" i="67"/>
  <c r="AB66" i="67"/>
  <c r="AC66" i="67"/>
  <c r="AD66" i="67"/>
  <c r="AE66" i="67"/>
  <c r="AF66" i="67"/>
  <c r="AG66" i="67"/>
  <c r="E43" i="67"/>
  <c r="F43" i="67"/>
  <c r="G43" i="67"/>
  <c r="G47" i="67" s="1"/>
  <c r="H43" i="67"/>
  <c r="I43" i="67"/>
  <c r="J43" i="67"/>
  <c r="J47" i="67" s="1"/>
  <c r="K43" i="67"/>
  <c r="K47" i="67" s="1"/>
  <c r="L43" i="67"/>
  <c r="L47" i="67" s="1"/>
  <c r="M43" i="67"/>
  <c r="M47" i="67" s="1"/>
  <c r="N43" i="67"/>
  <c r="N47" i="67" s="1"/>
  <c r="O43" i="67"/>
  <c r="O47" i="67" s="1"/>
  <c r="P43" i="67"/>
  <c r="P47" i="67" s="1"/>
  <c r="Q43" i="67"/>
  <c r="R43" i="67"/>
  <c r="S43" i="67"/>
  <c r="S47" i="67" s="1"/>
  <c r="T43" i="67"/>
  <c r="U43" i="67"/>
  <c r="V43" i="67"/>
  <c r="V47" i="67" s="1"/>
  <c r="W43" i="67"/>
  <c r="W47" i="67" s="1"/>
  <c r="X43" i="67"/>
  <c r="X47" i="67" s="1"/>
  <c r="Y43" i="67"/>
  <c r="Y47" i="67" s="1"/>
  <c r="Z43" i="67"/>
  <c r="Z47" i="67" s="1"/>
  <c r="AA43" i="67"/>
  <c r="AA47" i="67" s="1"/>
  <c r="AB43" i="67"/>
  <c r="AB47" i="67" s="1"/>
  <c r="AC43" i="67"/>
  <c r="AD43" i="67"/>
  <c r="AE43" i="67"/>
  <c r="AE47" i="67" s="1"/>
  <c r="AF43" i="67"/>
  <c r="AG43" i="67"/>
  <c r="E46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S46" i="67"/>
  <c r="T46" i="67"/>
  <c r="U46" i="67"/>
  <c r="V46" i="67"/>
  <c r="W46" i="67"/>
  <c r="X46" i="67"/>
  <c r="Y46" i="67"/>
  <c r="Z46" i="67"/>
  <c r="AA46" i="67"/>
  <c r="AB46" i="67"/>
  <c r="AC46" i="67"/>
  <c r="AD46" i="67"/>
  <c r="AE46" i="67"/>
  <c r="AF46" i="67"/>
  <c r="AG46" i="67"/>
  <c r="E47" i="67"/>
  <c r="F47" i="67"/>
  <c r="H47" i="67"/>
  <c r="I47" i="67"/>
  <c r="Q47" i="67"/>
  <c r="R47" i="67"/>
  <c r="T47" i="67"/>
  <c r="U47" i="67"/>
  <c r="AC47" i="67"/>
  <c r="AD47" i="67"/>
  <c r="AF47" i="67"/>
  <c r="AG47" i="67"/>
  <c r="E48" i="67"/>
  <c r="F48" i="67"/>
  <c r="G48" i="67"/>
  <c r="H48" i="67"/>
  <c r="I48" i="67"/>
  <c r="J48" i="67"/>
  <c r="K48" i="67"/>
  <c r="L48" i="67"/>
  <c r="M48" i="67"/>
  <c r="N48" i="67"/>
  <c r="O48" i="67"/>
  <c r="P48" i="67"/>
  <c r="Q48" i="67"/>
  <c r="R48" i="67"/>
  <c r="S48" i="67"/>
  <c r="T48" i="67"/>
  <c r="U48" i="67"/>
  <c r="V48" i="67"/>
  <c r="W48" i="67"/>
  <c r="X48" i="67"/>
  <c r="Y48" i="67"/>
  <c r="Z48" i="67"/>
  <c r="AA48" i="67"/>
  <c r="AB48" i="67"/>
  <c r="AC48" i="67"/>
  <c r="AD48" i="67"/>
  <c r="AE48" i="67"/>
  <c r="AF48" i="67"/>
  <c r="AG48" i="67"/>
  <c r="E20" i="67"/>
  <c r="F20" i="67"/>
  <c r="G20" i="67"/>
  <c r="H20" i="67"/>
  <c r="I20" i="67"/>
  <c r="I24" i="67" s="1"/>
  <c r="J20" i="67"/>
  <c r="K20" i="67"/>
  <c r="L20" i="67"/>
  <c r="L24" i="67" s="1"/>
  <c r="M20" i="67"/>
  <c r="M24" i="67" s="1"/>
  <c r="N20" i="67"/>
  <c r="N24" i="67" s="1"/>
  <c r="O20" i="67"/>
  <c r="O24" i="67" s="1"/>
  <c r="P20" i="67"/>
  <c r="P24" i="67" s="1"/>
  <c r="Q20" i="67"/>
  <c r="R20" i="67"/>
  <c r="S20" i="67"/>
  <c r="T20" i="67"/>
  <c r="U20" i="67"/>
  <c r="U24" i="67" s="1"/>
  <c r="V20" i="67"/>
  <c r="W20" i="67"/>
  <c r="X20" i="67"/>
  <c r="X24" i="67" s="1"/>
  <c r="Y20" i="67"/>
  <c r="Y24" i="67" s="1"/>
  <c r="Z20" i="67"/>
  <c r="Z24" i="67" s="1"/>
  <c r="AA20" i="67"/>
  <c r="AA24" i="67" s="1"/>
  <c r="AB20" i="67"/>
  <c r="AB24" i="67" s="1"/>
  <c r="AC20" i="67"/>
  <c r="AD20" i="67"/>
  <c r="AE20" i="67"/>
  <c r="AF20" i="67"/>
  <c r="AG20" i="67"/>
  <c r="AG24" i="67" s="1"/>
  <c r="E23" i="67"/>
  <c r="F23" i="67"/>
  <c r="G23" i="67"/>
  <c r="H23" i="67"/>
  <c r="I23" i="67"/>
  <c r="J23" i="67"/>
  <c r="K23" i="67"/>
  <c r="L23" i="67"/>
  <c r="M23" i="67"/>
  <c r="N23" i="67"/>
  <c r="O23" i="67"/>
  <c r="P23" i="67"/>
  <c r="Q23" i="67"/>
  <c r="R23" i="67"/>
  <c r="S23" i="67"/>
  <c r="T23" i="67"/>
  <c r="U23" i="67"/>
  <c r="V23" i="67"/>
  <c r="W23" i="67"/>
  <c r="X23" i="67"/>
  <c r="Y23" i="67"/>
  <c r="Z23" i="67"/>
  <c r="AA23" i="67"/>
  <c r="AB23" i="67"/>
  <c r="AC23" i="67"/>
  <c r="AD23" i="67"/>
  <c r="AE23" i="67"/>
  <c r="AF23" i="67"/>
  <c r="AG23" i="67"/>
  <c r="E24" i="67"/>
  <c r="F24" i="67"/>
  <c r="G24" i="67"/>
  <c r="H24" i="67"/>
  <c r="J24" i="67"/>
  <c r="K24" i="67"/>
  <c r="Q24" i="67"/>
  <c r="R24" i="67"/>
  <c r="S24" i="67"/>
  <c r="T24" i="67"/>
  <c r="V24" i="67"/>
  <c r="W24" i="67"/>
  <c r="AC24" i="67"/>
  <c r="AD24" i="67"/>
  <c r="AE24" i="67"/>
  <c r="AF24" i="67"/>
  <c r="E25" i="67"/>
  <c r="F25" i="67"/>
  <c r="G25" i="67"/>
  <c r="H25" i="67"/>
  <c r="I25" i="67"/>
  <c r="J25" i="67"/>
  <c r="K25" i="67"/>
  <c r="L25" i="67"/>
  <c r="M25" i="67"/>
  <c r="N25" i="67"/>
  <c r="O25" i="67"/>
  <c r="P25" i="67"/>
  <c r="Q25" i="67"/>
  <c r="R25" i="67"/>
  <c r="S25" i="67"/>
  <c r="T25" i="67"/>
  <c r="U25" i="67"/>
  <c r="V25" i="67"/>
  <c r="W25" i="67"/>
  <c r="X25" i="67"/>
  <c r="Y25" i="67"/>
  <c r="Z25" i="67"/>
  <c r="AA25" i="67"/>
  <c r="AB25" i="67"/>
  <c r="AC25" i="67"/>
  <c r="AD25" i="67"/>
  <c r="AE25" i="67"/>
  <c r="AF25" i="67"/>
  <c r="AG25" i="67"/>
  <c r="D25" i="67"/>
  <c r="AG117" i="67"/>
  <c r="AF117" i="67"/>
  <c r="AE117" i="67"/>
  <c r="AD117" i="67"/>
  <c r="AC117" i="67"/>
  <c r="AB117" i="67"/>
  <c r="AA117" i="67"/>
  <c r="Z117" i="67"/>
  <c r="Y117" i="67"/>
  <c r="X117" i="67"/>
  <c r="W117" i="67"/>
  <c r="V117" i="67"/>
  <c r="U117" i="67"/>
  <c r="T117" i="67"/>
  <c r="S117" i="67"/>
  <c r="R117" i="67"/>
  <c r="Q117" i="67"/>
  <c r="P117" i="67"/>
  <c r="O117" i="67"/>
  <c r="N117" i="67"/>
  <c r="M117" i="67"/>
  <c r="L117" i="67"/>
  <c r="K117" i="67"/>
  <c r="J117" i="67"/>
  <c r="I117" i="67"/>
  <c r="H117" i="67"/>
  <c r="G117" i="67"/>
  <c r="F117" i="67"/>
  <c r="E117" i="67"/>
  <c r="D117" i="67"/>
  <c r="AG116" i="67"/>
  <c r="AF116" i="67"/>
  <c r="AD116" i="67"/>
  <c r="AC116" i="67"/>
  <c r="Y116" i="67"/>
  <c r="X116" i="67"/>
  <c r="U116" i="67"/>
  <c r="T116" i="67"/>
  <c r="R116" i="67"/>
  <c r="Q116" i="67"/>
  <c r="N116" i="67"/>
  <c r="M116" i="67"/>
  <c r="L116" i="67"/>
  <c r="I116" i="67"/>
  <c r="H116" i="67"/>
  <c r="F116" i="67"/>
  <c r="E116" i="67"/>
  <c r="AG115" i="67"/>
  <c r="AF115" i="67"/>
  <c r="AE115" i="67"/>
  <c r="AD115" i="67"/>
  <c r="AC115" i="67"/>
  <c r="AB115" i="67"/>
  <c r="AA115" i="67"/>
  <c r="Z115" i="67"/>
  <c r="Y115" i="67"/>
  <c r="X115" i="67"/>
  <c r="W115" i="67"/>
  <c r="V115" i="67"/>
  <c r="U115" i="67"/>
  <c r="T115" i="67"/>
  <c r="S115" i="67"/>
  <c r="R115" i="67"/>
  <c r="Q115" i="67"/>
  <c r="P115" i="67"/>
  <c r="O115" i="67"/>
  <c r="N115" i="67"/>
  <c r="M115" i="67"/>
  <c r="L115" i="67"/>
  <c r="K115" i="67"/>
  <c r="J115" i="67"/>
  <c r="I115" i="67"/>
  <c r="H115" i="67"/>
  <c r="G115" i="67"/>
  <c r="F115" i="67"/>
  <c r="E115" i="67"/>
  <c r="AG140" i="67"/>
  <c r="AF140" i="67"/>
  <c r="AE140" i="67"/>
  <c r="AD140" i="67"/>
  <c r="AC140" i="67"/>
  <c r="AB140" i="67"/>
  <c r="AA140" i="67"/>
  <c r="Z140" i="67"/>
  <c r="Y140" i="67"/>
  <c r="X140" i="67"/>
  <c r="W140" i="67"/>
  <c r="V140" i="67"/>
  <c r="U140" i="67"/>
  <c r="T140" i="67"/>
  <c r="S140" i="67"/>
  <c r="R140" i="67"/>
  <c r="Q140" i="67"/>
  <c r="P140" i="67"/>
  <c r="O140" i="67"/>
  <c r="N140" i="67"/>
  <c r="M140" i="67"/>
  <c r="L140" i="67"/>
  <c r="K140" i="67"/>
  <c r="J140" i="67"/>
  <c r="I140" i="67"/>
  <c r="H140" i="67"/>
  <c r="G140" i="67"/>
  <c r="F140" i="67"/>
  <c r="E140" i="67"/>
  <c r="D140" i="67"/>
  <c r="AG139" i="67"/>
  <c r="AF139" i="67"/>
  <c r="AE139" i="67"/>
  <c r="AD139" i="67"/>
  <c r="AC139" i="67"/>
  <c r="AB139" i="67"/>
  <c r="AA139" i="67"/>
  <c r="Z139" i="67"/>
  <c r="Y139" i="67"/>
  <c r="X139" i="67"/>
  <c r="W139" i="67"/>
  <c r="V139" i="67"/>
  <c r="U139" i="67"/>
  <c r="T139" i="67"/>
  <c r="S139" i="67"/>
  <c r="R139" i="67"/>
  <c r="Q139" i="67"/>
  <c r="P139" i="67"/>
  <c r="O139" i="67"/>
  <c r="N139" i="67"/>
  <c r="M139" i="67"/>
  <c r="L139" i="67"/>
  <c r="K139" i="67"/>
  <c r="J139" i="67"/>
  <c r="I139" i="67"/>
  <c r="H139" i="67"/>
  <c r="G139" i="67"/>
  <c r="F139" i="67"/>
  <c r="E139" i="67"/>
  <c r="D139" i="67"/>
  <c r="AG138" i="67"/>
  <c r="AF138" i="67"/>
  <c r="AE138" i="67"/>
  <c r="AD138" i="67"/>
  <c r="AC138" i="67"/>
  <c r="AB138" i="67"/>
  <c r="AA138" i="67"/>
  <c r="Z138" i="67"/>
  <c r="Y138" i="67"/>
  <c r="X138" i="67"/>
  <c r="W138" i="67"/>
  <c r="V138" i="67"/>
  <c r="U138" i="67"/>
  <c r="T138" i="67"/>
  <c r="S138" i="67"/>
  <c r="R138" i="67"/>
  <c r="Q138" i="67"/>
  <c r="P138" i="67"/>
  <c r="O138" i="67"/>
  <c r="N138" i="67"/>
  <c r="M138" i="67"/>
  <c r="L138" i="67"/>
  <c r="K138" i="67"/>
  <c r="J138" i="67"/>
  <c r="I138" i="67"/>
  <c r="H138" i="67"/>
  <c r="G138" i="67"/>
  <c r="F138" i="67"/>
  <c r="E138" i="67"/>
  <c r="D138" i="67"/>
  <c r="D163" i="67"/>
  <c r="D162" i="67"/>
  <c r="D161" i="67"/>
  <c r="AG186" i="67"/>
  <c r="AF186" i="67"/>
  <c r="AE186" i="67"/>
  <c r="AD186" i="67"/>
  <c r="AC186" i="67"/>
  <c r="AB186" i="67"/>
  <c r="AA186" i="67"/>
  <c r="Z186" i="67"/>
  <c r="Y186" i="67"/>
  <c r="X186" i="67"/>
  <c r="W186" i="67"/>
  <c r="V186" i="67"/>
  <c r="U186" i="67"/>
  <c r="T186" i="67"/>
  <c r="S186" i="67"/>
  <c r="R186" i="67"/>
  <c r="Q186" i="67"/>
  <c r="P186" i="67"/>
  <c r="O186" i="67"/>
  <c r="N186" i="67"/>
  <c r="M186" i="67"/>
  <c r="L186" i="67"/>
  <c r="K186" i="67"/>
  <c r="J186" i="67"/>
  <c r="I186" i="67"/>
  <c r="H186" i="67"/>
  <c r="G186" i="67"/>
  <c r="F186" i="67"/>
  <c r="E186" i="67"/>
  <c r="D186" i="67"/>
  <c r="AG185" i="67"/>
  <c r="AF185" i="67"/>
  <c r="AE185" i="67"/>
  <c r="AD185" i="67"/>
  <c r="AC185" i="67"/>
  <c r="V185" i="67"/>
  <c r="U185" i="67"/>
  <c r="T185" i="67"/>
  <c r="S185" i="67"/>
  <c r="R185" i="67"/>
  <c r="Q185" i="67"/>
  <c r="P185" i="67"/>
  <c r="K185" i="67"/>
  <c r="J185" i="67"/>
  <c r="I185" i="67"/>
  <c r="H185" i="67"/>
  <c r="G185" i="67"/>
  <c r="F185" i="67"/>
  <c r="E185" i="67"/>
  <c r="D185" i="67"/>
  <c r="AG184" i="67"/>
  <c r="AF184" i="67"/>
  <c r="AE184" i="67"/>
  <c r="AD184" i="67"/>
  <c r="AC184" i="67"/>
  <c r="AB184" i="67"/>
  <c r="AA184" i="67"/>
  <c r="Z184" i="67"/>
  <c r="Y184" i="67"/>
  <c r="X184" i="67"/>
  <c r="W184" i="67"/>
  <c r="V184" i="67"/>
  <c r="U184" i="67"/>
  <c r="T184" i="67"/>
  <c r="S184" i="67"/>
  <c r="R184" i="67"/>
  <c r="Q184" i="67"/>
  <c r="P184" i="67"/>
  <c r="O184" i="67"/>
  <c r="N184" i="67"/>
  <c r="M184" i="67"/>
  <c r="L184" i="67"/>
  <c r="K184" i="67"/>
  <c r="J184" i="67"/>
  <c r="I184" i="67"/>
  <c r="H184" i="67"/>
  <c r="G184" i="67"/>
  <c r="F184" i="67"/>
  <c r="E184" i="67"/>
  <c r="D184" i="67"/>
  <c r="AG209" i="67"/>
  <c r="AF209" i="67"/>
  <c r="AE209" i="67"/>
  <c r="AD209" i="67"/>
  <c r="AC209" i="67"/>
  <c r="AB209" i="67"/>
  <c r="AA209" i="67"/>
  <c r="Z209" i="67"/>
  <c r="Y209" i="67"/>
  <c r="X209" i="67"/>
  <c r="W209" i="67"/>
  <c r="V209" i="67"/>
  <c r="U209" i="67"/>
  <c r="T209" i="67"/>
  <c r="S209" i="67"/>
  <c r="R209" i="67"/>
  <c r="Q209" i="67"/>
  <c r="P209" i="67"/>
  <c r="O209" i="67"/>
  <c r="N209" i="67"/>
  <c r="M209" i="67"/>
  <c r="L209" i="67"/>
  <c r="K209" i="67"/>
  <c r="J209" i="67"/>
  <c r="I209" i="67"/>
  <c r="H209" i="67"/>
  <c r="G209" i="67"/>
  <c r="F209" i="67"/>
  <c r="E209" i="67"/>
  <c r="D209" i="67"/>
  <c r="AG208" i="67"/>
  <c r="AF208" i="67"/>
  <c r="AE208" i="67"/>
  <c r="AD208" i="67"/>
  <c r="AC208" i="67"/>
  <c r="V208" i="67"/>
  <c r="U208" i="67"/>
  <c r="T208" i="67"/>
  <c r="S208" i="67"/>
  <c r="R208" i="67"/>
  <c r="Q208" i="67"/>
  <c r="J208" i="67"/>
  <c r="I208" i="67"/>
  <c r="H208" i="67"/>
  <c r="G208" i="67"/>
  <c r="F208" i="67"/>
  <c r="E208" i="67"/>
  <c r="D208" i="67"/>
  <c r="AG207" i="67"/>
  <c r="AF207" i="67"/>
  <c r="AE207" i="67"/>
  <c r="AD207" i="67"/>
  <c r="AC207" i="67"/>
  <c r="AB207" i="67"/>
  <c r="AA207" i="67"/>
  <c r="Z207" i="67"/>
  <c r="Y207" i="67"/>
  <c r="X207" i="67"/>
  <c r="W207" i="67"/>
  <c r="V207" i="67"/>
  <c r="U207" i="67"/>
  <c r="T207" i="67"/>
  <c r="S207" i="67"/>
  <c r="R207" i="67"/>
  <c r="Q207" i="67"/>
  <c r="P207" i="67"/>
  <c r="O207" i="67"/>
  <c r="N207" i="67"/>
  <c r="M207" i="67"/>
  <c r="L207" i="67"/>
  <c r="K207" i="67"/>
  <c r="J207" i="67"/>
  <c r="I207" i="67"/>
  <c r="H207" i="67"/>
  <c r="G207" i="67"/>
  <c r="F207" i="67"/>
  <c r="E207" i="67"/>
  <c r="D207" i="67"/>
  <c r="AG232" i="67"/>
  <c r="AF232" i="67"/>
  <c r="AE232" i="67"/>
  <c r="AD232" i="67"/>
  <c r="AC232" i="67"/>
  <c r="AB232" i="67"/>
  <c r="AA232" i="67"/>
  <c r="Z232" i="67"/>
  <c r="Y232" i="67"/>
  <c r="X232" i="67"/>
  <c r="W232" i="67"/>
  <c r="V232" i="67"/>
  <c r="U232" i="67"/>
  <c r="T232" i="67"/>
  <c r="S232" i="67"/>
  <c r="R232" i="67"/>
  <c r="Q232" i="67"/>
  <c r="P232" i="67"/>
  <c r="O232" i="67"/>
  <c r="N232" i="67"/>
  <c r="M232" i="67"/>
  <c r="L232" i="67"/>
  <c r="K232" i="67"/>
  <c r="J232" i="67"/>
  <c r="I232" i="67"/>
  <c r="H232" i="67"/>
  <c r="G232" i="67"/>
  <c r="F232" i="67"/>
  <c r="E232" i="67"/>
  <c r="D232" i="67"/>
  <c r="AF231" i="67"/>
  <c r="AE231" i="67"/>
  <c r="AD231" i="67"/>
  <c r="AC231" i="67"/>
  <c r="AB231" i="67"/>
  <c r="W231" i="67"/>
  <c r="V231" i="67"/>
  <c r="T231" i="67"/>
  <c r="S231" i="67"/>
  <c r="R231" i="67"/>
  <c r="Q231" i="67"/>
  <c r="P231" i="67"/>
  <c r="K231" i="67"/>
  <c r="J231" i="67"/>
  <c r="H231" i="67"/>
  <c r="G231" i="67"/>
  <c r="F231" i="67"/>
  <c r="E231" i="67"/>
  <c r="D231" i="67"/>
  <c r="AG230" i="67"/>
  <c r="AF230" i="67"/>
  <c r="AE230" i="67"/>
  <c r="AD230" i="67"/>
  <c r="AC230" i="67"/>
  <c r="AB230" i="67"/>
  <c r="AA230" i="67"/>
  <c r="Z230" i="67"/>
  <c r="Y230" i="67"/>
  <c r="X230" i="67"/>
  <c r="W230" i="67"/>
  <c r="V230" i="67"/>
  <c r="U230" i="67"/>
  <c r="T230" i="67"/>
  <c r="S230" i="67"/>
  <c r="R230" i="67"/>
  <c r="Q230" i="67"/>
  <c r="P230" i="67"/>
  <c r="O230" i="67"/>
  <c r="N230" i="67"/>
  <c r="M230" i="67"/>
  <c r="L230" i="67"/>
  <c r="K230" i="67"/>
  <c r="J230" i="67"/>
  <c r="I230" i="67"/>
  <c r="H230" i="67"/>
  <c r="G230" i="67"/>
  <c r="F230" i="67"/>
  <c r="E230" i="67"/>
  <c r="D230" i="67"/>
  <c r="AG255" i="67"/>
  <c r="AF255" i="67"/>
  <c r="AE255" i="67"/>
  <c r="AD255" i="67"/>
  <c r="AC255" i="67"/>
  <c r="AB255" i="67"/>
  <c r="AA255" i="67"/>
  <c r="Z255" i="67"/>
  <c r="Y255" i="67"/>
  <c r="X255" i="67"/>
  <c r="W255" i="67"/>
  <c r="V255" i="67"/>
  <c r="U255" i="67"/>
  <c r="T255" i="67"/>
  <c r="S255" i="67"/>
  <c r="R255" i="67"/>
  <c r="Q255" i="67"/>
  <c r="P255" i="67"/>
  <c r="O255" i="67"/>
  <c r="N255" i="67"/>
  <c r="M255" i="67"/>
  <c r="L255" i="67"/>
  <c r="K255" i="67"/>
  <c r="J255" i="67"/>
  <c r="I255" i="67"/>
  <c r="H255" i="67"/>
  <c r="G255" i="67"/>
  <c r="F255" i="67"/>
  <c r="E255" i="67"/>
  <c r="D255" i="67"/>
  <c r="AG254" i="67"/>
  <c r="AF254" i="67"/>
  <c r="AE254" i="67"/>
  <c r="AD254" i="67"/>
  <c r="AC254" i="67"/>
  <c r="AB254" i="67"/>
  <c r="V254" i="67"/>
  <c r="U254" i="67"/>
  <c r="T254" i="67"/>
  <c r="S254" i="67"/>
  <c r="R254" i="67"/>
  <c r="Q254" i="67"/>
  <c r="P254" i="67"/>
  <c r="J254" i="67"/>
  <c r="I254" i="67"/>
  <c r="H254" i="67"/>
  <c r="G254" i="67"/>
  <c r="F254" i="67"/>
  <c r="E254" i="67"/>
  <c r="D254" i="67"/>
  <c r="AG253" i="67"/>
  <c r="AF253" i="67"/>
  <c r="AE253" i="67"/>
  <c r="AD253" i="67"/>
  <c r="AC253" i="67"/>
  <c r="AB253" i="67"/>
  <c r="AA253" i="67"/>
  <c r="Z253" i="67"/>
  <c r="Y253" i="67"/>
  <c r="X253" i="67"/>
  <c r="W253" i="67"/>
  <c r="V253" i="67"/>
  <c r="U253" i="67"/>
  <c r="T253" i="67"/>
  <c r="S253" i="67"/>
  <c r="R253" i="67"/>
  <c r="Q253" i="67"/>
  <c r="P253" i="67"/>
  <c r="O253" i="67"/>
  <c r="N253" i="67"/>
  <c r="M253" i="67"/>
  <c r="L253" i="67"/>
  <c r="K253" i="67"/>
  <c r="J253" i="67"/>
  <c r="I253" i="67"/>
  <c r="H253" i="67"/>
  <c r="G253" i="67"/>
  <c r="F253" i="67"/>
  <c r="E253" i="67"/>
  <c r="D253" i="67"/>
  <c r="AG278" i="67"/>
  <c r="AF278" i="67"/>
  <c r="AE278" i="67"/>
  <c r="AD278" i="67"/>
  <c r="AC278" i="67"/>
  <c r="AB278" i="67"/>
  <c r="AA278" i="67"/>
  <c r="Z278" i="67"/>
  <c r="Y278" i="67"/>
  <c r="X278" i="67"/>
  <c r="W278" i="67"/>
  <c r="V278" i="67"/>
  <c r="U278" i="67"/>
  <c r="T278" i="67"/>
  <c r="S278" i="67"/>
  <c r="R278" i="67"/>
  <c r="Q278" i="67"/>
  <c r="P278" i="67"/>
  <c r="O278" i="67"/>
  <c r="N278" i="67"/>
  <c r="M278" i="67"/>
  <c r="L278" i="67"/>
  <c r="K278" i="67"/>
  <c r="J278" i="67"/>
  <c r="I278" i="67"/>
  <c r="H278" i="67"/>
  <c r="G278" i="67"/>
  <c r="F278" i="67"/>
  <c r="E278" i="67"/>
  <c r="D278" i="67"/>
  <c r="AF277" i="67"/>
  <c r="AE277" i="67"/>
  <c r="AD277" i="67"/>
  <c r="AC277" i="67"/>
  <c r="X277" i="67"/>
  <c r="V277" i="67"/>
  <c r="T277" i="67"/>
  <c r="S277" i="67"/>
  <c r="R277" i="67"/>
  <c r="Q277" i="67"/>
  <c r="L277" i="67"/>
  <c r="J277" i="67"/>
  <c r="H277" i="67"/>
  <c r="G277" i="67"/>
  <c r="F277" i="67"/>
  <c r="E277" i="67"/>
  <c r="D277" i="67"/>
  <c r="AG276" i="67"/>
  <c r="AF276" i="67"/>
  <c r="AE276" i="67"/>
  <c r="AD276" i="67"/>
  <c r="AC276" i="67"/>
  <c r="AB276" i="67"/>
  <c r="AA276" i="67"/>
  <c r="Z276" i="67"/>
  <c r="Y276" i="67"/>
  <c r="X276" i="67"/>
  <c r="W276" i="67"/>
  <c r="V276" i="67"/>
  <c r="U276" i="67"/>
  <c r="T276" i="67"/>
  <c r="S276" i="67"/>
  <c r="R276" i="67"/>
  <c r="Q276" i="67"/>
  <c r="P276" i="67"/>
  <c r="O276" i="67"/>
  <c r="N276" i="67"/>
  <c r="M276" i="67"/>
  <c r="L276" i="67"/>
  <c r="K276" i="67"/>
  <c r="J276" i="67"/>
  <c r="I276" i="67"/>
  <c r="H276" i="67"/>
  <c r="G276" i="67"/>
  <c r="F276" i="67"/>
  <c r="E276" i="67"/>
  <c r="D276" i="67"/>
  <c r="E299" i="67"/>
  <c r="F299" i="67"/>
  <c r="G299" i="67"/>
  <c r="H299" i="67"/>
  <c r="I299" i="67"/>
  <c r="J299" i="67"/>
  <c r="K299" i="67"/>
  <c r="L299" i="67"/>
  <c r="M299" i="67"/>
  <c r="N299" i="67"/>
  <c r="O299" i="67"/>
  <c r="P299" i="67"/>
  <c r="Q299" i="67"/>
  <c r="R299" i="67"/>
  <c r="S299" i="67"/>
  <c r="T299" i="67"/>
  <c r="U299" i="67"/>
  <c r="V299" i="67"/>
  <c r="W299" i="67"/>
  <c r="X299" i="67"/>
  <c r="Y299" i="67"/>
  <c r="Z299" i="67"/>
  <c r="AA299" i="67"/>
  <c r="AB299" i="67"/>
  <c r="AC299" i="67"/>
  <c r="AD299" i="67"/>
  <c r="AE299" i="67"/>
  <c r="AF299" i="67"/>
  <c r="AG299" i="67"/>
  <c r="F300" i="67"/>
  <c r="G300" i="67"/>
  <c r="H300" i="67"/>
  <c r="I300" i="67"/>
  <c r="J300" i="67"/>
  <c r="K300" i="67"/>
  <c r="L300" i="67"/>
  <c r="R300" i="67"/>
  <c r="S300" i="67"/>
  <c r="T300" i="67"/>
  <c r="U300" i="67"/>
  <c r="V300" i="67"/>
  <c r="W300" i="67"/>
  <c r="X300" i="67"/>
  <c r="AD300" i="67"/>
  <c r="AE300" i="67"/>
  <c r="AF300" i="67"/>
  <c r="AG300" i="67"/>
  <c r="E301" i="67"/>
  <c r="F301" i="67"/>
  <c r="G301" i="67"/>
  <c r="H301" i="67"/>
  <c r="I301" i="67"/>
  <c r="J301" i="67"/>
  <c r="K301" i="67"/>
  <c r="L301" i="67"/>
  <c r="M301" i="67"/>
  <c r="N301" i="67"/>
  <c r="O301" i="67"/>
  <c r="P301" i="67"/>
  <c r="Q301" i="67"/>
  <c r="R301" i="67"/>
  <c r="S301" i="67"/>
  <c r="T301" i="67"/>
  <c r="U301" i="67"/>
  <c r="V301" i="67"/>
  <c r="W301" i="67"/>
  <c r="X301" i="67"/>
  <c r="Y301" i="67"/>
  <c r="Z301" i="67"/>
  <c r="AA301" i="67"/>
  <c r="AB301" i="67"/>
  <c r="AC301" i="67"/>
  <c r="AD301" i="67"/>
  <c r="AE301" i="67"/>
  <c r="AF301" i="67"/>
  <c r="AG301" i="67"/>
  <c r="E319" i="67"/>
  <c r="E323" i="67" s="1"/>
  <c r="F319" i="67"/>
  <c r="F323" i="67" s="1"/>
  <c r="G319" i="67"/>
  <c r="G323" i="67" s="1"/>
  <c r="H319" i="67"/>
  <c r="H323" i="67" s="1"/>
  <c r="I319" i="67"/>
  <c r="I323" i="67" s="1"/>
  <c r="J319" i="67"/>
  <c r="K319" i="67"/>
  <c r="L319" i="67"/>
  <c r="M319" i="67"/>
  <c r="N319" i="67"/>
  <c r="N323" i="67" s="1"/>
  <c r="O319" i="67"/>
  <c r="O323" i="67" s="1"/>
  <c r="P319" i="67"/>
  <c r="P323" i="67" s="1"/>
  <c r="Q319" i="67"/>
  <c r="R319" i="67"/>
  <c r="R323" i="67" s="1"/>
  <c r="S319" i="67"/>
  <c r="S323" i="67" s="1"/>
  <c r="T319" i="67"/>
  <c r="T323" i="67" s="1"/>
  <c r="U319" i="67"/>
  <c r="V319" i="67"/>
  <c r="W319" i="67"/>
  <c r="X319" i="67"/>
  <c r="Y319" i="67"/>
  <c r="Z319" i="67"/>
  <c r="AA319" i="67"/>
  <c r="AA323" i="67" s="1"/>
  <c r="AB319" i="67"/>
  <c r="AB323" i="67" s="1"/>
  <c r="AC319" i="67"/>
  <c r="AC323" i="67" s="1"/>
  <c r="AD319" i="67"/>
  <c r="AD323" i="67" s="1"/>
  <c r="AE319" i="67"/>
  <c r="AE323" i="67" s="1"/>
  <c r="AF319" i="67"/>
  <c r="AF323" i="67" s="1"/>
  <c r="AG319" i="67"/>
  <c r="E342" i="67"/>
  <c r="F342" i="67"/>
  <c r="F346" i="67" s="1"/>
  <c r="G342" i="67"/>
  <c r="G346" i="67" s="1"/>
  <c r="H342" i="67"/>
  <c r="I342" i="67"/>
  <c r="J342" i="67"/>
  <c r="K342" i="67"/>
  <c r="L342" i="67"/>
  <c r="M342" i="67"/>
  <c r="M346" i="67" s="1"/>
  <c r="N342" i="67"/>
  <c r="N346" i="67" s="1"/>
  <c r="O342" i="67"/>
  <c r="O346" i="67" s="1"/>
  <c r="P342" i="67"/>
  <c r="P346" i="67" s="1"/>
  <c r="Q342" i="67"/>
  <c r="R342" i="67"/>
  <c r="R346" i="67" s="1"/>
  <c r="S342" i="67"/>
  <c r="S346" i="67" s="1"/>
  <c r="T342" i="67"/>
  <c r="U342" i="67"/>
  <c r="V342" i="67"/>
  <c r="W342" i="67"/>
  <c r="X342" i="67"/>
  <c r="Y342" i="67"/>
  <c r="Y346" i="67" s="1"/>
  <c r="Z342" i="67"/>
  <c r="Z346" i="67" s="1"/>
  <c r="AA342" i="67"/>
  <c r="AA346" i="67" s="1"/>
  <c r="AB342" i="67"/>
  <c r="AB346" i="67" s="1"/>
  <c r="AC342" i="67"/>
  <c r="AD342" i="67"/>
  <c r="AD346" i="67" s="1"/>
  <c r="AE342" i="67"/>
  <c r="AE346" i="67" s="1"/>
  <c r="AF342" i="67"/>
  <c r="AG342" i="67"/>
  <c r="E365" i="67"/>
  <c r="E369" i="67" s="1"/>
  <c r="F365" i="67"/>
  <c r="F369" i="67" s="1"/>
  <c r="G365" i="67"/>
  <c r="H365" i="67"/>
  <c r="I365" i="67"/>
  <c r="J365" i="67"/>
  <c r="K365" i="67"/>
  <c r="K369" i="67" s="1"/>
  <c r="L365" i="67"/>
  <c r="L369" i="67" s="1"/>
  <c r="M365" i="67"/>
  <c r="M369" i="67" s="1"/>
  <c r="N365" i="67"/>
  <c r="N369" i="67" s="1"/>
  <c r="O365" i="67"/>
  <c r="O369" i="67" s="1"/>
  <c r="P365" i="67"/>
  <c r="P369" i="67" s="1"/>
  <c r="Q365" i="67"/>
  <c r="Q369" i="67" s="1"/>
  <c r="R365" i="67"/>
  <c r="R369" i="67" s="1"/>
  <c r="S365" i="67"/>
  <c r="T365" i="67"/>
  <c r="U365" i="67"/>
  <c r="V365" i="67"/>
  <c r="W365" i="67"/>
  <c r="W369" i="67" s="1"/>
  <c r="X365" i="67"/>
  <c r="X369" i="67" s="1"/>
  <c r="Y365" i="67"/>
  <c r="Y369" i="67" s="1"/>
  <c r="Z365" i="67"/>
  <c r="Z369" i="67" s="1"/>
  <c r="AA365" i="67"/>
  <c r="AA369" i="67" s="1"/>
  <c r="AB365" i="67"/>
  <c r="AB369" i="67" s="1"/>
  <c r="AC365" i="67"/>
  <c r="AC369" i="67" s="1"/>
  <c r="AD365" i="67"/>
  <c r="AD369" i="67" s="1"/>
  <c r="AE365" i="67"/>
  <c r="AF365" i="67"/>
  <c r="AG365" i="67"/>
  <c r="E388" i="67"/>
  <c r="F388" i="67"/>
  <c r="G388" i="67"/>
  <c r="H388" i="67"/>
  <c r="I388" i="67"/>
  <c r="I392" i="67" s="1"/>
  <c r="J388" i="67"/>
  <c r="K388" i="67"/>
  <c r="L388" i="67"/>
  <c r="L392" i="67" s="1"/>
  <c r="M388" i="67"/>
  <c r="M392" i="67" s="1"/>
  <c r="N388" i="67"/>
  <c r="N392" i="67" s="1"/>
  <c r="O388" i="67"/>
  <c r="O392" i="67" s="1"/>
  <c r="P388" i="67"/>
  <c r="P392" i="67" s="1"/>
  <c r="Q388" i="67"/>
  <c r="R388" i="67"/>
  <c r="S388" i="67"/>
  <c r="T388" i="67"/>
  <c r="U388" i="67"/>
  <c r="V388" i="67"/>
  <c r="W388" i="67"/>
  <c r="W392" i="67" s="1"/>
  <c r="X388" i="67"/>
  <c r="Y388" i="67"/>
  <c r="Y392" i="67" s="1"/>
  <c r="Z388" i="67"/>
  <c r="Z392" i="67" s="1"/>
  <c r="AA388" i="67"/>
  <c r="AA392" i="67" s="1"/>
  <c r="AB388" i="67"/>
  <c r="AB392" i="67" s="1"/>
  <c r="AC388" i="67"/>
  <c r="AD388" i="67"/>
  <c r="AE388" i="67"/>
  <c r="AF388" i="67"/>
  <c r="AF392" i="67" s="1"/>
  <c r="AG388" i="67"/>
  <c r="AG392" i="67" s="1"/>
  <c r="G392" i="67"/>
  <c r="J392" i="67"/>
  <c r="K392" i="67"/>
  <c r="S392" i="67"/>
  <c r="V392" i="67"/>
  <c r="AE392" i="67"/>
  <c r="E411" i="67"/>
  <c r="F411" i="67"/>
  <c r="F415" i="67" s="1"/>
  <c r="G411" i="67"/>
  <c r="G415" i="67" s="1"/>
  <c r="H411" i="67"/>
  <c r="I411" i="67"/>
  <c r="J411" i="67"/>
  <c r="K411" i="67"/>
  <c r="L411" i="67"/>
  <c r="M411" i="67"/>
  <c r="N411" i="67"/>
  <c r="O411" i="67"/>
  <c r="O415" i="67" s="1"/>
  <c r="P411" i="67"/>
  <c r="P415" i="67" s="1"/>
  <c r="Q411" i="67"/>
  <c r="R411" i="67"/>
  <c r="R415" i="67" s="1"/>
  <c r="S411" i="67"/>
  <c r="S415" i="67" s="1"/>
  <c r="T411" i="67"/>
  <c r="U411" i="67"/>
  <c r="V411" i="67"/>
  <c r="W411" i="67"/>
  <c r="X411" i="67"/>
  <c r="Y411" i="67"/>
  <c r="Z411" i="67"/>
  <c r="AA411" i="67"/>
  <c r="AA415" i="67" s="1"/>
  <c r="AB411" i="67"/>
  <c r="AB415" i="67" s="1"/>
  <c r="AC411" i="67"/>
  <c r="AD411" i="67"/>
  <c r="AD415" i="67" s="1"/>
  <c r="AE411" i="67"/>
  <c r="AE415" i="67" s="1"/>
  <c r="AF411" i="67"/>
  <c r="AG411" i="67"/>
  <c r="Z323" i="67"/>
  <c r="Y323" i="67"/>
  <c r="X323" i="67"/>
  <c r="W323" i="67"/>
  <c r="V323" i="67"/>
  <c r="M323" i="67"/>
  <c r="J323" i="67"/>
  <c r="AG323" i="67"/>
  <c r="Q323" i="67"/>
  <c r="L323" i="67"/>
  <c r="K323" i="67"/>
  <c r="U323" i="67"/>
  <c r="E322" i="67"/>
  <c r="F322" i="67"/>
  <c r="G322" i="67"/>
  <c r="H322" i="67"/>
  <c r="I322" i="67"/>
  <c r="J322" i="67"/>
  <c r="K322" i="67"/>
  <c r="L322" i="67"/>
  <c r="M322" i="67"/>
  <c r="N322" i="67"/>
  <c r="O322" i="67"/>
  <c r="P322" i="67"/>
  <c r="Q322" i="67"/>
  <c r="R322" i="67"/>
  <c r="S322" i="67"/>
  <c r="T322" i="67"/>
  <c r="U322" i="67"/>
  <c r="V322" i="67"/>
  <c r="W322" i="67"/>
  <c r="X322" i="67"/>
  <c r="Y322" i="67"/>
  <c r="Z322" i="67"/>
  <c r="AA322" i="67"/>
  <c r="AB322" i="67"/>
  <c r="AC322" i="67"/>
  <c r="AD322" i="67"/>
  <c r="AE322" i="67"/>
  <c r="AF322" i="67"/>
  <c r="AG322" i="67"/>
  <c r="E324" i="67"/>
  <c r="F324" i="67"/>
  <c r="G324" i="67"/>
  <c r="H324" i="67"/>
  <c r="I324" i="67"/>
  <c r="J324" i="67"/>
  <c r="K324" i="67"/>
  <c r="L324" i="67"/>
  <c r="M324" i="67"/>
  <c r="N324" i="67"/>
  <c r="O324" i="67"/>
  <c r="P324" i="67"/>
  <c r="Q324" i="67"/>
  <c r="R324" i="67"/>
  <c r="S324" i="67"/>
  <c r="T324" i="67"/>
  <c r="U324" i="67"/>
  <c r="V324" i="67"/>
  <c r="W324" i="67"/>
  <c r="X324" i="67"/>
  <c r="Y324" i="67"/>
  <c r="Z324" i="67"/>
  <c r="AA324" i="67"/>
  <c r="AB324" i="67"/>
  <c r="AC324" i="67"/>
  <c r="AD324" i="67"/>
  <c r="AE324" i="67"/>
  <c r="AF324" i="67"/>
  <c r="AG324" i="67"/>
  <c r="D322" i="67"/>
  <c r="D323" i="67"/>
  <c r="D324" i="67"/>
  <c r="E345" i="67"/>
  <c r="F345" i="67"/>
  <c r="G345" i="67"/>
  <c r="H345" i="67"/>
  <c r="I345" i="67"/>
  <c r="J345" i="67"/>
  <c r="K345" i="67"/>
  <c r="L345" i="67"/>
  <c r="M345" i="67"/>
  <c r="N345" i="67"/>
  <c r="O345" i="67"/>
  <c r="P345" i="67"/>
  <c r="Q345" i="67"/>
  <c r="R345" i="67"/>
  <c r="S345" i="67"/>
  <c r="T345" i="67"/>
  <c r="U345" i="67"/>
  <c r="V345" i="67"/>
  <c r="W345" i="67"/>
  <c r="X345" i="67"/>
  <c r="Y345" i="67"/>
  <c r="Z345" i="67"/>
  <c r="AA345" i="67"/>
  <c r="AB345" i="67"/>
  <c r="AC345" i="67"/>
  <c r="AD345" i="67"/>
  <c r="AE345" i="67"/>
  <c r="AF345" i="67"/>
  <c r="AG345" i="67"/>
  <c r="E346" i="67"/>
  <c r="H346" i="67"/>
  <c r="I346" i="67"/>
  <c r="J346" i="67"/>
  <c r="K346" i="67"/>
  <c r="L346" i="67"/>
  <c r="Q346" i="67"/>
  <c r="T346" i="67"/>
  <c r="U346" i="67"/>
  <c r="V346" i="67"/>
  <c r="W346" i="67"/>
  <c r="X346" i="67"/>
  <c r="AC346" i="67"/>
  <c r="AF346" i="67"/>
  <c r="AG346" i="67"/>
  <c r="E347" i="67"/>
  <c r="F347" i="67"/>
  <c r="G347" i="67"/>
  <c r="H347" i="67"/>
  <c r="I347" i="67"/>
  <c r="J347" i="67"/>
  <c r="K347" i="67"/>
  <c r="L347" i="67"/>
  <c r="M347" i="67"/>
  <c r="N347" i="67"/>
  <c r="O347" i="67"/>
  <c r="P347" i="67"/>
  <c r="Q347" i="67"/>
  <c r="R347" i="67"/>
  <c r="S347" i="67"/>
  <c r="T347" i="67"/>
  <c r="U347" i="67"/>
  <c r="V347" i="67"/>
  <c r="W347" i="67"/>
  <c r="X347" i="67"/>
  <c r="Y347" i="67"/>
  <c r="Z347" i="67"/>
  <c r="AA347" i="67"/>
  <c r="AB347" i="67"/>
  <c r="AC347" i="67"/>
  <c r="AD347" i="67"/>
  <c r="AE347" i="67"/>
  <c r="AF347" i="67"/>
  <c r="AG347" i="67"/>
  <c r="D345" i="67"/>
  <c r="D346" i="67"/>
  <c r="D347" i="67"/>
  <c r="E368" i="67"/>
  <c r="F368" i="67"/>
  <c r="G368" i="67"/>
  <c r="H368" i="67"/>
  <c r="I368" i="67"/>
  <c r="J368" i="67"/>
  <c r="K368" i="67"/>
  <c r="L368" i="67"/>
  <c r="M368" i="67"/>
  <c r="N368" i="67"/>
  <c r="O368" i="67"/>
  <c r="P368" i="67"/>
  <c r="Q368" i="67"/>
  <c r="R368" i="67"/>
  <c r="S368" i="67"/>
  <c r="T368" i="67"/>
  <c r="U368" i="67"/>
  <c r="V368" i="67"/>
  <c r="W368" i="67"/>
  <c r="X368" i="67"/>
  <c r="Y368" i="67"/>
  <c r="Z368" i="67"/>
  <c r="AA368" i="67"/>
  <c r="AB368" i="67"/>
  <c r="AC368" i="67"/>
  <c r="AD368" i="67"/>
  <c r="AE368" i="67"/>
  <c r="AF368" i="67"/>
  <c r="AG368" i="67"/>
  <c r="G369" i="67"/>
  <c r="H369" i="67"/>
  <c r="I369" i="67"/>
  <c r="J369" i="67"/>
  <c r="S369" i="67"/>
  <c r="T369" i="67"/>
  <c r="U369" i="67"/>
  <c r="V369" i="67"/>
  <c r="AE369" i="67"/>
  <c r="AF369" i="67"/>
  <c r="AG369" i="67"/>
  <c r="E370" i="67"/>
  <c r="F370" i="67"/>
  <c r="G370" i="67"/>
  <c r="H370" i="67"/>
  <c r="I370" i="67"/>
  <c r="J370" i="67"/>
  <c r="K370" i="67"/>
  <c r="L370" i="67"/>
  <c r="M370" i="67"/>
  <c r="N370" i="67"/>
  <c r="O370" i="67"/>
  <c r="P370" i="67"/>
  <c r="Q370" i="67"/>
  <c r="R370" i="67"/>
  <c r="S370" i="67"/>
  <c r="T370" i="67"/>
  <c r="U370" i="67"/>
  <c r="V370" i="67"/>
  <c r="W370" i="67"/>
  <c r="X370" i="67"/>
  <c r="Y370" i="67"/>
  <c r="Z370" i="67"/>
  <c r="AA370" i="67"/>
  <c r="AB370" i="67"/>
  <c r="AC370" i="67"/>
  <c r="AD370" i="67"/>
  <c r="AE370" i="67"/>
  <c r="AF370" i="67"/>
  <c r="AG370" i="67"/>
  <c r="AG393" i="67"/>
  <c r="AF393" i="67"/>
  <c r="AE393" i="67"/>
  <c r="AD393" i="67"/>
  <c r="AC393" i="67"/>
  <c r="AB393" i="67"/>
  <c r="AA393" i="67"/>
  <c r="Z393" i="67"/>
  <c r="Y393" i="67"/>
  <c r="X393" i="67"/>
  <c r="W393" i="67"/>
  <c r="V393" i="67"/>
  <c r="U393" i="67"/>
  <c r="T393" i="67"/>
  <c r="S393" i="67"/>
  <c r="R393" i="67"/>
  <c r="Q393" i="67"/>
  <c r="P393" i="67"/>
  <c r="O393" i="67"/>
  <c r="N393" i="67"/>
  <c r="M393" i="67"/>
  <c r="L393" i="67"/>
  <c r="K393" i="67"/>
  <c r="J393" i="67"/>
  <c r="I393" i="67"/>
  <c r="H393" i="67"/>
  <c r="G393" i="67"/>
  <c r="F393" i="67"/>
  <c r="E393" i="67"/>
  <c r="D393" i="67"/>
  <c r="AD392" i="67"/>
  <c r="AC392" i="67"/>
  <c r="X392" i="67"/>
  <c r="U392" i="67"/>
  <c r="T392" i="67"/>
  <c r="R392" i="67"/>
  <c r="Q392" i="67"/>
  <c r="H392" i="67"/>
  <c r="F392" i="67"/>
  <c r="E392" i="67"/>
  <c r="D392" i="67"/>
  <c r="AG391" i="67"/>
  <c r="AF391" i="67"/>
  <c r="AE391" i="67"/>
  <c r="AD391" i="67"/>
  <c r="AC391" i="67"/>
  <c r="AB391" i="67"/>
  <c r="AA391" i="67"/>
  <c r="Z391" i="67"/>
  <c r="Y391" i="67"/>
  <c r="X391" i="67"/>
  <c r="W391" i="67"/>
  <c r="V391" i="67"/>
  <c r="U391" i="67"/>
  <c r="T391" i="67"/>
  <c r="S391" i="67"/>
  <c r="R391" i="67"/>
  <c r="Q391" i="67"/>
  <c r="P391" i="67"/>
  <c r="O391" i="67"/>
  <c r="N391" i="67"/>
  <c r="M391" i="67"/>
  <c r="L391" i="67"/>
  <c r="K391" i="67"/>
  <c r="J391" i="67"/>
  <c r="I391" i="67"/>
  <c r="H391" i="67"/>
  <c r="G391" i="67"/>
  <c r="F391" i="67"/>
  <c r="E391" i="67"/>
  <c r="D391" i="67"/>
  <c r="E414" i="67"/>
  <c r="F414" i="67"/>
  <c r="G414" i="67"/>
  <c r="H414" i="67"/>
  <c r="I414" i="67"/>
  <c r="J414" i="67"/>
  <c r="K414" i="67"/>
  <c r="L414" i="67"/>
  <c r="M414" i="67"/>
  <c r="N414" i="67"/>
  <c r="O414" i="67"/>
  <c r="P414" i="67"/>
  <c r="Q414" i="67"/>
  <c r="R414" i="67"/>
  <c r="S414" i="67"/>
  <c r="T414" i="67"/>
  <c r="U414" i="67"/>
  <c r="V414" i="67"/>
  <c r="W414" i="67"/>
  <c r="X414" i="67"/>
  <c r="Y414" i="67"/>
  <c r="Z414" i="67"/>
  <c r="AA414" i="67"/>
  <c r="AB414" i="67"/>
  <c r="AC414" i="67"/>
  <c r="AD414" i="67"/>
  <c r="AE414" i="67"/>
  <c r="AF414" i="67"/>
  <c r="AG414" i="67"/>
  <c r="E415" i="67"/>
  <c r="H415" i="67"/>
  <c r="I415" i="67"/>
  <c r="J415" i="67"/>
  <c r="K415" i="67"/>
  <c r="L415" i="67"/>
  <c r="M415" i="67"/>
  <c r="N415" i="67"/>
  <c r="Q415" i="67"/>
  <c r="T415" i="67"/>
  <c r="U415" i="67"/>
  <c r="V415" i="67"/>
  <c r="W415" i="67"/>
  <c r="X415" i="67"/>
  <c r="Y415" i="67"/>
  <c r="Z415" i="67"/>
  <c r="AC415" i="67"/>
  <c r="AF415" i="67"/>
  <c r="AG415" i="67"/>
  <c r="E416" i="67"/>
  <c r="F416" i="67"/>
  <c r="G416" i="67"/>
  <c r="H416" i="67"/>
  <c r="I416" i="67"/>
  <c r="J416" i="67"/>
  <c r="K416" i="67"/>
  <c r="L416" i="67"/>
  <c r="M416" i="67"/>
  <c r="N416" i="67"/>
  <c r="O416" i="67"/>
  <c r="P416" i="67"/>
  <c r="Q416" i="67"/>
  <c r="R416" i="67"/>
  <c r="S416" i="67"/>
  <c r="T416" i="67"/>
  <c r="U416" i="67"/>
  <c r="V416" i="67"/>
  <c r="W416" i="67"/>
  <c r="X416" i="67"/>
  <c r="Y416" i="67"/>
  <c r="Z416" i="67"/>
  <c r="AA416" i="67"/>
  <c r="AB416" i="67"/>
  <c r="AC416" i="67"/>
  <c r="AD416" i="67"/>
  <c r="AE416" i="67"/>
  <c r="AF416" i="67"/>
  <c r="AG416" i="67"/>
  <c r="D416" i="67"/>
  <c r="D415" i="67"/>
  <c r="D414" i="67"/>
  <c r="D301" i="67"/>
  <c r="D300" i="67"/>
  <c r="D299" i="67"/>
  <c r="AD135" i="67"/>
  <c r="AE135" i="67"/>
  <c r="W135" i="67"/>
  <c r="X135" i="67"/>
  <c r="P135" i="67"/>
  <c r="Q135" i="67"/>
  <c r="I135" i="67"/>
  <c r="J135" i="67"/>
  <c r="G135" i="67"/>
  <c r="D94" i="67"/>
  <c r="D71" i="67"/>
  <c r="D48" i="67"/>
  <c r="D370" i="67"/>
  <c r="D342" i="67"/>
  <c r="R135" i="67"/>
  <c r="O135" i="67"/>
  <c r="N135" i="67"/>
  <c r="M135" i="67"/>
  <c r="E135" i="67"/>
  <c r="R434" i="67"/>
  <c r="Q434" i="67"/>
  <c r="P434" i="67"/>
  <c r="O434" i="67"/>
  <c r="N434" i="67"/>
  <c r="R433" i="67"/>
  <c r="Q433" i="67"/>
  <c r="P433" i="67"/>
  <c r="O433" i="67"/>
  <c r="N433" i="67"/>
  <c r="R432" i="67"/>
  <c r="Q432" i="67"/>
  <c r="P432" i="67"/>
  <c r="O432" i="67"/>
  <c r="N432" i="67"/>
  <c r="R431" i="67"/>
  <c r="Q431" i="67"/>
  <c r="P431" i="67"/>
  <c r="O431" i="67"/>
  <c r="N431" i="67"/>
  <c r="R430" i="67"/>
  <c r="Q430" i="67"/>
  <c r="P430" i="67"/>
  <c r="O430" i="67"/>
  <c r="N430" i="67"/>
  <c r="R429" i="67"/>
  <c r="Q429" i="67"/>
  <c r="P429" i="67"/>
  <c r="O429" i="67"/>
  <c r="N429" i="67"/>
  <c r="R428" i="67"/>
  <c r="Q428" i="67"/>
  <c r="P428" i="67"/>
  <c r="O428" i="67"/>
  <c r="N428" i="67"/>
  <c r="R427" i="67"/>
  <c r="Q427" i="67"/>
  <c r="P427" i="67"/>
  <c r="O427" i="67"/>
  <c r="N427" i="67"/>
  <c r="R426" i="67"/>
  <c r="Q426" i="67"/>
  <c r="P426" i="67"/>
  <c r="O426" i="67"/>
  <c r="N426" i="67"/>
  <c r="R425" i="67"/>
  <c r="Q425" i="67"/>
  <c r="P425" i="67"/>
  <c r="O425" i="67"/>
  <c r="N425" i="67"/>
  <c r="R424" i="67"/>
  <c r="Q424" i="67"/>
  <c r="P424" i="67"/>
  <c r="O424" i="67"/>
  <c r="N424" i="67"/>
  <c r="R423" i="67"/>
  <c r="Q423" i="67"/>
  <c r="P423" i="67"/>
  <c r="O423" i="67"/>
  <c r="N423" i="67"/>
  <c r="Q422" i="67"/>
  <c r="P3" i="67"/>
  <c r="O3" i="67"/>
  <c r="N3" i="67"/>
  <c r="R2" i="67"/>
  <c r="R3" i="67" s="1"/>
  <c r="Q2" i="67"/>
  <c r="Q3" i="67" s="1"/>
  <c r="P2" i="67"/>
  <c r="O2" i="67"/>
  <c r="N2" i="67"/>
  <c r="M2" i="67"/>
  <c r="M3" i="67" s="1"/>
  <c r="M423" i="67"/>
  <c r="M424" i="67"/>
  <c r="M425" i="67"/>
  <c r="M426" i="67"/>
  <c r="M427" i="67"/>
  <c r="M428" i="67"/>
  <c r="M429" i="67"/>
  <c r="M430" i="67"/>
  <c r="M431" i="67"/>
  <c r="M432" i="67"/>
  <c r="M433" i="67"/>
  <c r="M434" i="67"/>
  <c r="L2" i="67"/>
  <c r="L3" i="67" s="1"/>
  <c r="L135" i="67"/>
  <c r="L423" i="67"/>
  <c r="L424" i="67"/>
  <c r="L425" i="67"/>
  <c r="L426" i="67"/>
  <c r="L427" i="67"/>
  <c r="L428" i="67"/>
  <c r="L429" i="67"/>
  <c r="L430" i="67"/>
  <c r="L431" i="67"/>
  <c r="L432" i="67"/>
  <c r="L433" i="67"/>
  <c r="L434" i="67"/>
  <c r="K135" i="67"/>
  <c r="AE319" i="64"/>
  <c r="AA319" i="64"/>
  <c r="AB319" i="64"/>
  <c r="AC319" i="64"/>
  <c r="AD319" i="64"/>
  <c r="AF319" i="64"/>
  <c r="AG319" i="64"/>
  <c r="AI320" i="64"/>
  <c r="D69" i="67"/>
  <c r="D70" i="67"/>
  <c r="D46" i="67"/>
  <c r="D23" i="67"/>
  <c r="D20" i="67"/>
  <c r="D24" i="67" s="1"/>
  <c r="D369" i="67"/>
  <c r="D368" i="67"/>
  <c r="D388" i="67"/>
  <c r="D411" i="67"/>
  <c r="K434" i="67"/>
  <c r="K433" i="67"/>
  <c r="K432" i="67"/>
  <c r="K431" i="67"/>
  <c r="K430" i="67"/>
  <c r="K429" i="67"/>
  <c r="K428" i="67"/>
  <c r="K427" i="67"/>
  <c r="K426" i="67"/>
  <c r="K425" i="67"/>
  <c r="K424" i="67"/>
  <c r="K423" i="67"/>
  <c r="H135" i="67"/>
  <c r="D296" i="67"/>
  <c r="D319" i="67"/>
  <c r="D365" i="67"/>
  <c r="D273" i="67"/>
  <c r="D250" i="67"/>
  <c r="D227" i="67"/>
  <c r="D204" i="67"/>
  <c r="D66" i="67"/>
  <c r="D43" i="67"/>
  <c r="D47" i="67" s="1"/>
  <c r="D181" i="67"/>
  <c r="D158" i="67"/>
  <c r="D112" i="67"/>
  <c r="D135" i="67"/>
  <c r="F135" i="67"/>
  <c r="D93" i="67"/>
  <c r="D92" i="67"/>
  <c r="D89" i="67"/>
  <c r="AB23" i="64"/>
  <c r="AC23" i="64"/>
  <c r="AD23" i="64"/>
  <c r="AE23" i="64"/>
  <c r="AF23" i="64"/>
  <c r="N20" i="64"/>
  <c r="O20" i="64"/>
  <c r="P20" i="64"/>
  <c r="Q20" i="64"/>
  <c r="R20" i="64"/>
  <c r="U20" i="64"/>
  <c r="V20" i="64"/>
  <c r="W20" i="64"/>
  <c r="X20" i="64"/>
  <c r="Y20" i="64"/>
  <c r="AB20" i="64"/>
  <c r="AC20" i="64"/>
  <c r="AD20" i="64"/>
  <c r="AE20" i="64"/>
  <c r="AF20" i="64"/>
  <c r="H20" i="64"/>
  <c r="I20" i="64"/>
  <c r="J20" i="64"/>
  <c r="K20" i="64"/>
  <c r="G20" i="64"/>
  <c r="F434" i="67"/>
  <c r="E434" i="67"/>
  <c r="F433" i="67"/>
  <c r="E433" i="67"/>
  <c r="F432" i="67"/>
  <c r="E432" i="67"/>
  <c r="F431" i="67"/>
  <c r="E431" i="67"/>
  <c r="F430" i="67"/>
  <c r="E430" i="67"/>
  <c r="F429" i="67"/>
  <c r="E429" i="67"/>
  <c r="F428" i="67"/>
  <c r="E428" i="67"/>
  <c r="F427" i="67"/>
  <c r="E427" i="67"/>
  <c r="F426" i="67"/>
  <c r="E426" i="67"/>
  <c r="F425" i="67"/>
  <c r="E425" i="67"/>
  <c r="F424" i="67"/>
  <c r="E424" i="67"/>
  <c r="F423" i="67"/>
  <c r="H94" i="64"/>
  <c r="G93" i="64"/>
  <c r="G92" i="64"/>
  <c r="G89" i="64"/>
  <c r="G94" i="64"/>
  <c r="AC92" i="64"/>
  <c r="AB92" i="64"/>
  <c r="AB93" i="64"/>
  <c r="AB94" i="64"/>
  <c r="I411" i="64"/>
  <c r="J411" i="64"/>
  <c r="J415" i="64" s="1"/>
  <c r="I414" i="64"/>
  <c r="J414" i="64"/>
  <c r="I415" i="64"/>
  <c r="I416" i="64"/>
  <c r="J416" i="64"/>
  <c r="G411" i="64"/>
  <c r="G415" i="64" s="1"/>
  <c r="G414" i="64"/>
  <c r="G416" i="64"/>
  <c r="I181" i="64"/>
  <c r="I185" i="64" s="1"/>
  <c r="I184" i="64"/>
  <c r="I186" i="64"/>
  <c r="O43" i="64"/>
  <c r="O47" i="64" s="1"/>
  <c r="O46" i="64"/>
  <c r="O48" i="64"/>
  <c r="AB388" i="64"/>
  <c r="AB391" i="64"/>
  <c r="AB392" i="64"/>
  <c r="AB393" i="64"/>
  <c r="K319" i="64"/>
  <c r="K323" i="64" s="1"/>
  <c r="K322" i="64"/>
  <c r="K324" i="64"/>
  <c r="M296" i="64"/>
  <c r="M297" i="64"/>
  <c r="M298" i="64"/>
  <c r="M299" i="64"/>
  <c r="M300" i="64"/>
  <c r="L296" i="64"/>
  <c r="L297" i="64" s="1"/>
  <c r="N296" i="64"/>
  <c r="N300" i="64" s="1"/>
  <c r="N299" i="64"/>
  <c r="N301" i="64"/>
  <c r="AE273" i="64"/>
  <c r="AE276" i="64"/>
  <c r="AE277" i="64"/>
  <c r="AE278" i="64"/>
  <c r="O112" i="64"/>
  <c r="O116" i="64" s="1"/>
  <c r="O115" i="64"/>
  <c r="O117" i="64"/>
  <c r="N112" i="64"/>
  <c r="N116" i="64" s="1"/>
  <c r="N115" i="64"/>
  <c r="N117" i="64"/>
  <c r="AC25" i="64"/>
  <c r="U66" i="64"/>
  <c r="P43" i="64"/>
  <c r="AC24" i="64"/>
  <c r="D434" i="67"/>
  <c r="D433" i="67"/>
  <c r="D432" i="67"/>
  <c r="D431" i="67"/>
  <c r="D430" i="67"/>
  <c r="D429" i="67"/>
  <c r="D428" i="67"/>
  <c r="D427" i="67"/>
  <c r="D426" i="67"/>
  <c r="D425" i="67"/>
  <c r="D424" i="67"/>
  <c r="D423" i="67"/>
  <c r="AH434" i="64"/>
  <c r="AG434" i="64"/>
  <c r="AF434" i="64"/>
  <c r="AH433" i="64"/>
  <c r="AG433" i="64"/>
  <c r="AF433" i="64"/>
  <c r="AH432" i="64"/>
  <c r="AG432" i="64"/>
  <c r="AF432" i="64"/>
  <c r="AH431" i="64"/>
  <c r="AG431" i="64"/>
  <c r="AF431" i="64"/>
  <c r="AH430" i="64"/>
  <c r="AG430" i="64"/>
  <c r="AF430" i="64"/>
  <c r="AH429" i="64"/>
  <c r="AG429" i="64"/>
  <c r="AF429" i="64"/>
  <c r="AH428" i="64"/>
  <c r="AG428" i="64"/>
  <c r="AF428" i="64"/>
  <c r="AH427" i="64"/>
  <c r="AG427" i="64"/>
  <c r="AF427" i="64"/>
  <c r="AH426" i="64"/>
  <c r="AG426" i="64"/>
  <c r="AF426" i="64"/>
  <c r="AH425" i="64"/>
  <c r="AG425" i="64"/>
  <c r="AF425" i="64"/>
  <c r="AH424" i="64"/>
  <c r="AG424" i="64"/>
  <c r="AF424" i="64"/>
  <c r="AH423" i="64"/>
  <c r="AG423" i="64"/>
  <c r="AF423" i="64"/>
  <c r="AE434" i="64"/>
  <c r="AD434" i="64"/>
  <c r="AC434" i="64"/>
  <c r="AE433" i="64"/>
  <c r="AD433" i="64"/>
  <c r="AC433" i="64"/>
  <c r="AE432" i="64"/>
  <c r="AD432" i="64"/>
  <c r="AC432" i="64"/>
  <c r="AE431" i="64"/>
  <c r="AD431" i="64"/>
  <c r="AC431" i="64"/>
  <c r="AE430" i="64"/>
  <c r="AD430" i="64"/>
  <c r="AC430" i="64"/>
  <c r="AE429" i="64"/>
  <c r="AD429" i="64"/>
  <c r="AC429" i="64"/>
  <c r="AE428" i="64"/>
  <c r="AD428" i="64"/>
  <c r="AC428" i="64"/>
  <c r="AE427" i="64"/>
  <c r="AD427" i="64"/>
  <c r="AC427" i="64"/>
  <c r="AE426" i="64"/>
  <c r="AD426" i="64"/>
  <c r="AC426" i="64"/>
  <c r="AE425" i="64"/>
  <c r="AD425" i="64"/>
  <c r="AC425" i="64"/>
  <c r="AE424" i="64"/>
  <c r="AD424" i="64"/>
  <c r="AC424" i="64"/>
  <c r="AE423" i="64"/>
  <c r="AD423" i="64"/>
  <c r="AC423" i="64"/>
  <c r="AC296" i="64"/>
  <c r="AD278" i="64"/>
  <c r="AD276" i="64"/>
  <c r="AD273" i="64"/>
  <c r="AD277" i="64" s="1"/>
  <c r="AC273" i="64"/>
  <c r="AC250" i="64"/>
  <c r="AC232" i="64"/>
  <c r="AC230" i="64"/>
  <c r="AC227" i="64"/>
  <c r="AC231" i="64" s="1"/>
  <c r="AC204" i="64"/>
  <c r="AC181" i="64"/>
  <c r="AC158" i="64"/>
  <c r="AC140" i="64"/>
  <c r="AC138" i="64"/>
  <c r="AC135" i="64"/>
  <c r="AC139" i="64" s="1"/>
  <c r="AC117" i="64"/>
  <c r="AC115" i="64"/>
  <c r="AC112" i="64"/>
  <c r="AC116" i="64" s="1"/>
  <c r="AC94" i="64"/>
  <c r="AC89" i="64"/>
  <c r="AC93" i="64" s="1"/>
  <c r="AC71" i="64"/>
  <c r="AC69" i="64"/>
  <c r="AC66" i="64"/>
  <c r="AC70" i="64" s="1"/>
  <c r="AC48" i="64"/>
  <c r="AC46" i="64"/>
  <c r="AC43" i="64"/>
  <c r="AC47" i="64" s="1"/>
  <c r="M201" i="31"/>
  <c r="M200" i="31"/>
  <c r="M199" i="31"/>
  <c r="M198" i="31"/>
  <c r="M197" i="31"/>
  <c r="M196" i="31"/>
  <c r="M195" i="31"/>
  <c r="M188" i="31"/>
  <c r="M187" i="31"/>
  <c r="M186" i="31"/>
  <c r="M185" i="31"/>
  <c r="M184" i="31"/>
  <c r="M183" i="31"/>
  <c r="M182" i="31"/>
  <c r="X163" i="31"/>
  <c r="X162" i="31"/>
  <c r="X161" i="31"/>
  <c r="X159" i="31"/>
  <c r="X158" i="31"/>
  <c r="X157" i="31"/>
  <c r="W162" i="31"/>
  <c r="W160" i="31"/>
  <c r="W159" i="31"/>
  <c r="W158" i="31"/>
  <c r="W157" i="31"/>
  <c r="V163" i="31"/>
  <c r="V162" i="31"/>
  <c r="V161" i="31"/>
  <c r="V159" i="31"/>
  <c r="V158" i="31"/>
  <c r="V157" i="31"/>
  <c r="U163" i="31"/>
  <c r="U162" i="31"/>
  <c r="U161" i="31"/>
  <c r="U159" i="31"/>
  <c r="U158" i="31"/>
  <c r="U157" i="31"/>
  <c r="T163" i="31"/>
  <c r="T162" i="31"/>
  <c r="T161" i="31"/>
  <c r="T159" i="31"/>
  <c r="T158" i="31"/>
  <c r="T157" i="31"/>
  <c r="S163" i="31"/>
  <c r="S162" i="31"/>
  <c r="S161" i="31"/>
  <c r="S159" i="31"/>
  <c r="S158" i="31"/>
  <c r="S157" i="31"/>
  <c r="O163" i="31"/>
  <c r="O162" i="31"/>
  <c r="O161" i="31"/>
  <c r="O160" i="31"/>
  <c r="O159" i="31"/>
  <c r="O158" i="31"/>
  <c r="O157" i="31"/>
  <c r="P162" i="31"/>
  <c r="P161" i="31"/>
  <c r="P160" i="31"/>
  <c r="P159" i="31"/>
  <c r="P158" i="31"/>
  <c r="M159" i="31"/>
  <c r="N163" i="31"/>
  <c r="N162" i="31"/>
  <c r="N161" i="31"/>
  <c r="N160" i="31"/>
  <c r="N159" i="31"/>
  <c r="N158" i="31"/>
  <c r="M163" i="31"/>
  <c r="M162" i="31"/>
  <c r="M161" i="31"/>
  <c r="M160" i="31"/>
  <c r="M158" i="31"/>
  <c r="F199" i="31"/>
  <c r="F183" i="31"/>
  <c r="F184" i="31"/>
  <c r="F185" i="31"/>
  <c r="F186" i="31"/>
  <c r="F187" i="31"/>
  <c r="F188" i="31"/>
  <c r="F182" i="31"/>
  <c r="F131" i="31"/>
  <c r="F132" i="31"/>
  <c r="F133" i="31"/>
  <c r="F134" i="31"/>
  <c r="F135" i="31"/>
  <c r="F136" i="31"/>
  <c r="F130" i="31"/>
  <c r="F111" i="31"/>
  <c r="F112" i="31"/>
  <c r="F113" i="31"/>
  <c r="F114" i="31"/>
  <c r="F115" i="31"/>
  <c r="F116" i="31"/>
  <c r="F110" i="31"/>
  <c r="G199" i="31"/>
  <c r="X46" i="31"/>
  <c r="K196" i="31"/>
  <c r="K197" i="31"/>
  <c r="K198" i="31"/>
  <c r="K199" i="31"/>
  <c r="K200" i="31"/>
  <c r="K201" i="31"/>
  <c r="K195" i="31"/>
  <c r="K183" i="31"/>
  <c r="K184" i="31"/>
  <c r="K185" i="31"/>
  <c r="K186" i="31"/>
  <c r="K187" i="31"/>
  <c r="K188" i="31"/>
  <c r="K182" i="31"/>
  <c r="P116" i="64"/>
  <c r="U116" i="64"/>
  <c r="V116" i="64"/>
  <c r="W116" i="64"/>
  <c r="X116" i="64"/>
  <c r="Y116" i="64"/>
  <c r="J185" i="64"/>
  <c r="K185" i="64"/>
  <c r="N185" i="64"/>
  <c r="O185" i="64"/>
  <c r="P185" i="64"/>
  <c r="U185" i="64"/>
  <c r="V185" i="64"/>
  <c r="W185" i="64"/>
  <c r="X185" i="64"/>
  <c r="Y185" i="64"/>
  <c r="AB208" i="64"/>
  <c r="V277" i="64"/>
  <c r="W277" i="64"/>
  <c r="X277" i="64"/>
  <c r="P300" i="64"/>
  <c r="AB415" i="64"/>
  <c r="AB369" i="64"/>
  <c r="AB346" i="64"/>
  <c r="AB254" i="64"/>
  <c r="AB139" i="64"/>
  <c r="AB116" i="64"/>
  <c r="N365" i="64"/>
  <c r="O365" i="64"/>
  <c r="N342" i="64"/>
  <c r="O342" i="64"/>
  <c r="Q319" i="64"/>
  <c r="R319" i="64"/>
  <c r="S319" i="64"/>
  <c r="T319" i="64"/>
  <c r="U319" i="64"/>
  <c r="V319" i="64"/>
  <c r="W319" i="64"/>
  <c r="X319" i="64"/>
  <c r="Y319" i="64"/>
  <c r="Z319" i="64"/>
  <c r="AB323" i="64"/>
  <c r="P319" i="64"/>
  <c r="O319" i="64"/>
  <c r="Q296" i="64"/>
  <c r="Q300" i="64" s="1"/>
  <c r="R296" i="64"/>
  <c r="R300" i="64" s="1"/>
  <c r="S296" i="64"/>
  <c r="T296" i="64"/>
  <c r="U296" i="64"/>
  <c r="U300" i="64" s="1"/>
  <c r="V296" i="64"/>
  <c r="V300" i="64" s="1"/>
  <c r="W296" i="64"/>
  <c r="W300" i="64" s="1"/>
  <c r="X296" i="64"/>
  <c r="X300" i="64" s="1"/>
  <c r="Y296" i="64"/>
  <c r="Y300" i="64" s="1"/>
  <c r="Z296" i="64"/>
  <c r="AA296" i="64"/>
  <c r="AB296" i="64"/>
  <c r="AB300" i="64" s="1"/>
  <c r="I296" i="64"/>
  <c r="J296" i="64"/>
  <c r="K296" i="64"/>
  <c r="O296" i="64"/>
  <c r="O300" i="64" s="1"/>
  <c r="Q273" i="64"/>
  <c r="R273" i="64"/>
  <c r="S273" i="64"/>
  <c r="T273" i="64"/>
  <c r="U273" i="64"/>
  <c r="U277" i="64" s="1"/>
  <c r="V273" i="64"/>
  <c r="W273" i="64"/>
  <c r="X273" i="64"/>
  <c r="Y273" i="64"/>
  <c r="Y277" i="64" s="1"/>
  <c r="Z273" i="64"/>
  <c r="AA273" i="64"/>
  <c r="AB273" i="64"/>
  <c r="AB277" i="64" s="1"/>
  <c r="K273" i="64"/>
  <c r="L273" i="64"/>
  <c r="M273" i="64"/>
  <c r="N273" i="64"/>
  <c r="O273" i="64"/>
  <c r="P296" i="64"/>
  <c r="P273" i="64"/>
  <c r="Q250" i="64"/>
  <c r="R250" i="64"/>
  <c r="S250" i="64"/>
  <c r="T250" i="64"/>
  <c r="U250" i="64"/>
  <c r="V250" i="64"/>
  <c r="W250" i="64"/>
  <c r="X250" i="64"/>
  <c r="Y250" i="64"/>
  <c r="Z250" i="64"/>
  <c r="AA250" i="64"/>
  <c r="AB250" i="64"/>
  <c r="G250" i="64"/>
  <c r="H250" i="64"/>
  <c r="I250" i="64"/>
  <c r="J250" i="64"/>
  <c r="K250" i="64"/>
  <c r="L250" i="64"/>
  <c r="M250" i="64"/>
  <c r="N250" i="64"/>
  <c r="O250" i="64"/>
  <c r="Q227" i="64"/>
  <c r="R227" i="64"/>
  <c r="S227" i="64"/>
  <c r="T227" i="64"/>
  <c r="U227" i="64"/>
  <c r="V227" i="64"/>
  <c r="W227" i="64"/>
  <c r="X227" i="64"/>
  <c r="Y227" i="64"/>
  <c r="Z227" i="64"/>
  <c r="AA227" i="64"/>
  <c r="AB227" i="64"/>
  <c r="AB231" i="64" s="1"/>
  <c r="G227" i="64"/>
  <c r="H227" i="64"/>
  <c r="I227" i="64"/>
  <c r="J227" i="64"/>
  <c r="K227" i="64"/>
  <c r="L227" i="64"/>
  <c r="M227" i="64"/>
  <c r="N227" i="64"/>
  <c r="O227" i="64"/>
  <c r="P250" i="64"/>
  <c r="P227" i="64"/>
  <c r="X204" i="64"/>
  <c r="Y204" i="64"/>
  <c r="Z204" i="64"/>
  <c r="AA204" i="64"/>
  <c r="AB204" i="64"/>
  <c r="N204" i="64"/>
  <c r="O204" i="64"/>
  <c r="P204" i="64"/>
  <c r="Q204" i="64"/>
  <c r="R204" i="64"/>
  <c r="S204" i="64"/>
  <c r="T204" i="64"/>
  <c r="U204" i="64"/>
  <c r="V204" i="64"/>
  <c r="W204" i="64"/>
  <c r="G181" i="64"/>
  <c r="H181" i="64"/>
  <c r="J181" i="64"/>
  <c r="K181" i="64"/>
  <c r="L181" i="64"/>
  <c r="M181" i="64"/>
  <c r="N181" i="64"/>
  <c r="O181" i="64"/>
  <c r="Q181" i="64"/>
  <c r="Q185" i="64" s="1"/>
  <c r="R181" i="64"/>
  <c r="R185" i="64" s="1"/>
  <c r="S181" i="64"/>
  <c r="T181" i="64"/>
  <c r="U181" i="64"/>
  <c r="V181" i="64"/>
  <c r="W181" i="64"/>
  <c r="X181" i="64"/>
  <c r="Y181" i="64"/>
  <c r="Z181" i="64"/>
  <c r="AA181" i="64"/>
  <c r="AB181" i="64"/>
  <c r="AB185" i="64" s="1"/>
  <c r="P181" i="64"/>
  <c r="N158" i="64"/>
  <c r="O158" i="64"/>
  <c r="Q158" i="64"/>
  <c r="R158" i="64"/>
  <c r="S158" i="64"/>
  <c r="T158" i="64"/>
  <c r="U158" i="64"/>
  <c r="V158" i="64"/>
  <c r="W158" i="64"/>
  <c r="X158" i="64"/>
  <c r="Y158" i="64"/>
  <c r="Z158" i="64"/>
  <c r="AA158" i="64"/>
  <c r="AB158" i="64"/>
  <c r="AB162" i="64" s="1"/>
  <c r="P158" i="64"/>
  <c r="K135" i="64"/>
  <c r="L135" i="64"/>
  <c r="M135" i="64"/>
  <c r="N135" i="64"/>
  <c r="O135" i="64"/>
  <c r="Q135" i="64"/>
  <c r="R135" i="64"/>
  <c r="S135" i="64"/>
  <c r="T135" i="64"/>
  <c r="U135" i="64"/>
  <c r="V135" i="64"/>
  <c r="W135" i="64"/>
  <c r="X135" i="64"/>
  <c r="Y135" i="64"/>
  <c r="Z135" i="64"/>
  <c r="AA135" i="64"/>
  <c r="AB135" i="64"/>
  <c r="P135" i="64"/>
  <c r="P112" i="64"/>
  <c r="Q112" i="64"/>
  <c r="Q116" i="64" s="1"/>
  <c r="R112" i="64"/>
  <c r="R116" i="64" s="1"/>
  <c r="S112" i="64"/>
  <c r="T112" i="64"/>
  <c r="U112" i="64"/>
  <c r="V112" i="64"/>
  <c r="W112" i="64"/>
  <c r="X112" i="64"/>
  <c r="Y112" i="64"/>
  <c r="Z112" i="64"/>
  <c r="AA112" i="64"/>
  <c r="AB112" i="64"/>
  <c r="R89" i="64"/>
  <c r="S89" i="64"/>
  <c r="T89" i="64"/>
  <c r="U89" i="64"/>
  <c r="V89" i="64"/>
  <c r="W89" i="64"/>
  <c r="X89" i="64"/>
  <c r="Y89" i="64"/>
  <c r="Z89" i="64"/>
  <c r="AA89" i="64"/>
  <c r="AB89" i="64"/>
  <c r="N89" i="64"/>
  <c r="O89" i="64"/>
  <c r="P89" i="64"/>
  <c r="Q89" i="64"/>
  <c r="Q66" i="64"/>
  <c r="R66" i="64"/>
  <c r="S66" i="64"/>
  <c r="T66" i="64"/>
  <c r="V66" i="64"/>
  <c r="W66" i="64"/>
  <c r="X66" i="64"/>
  <c r="Y66" i="64"/>
  <c r="Z66" i="64"/>
  <c r="AA66" i="64"/>
  <c r="AB66" i="64"/>
  <c r="N66" i="64"/>
  <c r="O66" i="64"/>
  <c r="P66" i="64"/>
  <c r="Q43" i="64"/>
  <c r="R43" i="64"/>
  <c r="S43" i="64"/>
  <c r="T43" i="64"/>
  <c r="U43" i="64"/>
  <c r="V43" i="64"/>
  <c r="W43" i="64"/>
  <c r="X43" i="64"/>
  <c r="Y43" i="64"/>
  <c r="Z43" i="64"/>
  <c r="AA43" i="64"/>
  <c r="AB43" i="64"/>
  <c r="AA20" i="60"/>
  <c r="AI319" i="64" l="1"/>
  <c r="L301" i="64"/>
  <c r="L298" i="64"/>
  <c r="L299" i="64" s="1"/>
  <c r="L300" i="64" s="1"/>
  <c r="M301" i="64"/>
  <c r="O411" i="64"/>
  <c r="AH320" i="63"/>
  <c r="I365" i="64"/>
  <c r="I319" i="64"/>
  <c r="J89" i="64"/>
  <c r="H365" i="64"/>
  <c r="G342" i="64"/>
  <c r="W42" i="31"/>
  <c r="W5" i="31"/>
  <c r="AG415" i="63"/>
  <c r="AG414" i="63"/>
  <c r="AG416" i="63"/>
  <c r="AG93" i="63"/>
  <c r="AG92" i="63"/>
  <c r="AG94" i="63"/>
  <c r="AG112" i="63"/>
  <c r="AG116" i="63" s="1"/>
  <c r="AG115" i="63"/>
  <c r="AG117" i="63"/>
  <c r="W345" i="63"/>
  <c r="W342" i="63"/>
  <c r="W346" i="63" s="1"/>
  <c r="AG388" i="63"/>
  <c r="AG392" i="63" s="1"/>
  <c r="AG391" i="63"/>
  <c r="AG393" i="63"/>
  <c r="AG365" i="63"/>
  <c r="AF365" i="63"/>
  <c r="AF369" i="63" s="1"/>
  <c r="AG369" i="63"/>
  <c r="AF368" i="63"/>
  <c r="AG368" i="63"/>
  <c r="AF370" i="63"/>
  <c r="AG370" i="63"/>
  <c r="AG342" i="63"/>
  <c r="AG346" i="63" s="1"/>
  <c r="AG345" i="63"/>
  <c r="AG347" i="63"/>
  <c r="AG319" i="63"/>
  <c r="AG322" i="63"/>
  <c r="AG323" i="63"/>
  <c r="AG324" i="63"/>
  <c r="AG296" i="63"/>
  <c r="AG299" i="63"/>
  <c r="AG300" i="63"/>
  <c r="AG301" i="63"/>
  <c r="AG273" i="63"/>
  <c r="AG277" i="63" s="1"/>
  <c r="AG276" i="63"/>
  <c r="AG278" i="63"/>
  <c r="AG250" i="63"/>
  <c r="AG253" i="63"/>
  <c r="AG254" i="63"/>
  <c r="AG255" i="63"/>
  <c r="AG227" i="63"/>
  <c r="AG231" i="63" s="1"/>
  <c r="AG230" i="63"/>
  <c r="AG232" i="63"/>
  <c r="AG204" i="63"/>
  <c r="AG207" i="63"/>
  <c r="AG208" i="63"/>
  <c r="AG209" i="63"/>
  <c r="AG181" i="63"/>
  <c r="AG184" i="63"/>
  <c r="AG185" i="63"/>
  <c r="AG186" i="63"/>
  <c r="AG135" i="63"/>
  <c r="AG138" i="63"/>
  <c r="AG139" i="63"/>
  <c r="AG140" i="63"/>
  <c r="AG43" i="63"/>
  <c r="AG47" i="63" s="1"/>
  <c r="AG46" i="63"/>
  <c r="AG48" i="63"/>
  <c r="AG20" i="63"/>
  <c r="AG23" i="63"/>
  <c r="AG24" i="63"/>
  <c r="AG25" i="63"/>
  <c r="AG66" i="63"/>
  <c r="AG69" i="63"/>
  <c r="AG70" i="63"/>
  <c r="AG158" i="63"/>
  <c r="AG162" i="63" s="1"/>
  <c r="AG161" i="63"/>
  <c r="AG163" i="63"/>
  <c r="AF411" i="63"/>
  <c r="AF227" i="63"/>
  <c r="AE423" i="63"/>
  <c r="AE411" i="63"/>
  <c r="AA43" i="63"/>
  <c r="T227" i="63"/>
  <c r="W365" i="63"/>
  <c r="W369" i="63" s="1"/>
  <c r="W388" i="63"/>
  <c r="W411" i="63"/>
  <c r="W319" i="63"/>
  <c r="U347" i="63"/>
  <c r="U342" i="63"/>
  <c r="W370" i="63"/>
  <c r="W368" i="63"/>
  <c r="U365" i="63"/>
  <c r="U369" i="63" s="1"/>
  <c r="U368" i="63"/>
  <c r="U370" i="63"/>
  <c r="U388" i="63"/>
  <c r="U391" i="63"/>
  <c r="U392" i="63"/>
  <c r="U393" i="63"/>
  <c r="U411" i="63"/>
  <c r="U414" i="63"/>
  <c r="U415" i="63"/>
  <c r="U416" i="63"/>
  <c r="U323" i="63"/>
  <c r="U322" i="63"/>
  <c r="U324" i="63"/>
  <c r="U319" i="63"/>
  <c r="T20" i="63"/>
  <c r="T388" i="63"/>
  <c r="T368" i="63"/>
  <c r="T370" i="63"/>
  <c r="T365" i="63"/>
  <c r="T369" i="63" s="1"/>
  <c r="K131" i="31"/>
  <c r="I132" i="31"/>
  <c r="K135" i="31"/>
  <c r="I136" i="31"/>
  <c r="I120" i="31"/>
  <c r="J120" i="31"/>
  <c r="K120" i="31"/>
  <c r="I121" i="31"/>
  <c r="J121" i="31"/>
  <c r="K121" i="31"/>
  <c r="I122" i="31"/>
  <c r="J122" i="31"/>
  <c r="K122" i="31"/>
  <c r="I123" i="31"/>
  <c r="J123" i="31"/>
  <c r="K123" i="31"/>
  <c r="I124" i="31"/>
  <c r="I134" i="31" s="1"/>
  <c r="J124" i="31"/>
  <c r="J134" i="31" s="1"/>
  <c r="K124" i="31"/>
  <c r="I125" i="31"/>
  <c r="I135" i="31" s="1"/>
  <c r="J125" i="31"/>
  <c r="J135" i="31" s="1"/>
  <c r="K125" i="31"/>
  <c r="I126" i="31"/>
  <c r="J126" i="31"/>
  <c r="K126" i="31"/>
  <c r="I110" i="31"/>
  <c r="I111" i="31"/>
  <c r="I131" i="31" s="1"/>
  <c r="I112" i="31"/>
  <c r="I113" i="31"/>
  <c r="I114" i="31"/>
  <c r="I115" i="31"/>
  <c r="I116" i="31"/>
  <c r="G110" i="31"/>
  <c r="G111" i="31"/>
  <c r="G113" i="31"/>
  <c r="E116" i="31"/>
  <c r="J111" i="31"/>
  <c r="J131" i="31" s="1"/>
  <c r="J110" i="31"/>
  <c r="J130" i="31" s="1"/>
  <c r="J116" i="31"/>
  <c r="J136" i="31" s="1"/>
  <c r="J115" i="31"/>
  <c r="J114" i="31"/>
  <c r="J113" i="31"/>
  <c r="J112" i="31"/>
  <c r="K111" i="31"/>
  <c r="K112" i="31"/>
  <c r="K132" i="31" s="1"/>
  <c r="K113" i="31"/>
  <c r="K114" i="31"/>
  <c r="K115" i="31"/>
  <c r="K116" i="31"/>
  <c r="K136" i="31" s="1"/>
  <c r="K110" i="31"/>
  <c r="K130" i="31" s="1"/>
  <c r="K133" i="31" l="1"/>
  <c r="I133" i="31"/>
  <c r="J132" i="31"/>
  <c r="J133" i="31"/>
  <c r="I130" i="31"/>
  <c r="K134" i="31"/>
  <c r="W12" i="31"/>
  <c r="AG24" i="50"/>
  <c r="Q25" i="50"/>
  <c r="Q24" i="50"/>
  <c r="Q26" i="50"/>
  <c r="Q388" i="63" l="1"/>
  <c r="P227" i="63"/>
  <c r="P231" i="63" s="1"/>
  <c r="N416" i="63"/>
  <c r="N319" i="63"/>
  <c r="N323" i="63" s="1"/>
  <c r="K368" i="63"/>
  <c r="L368" i="63"/>
  <c r="L411" i="63"/>
  <c r="L415" i="63" s="1"/>
  <c r="L414" i="63"/>
  <c r="L416" i="63"/>
  <c r="K411" i="63"/>
  <c r="K415" i="63" s="1"/>
  <c r="K414" i="63"/>
  <c r="K416" i="63"/>
  <c r="J416" i="63"/>
  <c r="J411" i="63"/>
  <c r="J415" i="63" s="1"/>
  <c r="K393" i="63"/>
  <c r="L393" i="63"/>
  <c r="L273" i="63"/>
  <c r="L388" i="63"/>
  <c r="L392" i="63" s="1"/>
  <c r="K388" i="63"/>
  <c r="K392" i="63" s="1"/>
  <c r="K20" i="63"/>
  <c r="J20" i="63"/>
  <c r="J24" i="63" s="1"/>
  <c r="I20" i="63"/>
  <c r="E20" i="63"/>
  <c r="D135" i="63"/>
  <c r="AH365" i="62"/>
  <c r="AH23" i="62"/>
  <c r="AG273" i="62"/>
  <c r="AC89" i="62"/>
  <c r="U388" i="62"/>
  <c r="U392" i="62" s="1"/>
  <c r="O319" i="62"/>
  <c r="O323" i="62" s="1"/>
  <c r="M89" i="62"/>
  <c r="M93" i="62" s="1"/>
  <c r="L43" i="62"/>
  <c r="I319" i="62"/>
  <c r="I323" i="62" s="1"/>
  <c r="G43" i="62"/>
  <c r="G47" i="62" s="1"/>
  <c r="E43" i="62"/>
  <c r="E47" i="62" s="1"/>
  <c r="F43" i="62"/>
  <c r="F47" i="62" s="1"/>
  <c r="H43" i="62"/>
  <c r="H47" i="62" s="1"/>
  <c r="G20" i="62"/>
  <c r="G24" i="62" s="1"/>
  <c r="A2" i="13"/>
  <c r="N423" i="60"/>
  <c r="N424" i="60"/>
  <c r="N425" i="60"/>
  <c r="N426" i="60"/>
  <c r="N427" i="60"/>
  <c r="N428" i="60"/>
  <c r="N429" i="60"/>
  <c r="N430" i="60"/>
  <c r="N431" i="60"/>
  <c r="N432" i="60"/>
  <c r="N433" i="60"/>
  <c r="N434" i="60"/>
  <c r="M423" i="60"/>
  <c r="F323" i="60"/>
  <c r="AF274" i="60"/>
  <c r="AD66" i="60"/>
  <c r="AD69" i="60"/>
  <c r="AD411" i="60"/>
  <c r="AD415" i="60" s="1"/>
  <c r="AC112" i="60"/>
  <c r="AB89" i="60"/>
  <c r="O117" i="60"/>
  <c r="N117" i="60"/>
  <c r="Z158" i="60"/>
  <c r="Z112" i="60"/>
  <c r="W227" i="60"/>
  <c r="W158" i="60"/>
  <c r="S273" i="60"/>
  <c r="P273" i="60"/>
  <c r="P277" i="60" s="1"/>
  <c r="P20" i="60"/>
  <c r="A3" i="12"/>
  <c r="A4" i="12"/>
  <c r="B4" i="12" s="1"/>
  <c r="E4" i="12" s="1"/>
  <c r="A3" i="13"/>
  <c r="A4" i="13" s="1"/>
  <c r="B4" i="13" s="1"/>
  <c r="O112" i="60"/>
  <c r="O116" i="60" s="1"/>
  <c r="N112" i="60"/>
  <c r="N116" i="60" s="1"/>
  <c r="N66" i="60"/>
  <c r="N69" i="60"/>
  <c r="N20" i="60"/>
  <c r="L140" i="60"/>
  <c r="H184" i="60"/>
  <c r="H186" i="60"/>
  <c r="F319" i="60"/>
  <c r="F273" i="60"/>
  <c r="AG250" i="59"/>
  <c r="AG273" i="59"/>
  <c r="AG70" i="59"/>
  <c r="AG69" i="59"/>
  <c r="AF254" i="59"/>
  <c r="AF70" i="59"/>
  <c r="AF24" i="59"/>
  <c r="AF47" i="59"/>
  <c r="AF204" i="59"/>
  <c r="AF208" i="59" s="1"/>
  <c r="AF319" i="59"/>
  <c r="Z345" i="59"/>
  <c r="AA345" i="59"/>
  <c r="AD345" i="59"/>
  <c r="AE345" i="59"/>
  <c r="AF345" i="59"/>
  <c r="AG345" i="59"/>
  <c r="AH345" i="59"/>
  <c r="AD342" i="59"/>
  <c r="AD346" i="59" s="1"/>
  <c r="AD158" i="59"/>
  <c r="AD162" i="59" s="1"/>
  <c r="E423" i="48"/>
  <c r="U425" i="52"/>
  <c r="K429" i="51"/>
  <c r="K428" i="51"/>
  <c r="H24" i="51"/>
  <c r="I24" i="51"/>
  <c r="L24" i="51"/>
  <c r="O24" i="51"/>
  <c r="P24" i="51"/>
  <c r="Q24" i="51"/>
  <c r="V24" i="51"/>
  <c r="W24" i="51"/>
  <c r="Y24" i="51"/>
  <c r="AC24" i="51"/>
  <c r="AD24" i="51"/>
  <c r="H23" i="51"/>
  <c r="I23" i="51"/>
  <c r="J23" i="51"/>
  <c r="K23" i="51"/>
  <c r="L23" i="51"/>
  <c r="O23" i="51"/>
  <c r="P23" i="51"/>
  <c r="Q23" i="51"/>
  <c r="R23" i="51"/>
  <c r="S23" i="51"/>
  <c r="V23" i="51"/>
  <c r="W23" i="51"/>
  <c r="X23" i="51"/>
  <c r="Y23" i="51"/>
  <c r="Z23" i="51"/>
  <c r="AC23" i="51"/>
  <c r="AD23" i="51"/>
  <c r="J24" i="51"/>
  <c r="K24" i="51"/>
  <c r="R24" i="51"/>
  <c r="S24" i="51"/>
  <c r="X24" i="51"/>
  <c r="Z24" i="51"/>
  <c r="H25" i="51"/>
  <c r="I25" i="51"/>
  <c r="J25" i="51"/>
  <c r="K25" i="51"/>
  <c r="L25" i="51"/>
  <c r="O25" i="51"/>
  <c r="P25" i="51"/>
  <c r="Q25" i="51"/>
  <c r="R25" i="51"/>
  <c r="S25" i="51"/>
  <c r="V25" i="51"/>
  <c r="W25" i="51"/>
  <c r="X25" i="51"/>
  <c r="Y25" i="51"/>
  <c r="Z25" i="51"/>
  <c r="AC25" i="51"/>
  <c r="AD25" i="51"/>
  <c r="H47" i="51"/>
  <c r="J47" i="51"/>
  <c r="K47" i="51"/>
  <c r="L47" i="51"/>
  <c r="S47" i="51"/>
  <c r="W47" i="51"/>
  <c r="X47" i="51"/>
  <c r="Y47" i="51"/>
  <c r="Z47" i="51"/>
  <c r="AC47" i="51"/>
  <c r="AD47" i="51"/>
  <c r="H46" i="51"/>
  <c r="I46" i="51"/>
  <c r="J46" i="51"/>
  <c r="K46" i="51"/>
  <c r="L46" i="51"/>
  <c r="O46" i="51"/>
  <c r="P46" i="51"/>
  <c r="Q46" i="51"/>
  <c r="R46" i="51"/>
  <c r="S46" i="51"/>
  <c r="V46" i="51"/>
  <c r="W46" i="51"/>
  <c r="X46" i="51"/>
  <c r="Y46" i="51"/>
  <c r="Z46" i="51"/>
  <c r="AC46" i="51"/>
  <c r="AD46" i="51"/>
  <c r="I47" i="51"/>
  <c r="O47" i="51"/>
  <c r="P47" i="51"/>
  <c r="Q47" i="51"/>
  <c r="R47" i="51"/>
  <c r="V47" i="51"/>
  <c r="H48" i="51"/>
  <c r="I48" i="51"/>
  <c r="J48" i="51"/>
  <c r="K48" i="51"/>
  <c r="L48" i="51"/>
  <c r="O48" i="51"/>
  <c r="P48" i="51"/>
  <c r="Q48" i="51"/>
  <c r="R48" i="51"/>
  <c r="S48" i="51"/>
  <c r="V48" i="51"/>
  <c r="W48" i="51"/>
  <c r="X48" i="51"/>
  <c r="Y48" i="51"/>
  <c r="Z48" i="51"/>
  <c r="AC48" i="51"/>
  <c r="AD48" i="51"/>
  <c r="H70" i="51"/>
  <c r="I70" i="51"/>
  <c r="H69" i="51"/>
  <c r="I69" i="51"/>
  <c r="J69" i="51"/>
  <c r="K69" i="51"/>
  <c r="L69" i="51"/>
  <c r="O69" i="51"/>
  <c r="P69" i="51"/>
  <c r="Q69" i="51"/>
  <c r="R69" i="51"/>
  <c r="S69" i="51"/>
  <c r="V69" i="51"/>
  <c r="W69" i="51"/>
  <c r="X69" i="51"/>
  <c r="Y69" i="51"/>
  <c r="Z69" i="51"/>
  <c r="AC69" i="51"/>
  <c r="AD69" i="51"/>
  <c r="J70" i="51"/>
  <c r="K70" i="51"/>
  <c r="L70" i="51"/>
  <c r="O70" i="51"/>
  <c r="P70" i="51"/>
  <c r="Q70" i="51"/>
  <c r="R70" i="51"/>
  <c r="S70" i="51"/>
  <c r="V70" i="51"/>
  <c r="W70" i="51"/>
  <c r="X70" i="51"/>
  <c r="Y70" i="51"/>
  <c r="Z70" i="51"/>
  <c r="AC70" i="51"/>
  <c r="AD70" i="51"/>
  <c r="H71" i="51"/>
  <c r="I71" i="51"/>
  <c r="J71" i="51"/>
  <c r="K71" i="51"/>
  <c r="L71" i="51"/>
  <c r="O71" i="51"/>
  <c r="P71" i="51"/>
  <c r="Q71" i="51"/>
  <c r="R71" i="51"/>
  <c r="S71" i="51"/>
  <c r="V71" i="51"/>
  <c r="W71" i="51"/>
  <c r="X71" i="51"/>
  <c r="Y71" i="51"/>
  <c r="Z71" i="51"/>
  <c r="AC71" i="51"/>
  <c r="AD71" i="51"/>
  <c r="H93" i="51"/>
  <c r="L93" i="51"/>
  <c r="P93" i="51"/>
  <c r="Q93" i="51"/>
  <c r="W93" i="51"/>
  <c r="X93" i="51"/>
  <c r="Y93" i="51"/>
  <c r="Z93" i="51"/>
  <c r="AC93" i="51"/>
  <c r="AD93" i="51"/>
  <c r="H92" i="51"/>
  <c r="I92" i="51"/>
  <c r="J92" i="51"/>
  <c r="K92" i="51"/>
  <c r="L92" i="51"/>
  <c r="O92" i="51"/>
  <c r="P92" i="51"/>
  <c r="Q92" i="51"/>
  <c r="R92" i="51"/>
  <c r="S92" i="51"/>
  <c r="V92" i="51"/>
  <c r="W92" i="51"/>
  <c r="X92" i="51"/>
  <c r="Y92" i="51"/>
  <c r="Z92" i="51"/>
  <c r="AC92" i="51"/>
  <c r="AD92" i="51"/>
  <c r="I93" i="51"/>
  <c r="J93" i="51"/>
  <c r="K93" i="51"/>
  <c r="O93" i="51"/>
  <c r="R93" i="51"/>
  <c r="S93" i="51"/>
  <c r="V93" i="51"/>
  <c r="H94" i="51"/>
  <c r="I94" i="51"/>
  <c r="J94" i="51"/>
  <c r="K94" i="51"/>
  <c r="L94" i="51"/>
  <c r="AI94" i="51"/>
  <c r="V34" i="31" s="1"/>
  <c r="O94" i="51"/>
  <c r="P94" i="51"/>
  <c r="Q94" i="51"/>
  <c r="R94" i="51"/>
  <c r="S94" i="51"/>
  <c r="V94" i="51"/>
  <c r="W94" i="51"/>
  <c r="X94" i="51"/>
  <c r="Y94" i="51"/>
  <c r="Z94" i="51"/>
  <c r="AC94" i="51"/>
  <c r="AD94" i="51"/>
  <c r="J116" i="51"/>
  <c r="K116" i="51"/>
  <c r="L116" i="51"/>
  <c r="O116" i="51"/>
  <c r="R116" i="51"/>
  <c r="V116" i="51"/>
  <c r="W116" i="51"/>
  <c r="X116" i="51"/>
  <c r="Y116" i="51"/>
  <c r="Z116" i="51"/>
  <c r="H115" i="51"/>
  <c r="I115" i="51"/>
  <c r="J115" i="51"/>
  <c r="K115" i="51"/>
  <c r="L115" i="51"/>
  <c r="O115" i="51"/>
  <c r="P115" i="51"/>
  <c r="Q115" i="51"/>
  <c r="R115" i="51"/>
  <c r="S115" i="51"/>
  <c r="V115" i="51"/>
  <c r="W115" i="51"/>
  <c r="X115" i="51"/>
  <c r="Y115" i="51"/>
  <c r="Z115" i="51"/>
  <c r="AC115" i="51"/>
  <c r="AD115" i="51"/>
  <c r="H116" i="51"/>
  <c r="I116" i="51"/>
  <c r="P116" i="51"/>
  <c r="Q116" i="51"/>
  <c r="S116" i="51"/>
  <c r="AC116" i="51"/>
  <c r="AD116" i="51"/>
  <c r="H117" i="51"/>
  <c r="I117" i="51"/>
  <c r="J117" i="51"/>
  <c r="K117" i="51"/>
  <c r="L117" i="51"/>
  <c r="O117" i="51"/>
  <c r="P117" i="51"/>
  <c r="Q117" i="51"/>
  <c r="R117" i="51"/>
  <c r="S117" i="51"/>
  <c r="V117" i="51"/>
  <c r="W117" i="51"/>
  <c r="X117" i="51"/>
  <c r="Y117" i="51"/>
  <c r="Z117" i="51"/>
  <c r="AC117" i="51"/>
  <c r="AD117" i="51"/>
  <c r="H139" i="51"/>
  <c r="I139" i="51"/>
  <c r="H138" i="51"/>
  <c r="I138" i="51"/>
  <c r="J138" i="51"/>
  <c r="K138" i="51"/>
  <c r="L138" i="51"/>
  <c r="O138" i="51"/>
  <c r="P138" i="51"/>
  <c r="Q138" i="51"/>
  <c r="R138" i="51"/>
  <c r="S138" i="51"/>
  <c r="V138" i="51"/>
  <c r="W138" i="51"/>
  <c r="X138" i="51"/>
  <c r="Y138" i="51"/>
  <c r="Z138" i="51"/>
  <c r="AC138" i="51"/>
  <c r="AD138" i="51"/>
  <c r="J139" i="51"/>
  <c r="K139" i="51"/>
  <c r="L139" i="51"/>
  <c r="O139" i="51"/>
  <c r="P139" i="51"/>
  <c r="Q139" i="51"/>
  <c r="R139" i="51"/>
  <c r="S139" i="51"/>
  <c r="V139" i="51"/>
  <c r="W139" i="51"/>
  <c r="X139" i="51"/>
  <c r="Y139" i="51"/>
  <c r="Z139" i="51"/>
  <c r="AC139" i="51"/>
  <c r="AD139" i="51"/>
  <c r="H140" i="51"/>
  <c r="AI140" i="51" s="1"/>
  <c r="V50" i="31" s="1"/>
  <c r="I140" i="51"/>
  <c r="J140" i="51"/>
  <c r="K140" i="51"/>
  <c r="L140" i="51"/>
  <c r="O140" i="51"/>
  <c r="P140" i="51"/>
  <c r="Q140" i="51"/>
  <c r="R140" i="51"/>
  <c r="S140" i="51"/>
  <c r="V140" i="51"/>
  <c r="W140" i="51"/>
  <c r="X140" i="51"/>
  <c r="Y140" i="51"/>
  <c r="Z140" i="51"/>
  <c r="AC140" i="51"/>
  <c r="AD140" i="51"/>
  <c r="AF139" i="51"/>
  <c r="AG139" i="51"/>
  <c r="AE138" i="51"/>
  <c r="AF138" i="51"/>
  <c r="AG138" i="51"/>
  <c r="AE139" i="51"/>
  <c r="AE140" i="51"/>
  <c r="AF140" i="51"/>
  <c r="AG140" i="51"/>
  <c r="H162" i="51"/>
  <c r="I162" i="51"/>
  <c r="L162" i="51"/>
  <c r="O162" i="51"/>
  <c r="P162" i="51"/>
  <c r="Q162" i="51"/>
  <c r="R162" i="51"/>
  <c r="S162" i="51"/>
  <c r="X162" i="51"/>
  <c r="Y162" i="51"/>
  <c r="Z162" i="51"/>
  <c r="AC162" i="51"/>
  <c r="AD162" i="51"/>
  <c r="H161" i="51"/>
  <c r="I161" i="51"/>
  <c r="J161" i="51"/>
  <c r="K161" i="51"/>
  <c r="L161" i="51"/>
  <c r="O161" i="51"/>
  <c r="P161" i="51"/>
  <c r="Q161" i="51"/>
  <c r="R161" i="51"/>
  <c r="S161" i="51"/>
  <c r="V161" i="51"/>
  <c r="W161" i="51"/>
  <c r="X161" i="51"/>
  <c r="Y161" i="51"/>
  <c r="Z161" i="51"/>
  <c r="AC161" i="51"/>
  <c r="AD161" i="51"/>
  <c r="AE161" i="51"/>
  <c r="AF161" i="51"/>
  <c r="AG161" i="51"/>
  <c r="J162" i="51"/>
  <c r="K162" i="51"/>
  <c r="V162" i="51"/>
  <c r="W162" i="51"/>
  <c r="AE162" i="51"/>
  <c r="AF162" i="51"/>
  <c r="AG162" i="51"/>
  <c r="H163" i="51"/>
  <c r="I163" i="51"/>
  <c r="J163" i="51"/>
  <c r="K163" i="51"/>
  <c r="L163" i="51"/>
  <c r="O163" i="51"/>
  <c r="P163" i="51"/>
  <c r="Q163" i="51"/>
  <c r="R163" i="51"/>
  <c r="S163" i="51"/>
  <c r="V163" i="51"/>
  <c r="W163" i="51"/>
  <c r="X163" i="51"/>
  <c r="Y163" i="51"/>
  <c r="Z163" i="51"/>
  <c r="AC163" i="51"/>
  <c r="AD163" i="51"/>
  <c r="AE163" i="51"/>
  <c r="AF163" i="51"/>
  <c r="AG163" i="51"/>
  <c r="H185" i="51"/>
  <c r="I185" i="51"/>
  <c r="J185" i="51"/>
  <c r="K185" i="51"/>
  <c r="L185" i="51"/>
  <c r="O185" i="51"/>
  <c r="P185" i="51"/>
  <c r="Q185" i="51"/>
  <c r="R185" i="51"/>
  <c r="S185" i="51"/>
  <c r="V185" i="51"/>
  <c r="W185" i="51"/>
  <c r="X185" i="51"/>
  <c r="Z185" i="51"/>
  <c r="AC185" i="51"/>
  <c r="AD185" i="51"/>
  <c r="AE185" i="51"/>
  <c r="AF185" i="51"/>
  <c r="AG185" i="51"/>
  <c r="H184" i="51"/>
  <c r="I184" i="51"/>
  <c r="J184" i="51"/>
  <c r="K184" i="51"/>
  <c r="L184" i="51"/>
  <c r="O184" i="51"/>
  <c r="P184" i="51"/>
  <c r="Q184" i="51"/>
  <c r="R184" i="51"/>
  <c r="S184" i="51"/>
  <c r="V184" i="51"/>
  <c r="W184" i="51"/>
  <c r="X184" i="51"/>
  <c r="Y184" i="51"/>
  <c r="Z184" i="51"/>
  <c r="AC184" i="51"/>
  <c r="AD184" i="51"/>
  <c r="AE184" i="51"/>
  <c r="AF184" i="51"/>
  <c r="AG184" i="51"/>
  <c r="Y185" i="51"/>
  <c r="H186" i="51"/>
  <c r="I186" i="51"/>
  <c r="J186" i="51"/>
  <c r="K186" i="51"/>
  <c r="L186" i="51"/>
  <c r="O186" i="51"/>
  <c r="P186" i="51"/>
  <c r="Q186" i="51"/>
  <c r="R186" i="51"/>
  <c r="S186" i="51"/>
  <c r="V186" i="51"/>
  <c r="W186" i="51"/>
  <c r="X186" i="51"/>
  <c r="Y186" i="51"/>
  <c r="Z186" i="51"/>
  <c r="AC186" i="51"/>
  <c r="AD186" i="51"/>
  <c r="AE186" i="51"/>
  <c r="AF186" i="51"/>
  <c r="AG186" i="51"/>
  <c r="H208" i="51"/>
  <c r="I208" i="51"/>
  <c r="J208" i="51"/>
  <c r="K208" i="51"/>
  <c r="L208" i="51"/>
  <c r="O208" i="51"/>
  <c r="P208" i="51"/>
  <c r="Q208" i="51"/>
  <c r="V208" i="51"/>
  <c r="W208" i="51"/>
  <c r="X208" i="51"/>
  <c r="Z208" i="51"/>
  <c r="AC208" i="51"/>
  <c r="AE208" i="51"/>
  <c r="AF208" i="51"/>
  <c r="AG208" i="51"/>
  <c r="H207" i="51"/>
  <c r="I207" i="51"/>
  <c r="J207" i="51"/>
  <c r="K207" i="51"/>
  <c r="L207" i="51"/>
  <c r="O207" i="51"/>
  <c r="P207" i="51"/>
  <c r="Q207" i="51"/>
  <c r="R207" i="51"/>
  <c r="S207" i="51"/>
  <c r="V207" i="51"/>
  <c r="W207" i="51"/>
  <c r="X207" i="51"/>
  <c r="Y207" i="51"/>
  <c r="Z207" i="51"/>
  <c r="AC207" i="51"/>
  <c r="AD207" i="51"/>
  <c r="AE207" i="51"/>
  <c r="AF207" i="51"/>
  <c r="AG207" i="51"/>
  <c r="R208" i="51"/>
  <c r="S208" i="51"/>
  <c r="Y208" i="51"/>
  <c r="AD208" i="51"/>
  <c r="H209" i="51"/>
  <c r="I209" i="51"/>
  <c r="J209" i="51"/>
  <c r="K209" i="51"/>
  <c r="L209" i="51"/>
  <c r="O209" i="51"/>
  <c r="P209" i="51"/>
  <c r="Q209" i="51"/>
  <c r="R209" i="51"/>
  <c r="S209" i="51"/>
  <c r="V209" i="51"/>
  <c r="W209" i="51"/>
  <c r="X209" i="51"/>
  <c r="Y209" i="51"/>
  <c r="Z209" i="51"/>
  <c r="AC209" i="51"/>
  <c r="AD209" i="51"/>
  <c r="AE209" i="51"/>
  <c r="AF209" i="51"/>
  <c r="AG209" i="51"/>
  <c r="H231" i="51"/>
  <c r="I231" i="51"/>
  <c r="J231" i="51"/>
  <c r="K231" i="51"/>
  <c r="L231" i="51"/>
  <c r="O231" i="51"/>
  <c r="P231" i="51"/>
  <c r="Q231" i="51"/>
  <c r="R231" i="51"/>
  <c r="S231" i="51"/>
  <c r="W231" i="51"/>
  <c r="X231" i="51"/>
  <c r="Y231" i="51"/>
  <c r="Z231" i="51"/>
  <c r="AE231" i="51"/>
  <c r="AF231" i="51"/>
  <c r="H230" i="51"/>
  <c r="I230" i="51"/>
  <c r="J230" i="51"/>
  <c r="K230" i="51"/>
  <c r="L230" i="51"/>
  <c r="O230" i="51"/>
  <c r="P230" i="51"/>
  <c r="Q230" i="51"/>
  <c r="R230" i="51"/>
  <c r="S230" i="51"/>
  <c r="V230" i="51"/>
  <c r="W230" i="51"/>
  <c r="X230" i="51"/>
  <c r="Y230" i="51"/>
  <c r="Z230" i="51"/>
  <c r="AC230" i="51"/>
  <c r="AD230" i="51"/>
  <c r="AE230" i="51"/>
  <c r="AF230" i="51"/>
  <c r="AG230" i="51"/>
  <c r="V231" i="51"/>
  <c r="AC231" i="51"/>
  <c r="AD231" i="51"/>
  <c r="AG231" i="51"/>
  <c r="H232" i="51"/>
  <c r="I232" i="51"/>
  <c r="J232" i="51"/>
  <c r="K232" i="51"/>
  <c r="L232" i="51"/>
  <c r="O232" i="51"/>
  <c r="P232" i="51"/>
  <c r="Q232" i="51"/>
  <c r="R232" i="51"/>
  <c r="S232" i="51"/>
  <c r="V232" i="51"/>
  <c r="W232" i="51"/>
  <c r="X232" i="51"/>
  <c r="Y232" i="51"/>
  <c r="Z232" i="51"/>
  <c r="AC232" i="51"/>
  <c r="AD232" i="51"/>
  <c r="AE232" i="51"/>
  <c r="AF232" i="51"/>
  <c r="AG232" i="51"/>
  <c r="H254" i="51"/>
  <c r="I254" i="51"/>
  <c r="J254" i="51"/>
  <c r="K254" i="51"/>
  <c r="L254" i="51"/>
  <c r="P254" i="51"/>
  <c r="Q254" i="51"/>
  <c r="R254" i="51"/>
  <c r="S254" i="51"/>
  <c r="V254" i="51"/>
  <c r="W254" i="51"/>
  <c r="X254" i="51"/>
  <c r="Y254" i="51"/>
  <c r="Z254" i="51"/>
  <c r="AC254" i="51"/>
  <c r="AD254" i="51"/>
  <c r="AE254" i="51"/>
  <c r="AF254" i="51"/>
  <c r="AG254" i="51"/>
  <c r="H253" i="51"/>
  <c r="I253" i="51"/>
  <c r="J253" i="51"/>
  <c r="K253" i="51"/>
  <c r="L253" i="51"/>
  <c r="O253" i="51"/>
  <c r="P253" i="51"/>
  <c r="Q253" i="51"/>
  <c r="R253" i="51"/>
  <c r="S253" i="51"/>
  <c r="V253" i="51"/>
  <c r="W253" i="51"/>
  <c r="X253" i="51"/>
  <c r="Y253" i="51"/>
  <c r="Z253" i="51"/>
  <c r="AC253" i="51"/>
  <c r="AD253" i="51"/>
  <c r="AE253" i="51"/>
  <c r="AF253" i="51"/>
  <c r="AG253" i="51"/>
  <c r="O254" i="51"/>
  <c r="H255" i="51"/>
  <c r="I255" i="51"/>
  <c r="J255" i="51"/>
  <c r="K255" i="51"/>
  <c r="L255" i="51"/>
  <c r="O255" i="51"/>
  <c r="P255" i="51"/>
  <c r="Q255" i="51"/>
  <c r="R255" i="51"/>
  <c r="S255" i="51"/>
  <c r="V255" i="51"/>
  <c r="W255" i="51"/>
  <c r="X255" i="51"/>
  <c r="Y255" i="51"/>
  <c r="Z255" i="51"/>
  <c r="AC255" i="51"/>
  <c r="AD255" i="51"/>
  <c r="AE255" i="51"/>
  <c r="AF255" i="51"/>
  <c r="AG255" i="51"/>
  <c r="H277" i="51"/>
  <c r="I277" i="51"/>
  <c r="J277" i="51"/>
  <c r="K277" i="51"/>
  <c r="L277" i="51"/>
  <c r="O277" i="51"/>
  <c r="P277" i="51"/>
  <c r="S277" i="51"/>
  <c r="V277" i="51"/>
  <c r="W277" i="51"/>
  <c r="X277" i="51"/>
  <c r="Y277" i="51"/>
  <c r="Z277" i="51"/>
  <c r="AC277" i="51"/>
  <c r="AD277" i="51"/>
  <c r="AF277" i="51"/>
  <c r="AG277" i="51"/>
  <c r="H276" i="51"/>
  <c r="I276" i="51"/>
  <c r="J276" i="51"/>
  <c r="K276" i="51"/>
  <c r="L276" i="51"/>
  <c r="O276" i="51"/>
  <c r="P276" i="51"/>
  <c r="Q276" i="51"/>
  <c r="R276" i="51"/>
  <c r="S276" i="51"/>
  <c r="V276" i="51"/>
  <c r="W276" i="51"/>
  <c r="X276" i="51"/>
  <c r="Y276" i="51"/>
  <c r="Z276" i="51"/>
  <c r="AC276" i="51"/>
  <c r="AD276" i="51"/>
  <c r="AE276" i="51"/>
  <c r="AF276" i="51"/>
  <c r="AG276" i="51"/>
  <c r="Q277" i="51"/>
  <c r="R277" i="51"/>
  <c r="AE277" i="51"/>
  <c r="H278" i="51"/>
  <c r="I278" i="51"/>
  <c r="J278" i="51"/>
  <c r="K278" i="51"/>
  <c r="L278" i="51"/>
  <c r="O278" i="51"/>
  <c r="P278" i="51"/>
  <c r="Q278" i="51"/>
  <c r="R278" i="51"/>
  <c r="S278" i="51"/>
  <c r="V278" i="51"/>
  <c r="W278" i="51"/>
  <c r="X278" i="51"/>
  <c r="Y278" i="51"/>
  <c r="Z278" i="51"/>
  <c r="AC278" i="51"/>
  <c r="AD278" i="51"/>
  <c r="AE278" i="51"/>
  <c r="AF278" i="51"/>
  <c r="AG278" i="51"/>
  <c r="I300" i="51"/>
  <c r="L300" i="51"/>
  <c r="O300" i="51"/>
  <c r="P300" i="51"/>
  <c r="Q300" i="51"/>
  <c r="R300" i="51"/>
  <c r="X300" i="51"/>
  <c r="Y300" i="51"/>
  <c r="Z300" i="51"/>
  <c r="AC300" i="51"/>
  <c r="AD300" i="51"/>
  <c r="AE300" i="51"/>
  <c r="AF300" i="51"/>
  <c r="H299" i="51"/>
  <c r="I299" i="51"/>
  <c r="J299" i="51"/>
  <c r="K299" i="51"/>
  <c r="L299" i="51"/>
  <c r="O299" i="51"/>
  <c r="P299" i="51"/>
  <c r="Q299" i="51"/>
  <c r="R299" i="51"/>
  <c r="S299" i="51"/>
  <c r="V299" i="51"/>
  <c r="W299" i="51"/>
  <c r="X299" i="51"/>
  <c r="Y299" i="51"/>
  <c r="Z299" i="51"/>
  <c r="AC299" i="51"/>
  <c r="AD299" i="51"/>
  <c r="AE299" i="51"/>
  <c r="AF299" i="51"/>
  <c r="AG299" i="51"/>
  <c r="H300" i="51"/>
  <c r="J300" i="51"/>
  <c r="K300" i="51"/>
  <c r="S300" i="51"/>
  <c r="V300" i="51"/>
  <c r="W300" i="51"/>
  <c r="AG300" i="51"/>
  <c r="H301" i="51"/>
  <c r="I301" i="51"/>
  <c r="J301" i="51"/>
  <c r="K301" i="51"/>
  <c r="L301" i="51"/>
  <c r="O301" i="51"/>
  <c r="P301" i="51"/>
  <c r="Q301" i="51"/>
  <c r="R301" i="51"/>
  <c r="S301" i="51"/>
  <c r="V301" i="51"/>
  <c r="W301" i="51"/>
  <c r="X301" i="51"/>
  <c r="Y301" i="51"/>
  <c r="Z301" i="51"/>
  <c r="AC301" i="51"/>
  <c r="AD301" i="51"/>
  <c r="AE301" i="51"/>
  <c r="AF301" i="51"/>
  <c r="AG301" i="51"/>
  <c r="F323" i="51"/>
  <c r="I323" i="51"/>
  <c r="K323" i="51"/>
  <c r="M323" i="51"/>
  <c r="O323" i="51"/>
  <c r="P323" i="51"/>
  <c r="Q323" i="51"/>
  <c r="R323" i="51"/>
  <c r="S323" i="51"/>
  <c r="T323" i="51"/>
  <c r="V323" i="51"/>
  <c r="X323" i="51"/>
  <c r="AC323" i="51"/>
  <c r="AD323" i="51"/>
  <c r="AE323" i="51"/>
  <c r="AG323" i="51"/>
  <c r="F322" i="51"/>
  <c r="H322" i="51"/>
  <c r="I322" i="51"/>
  <c r="J322" i="51"/>
  <c r="K322" i="51"/>
  <c r="L322" i="51"/>
  <c r="M322" i="51"/>
  <c r="O322" i="51"/>
  <c r="P322" i="51"/>
  <c r="Q322" i="51"/>
  <c r="R322" i="51"/>
  <c r="S322" i="51"/>
  <c r="T322" i="51"/>
  <c r="V322" i="51"/>
  <c r="W322" i="51"/>
  <c r="X322" i="51"/>
  <c r="Y322" i="51"/>
  <c r="Z322" i="51"/>
  <c r="AA322" i="51"/>
  <c r="AC322" i="51"/>
  <c r="AD322" i="51"/>
  <c r="AE322" i="51"/>
  <c r="AF322" i="51"/>
  <c r="AG322" i="51"/>
  <c r="AH322" i="51"/>
  <c r="H323" i="51"/>
  <c r="J323" i="51"/>
  <c r="L323" i="51"/>
  <c r="W323" i="51"/>
  <c r="Y323" i="51"/>
  <c r="Z323" i="51"/>
  <c r="AA323" i="51"/>
  <c r="AF323" i="51"/>
  <c r="AH323" i="51"/>
  <c r="F324" i="51"/>
  <c r="H324" i="51"/>
  <c r="I324" i="51"/>
  <c r="J324" i="51"/>
  <c r="K324" i="51"/>
  <c r="L324" i="51"/>
  <c r="M324" i="51"/>
  <c r="O324" i="51"/>
  <c r="P324" i="51"/>
  <c r="Q324" i="51"/>
  <c r="R324" i="51"/>
  <c r="S324" i="51"/>
  <c r="T324" i="51"/>
  <c r="V324" i="51"/>
  <c r="W324" i="51"/>
  <c r="X324" i="51"/>
  <c r="Y324" i="51"/>
  <c r="Z324" i="51"/>
  <c r="AA324" i="51"/>
  <c r="AC324" i="51"/>
  <c r="AD324" i="51"/>
  <c r="AE324" i="51"/>
  <c r="AF324" i="51"/>
  <c r="AG324" i="51"/>
  <c r="AH324" i="51"/>
  <c r="H346" i="51"/>
  <c r="I346" i="51"/>
  <c r="J346" i="51"/>
  <c r="K346" i="51"/>
  <c r="M346" i="51"/>
  <c r="O346" i="51"/>
  <c r="P346" i="51"/>
  <c r="Q346" i="51"/>
  <c r="R346" i="51"/>
  <c r="T346" i="51"/>
  <c r="V346" i="51"/>
  <c r="W346" i="51"/>
  <c r="X346" i="51"/>
  <c r="Y346" i="51"/>
  <c r="AC346" i="51"/>
  <c r="AD346" i="51"/>
  <c r="AF346" i="51"/>
  <c r="AG346" i="51"/>
  <c r="AH346" i="51"/>
  <c r="F345" i="51"/>
  <c r="H345" i="51"/>
  <c r="I345" i="51"/>
  <c r="J345" i="51"/>
  <c r="K345" i="51"/>
  <c r="L345" i="51"/>
  <c r="M345" i="51"/>
  <c r="O345" i="51"/>
  <c r="P345" i="51"/>
  <c r="Q345" i="51"/>
  <c r="R345" i="51"/>
  <c r="S345" i="51"/>
  <c r="T345" i="51"/>
  <c r="V345" i="51"/>
  <c r="W345" i="51"/>
  <c r="X345" i="51"/>
  <c r="Y345" i="51"/>
  <c r="Z345" i="51"/>
  <c r="AA345" i="51"/>
  <c r="AC345" i="51"/>
  <c r="AD345" i="51"/>
  <c r="AE345" i="51"/>
  <c r="AF345" i="51"/>
  <c r="AG345" i="51"/>
  <c r="AH345" i="51"/>
  <c r="F346" i="51"/>
  <c r="L346" i="51"/>
  <c r="S346" i="51"/>
  <c r="Z346" i="51"/>
  <c r="AA346" i="51"/>
  <c r="AE346" i="51"/>
  <c r="F347" i="51"/>
  <c r="H347" i="51"/>
  <c r="I347" i="51"/>
  <c r="J347" i="51"/>
  <c r="K347" i="51"/>
  <c r="L347" i="51"/>
  <c r="M347" i="51"/>
  <c r="O347" i="51"/>
  <c r="P347" i="51"/>
  <c r="Q347" i="51"/>
  <c r="R347" i="51"/>
  <c r="S347" i="51"/>
  <c r="T347" i="51"/>
  <c r="V347" i="51"/>
  <c r="W347" i="51"/>
  <c r="X347" i="51"/>
  <c r="Y347" i="51"/>
  <c r="Z347" i="51"/>
  <c r="AA347" i="51"/>
  <c r="AC347" i="51"/>
  <c r="AD347" i="51"/>
  <c r="AE347" i="51"/>
  <c r="AF347" i="51"/>
  <c r="AG347" i="51"/>
  <c r="AH347" i="51"/>
  <c r="H369" i="51"/>
  <c r="I369" i="51"/>
  <c r="L369" i="51"/>
  <c r="M369" i="51"/>
  <c r="O369" i="51"/>
  <c r="P369" i="51"/>
  <c r="R369" i="51"/>
  <c r="S369" i="51"/>
  <c r="T369" i="51"/>
  <c r="W369" i="51"/>
  <c r="X369" i="51"/>
  <c r="Y369" i="51"/>
  <c r="Z369" i="51"/>
  <c r="AA369" i="51"/>
  <c r="AE369" i="51"/>
  <c r="AF369" i="51"/>
  <c r="AG369" i="51"/>
  <c r="F368" i="51"/>
  <c r="H368" i="51"/>
  <c r="I368" i="51"/>
  <c r="J368" i="51"/>
  <c r="K368" i="51"/>
  <c r="L368" i="51"/>
  <c r="M368" i="51"/>
  <c r="O368" i="51"/>
  <c r="P368" i="51"/>
  <c r="Q368" i="51"/>
  <c r="R368" i="51"/>
  <c r="S368" i="51"/>
  <c r="T368" i="51"/>
  <c r="V368" i="51"/>
  <c r="W368" i="51"/>
  <c r="X368" i="51"/>
  <c r="Y368" i="51"/>
  <c r="Z368" i="51"/>
  <c r="AA368" i="51"/>
  <c r="AC368" i="51"/>
  <c r="AD368" i="51"/>
  <c r="AE368" i="51"/>
  <c r="AF368" i="51"/>
  <c r="AG368" i="51"/>
  <c r="AH368" i="51"/>
  <c r="F369" i="51"/>
  <c r="J369" i="51"/>
  <c r="K369" i="51"/>
  <c r="Q369" i="51"/>
  <c r="V369" i="51"/>
  <c r="AC369" i="51"/>
  <c r="AD369" i="51"/>
  <c r="AH369" i="51"/>
  <c r="F370" i="51"/>
  <c r="H370" i="51"/>
  <c r="I370" i="51"/>
  <c r="J370" i="51"/>
  <c r="K370" i="51"/>
  <c r="L370" i="51"/>
  <c r="M370" i="51"/>
  <c r="O370" i="51"/>
  <c r="P370" i="51"/>
  <c r="Q370" i="51"/>
  <c r="R370" i="51"/>
  <c r="S370" i="51"/>
  <c r="T370" i="51"/>
  <c r="V370" i="51"/>
  <c r="W370" i="51"/>
  <c r="X370" i="51"/>
  <c r="Y370" i="51"/>
  <c r="Z370" i="51"/>
  <c r="AA370" i="51"/>
  <c r="AC370" i="51"/>
  <c r="AD370" i="51"/>
  <c r="AE370" i="51"/>
  <c r="AF370" i="51"/>
  <c r="AG370" i="51"/>
  <c r="AH370" i="51"/>
  <c r="F392" i="51"/>
  <c r="H392" i="51"/>
  <c r="I392" i="51"/>
  <c r="J392" i="51"/>
  <c r="K392" i="51"/>
  <c r="M392" i="51"/>
  <c r="O392" i="51"/>
  <c r="P392" i="51"/>
  <c r="Q392" i="51"/>
  <c r="R392" i="51"/>
  <c r="S392" i="51"/>
  <c r="T392" i="51"/>
  <c r="V392" i="51"/>
  <c r="W392" i="51"/>
  <c r="X392" i="51"/>
  <c r="Y392" i="51"/>
  <c r="Z392" i="51"/>
  <c r="AA392" i="51"/>
  <c r="AC392" i="51"/>
  <c r="AD392" i="51"/>
  <c r="AE392" i="51"/>
  <c r="AF392" i="51"/>
  <c r="AG392" i="51"/>
  <c r="F391" i="51"/>
  <c r="H391" i="51"/>
  <c r="I391" i="51"/>
  <c r="J391" i="51"/>
  <c r="K391" i="51"/>
  <c r="L391" i="51"/>
  <c r="M391" i="51"/>
  <c r="O391" i="51"/>
  <c r="P391" i="51"/>
  <c r="Q391" i="51"/>
  <c r="R391" i="51"/>
  <c r="S391" i="51"/>
  <c r="T391" i="51"/>
  <c r="V391" i="51"/>
  <c r="W391" i="51"/>
  <c r="X391" i="51"/>
  <c r="Y391" i="51"/>
  <c r="Z391" i="51"/>
  <c r="AA391" i="51"/>
  <c r="AC391" i="51"/>
  <c r="AD391" i="51"/>
  <c r="AE391" i="51"/>
  <c r="AF391" i="51"/>
  <c r="AG391" i="51"/>
  <c r="AH391" i="51"/>
  <c r="L392" i="51"/>
  <c r="AH392" i="51"/>
  <c r="F393" i="51"/>
  <c r="H393" i="51"/>
  <c r="I393" i="51"/>
  <c r="J393" i="51"/>
  <c r="K393" i="51"/>
  <c r="L393" i="51"/>
  <c r="M393" i="51"/>
  <c r="O393" i="51"/>
  <c r="P393" i="51"/>
  <c r="Q393" i="51"/>
  <c r="R393" i="51"/>
  <c r="S393" i="51"/>
  <c r="T393" i="51"/>
  <c r="V393" i="51"/>
  <c r="W393" i="51"/>
  <c r="X393" i="51"/>
  <c r="Y393" i="51"/>
  <c r="Z393" i="51"/>
  <c r="AA393" i="51"/>
  <c r="AC393" i="51"/>
  <c r="AD393" i="51"/>
  <c r="AE393" i="51"/>
  <c r="AF393" i="51"/>
  <c r="AG393" i="51"/>
  <c r="AH393" i="51"/>
  <c r="H415" i="51"/>
  <c r="I415" i="51"/>
  <c r="J415" i="51"/>
  <c r="K415" i="51"/>
  <c r="L415" i="51"/>
  <c r="M415" i="51"/>
  <c r="P415" i="51"/>
  <c r="Q415" i="51"/>
  <c r="R415" i="51"/>
  <c r="S415" i="51"/>
  <c r="T415" i="51"/>
  <c r="V415" i="51"/>
  <c r="W415" i="51"/>
  <c r="X415" i="51"/>
  <c r="Y415" i="51"/>
  <c r="AC415" i="51"/>
  <c r="AF415" i="51"/>
  <c r="AG415" i="51"/>
  <c r="AH415" i="51"/>
  <c r="F414" i="51"/>
  <c r="H414" i="51"/>
  <c r="I414" i="51"/>
  <c r="J414" i="51"/>
  <c r="K414" i="51"/>
  <c r="L414" i="51"/>
  <c r="M414" i="51"/>
  <c r="O414" i="51"/>
  <c r="P414" i="51"/>
  <c r="Q414" i="51"/>
  <c r="R414" i="51"/>
  <c r="S414" i="51"/>
  <c r="T414" i="51"/>
  <c r="V414" i="51"/>
  <c r="W414" i="51"/>
  <c r="X414" i="51"/>
  <c r="Y414" i="51"/>
  <c r="Z414" i="51"/>
  <c r="AA414" i="51"/>
  <c r="AC414" i="51"/>
  <c r="AD414" i="51"/>
  <c r="AE414" i="51"/>
  <c r="AF414" i="51"/>
  <c r="AG414" i="51"/>
  <c r="AH414" i="51"/>
  <c r="F415" i="51"/>
  <c r="O415" i="51"/>
  <c r="Z415" i="51"/>
  <c r="AA415" i="51"/>
  <c r="AD415" i="51"/>
  <c r="AE415" i="51"/>
  <c r="F416" i="51"/>
  <c r="H416" i="51"/>
  <c r="I416" i="51"/>
  <c r="J416" i="51"/>
  <c r="K416" i="51"/>
  <c r="L416" i="51"/>
  <c r="M416" i="51"/>
  <c r="O416" i="51"/>
  <c r="P416" i="51"/>
  <c r="Q416" i="51"/>
  <c r="R416" i="51"/>
  <c r="S416" i="51"/>
  <c r="T416" i="51"/>
  <c r="V416" i="51"/>
  <c r="W416" i="51"/>
  <c r="X416" i="51"/>
  <c r="Y416" i="51"/>
  <c r="Z416" i="51"/>
  <c r="AA416" i="51"/>
  <c r="AC416" i="51"/>
  <c r="AD416" i="51"/>
  <c r="AE416" i="51"/>
  <c r="AF416" i="51"/>
  <c r="AG416" i="51"/>
  <c r="AH416" i="51"/>
  <c r="G24" i="52"/>
  <c r="K24" i="52"/>
  <c r="L24" i="52"/>
  <c r="M24" i="52"/>
  <c r="N24" i="52"/>
  <c r="Q24" i="52"/>
  <c r="R24" i="52"/>
  <c r="S24" i="52"/>
  <c r="T24" i="52"/>
  <c r="U24" i="52"/>
  <c r="Z24" i="52"/>
  <c r="AA24" i="52"/>
  <c r="AB24" i="52"/>
  <c r="G23" i="52"/>
  <c r="J23" i="52"/>
  <c r="K23" i="52"/>
  <c r="L23" i="52"/>
  <c r="M23" i="52"/>
  <c r="N23" i="52"/>
  <c r="Q23" i="52"/>
  <c r="R23" i="52"/>
  <c r="S23" i="52"/>
  <c r="T23" i="52"/>
  <c r="U23" i="52"/>
  <c r="X23" i="52"/>
  <c r="Y23" i="52"/>
  <c r="Z23" i="52"/>
  <c r="AA23" i="52"/>
  <c r="AB23" i="52"/>
  <c r="J24" i="52"/>
  <c r="X24" i="52"/>
  <c r="Y24" i="52"/>
  <c r="G25" i="52"/>
  <c r="J25" i="52"/>
  <c r="K25" i="52"/>
  <c r="L25" i="52"/>
  <c r="M25" i="52"/>
  <c r="N25" i="52"/>
  <c r="Q25" i="52"/>
  <c r="R25" i="52"/>
  <c r="S25" i="52"/>
  <c r="T25" i="52"/>
  <c r="U25" i="52"/>
  <c r="X25" i="52"/>
  <c r="Y25" i="52"/>
  <c r="Z25" i="52"/>
  <c r="AA25" i="52"/>
  <c r="AB25" i="52"/>
  <c r="L47" i="52"/>
  <c r="Y47" i="52"/>
  <c r="AA47" i="52"/>
  <c r="AB47" i="52"/>
  <c r="G46" i="52"/>
  <c r="J46" i="52"/>
  <c r="K46" i="52"/>
  <c r="L46" i="52"/>
  <c r="M46" i="52"/>
  <c r="N46" i="52"/>
  <c r="Q46" i="52"/>
  <c r="R46" i="52"/>
  <c r="S46" i="52"/>
  <c r="T46" i="52"/>
  <c r="U46" i="52"/>
  <c r="X46" i="52"/>
  <c r="Y46" i="52"/>
  <c r="Z46" i="52"/>
  <c r="AA46" i="52"/>
  <c r="AB46" i="52"/>
  <c r="G47" i="52"/>
  <c r="J47" i="52"/>
  <c r="K47" i="52"/>
  <c r="M47" i="52"/>
  <c r="N47" i="52"/>
  <c r="Q47" i="52"/>
  <c r="R47" i="52"/>
  <c r="S47" i="52"/>
  <c r="T47" i="52"/>
  <c r="U47" i="52"/>
  <c r="X47" i="52"/>
  <c r="Z47" i="52"/>
  <c r="G48" i="52"/>
  <c r="J48" i="52"/>
  <c r="K48" i="52"/>
  <c r="L48" i="52"/>
  <c r="M48" i="52"/>
  <c r="N48" i="52"/>
  <c r="Q48" i="52"/>
  <c r="R48" i="52"/>
  <c r="S48" i="52"/>
  <c r="T48" i="52"/>
  <c r="U48" i="52"/>
  <c r="X48" i="52"/>
  <c r="Y48" i="52"/>
  <c r="Z48" i="52"/>
  <c r="AA48" i="52"/>
  <c r="AB48" i="52"/>
  <c r="K70" i="52"/>
  <c r="Y70" i="52"/>
  <c r="AA70" i="52"/>
  <c r="G69" i="52"/>
  <c r="J69" i="52"/>
  <c r="K69" i="52"/>
  <c r="L69" i="52"/>
  <c r="M69" i="52"/>
  <c r="N69" i="52"/>
  <c r="Q69" i="52"/>
  <c r="R69" i="52"/>
  <c r="S69" i="52"/>
  <c r="T69" i="52"/>
  <c r="U69" i="52"/>
  <c r="X69" i="52"/>
  <c r="Y69" i="52"/>
  <c r="Z69" i="52"/>
  <c r="AA69" i="52"/>
  <c r="AB69" i="52"/>
  <c r="G70" i="52"/>
  <c r="J70" i="52"/>
  <c r="L70" i="52"/>
  <c r="M70" i="52"/>
  <c r="N70" i="52"/>
  <c r="Q70" i="52"/>
  <c r="R70" i="52"/>
  <c r="S70" i="52"/>
  <c r="T70" i="52"/>
  <c r="U70" i="52"/>
  <c r="X70" i="52"/>
  <c r="Z70" i="52"/>
  <c r="AB70" i="52"/>
  <c r="G71" i="52"/>
  <c r="J71" i="52"/>
  <c r="K71" i="52"/>
  <c r="L71" i="52"/>
  <c r="M71" i="52"/>
  <c r="N71" i="52"/>
  <c r="Q71" i="52"/>
  <c r="R71" i="52"/>
  <c r="S71" i="52"/>
  <c r="T71" i="52"/>
  <c r="U71" i="52"/>
  <c r="X71" i="52"/>
  <c r="Y71" i="52"/>
  <c r="Z71" i="52"/>
  <c r="AA71" i="52"/>
  <c r="AB71" i="52"/>
  <c r="Z93" i="52"/>
  <c r="AA93" i="52"/>
  <c r="AB93" i="52"/>
  <c r="G92" i="52"/>
  <c r="J92" i="52"/>
  <c r="K92" i="52"/>
  <c r="L92" i="52"/>
  <c r="M92" i="52"/>
  <c r="N92" i="52"/>
  <c r="Q92" i="52"/>
  <c r="R92" i="52"/>
  <c r="S92" i="52"/>
  <c r="T92" i="52"/>
  <c r="U92" i="52"/>
  <c r="X92" i="52"/>
  <c r="Y92" i="52"/>
  <c r="Z92" i="52"/>
  <c r="AA92" i="52"/>
  <c r="AB92" i="52"/>
  <c r="G93" i="52"/>
  <c r="J93" i="52"/>
  <c r="K93" i="52"/>
  <c r="L93" i="52"/>
  <c r="M93" i="52"/>
  <c r="N93" i="52"/>
  <c r="Q93" i="52"/>
  <c r="R93" i="52"/>
  <c r="S93" i="52"/>
  <c r="T93" i="52"/>
  <c r="U93" i="52"/>
  <c r="X93" i="52"/>
  <c r="Y93" i="52"/>
  <c r="G94" i="52"/>
  <c r="J94" i="52"/>
  <c r="K94" i="52"/>
  <c r="L94" i="52"/>
  <c r="M94" i="52"/>
  <c r="N94" i="52"/>
  <c r="Q94" i="52"/>
  <c r="R94" i="52"/>
  <c r="S94" i="52"/>
  <c r="T94" i="52"/>
  <c r="U94" i="52"/>
  <c r="X94" i="52"/>
  <c r="Y94" i="52"/>
  <c r="Z94" i="52"/>
  <c r="AA94" i="52"/>
  <c r="AB94" i="52"/>
  <c r="M116" i="52"/>
  <c r="AA116" i="52"/>
  <c r="AB116" i="52"/>
  <c r="G115" i="52"/>
  <c r="J115" i="52"/>
  <c r="K115" i="52"/>
  <c r="L115" i="52"/>
  <c r="M115" i="52"/>
  <c r="N115" i="52"/>
  <c r="Q115" i="52"/>
  <c r="R115" i="52"/>
  <c r="S115" i="52"/>
  <c r="T115" i="52"/>
  <c r="U115" i="52"/>
  <c r="X115" i="52"/>
  <c r="Y115" i="52"/>
  <c r="Z115" i="52"/>
  <c r="AA115" i="52"/>
  <c r="AB115" i="52"/>
  <c r="G116" i="52"/>
  <c r="J116" i="52"/>
  <c r="K116" i="52"/>
  <c r="L116" i="52"/>
  <c r="N116" i="52"/>
  <c r="Q116" i="52"/>
  <c r="R116" i="52"/>
  <c r="S116" i="52"/>
  <c r="T116" i="52"/>
  <c r="U116" i="52"/>
  <c r="X116" i="52"/>
  <c r="Y116" i="52"/>
  <c r="Z116" i="52"/>
  <c r="G117" i="52"/>
  <c r="J117" i="52"/>
  <c r="K117" i="52"/>
  <c r="L117" i="52"/>
  <c r="M117" i="52"/>
  <c r="N117" i="52"/>
  <c r="Q117" i="52"/>
  <c r="R117" i="52"/>
  <c r="S117" i="52"/>
  <c r="T117" i="52"/>
  <c r="U117" i="52"/>
  <c r="X117" i="52"/>
  <c r="Y117" i="52"/>
  <c r="Z117" i="52"/>
  <c r="AA117" i="52"/>
  <c r="AB117" i="52"/>
  <c r="G138" i="52"/>
  <c r="J138" i="52"/>
  <c r="K138" i="52"/>
  <c r="L138" i="52"/>
  <c r="M138" i="52"/>
  <c r="N138" i="52"/>
  <c r="Q138" i="52"/>
  <c r="R138" i="52"/>
  <c r="S138" i="52"/>
  <c r="T138" i="52"/>
  <c r="U138" i="52"/>
  <c r="X138" i="52"/>
  <c r="Y138" i="52"/>
  <c r="Z138" i="52"/>
  <c r="AA138" i="52"/>
  <c r="AB138" i="52"/>
  <c r="G139" i="52"/>
  <c r="J139" i="52"/>
  <c r="K139" i="52"/>
  <c r="L139" i="52"/>
  <c r="M139" i="52"/>
  <c r="N139" i="52"/>
  <c r="Q139" i="52"/>
  <c r="R139" i="52"/>
  <c r="S139" i="52"/>
  <c r="T139" i="52"/>
  <c r="U139" i="52"/>
  <c r="X139" i="52"/>
  <c r="Y139" i="52"/>
  <c r="Z139" i="52"/>
  <c r="AA139" i="52"/>
  <c r="AB139" i="52"/>
  <c r="G140" i="52"/>
  <c r="J140" i="52"/>
  <c r="K140" i="52"/>
  <c r="L140" i="52"/>
  <c r="M140" i="52"/>
  <c r="N140" i="52"/>
  <c r="Q140" i="52"/>
  <c r="R140" i="52"/>
  <c r="S140" i="52"/>
  <c r="T140" i="52"/>
  <c r="U140" i="52"/>
  <c r="X140" i="52"/>
  <c r="Y140" i="52"/>
  <c r="Z140" i="52"/>
  <c r="AA140" i="52"/>
  <c r="AB140" i="52"/>
  <c r="L162" i="52"/>
  <c r="T162" i="52"/>
  <c r="G161" i="52"/>
  <c r="J161" i="52"/>
  <c r="K161" i="52"/>
  <c r="L161" i="52"/>
  <c r="M161" i="52"/>
  <c r="N161" i="52"/>
  <c r="Q161" i="52"/>
  <c r="R161" i="52"/>
  <c r="S161" i="52"/>
  <c r="T161" i="52"/>
  <c r="U161" i="52"/>
  <c r="X161" i="52"/>
  <c r="Y161" i="52"/>
  <c r="Z161" i="52"/>
  <c r="AA161" i="52"/>
  <c r="AB161" i="52"/>
  <c r="G162" i="52"/>
  <c r="J162" i="52"/>
  <c r="K162" i="52"/>
  <c r="M162" i="52"/>
  <c r="N162" i="52"/>
  <c r="Q162" i="52"/>
  <c r="R162" i="52"/>
  <c r="S162" i="52"/>
  <c r="U162" i="52"/>
  <c r="X162" i="52"/>
  <c r="Y162" i="52"/>
  <c r="Z162" i="52"/>
  <c r="AA162" i="52"/>
  <c r="AB162" i="52"/>
  <c r="G163" i="52"/>
  <c r="J163" i="52"/>
  <c r="K163" i="52"/>
  <c r="L163" i="52"/>
  <c r="M163" i="52"/>
  <c r="N163" i="52"/>
  <c r="Q163" i="52"/>
  <c r="R163" i="52"/>
  <c r="S163" i="52"/>
  <c r="T163" i="52"/>
  <c r="U163" i="52"/>
  <c r="X163" i="52"/>
  <c r="Y163" i="52"/>
  <c r="Z163" i="52"/>
  <c r="AA163" i="52"/>
  <c r="AB163" i="52"/>
  <c r="G184" i="52"/>
  <c r="J184" i="52"/>
  <c r="K184" i="52"/>
  <c r="L184" i="52"/>
  <c r="M184" i="52"/>
  <c r="N184" i="52"/>
  <c r="Q184" i="52"/>
  <c r="R184" i="52"/>
  <c r="S184" i="52"/>
  <c r="T184" i="52"/>
  <c r="U184" i="52"/>
  <c r="X184" i="52"/>
  <c r="Y184" i="52"/>
  <c r="Z184" i="52"/>
  <c r="AA184" i="52"/>
  <c r="AB184" i="52"/>
  <c r="G185" i="52"/>
  <c r="J185" i="52"/>
  <c r="K185" i="52"/>
  <c r="L185" i="52"/>
  <c r="M185" i="52"/>
  <c r="N185" i="52"/>
  <c r="Q185" i="52"/>
  <c r="R185" i="52"/>
  <c r="S185" i="52"/>
  <c r="T185" i="52"/>
  <c r="U185" i="52"/>
  <c r="X185" i="52"/>
  <c r="Y185" i="52"/>
  <c r="Z185" i="52"/>
  <c r="AA185" i="52"/>
  <c r="AB185" i="52"/>
  <c r="G186" i="52"/>
  <c r="J186" i="52"/>
  <c r="K186" i="52"/>
  <c r="L186" i="52"/>
  <c r="M186" i="52"/>
  <c r="N186" i="52"/>
  <c r="Q186" i="52"/>
  <c r="R186" i="52"/>
  <c r="S186" i="52"/>
  <c r="T186" i="52"/>
  <c r="U186" i="52"/>
  <c r="X186" i="52"/>
  <c r="Y186" i="52"/>
  <c r="Z186" i="52"/>
  <c r="AA186" i="52"/>
  <c r="AB186" i="52"/>
  <c r="L208" i="52"/>
  <c r="M208" i="52"/>
  <c r="G207" i="52"/>
  <c r="J207" i="52"/>
  <c r="K207" i="52"/>
  <c r="L207" i="52"/>
  <c r="M207" i="52"/>
  <c r="N207" i="52"/>
  <c r="Q207" i="52"/>
  <c r="R207" i="52"/>
  <c r="S207" i="52"/>
  <c r="T207" i="52"/>
  <c r="U207" i="52"/>
  <c r="X207" i="52"/>
  <c r="Y207" i="52"/>
  <c r="Z207" i="52"/>
  <c r="AA207" i="52"/>
  <c r="AB207" i="52"/>
  <c r="G208" i="52"/>
  <c r="J208" i="52"/>
  <c r="K208" i="52"/>
  <c r="N208" i="52"/>
  <c r="Q208" i="52"/>
  <c r="R208" i="52"/>
  <c r="S208" i="52"/>
  <c r="T208" i="52"/>
  <c r="U208" i="52"/>
  <c r="X208" i="52"/>
  <c r="Y208" i="52"/>
  <c r="Z208" i="52"/>
  <c r="AA208" i="52"/>
  <c r="AB208" i="52"/>
  <c r="G209" i="52"/>
  <c r="J209" i="52"/>
  <c r="K209" i="52"/>
  <c r="L209" i="52"/>
  <c r="M209" i="52"/>
  <c r="N209" i="52"/>
  <c r="Q209" i="52"/>
  <c r="R209" i="52"/>
  <c r="S209" i="52"/>
  <c r="T209" i="52"/>
  <c r="U209" i="52"/>
  <c r="X209" i="52"/>
  <c r="Y209" i="52"/>
  <c r="Z209" i="52"/>
  <c r="AA209" i="52"/>
  <c r="AB209" i="52"/>
  <c r="T231" i="52"/>
  <c r="Z231" i="52"/>
  <c r="AB231" i="52"/>
  <c r="G230" i="52"/>
  <c r="J230" i="52"/>
  <c r="K230" i="52"/>
  <c r="L230" i="52"/>
  <c r="M230" i="52"/>
  <c r="N230" i="52"/>
  <c r="Q230" i="52"/>
  <c r="R230" i="52"/>
  <c r="S230" i="52"/>
  <c r="T230" i="52"/>
  <c r="U230" i="52"/>
  <c r="X230" i="52"/>
  <c r="Y230" i="52"/>
  <c r="Z230" i="52"/>
  <c r="AA230" i="52"/>
  <c r="AB230" i="52"/>
  <c r="G231" i="52"/>
  <c r="J231" i="52"/>
  <c r="K231" i="52"/>
  <c r="L231" i="52"/>
  <c r="M231" i="52"/>
  <c r="N231" i="52"/>
  <c r="Q231" i="52"/>
  <c r="R231" i="52"/>
  <c r="S231" i="52"/>
  <c r="U231" i="52"/>
  <c r="X231" i="52"/>
  <c r="Y231" i="52"/>
  <c r="AA231" i="52"/>
  <c r="G232" i="52"/>
  <c r="J232" i="52"/>
  <c r="K232" i="52"/>
  <c r="L232" i="52"/>
  <c r="M232" i="52"/>
  <c r="AI232" i="52" s="1"/>
  <c r="X82" i="31" s="1"/>
  <c r="N232" i="52"/>
  <c r="Q232" i="52"/>
  <c r="R232" i="52"/>
  <c r="S232" i="52"/>
  <c r="T232" i="52"/>
  <c r="U232" i="52"/>
  <c r="X232" i="52"/>
  <c r="Y232" i="52"/>
  <c r="Z232" i="52"/>
  <c r="AA232" i="52"/>
  <c r="AB232" i="52"/>
  <c r="T254" i="52"/>
  <c r="AA254" i="52"/>
  <c r="G253" i="52"/>
  <c r="J253" i="52"/>
  <c r="K253" i="52"/>
  <c r="L253" i="52"/>
  <c r="M253" i="52"/>
  <c r="N253" i="52"/>
  <c r="Q253" i="52"/>
  <c r="R253" i="52"/>
  <c r="S253" i="52"/>
  <c r="T253" i="52"/>
  <c r="U253" i="52"/>
  <c r="X253" i="52"/>
  <c r="Y253" i="52"/>
  <c r="Z253" i="52"/>
  <c r="AA253" i="52"/>
  <c r="AB253" i="52"/>
  <c r="G254" i="52"/>
  <c r="J254" i="52"/>
  <c r="K254" i="52"/>
  <c r="L254" i="52"/>
  <c r="M254" i="52"/>
  <c r="N254" i="52"/>
  <c r="Q254" i="52"/>
  <c r="R254" i="52"/>
  <c r="S254" i="52"/>
  <c r="U254" i="52"/>
  <c r="X254" i="52"/>
  <c r="Y254" i="52"/>
  <c r="Z254" i="52"/>
  <c r="AB254" i="52"/>
  <c r="G255" i="52"/>
  <c r="J255" i="52"/>
  <c r="K255" i="52"/>
  <c r="L255" i="52"/>
  <c r="M255" i="52"/>
  <c r="N255" i="52"/>
  <c r="Q255" i="52"/>
  <c r="R255" i="52"/>
  <c r="S255" i="52"/>
  <c r="T255" i="52"/>
  <c r="U255" i="52"/>
  <c r="X255" i="52"/>
  <c r="Y255" i="52"/>
  <c r="Z255" i="52"/>
  <c r="AA255" i="52"/>
  <c r="AB255" i="52"/>
  <c r="T277" i="52"/>
  <c r="G276" i="52"/>
  <c r="J276" i="52"/>
  <c r="K276" i="52"/>
  <c r="L276" i="52"/>
  <c r="M276" i="52"/>
  <c r="N276" i="52"/>
  <c r="Q276" i="52"/>
  <c r="R276" i="52"/>
  <c r="S276" i="52"/>
  <c r="T276" i="52"/>
  <c r="U276" i="52"/>
  <c r="X276" i="52"/>
  <c r="Y276" i="52"/>
  <c r="Z276" i="52"/>
  <c r="AA276" i="52"/>
  <c r="AB276" i="52"/>
  <c r="G277" i="52"/>
  <c r="J277" i="52"/>
  <c r="K277" i="52"/>
  <c r="L277" i="52"/>
  <c r="M277" i="52"/>
  <c r="N277" i="52"/>
  <c r="Q277" i="52"/>
  <c r="R277" i="52"/>
  <c r="S277" i="52"/>
  <c r="U277" i="52"/>
  <c r="X277" i="52"/>
  <c r="Y277" i="52"/>
  <c r="Z277" i="52"/>
  <c r="AA277" i="52"/>
  <c r="AB277" i="52"/>
  <c r="G278" i="52"/>
  <c r="J278" i="52"/>
  <c r="K278" i="52"/>
  <c r="L278" i="52"/>
  <c r="M278" i="52"/>
  <c r="N278" i="52"/>
  <c r="Q278" i="52"/>
  <c r="R278" i="52"/>
  <c r="S278" i="52"/>
  <c r="T278" i="52"/>
  <c r="U278" i="52"/>
  <c r="X278" i="52"/>
  <c r="Y278" i="52"/>
  <c r="Z278" i="52"/>
  <c r="AA278" i="52"/>
  <c r="AB278" i="52"/>
  <c r="Q300" i="52"/>
  <c r="R300" i="52"/>
  <c r="T300" i="52"/>
  <c r="Y300" i="52"/>
  <c r="Z300" i="52"/>
  <c r="AA300" i="52"/>
  <c r="AB300" i="52"/>
  <c r="G299" i="52"/>
  <c r="J299" i="52"/>
  <c r="K299" i="52"/>
  <c r="L299" i="52"/>
  <c r="M299" i="52"/>
  <c r="N299" i="52"/>
  <c r="Q299" i="52"/>
  <c r="R299" i="52"/>
  <c r="S299" i="52"/>
  <c r="T299" i="52"/>
  <c r="U299" i="52"/>
  <c r="X299" i="52"/>
  <c r="Y299" i="52"/>
  <c r="Z299" i="52"/>
  <c r="AA299" i="52"/>
  <c r="AB299" i="52"/>
  <c r="G300" i="52"/>
  <c r="J300" i="52"/>
  <c r="K300" i="52"/>
  <c r="L300" i="52"/>
  <c r="M300" i="52"/>
  <c r="N300" i="52"/>
  <c r="S300" i="52"/>
  <c r="U300" i="52"/>
  <c r="X300" i="52"/>
  <c r="G301" i="52"/>
  <c r="J301" i="52"/>
  <c r="K301" i="52"/>
  <c r="L301" i="52"/>
  <c r="M301" i="52"/>
  <c r="N301" i="52"/>
  <c r="Q301" i="52"/>
  <c r="R301" i="52"/>
  <c r="S301" i="52"/>
  <c r="T301" i="52"/>
  <c r="U301" i="52"/>
  <c r="X301" i="52"/>
  <c r="Y301" i="52"/>
  <c r="Z301" i="52"/>
  <c r="AA301" i="52"/>
  <c r="AB301" i="52"/>
  <c r="H323" i="52"/>
  <c r="J323" i="52"/>
  <c r="L323" i="52"/>
  <c r="O323" i="52"/>
  <c r="Q323" i="52"/>
  <c r="T323" i="52"/>
  <c r="V323" i="52"/>
  <c r="X323" i="52"/>
  <c r="G322" i="52"/>
  <c r="H322" i="52"/>
  <c r="J322" i="52"/>
  <c r="K322" i="52"/>
  <c r="L322" i="52"/>
  <c r="M322" i="52"/>
  <c r="N322" i="52"/>
  <c r="O322" i="52"/>
  <c r="Q322" i="52"/>
  <c r="R322" i="52"/>
  <c r="S322" i="52"/>
  <c r="T322" i="52"/>
  <c r="U322" i="52"/>
  <c r="V322" i="52"/>
  <c r="X322" i="52"/>
  <c r="Y322" i="52"/>
  <c r="Z322" i="52"/>
  <c r="AA322" i="52"/>
  <c r="AB322" i="52"/>
  <c r="AC322" i="52"/>
  <c r="G323" i="52"/>
  <c r="K323" i="52"/>
  <c r="M323" i="52"/>
  <c r="N323" i="52"/>
  <c r="R323" i="52"/>
  <c r="S323" i="52"/>
  <c r="U323" i="52"/>
  <c r="Y323" i="52"/>
  <c r="Z323" i="52"/>
  <c r="AA323" i="52"/>
  <c r="AB323" i="52"/>
  <c r="AC323" i="52"/>
  <c r="G324" i="52"/>
  <c r="H324" i="52"/>
  <c r="J324" i="52"/>
  <c r="K324" i="52"/>
  <c r="L324" i="52"/>
  <c r="M324" i="52"/>
  <c r="N324" i="52"/>
  <c r="O324" i="52"/>
  <c r="Q324" i="52"/>
  <c r="R324" i="52"/>
  <c r="S324" i="52"/>
  <c r="T324" i="52"/>
  <c r="U324" i="52"/>
  <c r="V324" i="52"/>
  <c r="X324" i="52"/>
  <c r="Y324" i="52"/>
  <c r="Z324" i="52"/>
  <c r="AA324" i="52"/>
  <c r="AB324" i="52"/>
  <c r="AC324" i="52"/>
  <c r="L346" i="52"/>
  <c r="O346" i="52"/>
  <c r="Q346" i="52"/>
  <c r="R346" i="52"/>
  <c r="S346" i="52"/>
  <c r="T346" i="52"/>
  <c r="V346" i="52"/>
  <c r="X346" i="52"/>
  <c r="G345" i="52"/>
  <c r="H345" i="52"/>
  <c r="J345" i="52"/>
  <c r="K345" i="52"/>
  <c r="L345" i="52"/>
  <c r="M345" i="52"/>
  <c r="N345" i="52"/>
  <c r="O345" i="52"/>
  <c r="AI345" i="52" s="1"/>
  <c r="X155" i="31" s="1"/>
  <c r="Q345" i="52"/>
  <c r="R345" i="52"/>
  <c r="S345" i="52"/>
  <c r="T345" i="52"/>
  <c r="U345" i="52"/>
  <c r="V345" i="52"/>
  <c r="X345" i="52"/>
  <c r="Y345" i="52"/>
  <c r="Z345" i="52"/>
  <c r="AA345" i="52"/>
  <c r="AB345" i="52"/>
  <c r="AC345" i="52"/>
  <c r="G346" i="52"/>
  <c r="H346" i="52"/>
  <c r="J346" i="52"/>
  <c r="K346" i="52"/>
  <c r="M346" i="52"/>
  <c r="N346" i="52"/>
  <c r="U346" i="52"/>
  <c r="Y346" i="52"/>
  <c r="Z346" i="52"/>
  <c r="AA346" i="52"/>
  <c r="AB346" i="52"/>
  <c r="AC346" i="52"/>
  <c r="G347" i="52"/>
  <c r="H347" i="52"/>
  <c r="J347" i="52"/>
  <c r="K347" i="52"/>
  <c r="L347" i="52"/>
  <c r="M347" i="52"/>
  <c r="N347" i="52"/>
  <c r="O347" i="52"/>
  <c r="Q347" i="52"/>
  <c r="R347" i="52"/>
  <c r="S347" i="52"/>
  <c r="T347" i="52"/>
  <c r="U347" i="52"/>
  <c r="V347" i="52"/>
  <c r="X347" i="52"/>
  <c r="Y347" i="52"/>
  <c r="Z347" i="52"/>
  <c r="AA347" i="52"/>
  <c r="AB347" i="52"/>
  <c r="AC347" i="52"/>
  <c r="O369" i="52"/>
  <c r="Q369" i="52"/>
  <c r="T369" i="52"/>
  <c r="U369" i="52"/>
  <c r="V369" i="52"/>
  <c r="X369" i="52"/>
  <c r="G368" i="52"/>
  <c r="H368" i="52"/>
  <c r="J368" i="52"/>
  <c r="K368" i="52"/>
  <c r="L368" i="52"/>
  <c r="M368" i="52"/>
  <c r="N368" i="52"/>
  <c r="O368" i="52"/>
  <c r="Q368" i="52"/>
  <c r="R368" i="52"/>
  <c r="S368" i="52"/>
  <c r="T368" i="52"/>
  <c r="U368" i="52"/>
  <c r="V368" i="52"/>
  <c r="X368" i="52"/>
  <c r="Y368" i="52"/>
  <c r="Z368" i="52"/>
  <c r="AA368" i="52"/>
  <c r="AB368" i="52"/>
  <c r="AC368" i="52"/>
  <c r="G369" i="52"/>
  <c r="H369" i="52"/>
  <c r="J369" i="52"/>
  <c r="K369" i="52"/>
  <c r="L369" i="52"/>
  <c r="M369" i="52"/>
  <c r="N369" i="52"/>
  <c r="R369" i="52"/>
  <c r="S369" i="52"/>
  <c r="Y369" i="52"/>
  <c r="Z369" i="52"/>
  <c r="AA369" i="52"/>
  <c r="AB369" i="52"/>
  <c r="AC369" i="52"/>
  <c r="G370" i="52"/>
  <c r="H370" i="52"/>
  <c r="J370" i="52"/>
  <c r="K370" i="52"/>
  <c r="L370" i="52"/>
  <c r="M370" i="52"/>
  <c r="N370" i="52"/>
  <c r="O370" i="52"/>
  <c r="Q370" i="52"/>
  <c r="R370" i="52"/>
  <c r="S370" i="52"/>
  <c r="T370" i="52"/>
  <c r="U370" i="52"/>
  <c r="V370" i="52"/>
  <c r="X370" i="52"/>
  <c r="Y370" i="52"/>
  <c r="Z370" i="52"/>
  <c r="AA370" i="52"/>
  <c r="AB370" i="52"/>
  <c r="AC370" i="52"/>
  <c r="H392" i="52"/>
  <c r="J392" i="52"/>
  <c r="L392" i="52"/>
  <c r="O392" i="52"/>
  <c r="Q392" i="52"/>
  <c r="R392" i="52"/>
  <c r="U392" i="52"/>
  <c r="V392" i="52"/>
  <c r="G391" i="52"/>
  <c r="H391" i="52"/>
  <c r="J391" i="52"/>
  <c r="K391" i="52"/>
  <c r="L391" i="52"/>
  <c r="M391" i="52"/>
  <c r="N391" i="52"/>
  <c r="O391" i="52"/>
  <c r="Q391" i="52"/>
  <c r="R391" i="52"/>
  <c r="S391" i="52"/>
  <c r="T391" i="52"/>
  <c r="U391" i="52"/>
  <c r="V391" i="52"/>
  <c r="X391" i="52"/>
  <c r="Y391" i="52"/>
  <c r="Z391" i="52"/>
  <c r="AA391" i="52"/>
  <c r="AB391" i="52"/>
  <c r="AC391" i="52"/>
  <c r="G392" i="52"/>
  <c r="K392" i="52"/>
  <c r="M392" i="52"/>
  <c r="N392" i="52"/>
  <c r="S392" i="52"/>
  <c r="T392" i="52"/>
  <c r="X392" i="52"/>
  <c r="Y392" i="52"/>
  <c r="Z392" i="52"/>
  <c r="AA392" i="52"/>
  <c r="AB392" i="52"/>
  <c r="AC392" i="52"/>
  <c r="G393" i="52"/>
  <c r="H393" i="52"/>
  <c r="J393" i="52"/>
  <c r="K393" i="52"/>
  <c r="L393" i="52"/>
  <c r="M393" i="52"/>
  <c r="N393" i="52"/>
  <c r="O393" i="52"/>
  <c r="Q393" i="52"/>
  <c r="R393" i="52"/>
  <c r="S393" i="52"/>
  <c r="T393" i="52"/>
  <c r="U393" i="52"/>
  <c r="V393" i="52"/>
  <c r="X393" i="52"/>
  <c r="Y393" i="52"/>
  <c r="Z393" i="52"/>
  <c r="AA393" i="52"/>
  <c r="AB393" i="52"/>
  <c r="AC393" i="52"/>
  <c r="K415" i="52"/>
  <c r="L415" i="52"/>
  <c r="N415" i="52"/>
  <c r="O415" i="52"/>
  <c r="Q415" i="52"/>
  <c r="R415" i="52"/>
  <c r="S415" i="52"/>
  <c r="T415" i="52"/>
  <c r="U415" i="52"/>
  <c r="X415" i="52"/>
  <c r="Y415" i="52"/>
  <c r="G414" i="52"/>
  <c r="H414" i="52"/>
  <c r="J414" i="52"/>
  <c r="K414" i="52"/>
  <c r="L414" i="52"/>
  <c r="M414" i="52"/>
  <c r="N414" i="52"/>
  <c r="O414" i="52"/>
  <c r="Q414" i="52"/>
  <c r="R414" i="52"/>
  <c r="S414" i="52"/>
  <c r="T414" i="52"/>
  <c r="U414" i="52"/>
  <c r="V414" i="52"/>
  <c r="X414" i="52"/>
  <c r="Y414" i="52"/>
  <c r="Z414" i="52"/>
  <c r="AA414" i="52"/>
  <c r="AB414" i="52"/>
  <c r="AC414" i="52"/>
  <c r="G415" i="52"/>
  <c r="H415" i="52"/>
  <c r="J415" i="52"/>
  <c r="M415" i="52"/>
  <c r="V415" i="52"/>
  <c r="Z415" i="52"/>
  <c r="AA415" i="52"/>
  <c r="AB415" i="52"/>
  <c r="AC415" i="52"/>
  <c r="G416" i="52"/>
  <c r="H416" i="52"/>
  <c r="J416" i="52"/>
  <c r="K416" i="52"/>
  <c r="L416" i="52"/>
  <c r="M416" i="52"/>
  <c r="N416" i="52"/>
  <c r="O416" i="52"/>
  <c r="Q416" i="52"/>
  <c r="R416" i="52"/>
  <c r="S416" i="52"/>
  <c r="T416" i="52"/>
  <c r="U416" i="52"/>
  <c r="V416" i="52"/>
  <c r="X416" i="52"/>
  <c r="Y416" i="52"/>
  <c r="Z416" i="52"/>
  <c r="AA416" i="52"/>
  <c r="AB416" i="52"/>
  <c r="AC416" i="52"/>
  <c r="L25" i="50"/>
  <c r="M25" i="50"/>
  <c r="N25" i="50"/>
  <c r="O25" i="50"/>
  <c r="P25" i="50"/>
  <c r="T25" i="50"/>
  <c r="U25" i="50"/>
  <c r="V25" i="50"/>
  <c r="W25" i="50"/>
  <c r="Z25" i="50"/>
  <c r="AA25" i="50"/>
  <c r="AB25" i="50"/>
  <c r="AC25" i="50"/>
  <c r="F24" i="50"/>
  <c r="G24" i="50"/>
  <c r="H24" i="50"/>
  <c r="I24" i="50"/>
  <c r="L24" i="50"/>
  <c r="M24" i="50"/>
  <c r="N24" i="50"/>
  <c r="O24" i="50"/>
  <c r="P24" i="50"/>
  <c r="S24" i="50"/>
  <c r="T24" i="50"/>
  <c r="U24" i="50"/>
  <c r="V24" i="50"/>
  <c r="W24" i="50"/>
  <c r="Z24" i="50"/>
  <c r="AA24" i="50"/>
  <c r="AB24" i="50"/>
  <c r="AC24" i="50"/>
  <c r="AD24" i="50"/>
  <c r="F25" i="50"/>
  <c r="G25" i="50"/>
  <c r="H25" i="50"/>
  <c r="I25" i="50"/>
  <c r="S25" i="50"/>
  <c r="AD25" i="50"/>
  <c r="F26" i="50"/>
  <c r="G26" i="50"/>
  <c r="H26" i="50"/>
  <c r="I26" i="50"/>
  <c r="L26" i="50"/>
  <c r="M26" i="50"/>
  <c r="N26" i="50"/>
  <c r="O26" i="50"/>
  <c r="P26" i="50"/>
  <c r="S26" i="50"/>
  <c r="T26" i="50"/>
  <c r="U26" i="50"/>
  <c r="V26" i="50"/>
  <c r="W26" i="50"/>
  <c r="Z26" i="50"/>
  <c r="AA26" i="50"/>
  <c r="AB26" i="50"/>
  <c r="AC26" i="50"/>
  <c r="AD26" i="50"/>
  <c r="G48" i="50"/>
  <c r="H48" i="50"/>
  <c r="I48" i="50"/>
  <c r="J48" i="50"/>
  <c r="M48" i="50"/>
  <c r="N48" i="50"/>
  <c r="Q48" i="50"/>
  <c r="T48" i="50"/>
  <c r="U48" i="50"/>
  <c r="V48" i="50"/>
  <c r="W48" i="50"/>
  <c r="X48" i="50"/>
  <c r="AA48" i="50"/>
  <c r="AB48" i="50"/>
  <c r="AC48" i="50"/>
  <c r="AD48" i="50"/>
  <c r="AE48" i="50"/>
  <c r="G47" i="50"/>
  <c r="H47" i="50"/>
  <c r="I47" i="50"/>
  <c r="J47" i="50"/>
  <c r="M47" i="50"/>
  <c r="N47" i="50"/>
  <c r="O47" i="50"/>
  <c r="P47" i="50"/>
  <c r="Q47" i="50"/>
  <c r="T47" i="50"/>
  <c r="U47" i="50"/>
  <c r="V47" i="50"/>
  <c r="W47" i="50"/>
  <c r="X47" i="50"/>
  <c r="AA47" i="50"/>
  <c r="AB47" i="50"/>
  <c r="AC47" i="50"/>
  <c r="AD47" i="50"/>
  <c r="AE47" i="50"/>
  <c r="O48" i="50"/>
  <c r="P48" i="50"/>
  <c r="G49" i="50"/>
  <c r="H49" i="50"/>
  <c r="I49" i="50"/>
  <c r="J49" i="50"/>
  <c r="M49" i="50"/>
  <c r="N49" i="50"/>
  <c r="O49" i="50"/>
  <c r="P49" i="50"/>
  <c r="Q49" i="50"/>
  <c r="T49" i="50"/>
  <c r="U49" i="50"/>
  <c r="V49" i="50"/>
  <c r="W49" i="50"/>
  <c r="X49" i="50"/>
  <c r="AA49" i="50"/>
  <c r="AB49" i="50"/>
  <c r="AC49" i="50"/>
  <c r="AD49" i="50"/>
  <c r="AE49" i="50"/>
  <c r="G71" i="50"/>
  <c r="H71" i="50"/>
  <c r="I71" i="50"/>
  <c r="J71" i="50"/>
  <c r="M71" i="50"/>
  <c r="N71" i="50"/>
  <c r="O71" i="50"/>
  <c r="P71" i="50"/>
  <c r="Q71" i="50"/>
  <c r="T71" i="50"/>
  <c r="U71" i="50"/>
  <c r="V71" i="50"/>
  <c r="W71" i="50"/>
  <c r="X71" i="50"/>
  <c r="AA71" i="50"/>
  <c r="AB71" i="50"/>
  <c r="AC71" i="50"/>
  <c r="AD71" i="50"/>
  <c r="AE71" i="50"/>
  <c r="G70" i="50"/>
  <c r="H70" i="50"/>
  <c r="I70" i="50"/>
  <c r="J70" i="50"/>
  <c r="M70" i="50"/>
  <c r="N70" i="50"/>
  <c r="O70" i="50"/>
  <c r="P70" i="50"/>
  <c r="Q70" i="50"/>
  <c r="T70" i="50"/>
  <c r="U70" i="50"/>
  <c r="V70" i="50"/>
  <c r="W70" i="50"/>
  <c r="X70" i="50"/>
  <c r="AA70" i="50"/>
  <c r="AB70" i="50"/>
  <c r="AC70" i="50"/>
  <c r="AD70" i="50"/>
  <c r="AE70" i="50"/>
  <c r="G72" i="50"/>
  <c r="H72" i="50"/>
  <c r="I72" i="50"/>
  <c r="J72" i="50"/>
  <c r="M72" i="50"/>
  <c r="N72" i="50"/>
  <c r="O72" i="50"/>
  <c r="P72" i="50"/>
  <c r="Q72" i="50"/>
  <c r="T72" i="50"/>
  <c r="U72" i="50"/>
  <c r="V72" i="50"/>
  <c r="W72" i="50"/>
  <c r="X72" i="50"/>
  <c r="AA72" i="50"/>
  <c r="AB72" i="50"/>
  <c r="AC72" i="50"/>
  <c r="AD72" i="50"/>
  <c r="AE72" i="50"/>
  <c r="I94" i="50"/>
  <c r="J94" i="50"/>
  <c r="M94" i="50"/>
  <c r="N94" i="50"/>
  <c r="O94" i="50"/>
  <c r="P94" i="50"/>
  <c r="Q94" i="50"/>
  <c r="V94" i="50"/>
  <c r="W94" i="50"/>
  <c r="X94" i="50"/>
  <c r="AC94" i="50"/>
  <c r="AD94" i="50"/>
  <c r="AE94" i="50"/>
  <c r="G93" i="50"/>
  <c r="H93" i="50"/>
  <c r="I93" i="50"/>
  <c r="J93" i="50"/>
  <c r="M93" i="50"/>
  <c r="N93" i="50"/>
  <c r="O93" i="50"/>
  <c r="P93" i="50"/>
  <c r="Q93" i="50"/>
  <c r="T93" i="50"/>
  <c r="U93" i="50"/>
  <c r="V93" i="50"/>
  <c r="W93" i="50"/>
  <c r="X93" i="50"/>
  <c r="AA93" i="50"/>
  <c r="AB93" i="50"/>
  <c r="AC93" i="50"/>
  <c r="AD93" i="50"/>
  <c r="AE93" i="50"/>
  <c r="G94" i="50"/>
  <c r="H94" i="50"/>
  <c r="T94" i="50"/>
  <c r="U94" i="50"/>
  <c r="AA94" i="50"/>
  <c r="AB94" i="50"/>
  <c r="G95" i="50"/>
  <c r="H95" i="50"/>
  <c r="I95" i="50"/>
  <c r="J95" i="50"/>
  <c r="M95" i="50"/>
  <c r="N95" i="50"/>
  <c r="O95" i="50"/>
  <c r="P95" i="50"/>
  <c r="Q95" i="50"/>
  <c r="T95" i="50"/>
  <c r="U95" i="50"/>
  <c r="V95" i="50"/>
  <c r="W95" i="50"/>
  <c r="X95" i="50"/>
  <c r="AA95" i="50"/>
  <c r="AB95" i="50"/>
  <c r="AC95" i="50"/>
  <c r="AD95" i="50"/>
  <c r="AE95" i="50"/>
  <c r="H117" i="50"/>
  <c r="I117" i="50"/>
  <c r="J117" i="50"/>
  <c r="O117" i="50"/>
  <c r="P117" i="50"/>
  <c r="Q117" i="50"/>
  <c r="T117" i="50"/>
  <c r="V117" i="50"/>
  <c r="AA117" i="50"/>
  <c r="AC117" i="50"/>
  <c r="AD117" i="50"/>
  <c r="AE117" i="50"/>
  <c r="G116" i="50"/>
  <c r="H116" i="50"/>
  <c r="I116" i="50"/>
  <c r="J116" i="50"/>
  <c r="M116" i="50"/>
  <c r="N116" i="50"/>
  <c r="O116" i="50"/>
  <c r="P116" i="50"/>
  <c r="Q116" i="50"/>
  <c r="T116" i="50"/>
  <c r="U116" i="50"/>
  <c r="V116" i="50"/>
  <c r="W116" i="50"/>
  <c r="X116" i="50"/>
  <c r="AA116" i="50"/>
  <c r="AB116" i="50"/>
  <c r="AC116" i="50"/>
  <c r="AD116" i="50"/>
  <c r="AE116" i="50"/>
  <c r="M117" i="50"/>
  <c r="N117" i="50"/>
  <c r="U117" i="50"/>
  <c r="W117" i="50"/>
  <c r="X117" i="50"/>
  <c r="AB117" i="50"/>
  <c r="G118" i="50"/>
  <c r="H118" i="50"/>
  <c r="I118" i="50"/>
  <c r="J118" i="50"/>
  <c r="M118" i="50"/>
  <c r="N118" i="50"/>
  <c r="O118" i="50"/>
  <c r="P118" i="50"/>
  <c r="Q118" i="50"/>
  <c r="T118" i="50"/>
  <c r="U118" i="50"/>
  <c r="V118" i="50"/>
  <c r="W118" i="50"/>
  <c r="X118" i="50"/>
  <c r="AA118" i="50"/>
  <c r="AB118" i="50"/>
  <c r="AC118" i="50"/>
  <c r="AD118" i="50"/>
  <c r="AE118" i="50"/>
  <c r="G140" i="50"/>
  <c r="H140" i="50"/>
  <c r="I140" i="50"/>
  <c r="J140" i="50"/>
  <c r="M140" i="50"/>
  <c r="O140" i="50"/>
  <c r="P140" i="50"/>
  <c r="Q140" i="50"/>
  <c r="T140" i="50"/>
  <c r="U140" i="50"/>
  <c r="V140" i="50"/>
  <c r="AA140" i="50"/>
  <c r="AB140" i="50"/>
  <c r="AC140" i="50"/>
  <c r="AD140" i="50"/>
  <c r="AE140" i="50"/>
  <c r="G139" i="50"/>
  <c r="H139" i="50"/>
  <c r="I139" i="50"/>
  <c r="J139" i="50"/>
  <c r="M139" i="50"/>
  <c r="N139" i="50"/>
  <c r="O139" i="50"/>
  <c r="P139" i="50"/>
  <c r="Q139" i="50"/>
  <c r="T139" i="50"/>
  <c r="U139" i="50"/>
  <c r="V139" i="50"/>
  <c r="W139" i="50"/>
  <c r="X139" i="50"/>
  <c r="AA139" i="50"/>
  <c r="AB139" i="50"/>
  <c r="AC139" i="50"/>
  <c r="AD139" i="50"/>
  <c r="AE139" i="50"/>
  <c r="N140" i="50"/>
  <c r="W140" i="50"/>
  <c r="X140" i="50"/>
  <c r="G141" i="50"/>
  <c r="H141" i="50"/>
  <c r="I141" i="50"/>
  <c r="J141" i="50"/>
  <c r="M141" i="50"/>
  <c r="N141" i="50"/>
  <c r="O141" i="50"/>
  <c r="P141" i="50"/>
  <c r="Q141" i="50"/>
  <c r="T141" i="50"/>
  <c r="U141" i="50"/>
  <c r="V141" i="50"/>
  <c r="W141" i="50"/>
  <c r="X141" i="50"/>
  <c r="AA141" i="50"/>
  <c r="AB141" i="50"/>
  <c r="AC141" i="50"/>
  <c r="AD141" i="50"/>
  <c r="AE141" i="50"/>
  <c r="I163" i="50"/>
  <c r="J163" i="50"/>
  <c r="M163" i="50"/>
  <c r="N163" i="50"/>
  <c r="O163" i="50"/>
  <c r="P163" i="50"/>
  <c r="Q163" i="50"/>
  <c r="U163" i="50"/>
  <c r="V163" i="50"/>
  <c r="W163" i="50"/>
  <c r="X163" i="50"/>
  <c r="AA163" i="50"/>
  <c r="AB163" i="50"/>
  <c r="AC163" i="50"/>
  <c r="AE163" i="50"/>
  <c r="G162" i="50"/>
  <c r="H162" i="50"/>
  <c r="I162" i="50"/>
  <c r="J162" i="50"/>
  <c r="M162" i="50"/>
  <c r="N162" i="50"/>
  <c r="O162" i="50"/>
  <c r="P162" i="50"/>
  <c r="Q162" i="50"/>
  <c r="T162" i="50"/>
  <c r="U162" i="50"/>
  <c r="V162" i="50"/>
  <c r="W162" i="50"/>
  <c r="X162" i="50"/>
  <c r="AA162" i="50"/>
  <c r="AB162" i="50"/>
  <c r="AC162" i="50"/>
  <c r="AD162" i="50"/>
  <c r="AE162" i="50"/>
  <c r="G163" i="50"/>
  <c r="H163" i="50"/>
  <c r="T163" i="50"/>
  <c r="AD163" i="50"/>
  <c r="G164" i="50"/>
  <c r="H164" i="50"/>
  <c r="I164" i="50"/>
  <c r="J164" i="50"/>
  <c r="M164" i="50"/>
  <c r="N164" i="50"/>
  <c r="O164" i="50"/>
  <c r="P164" i="50"/>
  <c r="Q164" i="50"/>
  <c r="T164" i="50"/>
  <c r="U164" i="50"/>
  <c r="V164" i="50"/>
  <c r="W164" i="50"/>
  <c r="X164" i="50"/>
  <c r="AA164" i="50"/>
  <c r="AB164" i="50"/>
  <c r="AC164" i="50"/>
  <c r="AD164" i="50"/>
  <c r="AE164" i="50"/>
  <c r="G186" i="50"/>
  <c r="H186" i="50"/>
  <c r="I186" i="50"/>
  <c r="J186" i="50"/>
  <c r="N186" i="50"/>
  <c r="O186" i="50"/>
  <c r="P186" i="50"/>
  <c r="Q186" i="50"/>
  <c r="T186" i="50"/>
  <c r="U186" i="50"/>
  <c r="V186" i="50"/>
  <c r="W186" i="50"/>
  <c r="X186" i="50"/>
  <c r="AA186" i="50"/>
  <c r="AB186" i="50"/>
  <c r="AC186" i="50"/>
  <c r="AD186" i="50"/>
  <c r="AE186" i="50"/>
  <c r="G185" i="50"/>
  <c r="H185" i="50"/>
  <c r="I185" i="50"/>
  <c r="J185" i="50"/>
  <c r="M185" i="50"/>
  <c r="N185" i="50"/>
  <c r="O185" i="50"/>
  <c r="P185" i="50"/>
  <c r="Q185" i="50"/>
  <c r="T185" i="50"/>
  <c r="U185" i="50"/>
  <c r="V185" i="50"/>
  <c r="W185" i="50"/>
  <c r="X185" i="50"/>
  <c r="AA185" i="50"/>
  <c r="AB185" i="50"/>
  <c r="AC185" i="50"/>
  <c r="AD185" i="50"/>
  <c r="AE185" i="50"/>
  <c r="M186" i="50"/>
  <c r="G187" i="50"/>
  <c r="H187" i="50"/>
  <c r="I187" i="50"/>
  <c r="J187" i="50"/>
  <c r="M187" i="50"/>
  <c r="N187" i="50"/>
  <c r="O187" i="50"/>
  <c r="P187" i="50"/>
  <c r="Q187" i="50"/>
  <c r="T187" i="50"/>
  <c r="U187" i="50"/>
  <c r="V187" i="50"/>
  <c r="W187" i="50"/>
  <c r="X187" i="50"/>
  <c r="AA187" i="50"/>
  <c r="AB187" i="50"/>
  <c r="AC187" i="50"/>
  <c r="AD187" i="50"/>
  <c r="AE187" i="50"/>
  <c r="G209" i="50"/>
  <c r="H209" i="50"/>
  <c r="I209" i="50"/>
  <c r="J209" i="50"/>
  <c r="O209" i="50"/>
  <c r="P209" i="50"/>
  <c r="T209" i="50"/>
  <c r="U209" i="50"/>
  <c r="V209" i="50"/>
  <c r="W209" i="50"/>
  <c r="X209" i="50"/>
  <c r="AA209" i="50"/>
  <c r="AB209" i="50"/>
  <c r="AC209" i="50"/>
  <c r="AE209" i="50"/>
  <c r="G208" i="50"/>
  <c r="H208" i="50"/>
  <c r="I208" i="50"/>
  <c r="J208" i="50"/>
  <c r="M208" i="50"/>
  <c r="N208" i="50"/>
  <c r="O208" i="50"/>
  <c r="P208" i="50"/>
  <c r="Q208" i="50"/>
  <c r="T208" i="50"/>
  <c r="U208" i="50"/>
  <c r="V208" i="50"/>
  <c r="W208" i="50"/>
  <c r="X208" i="50"/>
  <c r="AA208" i="50"/>
  <c r="AB208" i="50"/>
  <c r="AC208" i="50"/>
  <c r="AD208" i="50"/>
  <c r="AE208" i="50"/>
  <c r="M209" i="50"/>
  <c r="N209" i="50"/>
  <c r="Q209" i="50"/>
  <c r="AD209" i="50"/>
  <c r="G210" i="50"/>
  <c r="H210" i="50"/>
  <c r="I210" i="50"/>
  <c r="J210" i="50"/>
  <c r="M210" i="50"/>
  <c r="N210" i="50"/>
  <c r="O210" i="50"/>
  <c r="P210" i="50"/>
  <c r="Q210" i="50"/>
  <c r="T210" i="50"/>
  <c r="U210" i="50"/>
  <c r="V210" i="50"/>
  <c r="W210" i="50"/>
  <c r="X210" i="50"/>
  <c r="AA210" i="50"/>
  <c r="AB210" i="50"/>
  <c r="AC210" i="50"/>
  <c r="AD210" i="50"/>
  <c r="AE210" i="50"/>
  <c r="G232" i="50"/>
  <c r="H232" i="50"/>
  <c r="I232" i="50"/>
  <c r="J232" i="50"/>
  <c r="T232" i="50"/>
  <c r="U232" i="50"/>
  <c r="V232" i="50"/>
  <c r="W232" i="50"/>
  <c r="X232" i="50"/>
  <c r="AA232" i="50"/>
  <c r="AB232" i="50"/>
  <c r="AC232" i="50"/>
  <c r="AD232" i="50"/>
  <c r="AE232" i="50"/>
  <c r="G231" i="50"/>
  <c r="H231" i="50"/>
  <c r="I231" i="50"/>
  <c r="J231" i="50"/>
  <c r="M231" i="50"/>
  <c r="N231" i="50"/>
  <c r="O231" i="50"/>
  <c r="P231" i="50"/>
  <c r="Q231" i="50"/>
  <c r="T231" i="50"/>
  <c r="U231" i="50"/>
  <c r="V231" i="50"/>
  <c r="W231" i="50"/>
  <c r="X231" i="50"/>
  <c r="AA231" i="50"/>
  <c r="AB231" i="50"/>
  <c r="AC231" i="50"/>
  <c r="AD231" i="50"/>
  <c r="AE231" i="50"/>
  <c r="M232" i="50"/>
  <c r="N232" i="50"/>
  <c r="O232" i="50"/>
  <c r="P232" i="50"/>
  <c r="Q232" i="50"/>
  <c r="G233" i="50"/>
  <c r="H233" i="50"/>
  <c r="I233" i="50"/>
  <c r="J233" i="50"/>
  <c r="M233" i="50"/>
  <c r="N233" i="50"/>
  <c r="O233" i="50"/>
  <c r="P233" i="50"/>
  <c r="Q233" i="50"/>
  <c r="T233" i="50"/>
  <c r="U233" i="50"/>
  <c r="V233" i="50"/>
  <c r="W233" i="50"/>
  <c r="X233" i="50"/>
  <c r="AA233" i="50"/>
  <c r="AB233" i="50"/>
  <c r="AC233" i="50"/>
  <c r="AD233" i="50"/>
  <c r="AE233" i="50"/>
  <c r="G255" i="50"/>
  <c r="H255" i="50"/>
  <c r="I255" i="50"/>
  <c r="J255" i="50"/>
  <c r="N255" i="50"/>
  <c r="T255" i="50"/>
  <c r="U255" i="50"/>
  <c r="V255" i="50"/>
  <c r="W255" i="50"/>
  <c r="X255" i="50"/>
  <c r="AA255" i="50"/>
  <c r="AB255" i="50"/>
  <c r="AC255" i="50"/>
  <c r="AE255" i="50"/>
  <c r="G254" i="50"/>
  <c r="H254" i="50"/>
  <c r="I254" i="50"/>
  <c r="J254" i="50"/>
  <c r="M254" i="50"/>
  <c r="N254" i="50"/>
  <c r="O254" i="50"/>
  <c r="P254" i="50"/>
  <c r="Q254" i="50"/>
  <c r="T254" i="50"/>
  <c r="U254" i="50"/>
  <c r="V254" i="50"/>
  <c r="W254" i="50"/>
  <c r="X254" i="50"/>
  <c r="AA254" i="50"/>
  <c r="AB254" i="50"/>
  <c r="AC254" i="50"/>
  <c r="AD254" i="50"/>
  <c r="AE254" i="50"/>
  <c r="M255" i="50"/>
  <c r="O255" i="50"/>
  <c r="P255" i="50"/>
  <c r="Q255" i="50"/>
  <c r="AD255" i="50"/>
  <c r="G256" i="50"/>
  <c r="H256" i="50"/>
  <c r="I256" i="50"/>
  <c r="J256" i="50"/>
  <c r="M256" i="50"/>
  <c r="N256" i="50"/>
  <c r="O256" i="50"/>
  <c r="P256" i="50"/>
  <c r="Q256" i="50"/>
  <c r="T256" i="50"/>
  <c r="U256" i="50"/>
  <c r="V256" i="50"/>
  <c r="W256" i="50"/>
  <c r="X256" i="50"/>
  <c r="AA256" i="50"/>
  <c r="AB256" i="50"/>
  <c r="AC256" i="50"/>
  <c r="AD256" i="50"/>
  <c r="AE256" i="50"/>
  <c r="G278" i="50"/>
  <c r="H278" i="50"/>
  <c r="I278" i="50"/>
  <c r="J278" i="50"/>
  <c r="M278" i="50"/>
  <c r="N278" i="50"/>
  <c r="O278" i="50"/>
  <c r="P278" i="50"/>
  <c r="T278" i="50"/>
  <c r="U278" i="50"/>
  <c r="V278" i="50"/>
  <c r="W278" i="50"/>
  <c r="X278" i="50"/>
  <c r="AA278" i="50"/>
  <c r="AB278" i="50"/>
  <c r="AC278" i="50"/>
  <c r="AD278" i="50"/>
  <c r="AE278" i="50"/>
  <c r="G277" i="50"/>
  <c r="H277" i="50"/>
  <c r="I277" i="50"/>
  <c r="J277" i="50"/>
  <c r="M277" i="50"/>
  <c r="N277" i="50"/>
  <c r="O277" i="50"/>
  <c r="P277" i="50"/>
  <c r="Q277" i="50"/>
  <c r="T277" i="50"/>
  <c r="U277" i="50"/>
  <c r="V277" i="50"/>
  <c r="W277" i="50"/>
  <c r="X277" i="50"/>
  <c r="AA277" i="50"/>
  <c r="AB277" i="50"/>
  <c r="AC277" i="50"/>
  <c r="AD277" i="50"/>
  <c r="AE277" i="50"/>
  <c r="Q278" i="50"/>
  <c r="G279" i="50"/>
  <c r="H279" i="50"/>
  <c r="I279" i="50"/>
  <c r="J279" i="50"/>
  <c r="M279" i="50"/>
  <c r="N279" i="50"/>
  <c r="O279" i="50"/>
  <c r="P279" i="50"/>
  <c r="Q279" i="50"/>
  <c r="T279" i="50"/>
  <c r="U279" i="50"/>
  <c r="V279" i="50"/>
  <c r="W279" i="50"/>
  <c r="X279" i="50"/>
  <c r="AA279" i="50"/>
  <c r="AB279" i="50"/>
  <c r="AC279" i="50"/>
  <c r="AD279" i="50"/>
  <c r="AE279" i="50"/>
  <c r="G301" i="50"/>
  <c r="H301" i="50"/>
  <c r="J301" i="50"/>
  <c r="M301" i="50"/>
  <c r="N301" i="50"/>
  <c r="U301" i="50"/>
  <c r="V301" i="50"/>
  <c r="W301" i="50"/>
  <c r="X301" i="50"/>
  <c r="AA301" i="50"/>
  <c r="AB301" i="50"/>
  <c r="AC301" i="50"/>
  <c r="AD301" i="50"/>
  <c r="AE301" i="50"/>
  <c r="G300" i="50"/>
  <c r="H300" i="50"/>
  <c r="I300" i="50"/>
  <c r="J300" i="50"/>
  <c r="M300" i="50"/>
  <c r="N300" i="50"/>
  <c r="O300" i="50"/>
  <c r="P300" i="50"/>
  <c r="Q300" i="50"/>
  <c r="T300" i="50"/>
  <c r="U300" i="50"/>
  <c r="V300" i="50"/>
  <c r="W300" i="50"/>
  <c r="X300" i="50"/>
  <c r="AA300" i="50"/>
  <c r="AB300" i="50"/>
  <c r="AC300" i="50"/>
  <c r="AD300" i="50"/>
  <c r="AE300" i="50"/>
  <c r="O301" i="50"/>
  <c r="P301" i="50"/>
  <c r="Q301" i="50"/>
  <c r="T301" i="50"/>
  <c r="G302" i="50"/>
  <c r="H302" i="50"/>
  <c r="I302" i="50"/>
  <c r="J302" i="50"/>
  <c r="M302" i="50"/>
  <c r="N302" i="50"/>
  <c r="O302" i="50"/>
  <c r="P302" i="50"/>
  <c r="Q302" i="50"/>
  <c r="T302" i="50"/>
  <c r="U302" i="50"/>
  <c r="V302" i="50"/>
  <c r="W302" i="50"/>
  <c r="X302" i="50"/>
  <c r="AA302" i="50"/>
  <c r="AB302" i="50"/>
  <c r="AC302" i="50"/>
  <c r="AD302" i="50"/>
  <c r="AE302" i="50"/>
  <c r="G324" i="50"/>
  <c r="H324" i="50"/>
  <c r="I324" i="50"/>
  <c r="J324" i="50"/>
  <c r="K324" i="50"/>
  <c r="M324" i="50"/>
  <c r="N324" i="50"/>
  <c r="O324" i="50"/>
  <c r="P324" i="50"/>
  <c r="Q324" i="50"/>
  <c r="R324" i="50"/>
  <c r="T324" i="50"/>
  <c r="U324" i="50"/>
  <c r="V324" i="50"/>
  <c r="W324" i="50"/>
  <c r="X324" i="50"/>
  <c r="Y324" i="50"/>
  <c r="AA324" i="50"/>
  <c r="AB324" i="50"/>
  <c r="AC324" i="50"/>
  <c r="AD324" i="50"/>
  <c r="AE324" i="50"/>
  <c r="AF324" i="50"/>
  <c r="G323" i="50"/>
  <c r="H323" i="50"/>
  <c r="I323" i="50"/>
  <c r="J323" i="50"/>
  <c r="K323" i="50"/>
  <c r="M323" i="50"/>
  <c r="N323" i="50"/>
  <c r="O323" i="50"/>
  <c r="P323" i="50"/>
  <c r="Q323" i="50"/>
  <c r="R323" i="50"/>
  <c r="T323" i="50"/>
  <c r="U323" i="50"/>
  <c r="V323" i="50"/>
  <c r="W323" i="50"/>
  <c r="X323" i="50"/>
  <c r="Y323" i="50"/>
  <c r="AA323" i="50"/>
  <c r="AB323" i="50"/>
  <c r="AC323" i="50"/>
  <c r="AD323" i="50"/>
  <c r="AE323" i="50"/>
  <c r="AF323" i="50"/>
  <c r="G325" i="50"/>
  <c r="H325" i="50"/>
  <c r="I325" i="50"/>
  <c r="J325" i="50"/>
  <c r="K325" i="50"/>
  <c r="M325" i="50"/>
  <c r="N325" i="50"/>
  <c r="O325" i="50"/>
  <c r="P325" i="50"/>
  <c r="Q325" i="50"/>
  <c r="R325" i="50"/>
  <c r="T325" i="50"/>
  <c r="U325" i="50"/>
  <c r="V325" i="50"/>
  <c r="W325" i="50"/>
  <c r="X325" i="50"/>
  <c r="Y325" i="50"/>
  <c r="AA325" i="50"/>
  <c r="AB325" i="50"/>
  <c r="AC325" i="50"/>
  <c r="AD325" i="50"/>
  <c r="AE325" i="50"/>
  <c r="AF325" i="50"/>
  <c r="G347" i="50"/>
  <c r="I347" i="50"/>
  <c r="J347" i="50"/>
  <c r="M347" i="50"/>
  <c r="N347" i="50"/>
  <c r="O347" i="50"/>
  <c r="P347" i="50"/>
  <c r="Q347" i="50"/>
  <c r="R347" i="50"/>
  <c r="T347" i="50"/>
  <c r="Y347" i="50"/>
  <c r="AA347" i="50"/>
  <c r="AB347" i="50"/>
  <c r="AF347" i="50"/>
  <c r="G346" i="50"/>
  <c r="H346" i="50"/>
  <c r="I346" i="50"/>
  <c r="J346" i="50"/>
  <c r="K346" i="50"/>
  <c r="M346" i="50"/>
  <c r="N346" i="50"/>
  <c r="O346" i="50"/>
  <c r="P346" i="50"/>
  <c r="Q346" i="50"/>
  <c r="R346" i="50"/>
  <c r="T346" i="50"/>
  <c r="U346" i="50"/>
  <c r="V346" i="50"/>
  <c r="W346" i="50"/>
  <c r="X346" i="50"/>
  <c r="Y346" i="50"/>
  <c r="AA346" i="50"/>
  <c r="AB346" i="50"/>
  <c r="AC346" i="50"/>
  <c r="AD346" i="50"/>
  <c r="AE346" i="50"/>
  <c r="AF346" i="50"/>
  <c r="H347" i="50"/>
  <c r="K347" i="50"/>
  <c r="U347" i="50"/>
  <c r="V347" i="50"/>
  <c r="W347" i="50"/>
  <c r="X347" i="50"/>
  <c r="AC347" i="50"/>
  <c r="AD347" i="50"/>
  <c r="AE347" i="50"/>
  <c r="G348" i="50"/>
  <c r="H348" i="50"/>
  <c r="I348" i="50"/>
  <c r="J348" i="50"/>
  <c r="K348" i="50"/>
  <c r="M348" i="50"/>
  <c r="N348" i="50"/>
  <c r="O348" i="50"/>
  <c r="P348" i="50"/>
  <c r="Q348" i="50"/>
  <c r="R348" i="50"/>
  <c r="T348" i="50"/>
  <c r="U348" i="50"/>
  <c r="V348" i="50"/>
  <c r="W348" i="50"/>
  <c r="X348" i="50"/>
  <c r="Y348" i="50"/>
  <c r="AA348" i="50"/>
  <c r="AB348" i="50"/>
  <c r="AC348" i="50"/>
  <c r="AD348" i="50"/>
  <c r="AE348" i="50"/>
  <c r="AF348" i="50"/>
  <c r="H370" i="50"/>
  <c r="I370" i="50"/>
  <c r="J370" i="50"/>
  <c r="K370" i="50"/>
  <c r="M370" i="50"/>
  <c r="N370" i="50"/>
  <c r="O370" i="50"/>
  <c r="P370" i="50"/>
  <c r="Q370" i="50"/>
  <c r="R370" i="50"/>
  <c r="T370" i="50"/>
  <c r="U370" i="50"/>
  <c r="V370" i="50"/>
  <c r="W370" i="50"/>
  <c r="X370" i="50"/>
  <c r="Y370" i="50"/>
  <c r="AA370" i="50"/>
  <c r="AB370" i="50"/>
  <c r="AC370" i="50"/>
  <c r="AD370" i="50"/>
  <c r="AE370" i="50"/>
  <c r="AF370" i="50"/>
  <c r="G369" i="50"/>
  <c r="H369" i="50"/>
  <c r="I369" i="50"/>
  <c r="J369" i="50"/>
  <c r="K369" i="50"/>
  <c r="M369" i="50"/>
  <c r="N369" i="50"/>
  <c r="O369" i="50"/>
  <c r="P369" i="50"/>
  <c r="Q369" i="50"/>
  <c r="R369" i="50"/>
  <c r="T369" i="50"/>
  <c r="U369" i="50"/>
  <c r="V369" i="50"/>
  <c r="W369" i="50"/>
  <c r="X369" i="50"/>
  <c r="Y369" i="50"/>
  <c r="AA369" i="50"/>
  <c r="AB369" i="50"/>
  <c r="AC369" i="50"/>
  <c r="AD369" i="50"/>
  <c r="AE369" i="50"/>
  <c r="AF369" i="50"/>
  <c r="G370" i="50"/>
  <c r="G371" i="50"/>
  <c r="H371" i="50"/>
  <c r="I371" i="50"/>
  <c r="J371" i="50"/>
  <c r="K371" i="50"/>
  <c r="M371" i="50"/>
  <c r="N371" i="50"/>
  <c r="O371" i="50"/>
  <c r="P371" i="50"/>
  <c r="Q371" i="50"/>
  <c r="R371" i="50"/>
  <c r="T371" i="50"/>
  <c r="U371" i="50"/>
  <c r="V371" i="50"/>
  <c r="W371" i="50"/>
  <c r="X371" i="50"/>
  <c r="Y371" i="50"/>
  <c r="AA371" i="50"/>
  <c r="AB371" i="50"/>
  <c r="AC371" i="50"/>
  <c r="AD371" i="50"/>
  <c r="AE371" i="50"/>
  <c r="AF371" i="50"/>
  <c r="G393" i="50"/>
  <c r="H393" i="50"/>
  <c r="J393" i="50"/>
  <c r="K393" i="50"/>
  <c r="M393" i="50"/>
  <c r="N393" i="50"/>
  <c r="O393" i="50"/>
  <c r="Q393" i="50"/>
  <c r="T393" i="50"/>
  <c r="U393" i="50"/>
  <c r="V393" i="50"/>
  <c r="W393" i="50"/>
  <c r="X393" i="50"/>
  <c r="Y393" i="50"/>
  <c r="AA393" i="50"/>
  <c r="AC393" i="50"/>
  <c r="AD393" i="50"/>
  <c r="AE393" i="50"/>
  <c r="AF393" i="50"/>
  <c r="G392" i="50"/>
  <c r="H392" i="50"/>
  <c r="I392" i="50"/>
  <c r="J392" i="50"/>
  <c r="K392" i="50"/>
  <c r="M392" i="50"/>
  <c r="N392" i="50"/>
  <c r="O392" i="50"/>
  <c r="P392" i="50"/>
  <c r="Q392" i="50"/>
  <c r="R392" i="50"/>
  <c r="T392" i="50"/>
  <c r="U392" i="50"/>
  <c r="V392" i="50"/>
  <c r="W392" i="50"/>
  <c r="X392" i="50"/>
  <c r="Y392" i="50"/>
  <c r="AA392" i="50"/>
  <c r="AB392" i="50"/>
  <c r="AC392" i="50"/>
  <c r="AD392" i="50"/>
  <c r="AE392" i="50"/>
  <c r="AF392" i="50"/>
  <c r="I393" i="50"/>
  <c r="P393" i="50"/>
  <c r="R393" i="50"/>
  <c r="AB393" i="50"/>
  <c r="G394" i="50"/>
  <c r="H394" i="50"/>
  <c r="I394" i="50"/>
  <c r="J394" i="50"/>
  <c r="K394" i="50"/>
  <c r="M394" i="50"/>
  <c r="N394" i="50"/>
  <c r="O394" i="50"/>
  <c r="P394" i="50"/>
  <c r="Q394" i="50"/>
  <c r="R394" i="50"/>
  <c r="T394" i="50"/>
  <c r="U394" i="50"/>
  <c r="V394" i="50"/>
  <c r="W394" i="50"/>
  <c r="X394" i="50"/>
  <c r="Y394" i="50"/>
  <c r="AA394" i="50"/>
  <c r="AB394" i="50"/>
  <c r="AC394" i="50"/>
  <c r="AD394" i="50"/>
  <c r="AE394" i="50"/>
  <c r="AF394" i="50"/>
  <c r="G416" i="50"/>
  <c r="H416" i="50"/>
  <c r="J416" i="50"/>
  <c r="K416" i="50"/>
  <c r="M416" i="50"/>
  <c r="N416" i="50"/>
  <c r="O416" i="50"/>
  <c r="P416" i="50"/>
  <c r="Q416" i="50"/>
  <c r="T416" i="50"/>
  <c r="U416" i="50"/>
  <c r="V416" i="50"/>
  <c r="X416" i="50"/>
  <c r="Y416" i="50"/>
  <c r="AA416" i="50"/>
  <c r="AB416" i="50"/>
  <c r="AC416" i="50"/>
  <c r="AD416" i="50"/>
  <c r="AE416" i="50"/>
  <c r="AF416" i="50"/>
  <c r="G415" i="50"/>
  <c r="H415" i="50"/>
  <c r="I415" i="50"/>
  <c r="J415" i="50"/>
  <c r="K415" i="50"/>
  <c r="M415" i="50"/>
  <c r="N415" i="50"/>
  <c r="O415" i="50"/>
  <c r="P415" i="50"/>
  <c r="Q415" i="50"/>
  <c r="R415" i="50"/>
  <c r="T415" i="50"/>
  <c r="U415" i="50"/>
  <c r="V415" i="50"/>
  <c r="W415" i="50"/>
  <c r="X415" i="50"/>
  <c r="Y415" i="50"/>
  <c r="AA415" i="50"/>
  <c r="AB415" i="50"/>
  <c r="AC415" i="50"/>
  <c r="AD415" i="50"/>
  <c r="AE415" i="50"/>
  <c r="AF415" i="50"/>
  <c r="I416" i="50"/>
  <c r="R416" i="50"/>
  <c r="W416" i="50"/>
  <c r="G417" i="50"/>
  <c r="H417" i="50"/>
  <c r="I417" i="50"/>
  <c r="J417" i="50"/>
  <c r="K417" i="50"/>
  <c r="M417" i="50"/>
  <c r="N417" i="50"/>
  <c r="O417" i="50"/>
  <c r="P417" i="50"/>
  <c r="Q417" i="50"/>
  <c r="R417" i="50"/>
  <c r="T417" i="50"/>
  <c r="U417" i="50"/>
  <c r="V417" i="50"/>
  <c r="W417" i="50"/>
  <c r="X417" i="50"/>
  <c r="Y417" i="50"/>
  <c r="AA417" i="50"/>
  <c r="AB417" i="50"/>
  <c r="AC417" i="50"/>
  <c r="AD417" i="50"/>
  <c r="AE417" i="50"/>
  <c r="AF417" i="50"/>
  <c r="G24" i="49"/>
  <c r="H24" i="49"/>
  <c r="O24" i="49"/>
  <c r="R24" i="49"/>
  <c r="T24" i="49"/>
  <c r="Y24" i="49"/>
  <c r="Z24" i="49"/>
  <c r="AA24" i="49"/>
  <c r="AB24" i="49"/>
  <c r="AC24" i="49"/>
  <c r="G23" i="49"/>
  <c r="H23" i="49"/>
  <c r="K23" i="49"/>
  <c r="L23" i="49"/>
  <c r="M23" i="49"/>
  <c r="N23" i="49"/>
  <c r="O23" i="49"/>
  <c r="R23" i="49"/>
  <c r="S23" i="49"/>
  <c r="T23" i="49"/>
  <c r="U23" i="49"/>
  <c r="V23" i="49"/>
  <c r="Y23" i="49"/>
  <c r="Z23" i="49"/>
  <c r="AA23" i="49"/>
  <c r="AB23" i="49"/>
  <c r="AC23" i="49"/>
  <c r="AF23" i="49"/>
  <c r="K24" i="49"/>
  <c r="L24" i="49"/>
  <c r="M24" i="49"/>
  <c r="N24" i="49"/>
  <c r="S24" i="49"/>
  <c r="U24" i="49"/>
  <c r="V24" i="49"/>
  <c r="AF24" i="49"/>
  <c r="G25" i="49"/>
  <c r="H25" i="49"/>
  <c r="K25" i="49"/>
  <c r="L25" i="49"/>
  <c r="M25" i="49"/>
  <c r="N25" i="49"/>
  <c r="O25" i="49"/>
  <c r="R25" i="49"/>
  <c r="S25" i="49"/>
  <c r="T25" i="49"/>
  <c r="U25" i="49"/>
  <c r="V25" i="49"/>
  <c r="Y25" i="49"/>
  <c r="Z25" i="49"/>
  <c r="AA25" i="49"/>
  <c r="AB25" i="49"/>
  <c r="AC25" i="49"/>
  <c r="AF25" i="49"/>
  <c r="G47" i="49"/>
  <c r="H47" i="49"/>
  <c r="M47" i="49"/>
  <c r="N47" i="49"/>
  <c r="S47" i="49"/>
  <c r="T47" i="49"/>
  <c r="V47" i="49"/>
  <c r="Y47" i="49"/>
  <c r="Z47" i="49"/>
  <c r="AA47" i="49"/>
  <c r="AB47" i="49"/>
  <c r="AC47" i="49"/>
  <c r="AF47" i="49"/>
  <c r="G46" i="49"/>
  <c r="H46" i="49"/>
  <c r="K46" i="49"/>
  <c r="L46" i="49"/>
  <c r="M46" i="49"/>
  <c r="N46" i="49"/>
  <c r="O46" i="49"/>
  <c r="R46" i="49"/>
  <c r="S46" i="49"/>
  <c r="T46" i="49"/>
  <c r="U46" i="49"/>
  <c r="V46" i="49"/>
  <c r="Y46" i="49"/>
  <c r="Z46" i="49"/>
  <c r="AA46" i="49"/>
  <c r="AB46" i="49"/>
  <c r="AC46" i="49"/>
  <c r="AF46" i="49"/>
  <c r="K47" i="49"/>
  <c r="L47" i="49"/>
  <c r="O47" i="49"/>
  <c r="R47" i="49"/>
  <c r="U47" i="49"/>
  <c r="G48" i="49"/>
  <c r="H48" i="49"/>
  <c r="K48" i="49"/>
  <c r="L48" i="49"/>
  <c r="M48" i="49"/>
  <c r="N48" i="49"/>
  <c r="O48" i="49"/>
  <c r="R48" i="49"/>
  <c r="S48" i="49"/>
  <c r="T48" i="49"/>
  <c r="U48" i="49"/>
  <c r="V48" i="49"/>
  <c r="Y48" i="49"/>
  <c r="Z48" i="49"/>
  <c r="AA48" i="49"/>
  <c r="AB48" i="49"/>
  <c r="AC48" i="49"/>
  <c r="AF48" i="49"/>
  <c r="K70" i="49"/>
  <c r="L70" i="49"/>
  <c r="M70" i="49"/>
  <c r="R70" i="49"/>
  <c r="AB70" i="49"/>
  <c r="AC70" i="49"/>
  <c r="G69" i="49"/>
  <c r="H69" i="49"/>
  <c r="K69" i="49"/>
  <c r="L69" i="49"/>
  <c r="M69" i="49"/>
  <c r="N69" i="49"/>
  <c r="O69" i="49"/>
  <c r="R69" i="49"/>
  <c r="S69" i="49"/>
  <c r="T69" i="49"/>
  <c r="U69" i="49"/>
  <c r="V69" i="49"/>
  <c r="Y69" i="49"/>
  <c r="Z69" i="49"/>
  <c r="AA69" i="49"/>
  <c r="AB69" i="49"/>
  <c r="AC69" i="49"/>
  <c r="AF69" i="49"/>
  <c r="G70" i="49"/>
  <c r="H70" i="49"/>
  <c r="N70" i="49"/>
  <c r="O70" i="49"/>
  <c r="S70" i="49"/>
  <c r="T70" i="49"/>
  <c r="U70" i="49"/>
  <c r="V70" i="49"/>
  <c r="Y70" i="49"/>
  <c r="Z70" i="49"/>
  <c r="AA70" i="49"/>
  <c r="AF70" i="49"/>
  <c r="G71" i="49"/>
  <c r="H71" i="49"/>
  <c r="K71" i="49"/>
  <c r="L71" i="49"/>
  <c r="M71" i="49"/>
  <c r="N71" i="49"/>
  <c r="O71" i="49"/>
  <c r="R71" i="49"/>
  <c r="S71" i="49"/>
  <c r="T71" i="49"/>
  <c r="U71" i="49"/>
  <c r="V71" i="49"/>
  <c r="Y71" i="49"/>
  <c r="Z71" i="49"/>
  <c r="AA71" i="49"/>
  <c r="AB71" i="49"/>
  <c r="AC71" i="49"/>
  <c r="AF71" i="49"/>
  <c r="H93" i="49"/>
  <c r="O93" i="49"/>
  <c r="S93" i="49"/>
  <c r="T93" i="49"/>
  <c r="U93" i="49"/>
  <c r="AA93" i="49"/>
  <c r="AB93" i="49"/>
  <c r="AF93" i="49"/>
  <c r="G92" i="49"/>
  <c r="H92" i="49"/>
  <c r="K92" i="49"/>
  <c r="L92" i="49"/>
  <c r="M92" i="49"/>
  <c r="N92" i="49"/>
  <c r="O92" i="49"/>
  <c r="R92" i="49"/>
  <c r="S92" i="49"/>
  <c r="T92" i="49"/>
  <c r="U92" i="49"/>
  <c r="V92" i="49"/>
  <c r="Y92" i="49"/>
  <c r="Z92" i="49"/>
  <c r="AA92" i="49"/>
  <c r="AB92" i="49"/>
  <c r="AC92" i="49"/>
  <c r="AF92" i="49"/>
  <c r="G93" i="49"/>
  <c r="K93" i="49"/>
  <c r="L93" i="49"/>
  <c r="M93" i="49"/>
  <c r="N93" i="49"/>
  <c r="R93" i="49"/>
  <c r="V93" i="49"/>
  <c r="Y93" i="49"/>
  <c r="Z93" i="49"/>
  <c r="AC93" i="49"/>
  <c r="G94" i="49"/>
  <c r="H94" i="49"/>
  <c r="K94" i="49"/>
  <c r="L94" i="49"/>
  <c r="M94" i="49"/>
  <c r="N94" i="49"/>
  <c r="O94" i="49"/>
  <c r="R94" i="49"/>
  <c r="S94" i="49"/>
  <c r="T94" i="49"/>
  <c r="U94" i="49"/>
  <c r="V94" i="49"/>
  <c r="Y94" i="49"/>
  <c r="Z94" i="49"/>
  <c r="AA94" i="49"/>
  <c r="AB94" i="49"/>
  <c r="AC94" i="49"/>
  <c r="AF94" i="49"/>
  <c r="G116" i="49"/>
  <c r="H116" i="49"/>
  <c r="M116" i="49"/>
  <c r="N116" i="49"/>
  <c r="O116" i="49"/>
  <c r="S116" i="49"/>
  <c r="T116" i="49"/>
  <c r="U116" i="49"/>
  <c r="Y116" i="49"/>
  <c r="AB116" i="49"/>
  <c r="AC116" i="49"/>
  <c r="AF116" i="49"/>
  <c r="G115" i="49"/>
  <c r="H115" i="49"/>
  <c r="K115" i="49"/>
  <c r="L115" i="49"/>
  <c r="M115" i="49"/>
  <c r="N115" i="49"/>
  <c r="O115" i="49"/>
  <c r="R115" i="49"/>
  <c r="S115" i="49"/>
  <c r="T115" i="49"/>
  <c r="U115" i="49"/>
  <c r="V115" i="49"/>
  <c r="Y115" i="49"/>
  <c r="Z115" i="49"/>
  <c r="AA115" i="49"/>
  <c r="AB115" i="49"/>
  <c r="AC115" i="49"/>
  <c r="AF115" i="49"/>
  <c r="K116" i="49"/>
  <c r="L116" i="49"/>
  <c r="R116" i="49"/>
  <c r="V116" i="49"/>
  <c r="Z116" i="49"/>
  <c r="AA116" i="49"/>
  <c r="G117" i="49"/>
  <c r="H117" i="49"/>
  <c r="K117" i="49"/>
  <c r="L117" i="49"/>
  <c r="M117" i="49"/>
  <c r="N117" i="49"/>
  <c r="O117" i="49"/>
  <c r="R117" i="49"/>
  <c r="S117" i="49"/>
  <c r="T117" i="49"/>
  <c r="U117" i="49"/>
  <c r="V117" i="49"/>
  <c r="Y117" i="49"/>
  <c r="Z117" i="49"/>
  <c r="AA117" i="49"/>
  <c r="AB117" i="49"/>
  <c r="AC117" i="49"/>
  <c r="AF117" i="49"/>
  <c r="G139" i="49"/>
  <c r="H139" i="49"/>
  <c r="K139" i="49"/>
  <c r="L139" i="49"/>
  <c r="M139" i="49"/>
  <c r="N139" i="49"/>
  <c r="R139" i="49"/>
  <c r="S139" i="49"/>
  <c r="Z139" i="49"/>
  <c r="AA139" i="49"/>
  <c r="AB139" i="49"/>
  <c r="AC139" i="49"/>
  <c r="AF139" i="49"/>
  <c r="G138" i="49"/>
  <c r="H138" i="49"/>
  <c r="K138" i="49"/>
  <c r="L138" i="49"/>
  <c r="M138" i="49"/>
  <c r="N138" i="49"/>
  <c r="O138" i="49"/>
  <c r="R138" i="49"/>
  <c r="S138" i="49"/>
  <c r="T138" i="49"/>
  <c r="U138" i="49"/>
  <c r="V138" i="49"/>
  <c r="Y138" i="49"/>
  <c r="Z138" i="49"/>
  <c r="AA138" i="49"/>
  <c r="AB138" i="49"/>
  <c r="AC138" i="49"/>
  <c r="AF138" i="49"/>
  <c r="O139" i="49"/>
  <c r="T139" i="49"/>
  <c r="U139" i="49"/>
  <c r="V139" i="49"/>
  <c r="Y139" i="49"/>
  <c r="G140" i="49"/>
  <c r="H140" i="49"/>
  <c r="K140" i="49"/>
  <c r="L140" i="49"/>
  <c r="M140" i="49"/>
  <c r="N140" i="49"/>
  <c r="O140" i="49"/>
  <c r="R140" i="49"/>
  <c r="S140" i="49"/>
  <c r="T140" i="49"/>
  <c r="U140" i="49"/>
  <c r="V140" i="49"/>
  <c r="Y140" i="49"/>
  <c r="Z140" i="49"/>
  <c r="AA140" i="49"/>
  <c r="AB140" i="49"/>
  <c r="AC140" i="49"/>
  <c r="AF140" i="49"/>
  <c r="L162" i="49"/>
  <c r="M162" i="49"/>
  <c r="O162" i="49"/>
  <c r="U162" i="49"/>
  <c r="V162" i="49"/>
  <c r="Y162" i="49"/>
  <c r="AA162" i="49"/>
  <c r="AB162" i="49"/>
  <c r="G161" i="49"/>
  <c r="H161" i="49"/>
  <c r="K161" i="49"/>
  <c r="L161" i="49"/>
  <c r="M161" i="49"/>
  <c r="N161" i="49"/>
  <c r="O161" i="49"/>
  <c r="R161" i="49"/>
  <c r="S161" i="49"/>
  <c r="T161" i="49"/>
  <c r="U161" i="49"/>
  <c r="V161" i="49"/>
  <c r="Y161" i="49"/>
  <c r="Z161" i="49"/>
  <c r="AA161" i="49"/>
  <c r="AB161" i="49"/>
  <c r="AC161" i="49"/>
  <c r="AF161" i="49"/>
  <c r="G162" i="49"/>
  <c r="H162" i="49"/>
  <c r="K162" i="49"/>
  <c r="N162" i="49"/>
  <c r="R162" i="49"/>
  <c r="S162" i="49"/>
  <c r="T162" i="49"/>
  <c r="Z162" i="49"/>
  <c r="AC162" i="49"/>
  <c r="AF162" i="49"/>
  <c r="G163" i="49"/>
  <c r="H163" i="49"/>
  <c r="K163" i="49"/>
  <c r="L163" i="49"/>
  <c r="M163" i="49"/>
  <c r="N163" i="49"/>
  <c r="O163" i="49"/>
  <c r="R163" i="49"/>
  <c r="S163" i="49"/>
  <c r="T163" i="49"/>
  <c r="U163" i="49"/>
  <c r="V163" i="49"/>
  <c r="Y163" i="49"/>
  <c r="Z163" i="49"/>
  <c r="AA163" i="49"/>
  <c r="AB163" i="49"/>
  <c r="AC163" i="49"/>
  <c r="AF163" i="49"/>
  <c r="G185" i="49"/>
  <c r="H185" i="49"/>
  <c r="L185" i="49"/>
  <c r="R185" i="49"/>
  <c r="S185" i="49"/>
  <c r="T185" i="49"/>
  <c r="U185" i="49"/>
  <c r="V185" i="49"/>
  <c r="Y185" i="49"/>
  <c r="AC185" i="49"/>
  <c r="AF185" i="49"/>
  <c r="G184" i="49"/>
  <c r="H184" i="49"/>
  <c r="K184" i="49"/>
  <c r="L184" i="49"/>
  <c r="M184" i="49"/>
  <c r="N184" i="49"/>
  <c r="O184" i="49"/>
  <c r="R184" i="49"/>
  <c r="S184" i="49"/>
  <c r="T184" i="49"/>
  <c r="U184" i="49"/>
  <c r="V184" i="49"/>
  <c r="Y184" i="49"/>
  <c r="Z184" i="49"/>
  <c r="AA184" i="49"/>
  <c r="AB184" i="49"/>
  <c r="AC184" i="49"/>
  <c r="AF184" i="49"/>
  <c r="K185" i="49"/>
  <c r="M185" i="49"/>
  <c r="N185" i="49"/>
  <c r="O185" i="49"/>
  <c r="Z185" i="49"/>
  <c r="AA185" i="49"/>
  <c r="AB185" i="49"/>
  <c r="G186" i="49"/>
  <c r="H186" i="49"/>
  <c r="K186" i="49"/>
  <c r="L186" i="49"/>
  <c r="M186" i="49"/>
  <c r="N186" i="49"/>
  <c r="O186" i="49"/>
  <c r="R186" i="49"/>
  <c r="S186" i="49"/>
  <c r="T186" i="49"/>
  <c r="U186" i="49"/>
  <c r="V186" i="49"/>
  <c r="Y186" i="49"/>
  <c r="Z186" i="49"/>
  <c r="AA186" i="49"/>
  <c r="AB186" i="49"/>
  <c r="AC186" i="49"/>
  <c r="AF186" i="49"/>
  <c r="K208" i="49"/>
  <c r="L208" i="49"/>
  <c r="N208" i="49"/>
  <c r="T208" i="49"/>
  <c r="U208" i="49"/>
  <c r="AA208" i="49"/>
  <c r="AF208" i="49"/>
  <c r="G207" i="49"/>
  <c r="H207" i="49"/>
  <c r="K207" i="49"/>
  <c r="L207" i="49"/>
  <c r="M207" i="49"/>
  <c r="N207" i="49"/>
  <c r="O207" i="49"/>
  <c r="R207" i="49"/>
  <c r="S207" i="49"/>
  <c r="T207" i="49"/>
  <c r="U207" i="49"/>
  <c r="V207" i="49"/>
  <c r="Y207" i="49"/>
  <c r="Z207" i="49"/>
  <c r="AA207" i="49"/>
  <c r="AB207" i="49"/>
  <c r="AC207" i="49"/>
  <c r="AF207" i="49"/>
  <c r="G208" i="49"/>
  <c r="H208" i="49"/>
  <c r="M208" i="49"/>
  <c r="O208" i="49"/>
  <c r="R208" i="49"/>
  <c r="S208" i="49"/>
  <c r="V208" i="49"/>
  <c r="Y208" i="49"/>
  <c r="Z208" i="49"/>
  <c r="AB208" i="49"/>
  <c r="AC208" i="49"/>
  <c r="G209" i="49"/>
  <c r="H209" i="49"/>
  <c r="K209" i="49"/>
  <c r="L209" i="49"/>
  <c r="M209" i="49"/>
  <c r="N209" i="49"/>
  <c r="O209" i="49"/>
  <c r="R209" i="49"/>
  <c r="S209" i="49"/>
  <c r="T209" i="49"/>
  <c r="U209" i="49"/>
  <c r="V209" i="49"/>
  <c r="Y209" i="49"/>
  <c r="Z209" i="49"/>
  <c r="AA209" i="49"/>
  <c r="AB209" i="49"/>
  <c r="AC209" i="49"/>
  <c r="AF209" i="49"/>
  <c r="H231" i="49"/>
  <c r="K231" i="49"/>
  <c r="L231" i="49"/>
  <c r="M231" i="49"/>
  <c r="O231" i="49"/>
  <c r="S231" i="49"/>
  <c r="T231" i="49"/>
  <c r="V231" i="49"/>
  <c r="AA231" i="49"/>
  <c r="AB231" i="49"/>
  <c r="G230" i="49"/>
  <c r="H230" i="49"/>
  <c r="K230" i="49"/>
  <c r="L230" i="49"/>
  <c r="M230" i="49"/>
  <c r="N230" i="49"/>
  <c r="O230" i="49"/>
  <c r="R230" i="49"/>
  <c r="S230" i="49"/>
  <c r="T230" i="49"/>
  <c r="U230" i="49"/>
  <c r="V230" i="49"/>
  <c r="Y230" i="49"/>
  <c r="Z230" i="49"/>
  <c r="AA230" i="49"/>
  <c r="AB230" i="49"/>
  <c r="AC230" i="49"/>
  <c r="AF230" i="49"/>
  <c r="G231" i="49"/>
  <c r="N231" i="49"/>
  <c r="R231" i="49"/>
  <c r="U231" i="49"/>
  <c r="Y231" i="49"/>
  <c r="Z231" i="49"/>
  <c r="AC231" i="49"/>
  <c r="AF231" i="49"/>
  <c r="G232" i="49"/>
  <c r="H232" i="49"/>
  <c r="K232" i="49"/>
  <c r="L232" i="49"/>
  <c r="M232" i="49"/>
  <c r="N232" i="49"/>
  <c r="O232" i="49"/>
  <c r="R232" i="49"/>
  <c r="S232" i="49"/>
  <c r="T232" i="49"/>
  <c r="U232" i="49"/>
  <c r="V232" i="49"/>
  <c r="Y232" i="49"/>
  <c r="Z232" i="49"/>
  <c r="AA232" i="49"/>
  <c r="AB232" i="49"/>
  <c r="AC232" i="49"/>
  <c r="AF232" i="49"/>
  <c r="G254" i="49"/>
  <c r="H254" i="49"/>
  <c r="N254" i="49"/>
  <c r="S254" i="49"/>
  <c r="T254" i="49"/>
  <c r="V254" i="49"/>
  <c r="Z254" i="49"/>
  <c r="AA254" i="49"/>
  <c r="AF254" i="49"/>
  <c r="G253" i="49"/>
  <c r="H253" i="49"/>
  <c r="K253" i="49"/>
  <c r="L253" i="49"/>
  <c r="M253" i="49"/>
  <c r="N253" i="49"/>
  <c r="O253" i="49"/>
  <c r="R253" i="49"/>
  <c r="S253" i="49"/>
  <c r="T253" i="49"/>
  <c r="U253" i="49"/>
  <c r="V253" i="49"/>
  <c r="Y253" i="49"/>
  <c r="Z253" i="49"/>
  <c r="AA253" i="49"/>
  <c r="AB253" i="49"/>
  <c r="AC253" i="49"/>
  <c r="AF253" i="49"/>
  <c r="K254" i="49"/>
  <c r="L254" i="49"/>
  <c r="M254" i="49"/>
  <c r="O254" i="49"/>
  <c r="R254" i="49"/>
  <c r="U254" i="49"/>
  <c r="Y254" i="49"/>
  <c r="AB254" i="49"/>
  <c r="AC254" i="49"/>
  <c r="G255" i="49"/>
  <c r="H255" i="49"/>
  <c r="K255" i="49"/>
  <c r="L255" i="49"/>
  <c r="M255" i="49"/>
  <c r="N255" i="49"/>
  <c r="O255" i="49"/>
  <c r="R255" i="49"/>
  <c r="S255" i="49"/>
  <c r="T255" i="49"/>
  <c r="U255" i="49"/>
  <c r="V255" i="49"/>
  <c r="Y255" i="49"/>
  <c r="Z255" i="49"/>
  <c r="AA255" i="49"/>
  <c r="AB255" i="49"/>
  <c r="AC255" i="49"/>
  <c r="AF255" i="49"/>
  <c r="K277" i="49"/>
  <c r="L277" i="49"/>
  <c r="N277" i="49"/>
  <c r="R277" i="49"/>
  <c r="AA277" i="49"/>
  <c r="G276" i="49"/>
  <c r="H276" i="49"/>
  <c r="K276" i="49"/>
  <c r="L276" i="49"/>
  <c r="M276" i="49"/>
  <c r="N276" i="49"/>
  <c r="O276" i="49"/>
  <c r="R276" i="49"/>
  <c r="S276" i="49"/>
  <c r="T276" i="49"/>
  <c r="U276" i="49"/>
  <c r="V276" i="49"/>
  <c r="Y276" i="49"/>
  <c r="Z276" i="49"/>
  <c r="AA276" i="49"/>
  <c r="AB276" i="49"/>
  <c r="AC276" i="49"/>
  <c r="AF276" i="49"/>
  <c r="G277" i="49"/>
  <c r="H277" i="49"/>
  <c r="M277" i="49"/>
  <c r="O277" i="49"/>
  <c r="S277" i="49"/>
  <c r="T277" i="49"/>
  <c r="U277" i="49"/>
  <c r="V277" i="49"/>
  <c r="Y277" i="49"/>
  <c r="Z277" i="49"/>
  <c r="AB277" i="49"/>
  <c r="AC277" i="49"/>
  <c r="AF277" i="49"/>
  <c r="G278" i="49"/>
  <c r="H278" i="49"/>
  <c r="K278" i="49"/>
  <c r="L278" i="49"/>
  <c r="M278" i="49"/>
  <c r="N278" i="49"/>
  <c r="O278" i="49"/>
  <c r="R278" i="49"/>
  <c r="S278" i="49"/>
  <c r="T278" i="49"/>
  <c r="U278" i="49"/>
  <c r="V278" i="49"/>
  <c r="Y278" i="49"/>
  <c r="Z278" i="49"/>
  <c r="AA278" i="49"/>
  <c r="AB278" i="49"/>
  <c r="AC278" i="49"/>
  <c r="AF278" i="49"/>
  <c r="K300" i="49"/>
  <c r="L300" i="49"/>
  <c r="M300" i="49"/>
  <c r="N300" i="49"/>
  <c r="O300" i="49"/>
  <c r="S300" i="49"/>
  <c r="T300" i="49"/>
  <c r="Y300" i="49"/>
  <c r="Z300" i="49"/>
  <c r="AA300" i="49"/>
  <c r="AB300" i="49"/>
  <c r="AC300" i="49"/>
  <c r="G299" i="49"/>
  <c r="H299" i="49"/>
  <c r="K299" i="49"/>
  <c r="L299" i="49"/>
  <c r="M299" i="49"/>
  <c r="N299" i="49"/>
  <c r="O299" i="49"/>
  <c r="R299" i="49"/>
  <c r="S299" i="49"/>
  <c r="T299" i="49"/>
  <c r="U299" i="49"/>
  <c r="V299" i="49"/>
  <c r="Y299" i="49"/>
  <c r="Z299" i="49"/>
  <c r="AA299" i="49"/>
  <c r="AB299" i="49"/>
  <c r="AC299" i="49"/>
  <c r="AF299" i="49"/>
  <c r="G300" i="49"/>
  <c r="H300" i="49"/>
  <c r="R300" i="49"/>
  <c r="U300" i="49"/>
  <c r="V300" i="49"/>
  <c r="AF300" i="49"/>
  <c r="G301" i="49"/>
  <c r="H301" i="49"/>
  <c r="K301" i="49"/>
  <c r="L301" i="49"/>
  <c r="M301" i="49"/>
  <c r="N301" i="49"/>
  <c r="O301" i="49"/>
  <c r="R301" i="49"/>
  <c r="S301" i="49"/>
  <c r="T301" i="49"/>
  <c r="U301" i="49"/>
  <c r="V301" i="49"/>
  <c r="Y301" i="49"/>
  <c r="Z301" i="49"/>
  <c r="AA301" i="49"/>
  <c r="AB301" i="49"/>
  <c r="AC301" i="49"/>
  <c r="AF301" i="49"/>
  <c r="G323" i="49"/>
  <c r="H323" i="49"/>
  <c r="I323" i="49"/>
  <c r="L323" i="49"/>
  <c r="M323" i="49"/>
  <c r="N323" i="49"/>
  <c r="O323" i="49"/>
  <c r="P323" i="49"/>
  <c r="R323" i="49"/>
  <c r="S323" i="49"/>
  <c r="T323" i="49"/>
  <c r="AD323" i="49"/>
  <c r="AF323" i="49"/>
  <c r="G322" i="49"/>
  <c r="H322" i="49"/>
  <c r="I322" i="49"/>
  <c r="K322" i="49"/>
  <c r="L322" i="49"/>
  <c r="M322" i="49"/>
  <c r="N322" i="49"/>
  <c r="O322" i="49"/>
  <c r="P322" i="49"/>
  <c r="R322" i="49"/>
  <c r="S322" i="49"/>
  <c r="T322" i="49"/>
  <c r="U322" i="49"/>
  <c r="V322" i="49"/>
  <c r="W322" i="49"/>
  <c r="Y322" i="49"/>
  <c r="Z322" i="49"/>
  <c r="AA322" i="49"/>
  <c r="AB322" i="49"/>
  <c r="AC322" i="49"/>
  <c r="AD322" i="49"/>
  <c r="AF322" i="49"/>
  <c r="K323" i="49"/>
  <c r="U323" i="49"/>
  <c r="V323" i="49"/>
  <c r="W323" i="49"/>
  <c r="Y323" i="49"/>
  <c r="Z323" i="49"/>
  <c r="AA323" i="49"/>
  <c r="AB323" i="49"/>
  <c r="AC323" i="49"/>
  <c r="G324" i="49"/>
  <c r="H324" i="49"/>
  <c r="I324" i="49"/>
  <c r="K324" i="49"/>
  <c r="L324" i="49"/>
  <c r="M324" i="49"/>
  <c r="N324" i="49"/>
  <c r="O324" i="49"/>
  <c r="P324" i="49"/>
  <c r="R324" i="49"/>
  <c r="S324" i="49"/>
  <c r="T324" i="49"/>
  <c r="U324" i="49"/>
  <c r="V324" i="49"/>
  <c r="W324" i="49"/>
  <c r="Y324" i="49"/>
  <c r="Z324" i="49"/>
  <c r="AA324" i="49"/>
  <c r="AB324" i="49"/>
  <c r="AC324" i="49"/>
  <c r="AD324" i="49"/>
  <c r="AF324" i="49"/>
  <c r="G346" i="49"/>
  <c r="H346" i="49"/>
  <c r="K346" i="49"/>
  <c r="L346" i="49"/>
  <c r="N346" i="49"/>
  <c r="P346" i="49"/>
  <c r="S346" i="49"/>
  <c r="T346" i="49"/>
  <c r="U346" i="49"/>
  <c r="V346" i="49"/>
  <c r="W346" i="49"/>
  <c r="AD346" i="49"/>
  <c r="AF346" i="49"/>
  <c r="G345" i="49"/>
  <c r="H345" i="49"/>
  <c r="I345" i="49"/>
  <c r="K345" i="49"/>
  <c r="L345" i="49"/>
  <c r="M345" i="49"/>
  <c r="N345" i="49"/>
  <c r="O345" i="49"/>
  <c r="P345" i="49"/>
  <c r="R345" i="49"/>
  <c r="S345" i="49"/>
  <c r="T345" i="49"/>
  <c r="U345" i="49"/>
  <c r="V345" i="49"/>
  <c r="W345" i="49"/>
  <c r="Y345" i="49"/>
  <c r="Z345" i="49"/>
  <c r="AA345" i="49"/>
  <c r="AB345" i="49"/>
  <c r="AC345" i="49"/>
  <c r="AD345" i="49"/>
  <c r="AF345" i="49"/>
  <c r="I346" i="49"/>
  <c r="M346" i="49"/>
  <c r="O346" i="49"/>
  <c r="R346" i="49"/>
  <c r="Y346" i="49"/>
  <c r="Z346" i="49"/>
  <c r="AA346" i="49"/>
  <c r="AB346" i="49"/>
  <c r="AC346" i="49"/>
  <c r="G347" i="49"/>
  <c r="H347" i="49"/>
  <c r="I347" i="49"/>
  <c r="K347" i="49"/>
  <c r="L347" i="49"/>
  <c r="M347" i="49"/>
  <c r="N347" i="49"/>
  <c r="O347" i="49"/>
  <c r="P347" i="49"/>
  <c r="R347" i="49"/>
  <c r="S347" i="49"/>
  <c r="T347" i="49"/>
  <c r="U347" i="49"/>
  <c r="V347" i="49"/>
  <c r="W347" i="49"/>
  <c r="Y347" i="49"/>
  <c r="Z347" i="49"/>
  <c r="AA347" i="49"/>
  <c r="AB347" i="49"/>
  <c r="AC347" i="49"/>
  <c r="AD347" i="49"/>
  <c r="AF347" i="49"/>
  <c r="H369" i="49"/>
  <c r="K369" i="49"/>
  <c r="L369" i="49"/>
  <c r="M369" i="49"/>
  <c r="N369" i="49"/>
  <c r="O369" i="49"/>
  <c r="P369" i="49"/>
  <c r="U369" i="49"/>
  <c r="V369" i="49"/>
  <c r="W369" i="49"/>
  <c r="AA369" i="49"/>
  <c r="AB369" i="49"/>
  <c r="AC369" i="49"/>
  <c r="AD369" i="49"/>
  <c r="AF369" i="49"/>
  <c r="G368" i="49"/>
  <c r="H368" i="49"/>
  <c r="I368" i="49"/>
  <c r="K368" i="49"/>
  <c r="L368" i="49"/>
  <c r="M368" i="49"/>
  <c r="N368" i="49"/>
  <c r="O368" i="49"/>
  <c r="P368" i="49"/>
  <c r="R368" i="49"/>
  <c r="S368" i="49"/>
  <c r="T368" i="49"/>
  <c r="U368" i="49"/>
  <c r="V368" i="49"/>
  <c r="W368" i="49"/>
  <c r="Y368" i="49"/>
  <c r="Z368" i="49"/>
  <c r="AA368" i="49"/>
  <c r="AB368" i="49"/>
  <c r="AC368" i="49"/>
  <c r="AD368" i="49"/>
  <c r="AF368" i="49"/>
  <c r="G369" i="49"/>
  <c r="I369" i="49"/>
  <c r="R369" i="49"/>
  <c r="S369" i="49"/>
  <c r="T369" i="49"/>
  <c r="Y369" i="49"/>
  <c r="Z369" i="49"/>
  <c r="G370" i="49"/>
  <c r="H370" i="49"/>
  <c r="I370" i="49"/>
  <c r="K370" i="49"/>
  <c r="L370" i="49"/>
  <c r="M370" i="49"/>
  <c r="N370" i="49"/>
  <c r="O370" i="49"/>
  <c r="P370" i="49"/>
  <c r="R370" i="49"/>
  <c r="S370" i="49"/>
  <c r="T370" i="49"/>
  <c r="U370" i="49"/>
  <c r="V370" i="49"/>
  <c r="W370" i="49"/>
  <c r="Y370" i="49"/>
  <c r="Z370" i="49"/>
  <c r="AA370" i="49"/>
  <c r="AB370" i="49"/>
  <c r="AC370" i="49"/>
  <c r="AD370" i="49"/>
  <c r="AF370" i="49"/>
  <c r="G392" i="49"/>
  <c r="H392" i="49"/>
  <c r="I392" i="49"/>
  <c r="K392" i="49"/>
  <c r="L392" i="49"/>
  <c r="M392" i="49"/>
  <c r="N392" i="49"/>
  <c r="S392" i="49"/>
  <c r="T392" i="49"/>
  <c r="Z392" i="49"/>
  <c r="AA392" i="49"/>
  <c r="AD392" i="49"/>
  <c r="AF392" i="49"/>
  <c r="G391" i="49"/>
  <c r="H391" i="49"/>
  <c r="I391" i="49"/>
  <c r="K391" i="49"/>
  <c r="L391" i="49"/>
  <c r="M391" i="49"/>
  <c r="N391" i="49"/>
  <c r="O391" i="49"/>
  <c r="P391" i="49"/>
  <c r="R391" i="49"/>
  <c r="S391" i="49"/>
  <c r="T391" i="49"/>
  <c r="U391" i="49"/>
  <c r="V391" i="49"/>
  <c r="W391" i="49"/>
  <c r="Y391" i="49"/>
  <c r="Z391" i="49"/>
  <c r="AA391" i="49"/>
  <c r="AB391" i="49"/>
  <c r="AC391" i="49"/>
  <c r="AD391" i="49"/>
  <c r="AF391" i="49"/>
  <c r="O392" i="49"/>
  <c r="P392" i="49"/>
  <c r="R392" i="49"/>
  <c r="U392" i="49"/>
  <c r="V392" i="49"/>
  <c r="W392" i="49"/>
  <c r="Y392" i="49"/>
  <c r="AB392" i="49"/>
  <c r="AC392" i="49"/>
  <c r="G393" i="49"/>
  <c r="H393" i="49"/>
  <c r="I393" i="49"/>
  <c r="K393" i="49"/>
  <c r="L393" i="49"/>
  <c r="M393" i="49"/>
  <c r="N393" i="49"/>
  <c r="O393" i="49"/>
  <c r="P393" i="49"/>
  <c r="R393" i="49"/>
  <c r="S393" i="49"/>
  <c r="T393" i="49"/>
  <c r="U393" i="49"/>
  <c r="V393" i="49"/>
  <c r="W393" i="49"/>
  <c r="Y393" i="49"/>
  <c r="Z393" i="49"/>
  <c r="AA393" i="49"/>
  <c r="AB393" i="49"/>
  <c r="AC393" i="49"/>
  <c r="AD393" i="49"/>
  <c r="AF393" i="49"/>
  <c r="G415" i="49"/>
  <c r="H415" i="49"/>
  <c r="I415" i="49"/>
  <c r="K415" i="49"/>
  <c r="L415" i="49"/>
  <c r="O415" i="49"/>
  <c r="P415" i="49"/>
  <c r="U415" i="49"/>
  <c r="V415" i="49"/>
  <c r="W415" i="49"/>
  <c r="Z415" i="49"/>
  <c r="AA415" i="49"/>
  <c r="AB415" i="49"/>
  <c r="AC415" i="49"/>
  <c r="G414" i="49"/>
  <c r="H414" i="49"/>
  <c r="I414" i="49"/>
  <c r="K414" i="49"/>
  <c r="L414" i="49"/>
  <c r="M414" i="49"/>
  <c r="N414" i="49"/>
  <c r="O414" i="49"/>
  <c r="P414" i="49"/>
  <c r="R414" i="49"/>
  <c r="S414" i="49"/>
  <c r="T414" i="49"/>
  <c r="U414" i="49"/>
  <c r="V414" i="49"/>
  <c r="W414" i="49"/>
  <c r="Y414" i="49"/>
  <c r="Z414" i="49"/>
  <c r="AA414" i="49"/>
  <c r="AB414" i="49"/>
  <c r="AC414" i="49"/>
  <c r="AD414" i="49"/>
  <c r="AF414" i="49"/>
  <c r="M415" i="49"/>
  <c r="N415" i="49"/>
  <c r="R415" i="49"/>
  <c r="S415" i="49"/>
  <c r="T415" i="49"/>
  <c r="Y415" i="49"/>
  <c r="AD415" i="49"/>
  <c r="AF415" i="49"/>
  <c r="G416" i="49"/>
  <c r="H416" i="49"/>
  <c r="I416" i="49"/>
  <c r="K416" i="49"/>
  <c r="L416" i="49"/>
  <c r="M416" i="49"/>
  <c r="N416" i="49"/>
  <c r="O416" i="49"/>
  <c r="P416" i="49"/>
  <c r="R416" i="49"/>
  <c r="S416" i="49"/>
  <c r="T416" i="49"/>
  <c r="U416" i="49"/>
  <c r="V416" i="49"/>
  <c r="W416" i="49"/>
  <c r="Y416" i="49"/>
  <c r="Z416" i="49"/>
  <c r="AA416" i="49"/>
  <c r="AB416" i="49"/>
  <c r="AC416" i="49"/>
  <c r="AD416" i="49"/>
  <c r="AF416" i="49"/>
  <c r="D323" i="48"/>
  <c r="D322" i="48"/>
  <c r="D324" i="48"/>
  <c r="D346" i="48"/>
  <c r="D345" i="48"/>
  <c r="D347" i="48"/>
  <c r="D369" i="48"/>
  <c r="D368" i="48"/>
  <c r="D370" i="48"/>
  <c r="D415" i="48"/>
  <c r="D414" i="48"/>
  <c r="D416" i="48"/>
  <c r="F24" i="48"/>
  <c r="H24" i="48"/>
  <c r="I24" i="48"/>
  <c r="J24" i="48"/>
  <c r="M24" i="48"/>
  <c r="N24" i="48"/>
  <c r="O24" i="48"/>
  <c r="P24" i="48"/>
  <c r="Q24" i="48"/>
  <c r="T24" i="48"/>
  <c r="U24" i="48"/>
  <c r="V24" i="48"/>
  <c r="W24" i="48"/>
  <c r="AA24" i="48"/>
  <c r="AB24" i="48"/>
  <c r="AC24" i="48"/>
  <c r="AH24" i="48"/>
  <c r="F23" i="48"/>
  <c r="G23" i="48"/>
  <c r="H23" i="48"/>
  <c r="I23" i="48"/>
  <c r="J23" i="48"/>
  <c r="M23" i="48"/>
  <c r="N23" i="48"/>
  <c r="O23" i="48"/>
  <c r="P23" i="48"/>
  <c r="Q23" i="48"/>
  <c r="T23" i="48"/>
  <c r="U23" i="48"/>
  <c r="V23" i="48"/>
  <c r="W23" i="48"/>
  <c r="X23" i="48"/>
  <c r="AA23" i="48"/>
  <c r="AB23" i="48"/>
  <c r="AC23" i="48"/>
  <c r="AD23" i="48"/>
  <c r="AE23" i="48"/>
  <c r="AH23" i="48"/>
  <c r="G24" i="48"/>
  <c r="X24" i="48"/>
  <c r="AD24" i="48"/>
  <c r="AE24" i="48"/>
  <c r="F25" i="48"/>
  <c r="G25" i="48"/>
  <c r="H25" i="48"/>
  <c r="I25" i="48"/>
  <c r="J25" i="48"/>
  <c r="M25" i="48"/>
  <c r="N25" i="48"/>
  <c r="O25" i="48"/>
  <c r="P25" i="48"/>
  <c r="Q25" i="48"/>
  <c r="T25" i="48"/>
  <c r="U25" i="48"/>
  <c r="V25" i="48"/>
  <c r="W25" i="48"/>
  <c r="X25" i="48"/>
  <c r="AA25" i="48"/>
  <c r="AB25" i="48"/>
  <c r="AC25" i="48"/>
  <c r="AD25" i="48"/>
  <c r="AE25" i="48"/>
  <c r="AH25" i="48"/>
  <c r="F47" i="48"/>
  <c r="G47" i="48"/>
  <c r="H47" i="48"/>
  <c r="J47" i="48"/>
  <c r="M47" i="48"/>
  <c r="N47" i="48"/>
  <c r="O47" i="48"/>
  <c r="P47" i="48"/>
  <c r="Q47" i="48"/>
  <c r="T47" i="48"/>
  <c r="W47" i="48"/>
  <c r="X47" i="48"/>
  <c r="AA47" i="48"/>
  <c r="AC47" i="48"/>
  <c r="AD47" i="48"/>
  <c r="AE47" i="48"/>
  <c r="AH47" i="48"/>
  <c r="F46" i="48"/>
  <c r="G46" i="48"/>
  <c r="H46" i="48"/>
  <c r="I46" i="48"/>
  <c r="J46" i="48"/>
  <c r="M46" i="48"/>
  <c r="N46" i="48"/>
  <c r="O46" i="48"/>
  <c r="P46" i="48"/>
  <c r="Q46" i="48"/>
  <c r="T46" i="48"/>
  <c r="U46" i="48"/>
  <c r="V46" i="48"/>
  <c r="W46" i="48"/>
  <c r="X46" i="48"/>
  <c r="AA46" i="48"/>
  <c r="AB46" i="48"/>
  <c r="AC46" i="48"/>
  <c r="AD46" i="48"/>
  <c r="AE46" i="48"/>
  <c r="AH46" i="48"/>
  <c r="I47" i="48"/>
  <c r="U47" i="48"/>
  <c r="V47" i="48"/>
  <c r="AB47" i="48"/>
  <c r="F48" i="48"/>
  <c r="G48" i="48"/>
  <c r="H48" i="48"/>
  <c r="I48" i="48"/>
  <c r="J48" i="48"/>
  <c r="M48" i="48"/>
  <c r="N48" i="48"/>
  <c r="O48" i="48"/>
  <c r="P48" i="48"/>
  <c r="Q48" i="48"/>
  <c r="T48" i="48"/>
  <c r="U48" i="48"/>
  <c r="V48" i="48"/>
  <c r="W48" i="48"/>
  <c r="X48" i="48"/>
  <c r="AA48" i="48"/>
  <c r="AB48" i="48"/>
  <c r="AC48" i="48"/>
  <c r="AD48" i="48"/>
  <c r="AE48" i="48"/>
  <c r="AH48" i="48"/>
  <c r="F70" i="48"/>
  <c r="G70" i="48"/>
  <c r="H70" i="48"/>
  <c r="I70" i="48"/>
  <c r="J70" i="48"/>
  <c r="M70" i="48"/>
  <c r="P70" i="48"/>
  <c r="Q70" i="48"/>
  <c r="T70" i="48"/>
  <c r="AB70" i="48"/>
  <c r="AC70" i="48"/>
  <c r="AD70" i="48"/>
  <c r="AE70" i="48"/>
  <c r="F69" i="48"/>
  <c r="G69" i="48"/>
  <c r="H69" i="48"/>
  <c r="I69" i="48"/>
  <c r="J69" i="48"/>
  <c r="M69" i="48"/>
  <c r="N69" i="48"/>
  <c r="O69" i="48"/>
  <c r="P69" i="48"/>
  <c r="Q69" i="48"/>
  <c r="T69" i="48"/>
  <c r="U69" i="48"/>
  <c r="V69" i="48"/>
  <c r="W69" i="48"/>
  <c r="X69" i="48"/>
  <c r="AA69" i="48"/>
  <c r="AB69" i="48"/>
  <c r="AC69" i="48"/>
  <c r="AD69" i="48"/>
  <c r="AE69" i="48"/>
  <c r="AH69" i="48"/>
  <c r="N70" i="48"/>
  <c r="O70" i="48"/>
  <c r="U70" i="48"/>
  <c r="V70" i="48"/>
  <c r="W70" i="48"/>
  <c r="X70" i="48"/>
  <c r="AA70" i="48"/>
  <c r="AH70" i="48"/>
  <c r="F71" i="48"/>
  <c r="G71" i="48"/>
  <c r="H71" i="48"/>
  <c r="I71" i="48"/>
  <c r="J71" i="48"/>
  <c r="M71" i="48"/>
  <c r="N71" i="48"/>
  <c r="O71" i="48"/>
  <c r="P71" i="48"/>
  <c r="Q71" i="48"/>
  <c r="T71" i="48"/>
  <c r="U71" i="48"/>
  <c r="V71" i="48"/>
  <c r="W71" i="48"/>
  <c r="X71" i="48"/>
  <c r="AA71" i="48"/>
  <c r="AB71" i="48"/>
  <c r="AC71" i="48"/>
  <c r="AD71" i="48"/>
  <c r="AE71" i="48"/>
  <c r="AH71" i="48"/>
  <c r="H93" i="48"/>
  <c r="I93" i="48"/>
  <c r="J93" i="48"/>
  <c r="N93" i="48"/>
  <c r="O93" i="48"/>
  <c r="P93" i="48"/>
  <c r="Q93" i="48"/>
  <c r="T93" i="48"/>
  <c r="U93" i="48"/>
  <c r="V93" i="48"/>
  <c r="W93" i="48"/>
  <c r="X93" i="48"/>
  <c r="AB93" i="48"/>
  <c r="AC93" i="48"/>
  <c r="AE93" i="48"/>
  <c r="AH93" i="48"/>
  <c r="F92" i="48"/>
  <c r="G92" i="48"/>
  <c r="H92" i="48"/>
  <c r="I92" i="48"/>
  <c r="J92" i="48"/>
  <c r="M92" i="48"/>
  <c r="N92" i="48"/>
  <c r="O92" i="48"/>
  <c r="P92" i="48"/>
  <c r="Q92" i="48"/>
  <c r="T92" i="48"/>
  <c r="U92" i="48"/>
  <c r="V92" i="48"/>
  <c r="W92" i="48"/>
  <c r="X92" i="48"/>
  <c r="AA92" i="48"/>
  <c r="AB92" i="48"/>
  <c r="AC92" i="48"/>
  <c r="AD92" i="48"/>
  <c r="AE92" i="48"/>
  <c r="AH92" i="48"/>
  <c r="F93" i="48"/>
  <c r="G93" i="48"/>
  <c r="M93" i="48"/>
  <c r="AA93" i="48"/>
  <c r="AD93" i="48"/>
  <c r="F94" i="48"/>
  <c r="G94" i="48"/>
  <c r="H94" i="48"/>
  <c r="I94" i="48"/>
  <c r="J94" i="48"/>
  <c r="M94" i="48"/>
  <c r="N94" i="48"/>
  <c r="O94" i="48"/>
  <c r="P94" i="48"/>
  <c r="Q94" i="48"/>
  <c r="T94" i="48"/>
  <c r="U94" i="48"/>
  <c r="V94" i="48"/>
  <c r="W94" i="48"/>
  <c r="X94" i="48"/>
  <c r="AA94" i="48"/>
  <c r="AB94" i="48"/>
  <c r="AC94" i="48"/>
  <c r="AD94" i="48"/>
  <c r="AE94" i="48"/>
  <c r="AH94" i="48"/>
  <c r="F116" i="48"/>
  <c r="G116" i="48"/>
  <c r="H116" i="48"/>
  <c r="I116" i="48"/>
  <c r="M116" i="48"/>
  <c r="N116" i="48"/>
  <c r="O116" i="48"/>
  <c r="T116" i="48"/>
  <c r="U116" i="48"/>
  <c r="V116" i="48"/>
  <c r="X116" i="48"/>
  <c r="AA116" i="48"/>
  <c r="AB116" i="48"/>
  <c r="AD116" i="48"/>
  <c r="F115" i="48"/>
  <c r="G115" i="48"/>
  <c r="H115" i="48"/>
  <c r="I115" i="48"/>
  <c r="J115" i="48"/>
  <c r="M115" i="48"/>
  <c r="N115" i="48"/>
  <c r="O115" i="48"/>
  <c r="P115" i="48"/>
  <c r="Q115" i="48"/>
  <c r="T115" i="48"/>
  <c r="U115" i="48"/>
  <c r="V115" i="48"/>
  <c r="W115" i="48"/>
  <c r="X115" i="48"/>
  <c r="AA115" i="48"/>
  <c r="AB115" i="48"/>
  <c r="AC115" i="48"/>
  <c r="AD115" i="48"/>
  <c r="AE115" i="48"/>
  <c r="AH115" i="48"/>
  <c r="J116" i="48"/>
  <c r="P116" i="48"/>
  <c r="Q116" i="48"/>
  <c r="W116" i="48"/>
  <c r="AC116" i="48"/>
  <c r="AE116" i="48"/>
  <c r="AH116" i="48"/>
  <c r="F117" i="48"/>
  <c r="G117" i="48"/>
  <c r="H117" i="48"/>
  <c r="I117" i="48"/>
  <c r="J117" i="48"/>
  <c r="M117" i="48"/>
  <c r="N117" i="48"/>
  <c r="O117" i="48"/>
  <c r="P117" i="48"/>
  <c r="Q117" i="48"/>
  <c r="T117" i="48"/>
  <c r="U117" i="48"/>
  <c r="V117" i="48"/>
  <c r="W117" i="48"/>
  <c r="X117" i="48"/>
  <c r="AA117" i="48"/>
  <c r="AB117" i="48"/>
  <c r="AC117" i="48"/>
  <c r="AD117" i="48"/>
  <c r="AE117" i="48"/>
  <c r="AH117" i="48"/>
  <c r="F139" i="48"/>
  <c r="G139" i="48"/>
  <c r="H139" i="48"/>
  <c r="I139" i="48"/>
  <c r="J139" i="48"/>
  <c r="M139" i="48"/>
  <c r="O139" i="48"/>
  <c r="P139" i="48"/>
  <c r="Q139" i="48"/>
  <c r="T139" i="48"/>
  <c r="U139" i="48"/>
  <c r="V139" i="48"/>
  <c r="W139" i="48"/>
  <c r="X139" i="48"/>
  <c r="AB139" i="48"/>
  <c r="AC139" i="48"/>
  <c r="AD139" i="48"/>
  <c r="AE139" i="48"/>
  <c r="AH139" i="48"/>
  <c r="F138" i="48"/>
  <c r="G138" i="48"/>
  <c r="H138" i="48"/>
  <c r="I138" i="48"/>
  <c r="J138" i="48"/>
  <c r="M138" i="48"/>
  <c r="N138" i="48"/>
  <c r="O138" i="48"/>
  <c r="P138" i="48"/>
  <c r="Q138" i="48"/>
  <c r="T138" i="48"/>
  <c r="U138" i="48"/>
  <c r="V138" i="48"/>
  <c r="W138" i="48"/>
  <c r="X138" i="48"/>
  <c r="AA138" i="48"/>
  <c r="AB138" i="48"/>
  <c r="AC138" i="48"/>
  <c r="AD138" i="48"/>
  <c r="AE138" i="48"/>
  <c r="AH138" i="48"/>
  <c r="N139" i="48"/>
  <c r="AA139" i="48"/>
  <c r="F140" i="48"/>
  <c r="G140" i="48"/>
  <c r="H140" i="48"/>
  <c r="I140" i="48"/>
  <c r="J140" i="48"/>
  <c r="M140" i="48"/>
  <c r="N140" i="48"/>
  <c r="O140" i="48"/>
  <c r="P140" i="48"/>
  <c r="Q140" i="48"/>
  <c r="T140" i="48"/>
  <c r="U140" i="48"/>
  <c r="V140" i="48"/>
  <c r="W140" i="48"/>
  <c r="X140" i="48"/>
  <c r="AA140" i="48"/>
  <c r="AB140" i="48"/>
  <c r="AC140" i="48"/>
  <c r="AD140" i="48"/>
  <c r="AE140" i="48"/>
  <c r="AH140" i="48"/>
  <c r="F162" i="48"/>
  <c r="G162" i="48"/>
  <c r="H162" i="48"/>
  <c r="I162" i="48"/>
  <c r="J162" i="48"/>
  <c r="N162" i="48"/>
  <c r="O162" i="48"/>
  <c r="P162" i="48"/>
  <c r="Q162" i="48"/>
  <c r="T162" i="48"/>
  <c r="U162" i="48"/>
  <c r="V162" i="48"/>
  <c r="AC162" i="48"/>
  <c r="AD162" i="48"/>
  <c r="AH162" i="48"/>
  <c r="F161" i="48"/>
  <c r="G161" i="48"/>
  <c r="H161" i="48"/>
  <c r="I161" i="48"/>
  <c r="J161" i="48"/>
  <c r="M161" i="48"/>
  <c r="N161" i="48"/>
  <c r="O161" i="48"/>
  <c r="P161" i="48"/>
  <c r="Q161" i="48"/>
  <c r="T161" i="48"/>
  <c r="U161" i="48"/>
  <c r="V161" i="48"/>
  <c r="W161" i="48"/>
  <c r="X161" i="48"/>
  <c r="AA161" i="48"/>
  <c r="AB161" i="48"/>
  <c r="AC161" i="48"/>
  <c r="AD161" i="48"/>
  <c r="AE161" i="48"/>
  <c r="AH161" i="48"/>
  <c r="M162" i="48"/>
  <c r="W162" i="48"/>
  <c r="X162" i="48"/>
  <c r="AA162" i="48"/>
  <c r="AB162" i="48"/>
  <c r="AE162" i="48"/>
  <c r="F163" i="48"/>
  <c r="G163" i="48"/>
  <c r="H163" i="48"/>
  <c r="I163" i="48"/>
  <c r="AI163" i="48" s="1"/>
  <c r="T58" i="31" s="1"/>
  <c r="J163" i="48"/>
  <c r="M163" i="48"/>
  <c r="N163" i="48"/>
  <c r="O163" i="48"/>
  <c r="P163" i="48"/>
  <c r="Q163" i="48"/>
  <c r="T163" i="48"/>
  <c r="U163" i="48"/>
  <c r="V163" i="48"/>
  <c r="W163" i="48"/>
  <c r="X163" i="48"/>
  <c r="AA163" i="48"/>
  <c r="AB163" i="48"/>
  <c r="AC163" i="48"/>
  <c r="AD163" i="48"/>
  <c r="AE163" i="48"/>
  <c r="AH163" i="48"/>
  <c r="F185" i="48"/>
  <c r="G185" i="48"/>
  <c r="H185" i="48"/>
  <c r="I185" i="48"/>
  <c r="J185" i="48"/>
  <c r="M185" i="48"/>
  <c r="N185" i="48"/>
  <c r="Q185" i="48"/>
  <c r="T185" i="48"/>
  <c r="U185" i="48"/>
  <c r="V185" i="48"/>
  <c r="X185" i="48"/>
  <c r="AC185" i="48"/>
  <c r="F184" i="48"/>
  <c r="G184" i="48"/>
  <c r="H184" i="48"/>
  <c r="I184" i="48"/>
  <c r="J184" i="48"/>
  <c r="M184" i="48"/>
  <c r="N184" i="48"/>
  <c r="O184" i="48"/>
  <c r="P184" i="48"/>
  <c r="Q184" i="48"/>
  <c r="T184" i="48"/>
  <c r="U184" i="48"/>
  <c r="V184" i="48"/>
  <c r="W184" i="48"/>
  <c r="X184" i="48"/>
  <c r="AA184" i="48"/>
  <c r="AB184" i="48"/>
  <c r="AC184" i="48"/>
  <c r="AD184" i="48"/>
  <c r="AE184" i="48"/>
  <c r="AH184" i="48"/>
  <c r="O185" i="48"/>
  <c r="P185" i="48"/>
  <c r="W185" i="48"/>
  <c r="AA185" i="48"/>
  <c r="AB185" i="48"/>
  <c r="AD185" i="48"/>
  <c r="AE185" i="48"/>
  <c r="AH185" i="48"/>
  <c r="F186" i="48"/>
  <c r="G186" i="48"/>
  <c r="H186" i="48"/>
  <c r="I186" i="48"/>
  <c r="J186" i="48"/>
  <c r="M186" i="48"/>
  <c r="N186" i="48"/>
  <c r="O186" i="48"/>
  <c r="P186" i="48"/>
  <c r="Q186" i="48"/>
  <c r="T186" i="48"/>
  <c r="U186" i="48"/>
  <c r="V186" i="48"/>
  <c r="W186" i="48"/>
  <c r="X186" i="48"/>
  <c r="AA186" i="48"/>
  <c r="AB186" i="48"/>
  <c r="AC186" i="48"/>
  <c r="AD186" i="48"/>
  <c r="AE186" i="48"/>
  <c r="AH186" i="48"/>
  <c r="F208" i="48"/>
  <c r="G208" i="48"/>
  <c r="H208" i="48"/>
  <c r="I208" i="48"/>
  <c r="M208" i="48"/>
  <c r="O208" i="48"/>
  <c r="P208" i="48"/>
  <c r="Q208" i="48"/>
  <c r="T208" i="48"/>
  <c r="U208" i="48"/>
  <c r="V208" i="48"/>
  <c r="W208" i="48"/>
  <c r="AB208" i="48"/>
  <c r="AC208" i="48"/>
  <c r="AD208" i="48"/>
  <c r="AE208" i="48"/>
  <c r="AH208" i="48"/>
  <c r="F207" i="48"/>
  <c r="G207" i="48"/>
  <c r="H207" i="48"/>
  <c r="I207" i="48"/>
  <c r="J207" i="48"/>
  <c r="M207" i="48"/>
  <c r="N207" i="48"/>
  <c r="O207" i="48"/>
  <c r="P207" i="48"/>
  <c r="Q207" i="48"/>
  <c r="T207" i="48"/>
  <c r="U207" i="48"/>
  <c r="V207" i="48"/>
  <c r="W207" i="48"/>
  <c r="X207" i="48"/>
  <c r="AA207" i="48"/>
  <c r="AB207" i="48"/>
  <c r="AC207" i="48"/>
  <c r="AD207" i="48"/>
  <c r="AE207" i="48"/>
  <c r="AH207" i="48"/>
  <c r="J208" i="48"/>
  <c r="N208" i="48"/>
  <c r="X208" i="48"/>
  <c r="AA208" i="48"/>
  <c r="F209" i="48"/>
  <c r="G209" i="48"/>
  <c r="H209" i="48"/>
  <c r="I209" i="48"/>
  <c r="J209" i="48"/>
  <c r="M209" i="48"/>
  <c r="N209" i="48"/>
  <c r="O209" i="48"/>
  <c r="P209" i="48"/>
  <c r="Q209" i="48"/>
  <c r="T209" i="48"/>
  <c r="U209" i="48"/>
  <c r="V209" i="48"/>
  <c r="W209" i="48"/>
  <c r="X209" i="48"/>
  <c r="AA209" i="48"/>
  <c r="AB209" i="48"/>
  <c r="AC209" i="48"/>
  <c r="AD209" i="48"/>
  <c r="AE209" i="48"/>
  <c r="AH209" i="48"/>
  <c r="F231" i="48"/>
  <c r="G231" i="48"/>
  <c r="H231" i="48"/>
  <c r="I231" i="48"/>
  <c r="J231" i="48"/>
  <c r="M231" i="48"/>
  <c r="N231" i="48"/>
  <c r="O231" i="48"/>
  <c r="P231" i="48"/>
  <c r="Q231" i="48"/>
  <c r="T231" i="48"/>
  <c r="U231" i="48"/>
  <c r="V231" i="48"/>
  <c r="W231" i="48"/>
  <c r="AB231" i="48"/>
  <c r="AC231" i="48"/>
  <c r="AD231" i="48"/>
  <c r="AE231" i="48"/>
  <c r="AH231" i="48"/>
  <c r="F230" i="48"/>
  <c r="G230" i="48"/>
  <c r="H230" i="48"/>
  <c r="I230" i="48"/>
  <c r="J230" i="48"/>
  <c r="M230" i="48"/>
  <c r="N230" i="48"/>
  <c r="O230" i="48"/>
  <c r="P230" i="48"/>
  <c r="Q230" i="48"/>
  <c r="T230" i="48"/>
  <c r="U230" i="48"/>
  <c r="V230" i="48"/>
  <c r="W230" i="48"/>
  <c r="X230" i="48"/>
  <c r="AA230" i="48"/>
  <c r="AB230" i="48"/>
  <c r="AC230" i="48"/>
  <c r="AD230" i="48"/>
  <c r="AE230" i="48"/>
  <c r="AH230" i="48"/>
  <c r="X231" i="48"/>
  <c r="AA231" i="48"/>
  <c r="F232" i="48"/>
  <c r="G232" i="48"/>
  <c r="H232" i="48"/>
  <c r="I232" i="48"/>
  <c r="J232" i="48"/>
  <c r="M232" i="48"/>
  <c r="N232" i="48"/>
  <c r="O232" i="48"/>
  <c r="P232" i="48"/>
  <c r="Q232" i="48"/>
  <c r="T232" i="48"/>
  <c r="U232" i="48"/>
  <c r="V232" i="48"/>
  <c r="W232" i="48"/>
  <c r="X232" i="48"/>
  <c r="AA232" i="48"/>
  <c r="AB232" i="48"/>
  <c r="AC232" i="48"/>
  <c r="AD232" i="48"/>
  <c r="AE232" i="48"/>
  <c r="AH232" i="48"/>
  <c r="F254" i="48"/>
  <c r="G254" i="48"/>
  <c r="H254" i="48"/>
  <c r="I254" i="48"/>
  <c r="M254" i="48"/>
  <c r="N254" i="48"/>
  <c r="O254" i="48"/>
  <c r="P254" i="48"/>
  <c r="Q254" i="48"/>
  <c r="T254" i="48"/>
  <c r="U254" i="48"/>
  <c r="V254" i="48"/>
  <c r="W254" i="48"/>
  <c r="X254" i="48"/>
  <c r="AD254" i="48"/>
  <c r="AE254" i="48"/>
  <c r="F253" i="48"/>
  <c r="G253" i="48"/>
  <c r="H253" i="48"/>
  <c r="I253" i="48"/>
  <c r="J253" i="48"/>
  <c r="M253" i="48"/>
  <c r="N253" i="48"/>
  <c r="O253" i="48"/>
  <c r="P253" i="48"/>
  <c r="Q253" i="48"/>
  <c r="T253" i="48"/>
  <c r="U253" i="48"/>
  <c r="V253" i="48"/>
  <c r="W253" i="48"/>
  <c r="X253" i="48"/>
  <c r="AA253" i="48"/>
  <c r="AB253" i="48"/>
  <c r="AC253" i="48"/>
  <c r="AD253" i="48"/>
  <c r="AE253" i="48"/>
  <c r="AH253" i="48"/>
  <c r="J254" i="48"/>
  <c r="AA254" i="48"/>
  <c r="AB254" i="48"/>
  <c r="AC254" i="48"/>
  <c r="AH254" i="48"/>
  <c r="F255" i="48"/>
  <c r="G255" i="48"/>
  <c r="H255" i="48"/>
  <c r="I255" i="48"/>
  <c r="J255" i="48"/>
  <c r="M255" i="48"/>
  <c r="N255" i="48"/>
  <c r="O255" i="48"/>
  <c r="P255" i="48"/>
  <c r="Q255" i="48"/>
  <c r="T255" i="48"/>
  <c r="U255" i="48"/>
  <c r="V255" i="48"/>
  <c r="W255" i="48"/>
  <c r="X255" i="48"/>
  <c r="AA255" i="48"/>
  <c r="AB255" i="48"/>
  <c r="AC255" i="48"/>
  <c r="AD255" i="48"/>
  <c r="AE255" i="48"/>
  <c r="AH255" i="48"/>
  <c r="F277" i="48"/>
  <c r="G277" i="48"/>
  <c r="H277" i="48"/>
  <c r="I277" i="48"/>
  <c r="J277" i="48"/>
  <c r="M277" i="48"/>
  <c r="N277" i="48"/>
  <c r="O277" i="48"/>
  <c r="P277" i="48"/>
  <c r="Q277" i="48"/>
  <c r="AB277" i="48"/>
  <c r="AC277" i="48"/>
  <c r="AD277" i="48"/>
  <c r="AE277" i="48"/>
  <c r="AH277" i="48"/>
  <c r="F276" i="48"/>
  <c r="G276" i="48"/>
  <c r="H276" i="48"/>
  <c r="I276" i="48"/>
  <c r="J276" i="48"/>
  <c r="M276" i="48"/>
  <c r="N276" i="48"/>
  <c r="O276" i="48"/>
  <c r="P276" i="48"/>
  <c r="Q276" i="48"/>
  <c r="T276" i="48"/>
  <c r="U276" i="48"/>
  <c r="V276" i="48"/>
  <c r="W276" i="48"/>
  <c r="X276" i="48"/>
  <c r="AA276" i="48"/>
  <c r="AB276" i="48"/>
  <c r="AC276" i="48"/>
  <c r="AD276" i="48"/>
  <c r="AE276" i="48"/>
  <c r="AH276" i="48"/>
  <c r="T277" i="48"/>
  <c r="U277" i="48"/>
  <c r="V277" i="48"/>
  <c r="W277" i="48"/>
  <c r="X277" i="48"/>
  <c r="AA277" i="48"/>
  <c r="F278" i="48"/>
  <c r="G278" i="48"/>
  <c r="H278" i="48"/>
  <c r="I278" i="48"/>
  <c r="J278" i="48"/>
  <c r="M278" i="48"/>
  <c r="N278" i="48"/>
  <c r="O278" i="48"/>
  <c r="P278" i="48"/>
  <c r="Q278" i="48"/>
  <c r="T278" i="48"/>
  <c r="U278" i="48"/>
  <c r="V278" i="48"/>
  <c r="W278" i="48"/>
  <c r="X278" i="48"/>
  <c r="AA278" i="48"/>
  <c r="AB278" i="48"/>
  <c r="AC278" i="48"/>
  <c r="AD278" i="48"/>
  <c r="AE278" i="48"/>
  <c r="AH278" i="48"/>
  <c r="F300" i="48"/>
  <c r="H300" i="48"/>
  <c r="I300" i="48"/>
  <c r="J300" i="48"/>
  <c r="M300" i="48"/>
  <c r="N300" i="48"/>
  <c r="O300" i="48"/>
  <c r="P300" i="48"/>
  <c r="Q300" i="48"/>
  <c r="T300" i="48"/>
  <c r="U300" i="48"/>
  <c r="V300" i="48"/>
  <c r="AA300" i="48"/>
  <c r="AB300" i="48"/>
  <c r="AC300" i="48"/>
  <c r="AE300" i="48"/>
  <c r="AH300" i="48"/>
  <c r="F299" i="48"/>
  <c r="G299" i="48"/>
  <c r="H299" i="48"/>
  <c r="I299" i="48"/>
  <c r="J299" i="48"/>
  <c r="M299" i="48"/>
  <c r="N299" i="48"/>
  <c r="O299" i="48"/>
  <c r="P299" i="48"/>
  <c r="Q299" i="48"/>
  <c r="T299" i="48"/>
  <c r="U299" i="48"/>
  <c r="V299" i="48"/>
  <c r="W299" i="48"/>
  <c r="X299" i="48"/>
  <c r="AA299" i="48"/>
  <c r="AB299" i="48"/>
  <c r="AC299" i="48"/>
  <c r="AD299" i="48"/>
  <c r="AE299" i="48"/>
  <c r="AH299" i="48"/>
  <c r="G300" i="48"/>
  <c r="W300" i="48"/>
  <c r="X300" i="48"/>
  <c r="AD300" i="48"/>
  <c r="F301" i="48"/>
  <c r="G301" i="48"/>
  <c r="H301" i="48"/>
  <c r="I301" i="48"/>
  <c r="J301" i="48"/>
  <c r="M301" i="48"/>
  <c r="N301" i="48"/>
  <c r="O301" i="48"/>
  <c r="P301" i="48"/>
  <c r="Q301" i="48"/>
  <c r="T301" i="48"/>
  <c r="U301" i="48"/>
  <c r="V301" i="48"/>
  <c r="W301" i="48"/>
  <c r="X301" i="48"/>
  <c r="AA301" i="48"/>
  <c r="AB301" i="48"/>
  <c r="AC301" i="48"/>
  <c r="AD301" i="48"/>
  <c r="AE301" i="48"/>
  <c r="AH301" i="48"/>
  <c r="F323" i="48"/>
  <c r="G323" i="48"/>
  <c r="M323" i="48"/>
  <c r="N323" i="48"/>
  <c r="O323" i="48"/>
  <c r="P323" i="48"/>
  <c r="Q323" i="48"/>
  <c r="R323" i="48"/>
  <c r="T323" i="48"/>
  <c r="V323" i="48"/>
  <c r="X323" i="48"/>
  <c r="Y323" i="48"/>
  <c r="AA323" i="48"/>
  <c r="AB323" i="48"/>
  <c r="AC323" i="48"/>
  <c r="AD323" i="48"/>
  <c r="AE323" i="48"/>
  <c r="AF323" i="48"/>
  <c r="F322" i="48"/>
  <c r="G322" i="48"/>
  <c r="H322" i="48"/>
  <c r="I322" i="48"/>
  <c r="J322" i="48"/>
  <c r="K322" i="48"/>
  <c r="M322" i="48"/>
  <c r="N322" i="48"/>
  <c r="O322" i="48"/>
  <c r="P322" i="48"/>
  <c r="Q322" i="48"/>
  <c r="R322" i="48"/>
  <c r="T322" i="48"/>
  <c r="U322" i="48"/>
  <c r="V322" i="48"/>
  <c r="W322" i="48"/>
  <c r="X322" i="48"/>
  <c r="Y322" i="48"/>
  <c r="AA322" i="48"/>
  <c r="AB322" i="48"/>
  <c r="AC322" i="48"/>
  <c r="AD322" i="48"/>
  <c r="AE322" i="48"/>
  <c r="AF322" i="48"/>
  <c r="AH322" i="48"/>
  <c r="H323" i="48"/>
  <c r="I323" i="48"/>
  <c r="J323" i="48"/>
  <c r="K323" i="48"/>
  <c r="U323" i="48"/>
  <c r="W323" i="48"/>
  <c r="AH323" i="48"/>
  <c r="F324" i="48"/>
  <c r="G324" i="48"/>
  <c r="H324" i="48"/>
  <c r="I324" i="48"/>
  <c r="J324" i="48"/>
  <c r="K324" i="48"/>
  <c r="M324" i="48"/>
  <c r="N324" i="48"/>
  <c r="O324" i="48"/>
  <c r="P324" i="48"/>
  <c r="Q324" i="48"/>
  <c r="R324" i="48"/>
  <c r="T324" i="48"/>
  <c r="U324" i="48"/>
  <c r="V324" i="48"/>
  <c r="W324" i="48"/>
  <c r="X324" i="48"/>
  <c r="Y324" i="48"/>
  <c r="AA324" i="48"/>
  <c r="AB324" i="48"/>
  <c r="AC324" i="48"/>
  <c r="AD324" i="48"/>
  <c r="AE324" i="48"/>
  <c r="AF324" i="48"/>
  <c r="AH324" i="48"/>
  <c r="F346" i="48"/>
  <c r="G346" i="48"/>
  <c r="I346" i="48"/>
  <c r="J346" i="48"/>
  <c r="K346" i="48"/>
  <c r="M346" i="48"/>
  <c r="O346" i="48"/>
  <c r="P346" i="48"/>
  <c r="Q346" i="48"/>
  <c r="R346" i="48"/>
  <c r="U346" i="48"/>
  <c r="W346" i="48"/>
  <c r="X346" i="48"/>
  <c r="Y346" i="48"/>
  <c r="AB346" i="48"/>
  <c r="AC346" i="48"/>
  <c r="AD346" i="48"/>
  <c r="AH346" i="48"/>
  <c r="F345" i="48"/>
  <c r="G345" i="48"/>
  <c r="H345" i="48"/>
  <c r="I345" i="48"/>
  <c r="J345" i="48"/>
  <c r="K345" i="48"/>
  <c r="M345" i="48"/>
  <c r="N345" i="48"/>
  <c r="O345" i="48"/>
  <c r="P345" i="48"/>
  <c r="Q345" i="48"/>
  <c r="R345" i="48"/>
  <c r="T345" i="48"/>
  <c r="U345" i="48"/>
  <c r="V345" i="48"/>
  <c r="W345" i="48"/>
  <c r="X345" i="48"/>
  <c r="Y345" i="48"/>
  <c r="AA345" i="48"/>
  <c r="AB345" i="48"/>
  <c r="AC345" i="48"/>
  <c r="AD345" i="48"/>
  <c r="AE345" i="48"/>
  <c r="AF345" i="48"/>
  <c r="AH345" i="48"/>
  <c r="H346" i="48"/>
  <c r="N346" i="48"/>
  <c r="T346" i="48"/>
  <c r="V346" i="48"/>
  <c r="AA346" i="48"/>
  <c r="AE346" i="48"/>
  <c r="AF346" i="48"/>
  <c r="F347" i="48"/>
  <c r="G347" i="48"/>
  <c r="H347" i="48"/>
  <c r="I347" i="48"/>
  <c r="J347" i="48"/>
  <c r="K347" i="48"/>
  <c r="M347" i="48"/>
  <c r="N347" i="48"/>
  <c r="O347" i="48"/>
  <c r="P347" i="48"/>
  <c r="Q347" i="48"/>
  <c r="R347" i="48"/>
  <c r="T347" i="48"/>
  <c r="U347" i="48"/>
  <c r="V347" i="48"/>
  <c r="W347" i="48"/>
  <c r="X347" i="48"/>
  <c r="Y347" i="48"/>
  <c r="AA347" i="48"/>
  <c r="AB347" i="48"/>
  <c r="AC347" i="48"/>
  <c r="AD347" i="48"/>
  <c r="AE347" i="48"/>
  <c r="AF347" i="48"/>
  <c r="AH347" i="48"/>
  <c r="G369" i="48"/>
  <c r="H369" i="48"/>
  <c r="I369" i="48"/>
  <c r="J369" i="48"/>
  <c r="K369" i="48"/>
  <c r="M369" i="48"/>
  <c r="N369" i="48"/>
  <c r="O369" i="48"/>
  <c r="P369" i="48"/>
  <c r="T369" i="48"/>
  <c r="U369" i="48"/>
  <c r="V369" i="48"/>
  <c r="W369" i="48"/>
  <c r="Y369" i="48"/>
  <c r="AA369" i="48"/>
  <c r="AB369" i="48"/>
  <c r="AC369" i="48"/>
  <c r="AF369" i="48"/>
  <c r="AH369" i="48"/>
  <c r="F368" i="48"/>
  <c r="G368" i="48"/>
  <c r="H368" i="48"/>
  <c r="I368" i="48"/>
  <c r="J368" i="48"/>
  <c r="K368" i="48"/>
  <c r="M368" i="48"/>
  <c r="N368" i="48"/>
  <c r="O368" i="48"/>
  <c r="P368" i="48"/>
  <c r="Q368" i="48"/>
  <c r="R368" i="48"/>
  <c r="T368" i="48"/>
  <c r="U368" i="48"/>
  <c r="V368" i="48"/>
  <c r="W368" i="48"/>
  <c r="X368" i="48"/>
  <c r="Y368" i="48"/>
  <c r="AA368" i="48"/>
  <c r="AB368" i="48"/>
  <c r="AC368" i="48"/>
  <c r="AD368" i="48"/>
  <c r="AE368" i="48"/>
  <c r="AF368" i="48"/>
  <c r="AH368" i="48"/>
  <c r="F369" i="48"/>
  <c r="Q369" i="48"/>
  <c r="R369" i="48"/>
  <c r="X369" i="48"/>
  <c r="AD369" i="48"/>
  <c r="AE369" i="48"/>
  <c r="F370" i="48"/>
  <c r="G370" i="48"/>
  <c r="H370" i="48"/>
  <c r="I370" i="48"/>
  <c r="J370" i="48"/>
  <c r="K370" i="48"/>
  <c r="M370" i="48"/>
  <c r="N370" i="48"/>
  <c r="O370" i="48"/>
  <c r="P370" i="48"/>
  <c r="Q370" i="48"/>
  <c r="R370" i="48"/>
  <c r="T370" i="48"/>
  <c r="U370" i="48"/>
  <c r="V370" i="48"/>
  <c r="W370" i="48"/>
  <c r="X370" i="48"/>
  <c r="Y370" i="48"/>
  <c r="AA370" i="48"/>
  <c r="AB370" i="48"/>
  <c r="AC370" i="48"/>
  <c r="AD370" i="48"/>
  <c r="AE370" i="48"/>
  <c r="AF370" i="48"/>
  <c r="AH370" i="48"/>
  <c r="F415" i="48"/>
  <c r="G415" i="48"/>
  <c r="H415" i="48"/>
  <c r="I415" i="48"/>
  <c r="J415" i="48"/>
  <c r="K415" i="48"/>
  <c r="M415" i="48"/>
  <c r="O415" i="48"/>
  <c r="P415" i="48"/>
  <c r="Q415" i="48"/>
  <c r="R415" i="48"/>
  <c r="T415" i="48"/>
  <c r="V415" i="48"/>
  <c r="W415" i="48"/>
  <c r="X415" i="48"/>
  <c r="Y415" i="48"/>
  <c r="AA415" i="48"/>
  <c r="AB415" i="48"/>
  <c r="AC415" i="48"/>
  <c r="AD415" i="48"/>
  <c r="F414" i="48"/>
  <c r="G414" i="48"/>
  <c r="H414" i="48"/>
  <c r="I414" i="48"/>
  <c r="J414" i="48"/>
  <c r="K414" i="48"/>
  <c r="M414" i="48"/>
  <c r="N414" i="48"/>
  <c r="O414" i="48"/>
  <c r="P414" i="48"/>
  <c r="Q414" i="48"/>
  <c r="R414" i="48"/>
  <c r="T414" i="48"/>
  <c r="U414" i="48"/>
  <c r="V414" i="48"/>
  <c r="W414" i="48"/>
  <c r="X414" i="48"/>
  <c r="Y414" i="48"/>
  <c r="AA414" i="48"/>
  <c r="AB414" i="48"/>
  <c r="AC414" i="48"/>
  <c r="AD414" i="48"/>
  <c r="AE414" i="48"/>
  <c r="AF414" i="48"/>
  <c r="AH414" i="48"/>
  <c r="N415" i="48"/>
  <c r="U415" i="48"/>
  <c r="AE415" i="48"/>
  <c r="AF415" i="48"/>
  <c r="AH415" i="48"/>
  <c r="F416" i="48"/>
  <c r="G416" i="48"/>
  <c r="H416" i="48"/>
  <c r="I416" i="48"/>
  <c r="J416" i="48"/>
  <c r="K416" i="48"/>
  <c r="M416" i="48"/>
  <c r="N416" i="48"/>
  <c r="O416" i="48"/>
  <c r="P416" i="48"/>
  <c r="Q416" i="48"/>
  <c r="R416" i="48"/>
  <c r="T416" i="48"/>
  <c r="U416" i="48"/>
  <c r="V416" i="48"/>
  <c r="W416" i="48"/>
  <c r="X416" i="48"/>
  <c r="Y416" i="48"/>
  <c r="AA416" i="48"/>
  <c r="AB416" i="48"/>
  <c r="AC416" i="48"/>
  <c r="AD416" i="48"/>
  <c r="AE416" i="48"/>
  <c r="AF416" i="48"/>
  <c r="AH416" i="48"/>
  <c r="AH416" i="52"/>
  <c r="AG416" i="52"/>
  <c r="AF416" i="52"/>
  <c r="AE416" i="52"/>
  <c r="F416" i="52"/>
  <c r="E416" i="52"/>
  <c r="D416" i="52"/>
  <c r="AI416" i="52" s="1"/>
  <c r="X179" i="31" s="1"/>
  <c r="AE415" i="52"/>
  <c r="AH414" i="52"/>
  <c r="AG414" i="52"/>
  <c r="AF414" i="52"/>
  <c r="AE414" i="52"/>
  <c r="F414" i="52"/>
  <c r="E414" i="52"/>
  <c r="D414" i="52"/>
  <c r="AH415" i="52"/>
  <c r="AG415" i="52"/>
  <c r="AF415" i="52"/>
  <c r="F415" i="52"/>
  <c r="E415" i="52"/>
  <c r="AH393" i="52"/>
  <c r="AG393" i="52"/>
  <c r="AF393" i="52"/>
  <c r="AE393" i="52"/>
  <c r="F393" i="52"/>
  <c r="E393" i="52"/>
  <c r="D393" i="52"/>
  <c r="AE392" i="52"/>
  <c r="F392" i="52"/>
  <c r="D392" i="52"/>
  <c r="AH391" i="52"/>
  <c r="AG391" i="52"/>
  <c r="AF391" i="52"/>
  <c r="AE391" i="52"/>
  <c r="F391" i="52"/>
  <c r="E391" i="52"/>
  <c r="D391" i="52"/>
  <c r="AH392" i="52"/>
  <c r="AG392" i="52"/>
  <c r="AF392" i="52"/>
  <c r="E392" i="52"/>
  <c r="AH370" i="52"/>
  <c r="AG370" i="52"/>
  <c r="AF370" i="52"/>
  <c r="AE370" i="52"/>
  <c r="F370" i="52"/>
  <c r="E370" i="52"/>
  <c r="D370" i="52"/>
  <c r="AE369" i="52"/>
  <c r="AH368" i="52"/>
  <c r="AG368" i="52"/>
  <c r="AF368" i="52"/>
  <c r="AE368" i="52"/>
  <c r="F368" i="52"/>
  <c r="E368" i="52"/>
  <c r="D368" i="52"/>
  <c r="AH369" i="52"/>
  <c r="AG369" i="52"/>
  <c r="AF369" i="52"/>
  <c r="F369" i="52"/>
  <c r="E369" i="52"/>
  <c r="D369" i="52"/>
  <c r="AH347" i="52"/>
  <c r="AG347" i="52"/>
  <c r="AF347" i="52"/>
  <c r="AE347" i="52"/>
  <c r="F347" i="52"/>
  <c r="E347" i="52"/>
  <c r="D347" i="52"/>
  <c r="AH345" i="52"/>
  <c r="AG345" i="52"/>
  <c r="AF345" i="52"/>
  <c r="AE345" i="52"/>
  <c r="F345" i="52"/>
  <c r="E345" i="52"/>
  <c r="D345" i="52"/>
  <c r="AH346" i="52"/>
  <c r="AG346" i="52"/>
  <c r="AF346" i="52"/>
  <c r="AE346" i="52"/>
  <c r="F346" i="52"/>
  <c r="E346" i="52"/>
  <c r="AH324" i="52"/>
  <c r="AG324" i="52"/>
  <c r="AF324" i="52"/>
  <c r="AE324" i="52"/>
  <c r="F324" i="52"/>
  <c r="E324" i="52"/>
  <c r="D324" i="52"/>
  <c r="AE323" i="52"/>
  <c r="F323" i="52"/>
  <c r="E323" i="52"/>
  <c r="D323" i="52"/>
  <c r="AH322" i="52"/>
  <c r="AG322" i="52"/>
  <c r="AF322" i="52"/>
  <c r="AE322" i="52"/>
  <c r="F322" i="52"/>
  <c r="E322" i="52"/>
  <c r="D322" i="52"/>
  <c r="AH323" i="52"/>
  <c r="AG323" i="52"/>
  <c r="AF323" i="52"/>
  <c r="AH301" i="52"/>
  <c r="AG301" i="52"/>
  <c r="AF301" i="52"/>
  <c r="AE301" i="52"/>
  <c r="F301" i="52"/>
  <c r="E301" i="52"/>
  <c r="D301" i="52"/>
  <c r="F300" i="52"/>
  <c r="E300" i="52"/>
  <c r="AH299" i="52"/>
  <c r="AG299" i="52"/>
  <c r="AF299" i="52"/>
  <c r="AE299" i="52"/>
  <c r="F299" i="52"/>
  <c r="E299" i="52"/>
  <c r="D299" i="52"/>
  <c r="AH300" i="52"/>
  <c r="AG300" i="52"/>
  <c r="AF300" i="52"/>
  <c r="AE300" i="52"/>
  <c r="D300" i="52"/>
  <c r="AH278" i="52"/>
  <c r="AG278" i="52"/>
  <c r="AF278" i="52"/>
  <c r="AE278" i="52"/>
  <c r="F278" i="52"/>
  <c r="E278" i="52"/>
  <c r="D278" i="52"/>
  <c r="AH277" i="52"/>
  <c r="AG277" i="52"/>
  <c r="AF277" i="52"/>
  <c r="F277" i="52"/>
  <c r="AH276" i="52"/>
  <c r="AG276" i="52"/>
  <c r="AF276" i="52"/>
  <c r="AE276" i="52"/>
  <c r="F276" i="52"/>
  <c r="E276" i="52"/>
  <c r="D276" i="52"/>
  <c r="AE277" i="52"/>
  <c r="E277" i="52"/>
  <c r="AH255" i="52"/>
  <c r="AG255" i="52"/>
  <c r="AF255" i="52"/>
  <c r="AE255" i="52"/>
  <c r="F255" i="52"/>
  <c r="E255" i="52"/>
  <c r="D255" i="52"/>
  <c r="AH254" i="52"/>
  <c r="AH253" i="52"/>
  <c r="AG253" i="52"/>
  <c r="AF253" i="52"/>
  <c r="AE253" i="52"/>
  <c r="F253" i="52"/>
  <c r="E253" i="52"/>
  <c r="D253" i="52"/>
  <c r="AG254" i="52"/>
  <c r="AF254" i="52"/>
  <c r="AE254" i="52"/>
  <c r="F254" i="52"/>
  <c r="E254" i="52"/>
  <c r="D254" i="52"/>
  <c r="AH232" i="52"/>
  <c r="AG232" i="52"/>
  <c r="AF232" i="52"/>
  <c r="AE232" i="52"/>
  <c r="F232" i="52"/>
  <c r="E232" i="52"/>
  <c r="D232" i="52"/>
  <c r="AE231" i="52"/>
  <c r="F231" i="52"/>
  <c r="AH230" i="52"/>
  <c r="AG230" i="52"/>
  <c r="AF230" i="52"/>
  <c r="AE230" i="52"/>
  <c r="F230" i="52"/>
  <c r="E230" i="52"/>
  <c r="D230" i="52"/>
  <c r="AH231" i="52"/>
  <c r="AG231" i="52"/>
  <c r="AF231" i="52"/>
  <c r="E231" i="52"/>
  <c r="AH209" i="52"/>
  <c r="AG209" i="52"/>
  <c r="AF209" i="52"/>
  <c r="AE209" i="52"/>
  <c r="F209" i="52"/>
  <c r="E209" i="52"/>
  <c r="D209" i="52"/>
  <c r="AG208" i="52"/>
  <c r="AF208" i="52"/>
  <c r="AH207" i="52"/>
  <c r="AG207" i="52"/>
  <c r="AF207" i="52"/>
  <c r="AE207" i="52"/>
  <c r="F207" i="52"/>
  <c r="E207" i="52"/>
  <c r="D207" i="52"/>
  <c r="AH208" i="52"/>
  <c r="AE208" i="52"/>
  <c r="F208" i="52"/>
  <c r="E208" i="52"/>
  <c r="D208" i="52"/>
  <c r="AH186" i="52"/>
  <c r="AG186" i="52"/>
  <c r="AF186" i="52"/>
  <c r="AE186" i="52"/>
  <c r="F186" i="52"/>
  <c r="E186" i="52"/>
  <c r="D186" i="52"/>
  <c r="F185" i="52"/>
  <c r="AH184" i="52"/>
  <c r="AG184" i="52"/>
  <c r="AF184" i="52"/>
  <c r="AE184" i="52"/>
  <c r="F184" i="52"/>
  <c r="E184" i="52"/>
  <c r="D184" i="52"/>
  <c r="AH185" i="52"/>
  <c r="AG185" i="52"/>
  <c r="AF185" i="52"/>
  <c r="AE185" i="52"/>
  <c r="E185" i="52"/>
  <c r="D185" i="52"/>
  <c r="AH163" i="52"/>
  <c r="AG163" i="52"/>
  <c r="AF163" i="52"/>
  <c r="AE163" i="52"/>
  <c r="F163" i="52"/>
  <c r="E163" i="52"/>
  <c r="D163" i="52"/>
  <c r="F162" i="52"/>
  <c r="E162" i="52"/>
  <c r="AH161" i="52"/>
  <c r="AG161" i="52"/>
  <c r="AF161" i="52"/>
  <c r="AE161" i="52"/>
  <c r="F161" i="52"/>
  <c r="E161" i="52"/>
  <c r="D161" i="52"/>
  <c r="AH162" i="52"/>
  <c r="AG162" i="52"/>
  <c r="AF162" i="52"/>
  <c r="AE162" i="52"/>
  <c r="D162" i="52"/>
  <c r="AH140" i="52"/>
  <c r="AG140" i="52"/>
  <c r="AF140" i="52"/>
  <c r="AE140" i="52"/>
  <c r="F140" i="52"/>
  <c r="E140" i="52"/>
  <c r="D140" i="52"/>
  <c r="AH139" i="52"/>
  <c r="AG139" i="52"/>
  <c r="F139" i="52"/>
  <c r="AH138" i="52"/>
  <c r="AG138" i="52"/>
  <c r="AF138" i="52"/>
  <c r="AE138" i="52"/>
  <c r="F138" i="52"/>
  <c r="E138" i="52"/>
  <c r="D138" i="52"/>
  <c r="AF139" i="52"/>
  <c r="AE139" i="52"/>
  <c r="E139" i="52"/>
  <c r="AH117" i="52"/>
  <c r="AG117" i="52"/>
  <c r="AF117" i="52"/>
  <c r="AE117" i="52"/>
  <c r="F117" i="52"/>
  <c r="E117" i="52"/>
  <c r="D117" i="52"/>
  <c r="F116" i="52"/>
  <c r="AH115" i="52"/>
  <c r="AG115" i="52"/>
  <c r="AF115" i="52"/>
  <c r="AE115" i="52"/>
  <c r="F115" i="52"/>
  <c r="E115" i="52"/>
  <c r="D115" i="52"/>
  <c r="AH116" i="52"/>
  <c r="AG116" i="52"/>
  <c r="AF116" i="52"/>
  <c r="AE116" i="52"/>
  <c r="E116" i="52"/>
  <c r="D116" i="52"/>
  <c r="AH94" i="52"/>
  <c r="AG94" i="52"/>
  <c r="AF94" i="52"/>
  <c r="AE94" i="52"/>
  <c r="F94" i="52"/>
  <c r="E94" i="52"/>
  <c r="D94" i="52"/>
  <c r="E93" i="52"/>
  <c r="D93" i="52"/>
  <c r="AH92" i="52"/>
  <c r="AG92" i="52"/>
  <c r="AF92" i="52"/>
  <c r="AE92" i="52"/>
  <c r="F92" i="52"/>
  <c r="E92" i="52"/>
  <c r="D92" i="52"/>
  <c r="AH93" i="52"/>
  <c r="AG93" i="52"/>
  <c r="AF93" i="52"/>
  <c r="AE93" i="52"/>
  <c r="F93" i="52"/>
  <c r="AH71" i="52"/>
  <c r="AG71" i="52"/>
  <c r="AF71" i="52"/>
  <c r="AE71" i="52"/>
  <c r="F71" i="52"/>
  <c r="E71" i="52"/>
  <c r="D71" i="52"/>
  <c r="AG70" i="52"/>
  <c r="AF70" i="52"/>
  <c r="AH69" i="52"/>
  <c r="AG69" i="52"/>
  <c r="AF69" i="52"/>
  <c r="AE69" i="52"/>
  <c r="F69" i="52"/>
  <c r="E69" i="52"/>
  <c r="D69" i="52"/>
  <c r="AH70" i="52"/>
  <c r="AE70" i="52"/>
  <c r="F70" i="52"/>
  <c r="E70" i="52"/>
  <c r="D70" i="52"/>
  <c r="AH48" i="52"/>
  <c r="AG48" i="52"/>
  <c r="AF48" i="52"/>
  <c r="AE48" i="52"/>
  <c r="F48" i="52"/>
  <c r="E48" i="52"/>
  <c r="D48" i="52"/>
  <c r="AI48" i="52" s="1"/>
  <c r="X18" i="31" s="1"/>
  <c r="AH46" i="52"/>
  <c r="AG46" i="52"/>
  <c r="AF46" i="52"/>
  <c r="AE46" i="52"/>
  <c r="F46" i="52"/>
  <c r="E46" i="52"/>
  <c r="D46" i="52"/>
  <c r="AH47" i="52"/>
  <c r="AG47" i="52"/>
  <c r="AF47" i="52"/>
  <c r="AE47" i="52"/>
  <c r="F47" i="52"/>
  <c r="E47" i="52"/>
  <c r="D47" i="52"/>
  <c r="AH25" i="52"/>
  <c r="AG25" i="52"/>
  <c r="AF25" i="52"/>
  <c r="AE25" i="52"/>
  <c r="F25" i="52"/>
  <c r="E25" i="52"/>
  <c r="D25" i="52"/>
  <c r="AF24" i="52"/>
  <c r="AH23" i="52"/>
  <c r="AG23" i="52"/>
  <c r="AF23" i="52"/>
  <c r="AE23" i="52"/>
  <c r="F23" i="52"/>
  <c r="E23" i="52"/>
  <c r="D23" i="52"/>
  <c r="AH24" i="52"/>
  <c r="AG24" i="52"/>
  <c r="AE24" i="52"/>
  <c r="F24" i="52"/>
  <c r="E24" i="52"/>
  <c r="F417" i="50"/>
  <c r="D417" i="50"/>
  <c r="F415" i="50"/>
  <c r="D415" i="50"/>
  <c r="F416" i="50"/>
  <c r="F394" i="50"/>
  <c r="D394" i="50"/>
  <c r="F392" i="50"/>
  <c r="D392" i="50"/>
  <c r="F393" i="50"/>
  <c r="D393" i="50"/>
  <c r="F371" i="50"/>
  <c r="D371" i="50"/>
  <c r="F369" i="50"/>
  <c r="D369" i="50"/>
  <c r="F370" i="50"/>
  <c r="F348" i="50"/>
  <c r="D348" i="50"/>
  <c r="F346" i="50"/>
  <c r="D346" i="50"/>
  <c r="F347" i="50"/>
  <c r="D347" i="50"/>
  <c r="F325" i="50"/>
  <c r="D325" i="50"/>
  <c r="F323" i="50"/>
  <c r="D323" i="50"/>
  <c r="F324" i="50"/>
  <c r="D324" i="50"/>
  <c r="F302" i="50"/>
  <c r="F300" i="50"/>
  <c r="F301" i="50"/>
  <c r="F279" i="50"/>
  <c r="F277" i="50"/>
  <c r="F278" i="50"/>
  <c r="F256" i="50"/>
  <c r="F254" i="50"/>
  <c r="F255" i="50"/>
  <c r="F233" i="50"/>
  <c r="F232" i="50"/>
  <c r="F231" i="50"/>
  <c r="F210" i="50"/>
  <c r="F208" i="50"/>
  <c r="F209" i="50"/>
  <c r="F187" i="50"/>
  <c r="F185" i="50"/>
  <c r="F186" i="50"/>
  <c r="F164" i="50"/>
  <c r="F162" i="50"/>
  <c r="F163" i="50"/>
  <c r="F141" i="50"/>
  <c r="F139" i="50"/>
  <c r="F140" i="50"/>
  <c r="F118" i="50"/>
  <c r="F116" i="50"/>
  <c r="F117" i="50"/>
  <c r="F95" i="50"/>
  <c r="F93" i="50"/>
  <c r="F94" i="50"/>
  <c r="F72" i="50"/>
  <c r="F70" i="50"/>
  <c r="F71" i="50"/>
  <c r="F49" i="50"/>
  <c r="F48" i="50"/>
  <c r="F47" i="50"/>
  <c r="E26" i="50"/>
  <c r="E24" i="50"/>
  <c r="E25" i="50"/>
  <c r="E416" i="51"/>
  <c r="D416" i="51"/>
  <c r="E414" i="51"/>
  <c r="D414" i="51"/>
  <c r="E415" i="51"/>
  <c r="D415" i="51"/>
  <c r="E393" i="51"/>
  <c r="D393" i="51"/>
  <c r="E392" i="51"/>
  <c r="E391" i="51"/>
  <c r="D391" i="51"/>
  <c r="D392" i="51"/>
  <c r="E370" i="51"/>
  <c r="D370" i="51"/>
  <c r="AI370" i="51" s="1"/>
  <c r="E368" i="51"/>
  <c r="D368" i="51"/>
  <c r="E369" i="51"/>
  <c r="D369" i="51"/>
  <c r="E347" i="51"/>
  <c r="D347" i="51"/>
  <c r="E346" i="51"/>
  <c r="E345" i="51"/>
  <c r="D345" i="51"/>
  <c r="D346" i="51"/>
  <c r="E324" i="51"/>
  <c r="D324" i="51"/>
  <c r="D323" i="51"/>
  <c r="E322" i="51"/>
  <c r="D322" i="51"/>
  <c r="E323" i="51"/>
  <c r="E301" i="51"/>
  <c r="D301" i="51"/>
  <c r="E300" i="51"/>
  <c r="D300" i="51"/>
  <c r="E299" i="51"/>
  <c r="D299" i="51"/>
  <c r="E278" i="51"/>
  <c r="D278" i="51"/>
  <c r="E276" i="51"/>
  <c r="D276" i="51"/>
  <c r="E277" i="51"/>
  <c r="D277" i="51"/>
  <c r="E255" i="51"/>
  <c r="D255" i="51"/>
  <c r="E253" i="51"/>
  <c r="D253" i="51"/>
  <c r="E254" i="51"/>
  <c r="D254" i="51"/>
  <c r="E232" i="51"/>
  <c r="D232" i="51"/>
  <c r="E231" i="51"/>
  <c r="D231" i="51"/>
  <c r="E230" i="51"/>
  <c r="D230" i="51"/>
  <c r="E209" i="51"/>
  <c r="D209" i="51"/>
  <c r="D208" i="51"/>
  <c r="E207" i="51"/>
  <c r="D207" i="51"/>
  <c r="E208" i="51"/>
  <c r="E186" i="51"/>
  <c r="D186" i="51"/>
  <c r="E184" i="51"/>
  <c r="D184" i="51"/>
  <c r="E185" i="51"/>
  <c r="E163" i="51"/>
  <c r="D163" i="51"/>
  <c r="E162" i="51"/>
  <c r="D162" i="51"/>
  <c r="E161" i="51"/>
  <c r="D161" i="51"/>
  <c r="E140" i="51"/>
  <c r="D140" i="51"/>
  <c r="E138" i="51"/>
  <c r="D138" i="51"/>
  <c r="E139" i="51"/>
  <c r="D139" i="51"/>
  <c r="AG117" i="51"/>
  <c r="AF117" i="51"/>
  <c r="AE117" i="51"/>
  <c r="E117" i="51"/>
  <c r="D117" i="51"/>
  <c r="AI117" i="51" s="1"/>
  <c r="V42" i="31" s="1"/>
  <c r="AG116" i="51"/>
  <c r="AE116" i="51"/>
  <c r="AG115" i="51"/>
  <c r="AF115" i="51"/>
  <c r="AE115" i="51"/>
  <c r="E115" i="51"/>
  <c r="D115" i="51"/>
  <c r="AF116" i="51"/>
  <c r="E116" i="51"/>
  <c r="D116" i="51"/>
  <c r="AG94" i="51"/>
  <c r="AF94" i="51"/>
  <c r="AE94" i="51"/>
  <c r="E94" i="51"/>
  <c r="D94" i="51"/>
  <c r="AG92" i="51"/>
  <c r="AF92" i="51"/>
  <c r="AE92" i="51"/>
  <c r="E92" i="51"/>
  <c r="D92" i="51"/>
  <c r="AG93" i="51"/>
  <c r="AF93" i="51"/>
  <c r="AE93" i="51"/>
  <c r="E93" i="51"/>
  <c r="D93" i="51"/>
  <c r="AG71" i="51"/>
  <c r="AF71" i="51"/>
  <c r="AE71" i="51"/>
  <c r="E71" i="51"/>
  <c r="D71" i="51"/>
  <c r="AG69" i="51"/>
  <c r="AF69" i="51"/>
  <c r="AE69" i="51"/>
  <c r="E69" i="51"/>
  <c r="D69" i="51"/>
  <c r="AG70" i="51"/>
  <c r="AF70" i="51"/>
  <c r="AE70" i="51"/>
  <c r="E70" i="51"/>
  <c r="D70" i="51"/>
  <c r="AG48" i="51"/>
  <c r="AF48" i="51"/>
  <c r="AE48" i="51"/>
  <c r="E48" i="51"/>
  <c r="D48" i="51"/>
  <c r="AG46" i="51"/>
  <c r="AF46" i="51"/>
  <c r="AE46" i="51"/>
  <c r="E46" i="51"/>
  <c r="D46" i="51"/>
  <c r="AG47" i="51"/>
  <c r="AF47" i="51"/>
  <c r="AE47" i="51"/>
  <c r="E47" i="51"/>
  <c r="AG25" i="51"/>
  <c r="AF25" i="51"/>
  <c r="AE25" i="51"/>
  <c r="E25" i="51"/>
  <c r="D25" i="51"/>
  <c r="AE24" i="51"/>
  <c r="D24" i="51"/>
  <c r="AG23" i="51"/>
  <c r="AF23" i="51"/>
  <c r="AE23" i="51"/>
  <c r="E23" i="51"/>
  <c r="D23" i="51"/>
  <c r="AI23" i="51" s="1"/>
  <c r="AG24" i="51"/>
  <c r="AF24" i="51"/>
  <c r="E24" i="51"/>
  <c r="AG416" i="49"/>
  <c r="F416" i="49"/>
  <c r="E416" i="49"/>
  <c r="D416" i="49"/>
  <c r="AG414" i="49"/>
  <c r="F414" i="49"/>
  <c r="E414" i="49"/>
  <c r="D414" i="49"/>
  <c r="AG415" i="49"/>
  <c r="F415" i="49"/>
  <c r="E415" i="49"/>
  <c r="D415" i="49"/>
  <c r="AG393" i="49"/>
  <c r="F393" i="49"/>
  <c r="E393" i="49"/>
  <c r="D393" i="49"/>
  <c r="AG391" i="49"/>
  <c r="F391" i="49"/>
  <c r="E391" i="49"/>
  <c r="D391" i="49"/>
  <c r="AG392" i="49"/>
  <c r="F392" i="49"/>
  <c r="E392" i="49"/>
  <c r="D392" i="49"/>
  <c r="AG370" i="49"/>
  <c r="F370" i="49"/>
  <c r="E370" i="49"/>
  <c r="D370" i="49"/>
  <c r="AG368" i="49"/>
  <c r="F368" i="49"/>
  <c r="E368" i="49"/>
  <c r="D368" i="49"/>
  <c r="AG369" i="49"/>
  <c r="F369" i="49"/>
  <c r="E369" i="49"/>
  <c r="D369" i="49"/>
  <c r="AG347" i="49"/>
  <c r="F347" i="49"/>
  <c r="E347" i="49"/>
  <c r="D347" i="49"/>
  <c r="AG345" i="49"/>
  <c r="F345" i="49"/>
  <c r="E345" i="49"/>
  <c r="D345" i="49"/>
  <c r="AG346" i="49"/>
  <c r="F346" i="49"/>
  <c r="E346" i="49"/>
  <c r="D346" i="49"/>
  <c r="AG324" i="49"/>
  <c r="F324" i="49"/>
  <c r="E324" i="49"/>
  <c r="D324" i="49"/>
  <c r="AG322" i="49"/>
  <c r="F322" i="49"/>
  <c r="E322" i="49"/>
  <c r="D322" i="49"/>
  <c r="AG323" i="49"/>
  <c r="F323" i="49"/>
  <c r="E323" i="49"/>
  <c r="D323" i="49"/>
  <c r="AG301" i="49"/>
  <c r="F301" i="49"/>
  <c r="E301" i="49"/>
  <c r="D301" i="49"/>
  <c r="AG299" i="49"/>
  <c r="F299" i="49"/>
  <c r="E299" i="49"/>
  <c r="D299" i="49"/>
  <c r="AG300" i="49"/>
  <c r="F300" i="49"/>
  <c r="E300" i="49"/>
  <c r="AG278" i="49"/>
  <c r="F278" i="49"/>
  <c r="E278" i="49"/>
  <c r="D278" i="49"/>
  <c r="F277" i="49"/>
  <c r="AG276" i="49"/>
  <c r="F276" i="49"/>
  <c r="E276" i="49"/>
  <c r="D276" i="49"/>
  <c r="AG277" i="49"/>
  <c r="E277" i="49"/>
  <c r="D277" i="49"/>
  <c r="AG255" i="49"/>
  <c r="F255" i="49"/>
  <c r="E255" i="49"/>
  <c r="D255" i="49"/>
  <c r="AG253" i="49"/>
  <c r="F253" i="49"/>
  <c r="E253" i="49"/>
  <c r="D253" i="49"/>
  <c r="AG254" i="49"/>
  <c r="F254" i="49"/>
  <c r="E254" i="49"/>
  <c r="D254" i="49"/>
  <c r="AG232" i="49"/>
  <c r="F232" i="49"/>
  <c r="E232" i="49"/>
  <c r="D232" i="49"/>
  <c r="F231" i="49"/>
  <c r="AG230" i="49"/>
  <c r="F230" i="49"/>
  <c r="E230" i="49"/>
  <c r="D230" i="49"/>
  <c r="AG231" i="49"/>
  <c r="E231" i="49"/>
  <c r="D231" i="49"/>
  <c r="AG209" i="49"/>
  <c r="F209" i="49"/>
  <c r="E209" i="49"/>
  <c r="D209" i="49"/>
  <c r="F208" i="49"/>
  <c r="AG207" i="49"/>
  <c r="F207" i="49"/>
  <c r="E207" i="49"/>
  <c r="D207" i="49"/>
  <c r="AG208" i="49"/>
  <c r="E208" i="49"/>
  <c r="D208" i="49"/>
  <c r="AG186" i="49"/>
  <c r="F186" i="49"/>
  <c r="E186" i="49"/>
  <c r="D186" i="49"/>
  <c r="F185" i="49"/>
  <c r="AG184" i="49"/>
  <c r="F184" i="49"/>
  <c r="E184" i="49"/>
  <c r="D184" i="49"/>
  <c r="AG185" i="49"/>
  <c r="E185" i="49"/>
  <c r="D185" i="49"/>
  <c r="AG163" i="49"/>
  <c r="F163" i="49"/>
  <c r="E163" i="49"/>
  <c r="D163" i="49"/>
  <c r="F162" i="49"/>
  <c r="E162" i="49"/>
  <c r="AG161" i="49"/>
  <c r="F161" i="49"/>
  <c r="E161" i="49"/>
  <c r="D161" i="49"/>
  <c r="AG162" i="49"/>
  <c r="D162" i="49"/>
  <c r="AG140" i="49"/>
  <c r="F140" i="49"/>
  <c r="E140" i="49"/>
  <c r="D140" i="49"/>
  <c r="F139" i="49"/>
  <c r="E139" i="49"/>
  <c r="D139" i="49"/>
  <c r="AG138" i="49"/>
  <c r="F138" i="49"/>
  <c r="E138" i="49"/>
  <c r="D138" i="49"/>
  <c r="AG139" i="49"/>
  <c r="AG117" i="49"/>
  <c r="F117" i="49"/>
  <c r="E117" i="49"/>
  <c r="D117" i="49"/>
  <c r="AG115" i="49"/>
  <c r="F115" i="49"/>
  <c r="E115" i="49"/>
  <c r="D115" i="49"/>
  <c r="AG116" i="49"/>
  <c r="F116" i="49"/>
  <c r="E116" i="49"/>
  <c r="D116" i="49"/>
  <c r="AG94" i="49"/>
  <c r="F94" i="49"/>
  <c r="E94" i="49"/>
  <c r="D94" i="49"/>
  <c r="F93" i="49"/>
  <c r="D93" i="49"/>
  <c r="AG92" i="49"/>
  <c r="F92" i="49"/>
  <c r="E92" i="49"/>
  <c r="D92" i="49"/>
  <c r="AG93" i="49"/>
  <c r="E93" i="49"/>
  <c r="AG71" i="49"/>
  <c r="F71" i="49"/>
  <c r="E71" i="49"/>
  <c r="D71" i="49"/>
  <c r="F70" i="49"/>
  <c r="E70" i="49"/>
  <c r="AG69" i="49"/>
  <c r="F69" i="49"/>
  <c r="E69" i="49"/>
  <c r="D69" i="49"/>
  <c r="AG70" i="49"/>
  <c r="D70" i="49"/>
  <c r="AG48" i="49"/>
  <c r="F48" i="49"/>
  <c r="E48" i="49"/>
  <c r="D48" i="49"/>
  <c r="AG46" i="49"/>
  <c r="F46" i="49"/>
  <c r="E46" i="49"/>
  <c r="D46" i="49"/>
  <c r="AG47" i="49"/>
  <c r="F47" i="49"/>
  <c r="E47" i="49"/>
  <c r="D47" i="49"/>
  <c r="AG25" i="49"/>
  <c r="F25" i="49"/>
  <c r="E25" i="49"/>
  <c r="D25" i="49"/>
  <c r="F24" i="49"/>
  <c r="AG23" i="49"/>
  <c r="F23" i="49"/>
  <c r="E23" i="49"/>
  <c r="D23" i="49"/>
  <c r="AG24" i="49"/>
  <c r="E24" i="49"/>
  <c r="D24" i="49"/>
  <c r="AI299" i="48"/>
  <c r="K24" i="66"/>
  <c r="L24" i="66"/>
  <c r="M24" i="66"/>
  <c r="R24" i="66"/>
  <c r="S24" i="66"/>
  <c r="T24" i="66"/>
  <c r="W24" i="66"/>
  <c r="Y24" i="66"/>
  <c r="AD24" i="66"/>
  <c r="AE24" i="66"/>
  <c r="AF24" i="66"/>
  <c r="AG24" i="66"/>
  <c r="AH24" i="66"/>
  <c r="K23" i="66"/>
  <c r="L23" i="66"/>
  <c r="M23" i="66"/>
  <c r="P23" i="66"/>
  <c r="Q23" i="66"/>
  <c r="R23" i="66"/>
  <c r="S23" i="66"/>
  <c r="T23" i="66"/>
  <c r="W23" i="66"/>
  <c r="X23" i="66"/>
  <c r="Y23" i="66"/>
  <c r="Z23" i="66"/>
  <c r="AA23" i="66"/>
  <c r="AD23" i="66"/>
  <c r="AE23" i="66"/>
  <c r="AF23" i="66"/>
  <c r="AG23" i="66"/>
  <c r="AH23" i="66"/>
  <c r="P24" i="66"/>
  <c r="Q24" i="66"/>
  <c r="X24" i="66"/>
  <c r="Z24" i="66"/>
  <c r="AA24" i="66"/>
  <c r="K25" i="66"/>
  <c r="L25" i="66"/>
  <c r="M25" i="66"/>
  <c r="P25" i="66"/>
  <c r="Q25" i="66"/>
  <c r="R25" i="66"/>
  <c r="S25" i="66"/>
  <c r="T25" i="66"/>
  <c r="W25" i="66"/>
  <c r="X25" i="66"/>
  <c r="Y25" i="66"/>
  <c r="Z25" i="66"/>
  <c r="AA25" i="66"/>
  <c r="AD25" i="66"/>
  <c r="AE25" i="66"/>
  <c r="AF25" i="66"/>
  <c r="AG25" i="66"/>
  <c r="AH25" i="66"/>
  <c r="K47" i="66"/>
  <c r="Q47" i="66"/>
  <c r="R47" i="66"/>
  <c r="T47" i="66"/>
  <c r="AD47" i="66"/>
  <c r="AE47" i="66"/>
  <c r="AF47" i="66"/>
  <c r="AG47" i="66"/>
  <c r="K46" i="66"/>
  <c r="L46" i="66"/>
  <c r="M46" i="66"/>
  <c r="P46" i="66"/>
  <c r="Q46" i="66"/>
  <c r="R46" i="66"/>
  <c r="S46" i="66"/>
  <c r="T46" i="66"/>
  <c r="W46" i="66"/>
  <c r="X46" i="66"/>
  <c r="Y46" i="66"/>
  <c r="Z46" i="66"/>
  <c r="AA46" i="66"/>
  <c r="AD46" i="66"/>
  <c r="AE46" i="66"/>
  <c r="AF46" i="66"/>
  <c r="AG46" i="66"/>
  <c r="AH46" i="66"/>
  <c r="L47" i="66"/>
  <c r="M47" i="66"/>
  <c r="P47" i="66"/>
  <c r="S47" i="66"/>
  <c r="W47" i="66"/>
  <c r="X47" i="66"/>
  <c r="Y47" i="66"/>
  <c r="Z47" i="66"/>
  <c r="AA47" i="66"/>
  <c r="AH47" i="66"/>
  <c r="K48" i="66"/>
  <c r="L48" i="66"/>
  <c r="M48" i="66"/>
  <c r="P48" i="66"/>
  <c r="Q48" i="66"/>
  <c r="R48" i="66"/>
  <c r="S48" i="66"/>
  <c r="T48" i="66"/>
  <c r="W48" i="66"/>
  <c r="X48" i="66"/>
  <c r="Y48" i="66"/>
  <c r="Z48" i="66"/>
  <c r="AA48" i="66"/>
  <c r="AD48" i="66"/>
  <c r="AE48" i="66"/>
  <c r="AF48" i="66"/>
  <c r="AG48" i="66"/>
  <c r="AH48" i="66"/>
  <c r="R70" i="66"/>
  <c r="S70" i="66"/>
  <c r="T70" i="66"/>
  <c r="Y70" i="66"/>
  <c r="AD70" i="66"/>
  <c r="AF70" i="66"/>
  <c r="K69" i="66"/>
  <c r="L69" i="66"/>
  <c r="M69" i="66"/>
  <c r="P69" i="66"/>
  <c r="Q69" i="66"/>
  <c r="R69" i="66"/>
  <c r="S69" i="66"/>
  <c r="T69" i="66"/>
  <c r="W69" i="66"/>
  <c r="X69" i="66"/>
  <c r="Y69" i="66"/>
  <c r="Z69" i="66"/>
  <c r="AA69" i="66"/>
  <c r="AD69" i="66"/>
  <c r="AE69" i="66"/>
  <c r="AF69" i="66"/>
  <c r="AG69" i="66"/>
  <c r="AH69" i="66"/>
  <c r="K70" i="66"/>
  <c r="L70" i="66"/>
  <c r="M70" i="66"/>
  <c r="P70" i="66"/>
  <c r="Q70" i="66"/>
  <c r="W70" i="66"/>
  <c r="X70" i="66"/>
  <c r="Z70" i="66"/>
  <c r="AA70" i="66"/>
  <c r="AE70" i="66"/>
  <c r="AG70" i="66"/>
  <c r="AH70" i="66"/>
  <c r="K71" i="66"/>
  <c r="L71" i="66"/>
  <c r="M71" i="66"/>
  <c r="P71" i="66"/>
  <c r="Q71" i="66"/>
  <c r="R71" i="66"/>
  <c r="S71" i="66"/>
  <c r="T71" i="66"/>
  <c r="W71" i="66"/>
  <c r="X71" i="66"/>
  <c r="Y71" i="66"/>
  <c r="Z71" i="66"/>
  <c r="AA71" i="66"/>
  <c r="AD71" i="66"/>
  <c r="AE71" i="66"/>
  <c r="AF71" i="66"/>
  <c r="AG71" i="66"/>
  <c r="AH71" i="66"/>
  <c r="K93" i="66"/>
  <c r="R93" i="66"/>
  <c r="S93" i="66"/>
  <c r="W93" i="66"/>
  <c r="AA93" i="66"/>
  <c r="AE93" i="66"/>
  <c r="AF93" i="66"/>
  <c r="AG93" i="66"/>
  <c r="AH93" i="66"/>
  <c r="K92" i="66"/>
  <c r="L92" i="66"/>
  <c r="M92" i="66"/>
  <c r="P92" i="66"/>
  <c r="Q92" i="66"/>
  <c r="R92" i="66"/>
  <c r="S92" i="66"/>
  <c r="T92" i="66"/>
  <c r="W92" i="66"/>
  <c r="X92" i="66"/>
  <c r="Y92" i="66"/>
  <c r="Z92" i="66"/>
  <c r="AA92" i="66"/>
  <c r="AD92" i="66"/>
  <c r="AE92" i="66"/>
  <c r="AF92" i="66"/>
  <c r="AG92" i="66"/>
  <c r="AH92" i="66"/>
  <c r="L93" i="66"/>
  <c r="M93" i="66"/>
  <c r="P93" i="66"/>
  <c r="Q93" i="66"/>
  <c r="T93" i="66"/>
  <c r="X93" i="66"/>
  <c r="Y93" i="66"/>
  <c r="Z93" i="66"/>
  <c r="AD93" i="66"/>
  <c r="K94" i="66"/>
  <c r="L94" i="66"/>
  <c r="M94" i="66"/>
  <c r="P94" i="66"/>
  <c r="Q94" i="66"/>
  <c r="R94" i="66"/>
  <c r="S94" i="66"/>
  <c r="T94" i="66"/>
  <c r="W94" i="66"/>
  <c r="X94" i="66"/>
  <c r="Y94" i="66"/>
  <c r="Z94" i="66"/>
  <c r="AA94" i="66"/>
  <c r="AD94" i="66"/>
  <c r="AE94" i="66"/>
  <c r="AF94" i="66"/>
  <c r="AG94" i="66"/>
  <c r="AH94" i="66"/>
  <c r="S116" i="66"/>
  <c r="T116" i="66"/>
  <c r="W116" i="66"/>
  <c r="AD116" i="66"/>
  <c r="AE116" i="66"/>
  <c r="K115" i="66"/>
  <c r="L115" i="66"/>
  <c r="M115" i="66"/>
  <c r="P115" i="66"/>
  <c r="Q115" i="66"/>
  <c r="R115" i="66"/>
  <c r="S115" i="66"/>
  <c r="T115" i="66"/>
  <c r="W115" i="66"/>
  <c r="X115" i="66"/>
  <c r="Y115" i="66"/>
  <c r="Z115" i="66"/>
  <c r="AA115" i="66"/>
  <c r="AD115" i="66"/>
  <c r="AE115" i="66"/>
  <c r="AF115" i="66"/>
  <c r="AG115" i="66"/>
  <c r="AH115" i="66"/>
  <c r="K116" i="66"/>
  <c r="L116" i="66"/>
  <c r="M116" i="66"/>
  <c r="P116" i="66"/>
  <c r="Q116" i="66"/>
  <c r="R116" i="66"/>
  <c r="X116" i="66"/>
  <c r="Y116" i="66"/>
  <c r="Z116" i="66"/>
  <c r="AA116" i="66"/>
  <c r="AF116" i="66"/>
  <c r="AG116" i="66"/>
  <c r="AH116" i="66"/>
  <c r="K117" i="66"/>
  <c r="L117" i="66"/>
  <c r="M117" i="66"/>
  <c r="P117" i="66"/>
  <c r="Q117" i="66"/>
  <c r="R117" i="66"/>
  <c r="S117" i="66"/>
  <c r="T117" i="66"/>
  <c r="W117" i="66"/>
  <c r="X117" i="66"/>
  <c r="Y117" i="66"/>
  <c r="Z117" i="66"/>
  <c r="AA117" i="66"/>
  <c r="AD117" i="66"/>
  <c r="AE117" i="66"/>
  <c r="AF117" i="66"/>
  <c r="AG117" i="66"/>
  <c r="AH117" i="66"/>
  <c r="K139" i="66"/>
  <c r="R139" i="66"/>
  <c r="S139" i="66"/>
  <c r="W139" i="66"/>
  <c r="AA139" i="66"/>
  <c r="AE139" i="66"/>
  <c r="AF139" i="66"/>
  <c r="AG139" i="66"/>
  <c r="AH139" i="66"/>
  <c r="K138" i="66"/>
  <c r="L138" i="66"/>
  <c r="M138" i="66"/>
  <c r="P138" i="66"/>
  <c r="Q138" i="66"/>
  <c r="R138" i="66"/>
  <c r="S138" i="66"/>
  <c r="T138" i="66"/>
  <c r="W138" i="66"/>
  <c r="X138" i="66"/>
  <c r="Y138" i="66"/>
  <c r="Z138" i="66"/>
  <c r="AA138" i="66"/>
  <c r="AD138" i="66"/>
  <c r="AE138" i="66"/>
  <c r="AF138" i="66"/>
  <c r="AG138" i="66"/>
  <c r="AH138" i="66"/>
  <c r="L139" i="66"/>
  <c r="M139" i="66"/>
  <c r="P139" i="66"/>
  <c r="Q139" i="66"/>
  <c r="T139" i="66"/>
  <c r="X139" i="66"/>
  <c r="Y139" i="66"/>
  <c r="Z139" i="66"/>
  <c r="AD139" i="66"/>
  <c r="K140" i="66"/>
  <c r="L140" i="66"/>
  <c r="M140" i="66"/>
  <c r="P140" i="66"/>
  <c r="Q140" i="66"/>
  <c r="R140" i="66"/>
  <c r="S140" i="66"/>
  <c r="T140" i="66"/>
  <c r="W140" i="66"/>
  <c r="X140" i="66"/>
  <c r="Y140" i="66"/>
  <c r="Z140" i="66"/>
  <c r="AA140" i="66"/>
  <c r="AD140" i="66"/>
  <c r="AE140" i="66"/>
  <c r="AF140" i="66"/>
  <c r="AG140" i="66"/>
  <c r="AH140" i="66"/>
  <c r="K162" i="66"/>
  <c r="P162" i="66"/>
  <c r="Q162" i="66"/>
  <c r="R162" i="66"/>
  <c r="S162" i="66"/>
  <c r="T162" i="66"/>
  <c r="W162" i="66"/>
  <c r="AD162" i="66"/>
  <c r="AE162" i="66"/>
  <c r="AG162" i="66"/>
  <c r="K161" i="66"/>
  <c r="L161" i="66"/>
  <c r="M161" i="66"/>
  <c r="P161" i="66"/>
  <c r="Q161" i="66"/>
  <c r="R161" i="66"/>
  <c r="S161" i="66"/>
  <c r="T161" i="66"/>
  <c r="W161" i="66"/>
  <c r="X161" i="66"/>
  <c r="Y161" i="66"/>
  <c r="Z161" i="66"/>
  <c r="AA161" i="66"/>
  <c r="AD161" i="66"/>
  <c r="AE161" i="66"/>
  <c r="AF161" i="66"/>
  <c r="AG161" i="66"/>
  <c r="AH161" i="66"/>
  <c r="L162" i="66"/>
  <c r="M162" i="66"/>
  <c r="X162" i="66"/>
  <c r="Y162" i="66"/>
  <c r="Z162" i="66"/>
  <c r="AA162" i="66"/>
  <c r="AF162" i="66"/>
  <c r="AH162" i="66"/>
  <c r="K163" i="66"/>
  <c r="L163" i="66"/>
  <c r="M163" i="66"/>
  <c r="P163" i="66"/>
  <c r="Q163" i="66"/>
  <c r="R163" i="66"/>
  <c r="S163" i="66"/>
  <c r="T163" i="66"/>
  <c r="W163" i="66"/>
  <c r="X163" i="66"/>
  <c r="Y163" i="66"/>
  <c r="Z163" i="66"/>
  <c r="AA163" i="66"/>
  <c r="AD163" i="66"/>
  <c r="AE163" i="66"/>
  <c r="AF163" i="66"/>
  <c r="AG163" i="66"/>
  <c r="AH163" i="66"/>
  <c r="K185" i="66"/>
  <c r="L185" i="66"/>
  <c r="R185" i="66"/>
  <c r="S185" i="66"/>
  <c r="W185" i="66"/>
  <c r="AA185" i="66"/>
  <c r="AD185" i="66"/>
  <c r="AE185" i="66"/>
  <c r="AF185" i="66"/>
  <c r="AG185" i="66"/>
  <c r="AH185" i="66"/>
  <c r="K184" i="66"/>
  <c r="L184" i="66"/>
  <c r="M184" i="66"/>
  <c r="P184" i="66"/>
  <c r="Q184" i="66"/>
  <c r="R184" i="66"/>
  <c r="S184" i="66"/>
  <c r="T184" i="66"/>
  <c r="W184" i="66"/>
  <c r="X184" i="66"/>
  <c r="Y184" i="66"/>
  <c r="Z184" i="66"/>
  <c r="AA184" i="66"/>
  <c r="AD184" i="66"/>
  <c r="AE184" i="66"/>
  <c r="AF184" i="66"/>
  <c r="AG184" i="66"/>
  <c r="AH184" i="66"/>
  <c r="M185" i="66"/>
  <c r="P185" i="66"/>
  <c r="Q185" i="66"/>
  <c r="T185" i="66"/>
  <c r="X185" i="66"/>
  <c r="Y185" i="66"/>
  <c r="Z185" i="66"/>
  <c r="K186" i="66"/>
  <c r="L186" i="66"/>
  <c r="M186" i="66"/>
  <c r="P186" i="66"/>
  <c r="Q186" i="66"/>
  <c r="R186" i="66"/>
  <c r="S186" i="66"/>
  <c r="T186" i="66"/>
  <c r="W186" i="66"/>
  <c r="X186" i="66"/>
  <c r="Y186" i="66"/>
  <c r="Z186" i="66"/>
  <c r="AA186" i="66"/>
  <c r="AD186" i="66"/>
  <c r="AE186" i="66"/>
  <c r="AF186" i="66"/>
  <c r="AG186" i="66"/>
  <c r="AH186" i="66"/>
  <c r="R208" i="66"/>
  <c r="S208" i="66"/>
  <c r="T208" i="66"/>
  <c r="AA208" i="66"/>
  <c r="AD208" i="66"/>
  <c r="AF208" i="66"/>
  <c r="K207" i="66"/>
  <c r="L207" i="66"/>
  <c r="M207" i="66"/>
  <c r="P207" i="66"/>
  <c r="Q207" i="66"/>
  <c r="R207" i="66"/>
  <c r="S207" i="66"/>
  <c r="T207" i="66"/>
  <c r="W207" i="66"/>
  <c r="X207" i="66"/>
  <c r="Y207" i="66"/>
  <c r="Z207" i="66"/>
  <c r="AA207" i="66"/>
  <c r="AD207" i="66"/>
  <c r="AE207" i="66"/>
  <c r="AF207" i="66"/>
  <c r="AG207" i="66"/>
  <c r="AH207" i="66"/>
  <c r="K208" i="66"/>
  <c r="L208" i="66"/>
  <c r="M208" i="66"/>
  <c r="P208" i="66"/>
  <c r="Q208" i="66"/>
  <c r="W208" i="66"/>
  <c r="X208" i="66"/>
  <c r="Y208" i="66"/>
  <c r="Z208" i="66"/>
  <c r="AE208" i="66"/>
  <c r="AG208" i="66"/>
  <c r="AH208" i="66"/>
  <c r="K209" i="66"/>
  <c r="L209" i="66"/>
  <c r="M209" i="66"/>
  <c r="P209" i="66"/>
  <c r="Q209" i="66"/>
  <c r="R209" i="66"/>
  <c r="S209" i="66"/>
  <c r="T209" i="66"/>
  <c r="W209" i="66"/>
  <c r="X209" i="66"/>
  <c r="Y209" i="66"/>
  <c r="Z209" i="66"/>
  <c r="AA209" i="66"/>
  <c r="AD209" i="66"/>
  <c r="AE209" i="66"/>
  <c r="AF209" i="66"/>
  <c r="AG209" i="66"/>
  <c r="AH209" i="66"/>
  <c r="Q231" i="66"/>
  <c r="R231" i="66"/>
  <c r="Z231" i="66"/>
  <c r="AA231" i="66"/>
  <c r="AD231" i="66"/>
  <c r="AE231" i="66"/>
  <c r="AF231" i="66"/>
  <c r="K230" i="66"/>
  <c r="L230" i="66"/>
  <c r="M230" i="66"/>
  <c r="P230" i="66"/>
  <c r="Q230" i="66"/>
  <c r="R230" i="66"/>
  <c r="S230" i="66"/>
  <c r="T230" i="66"/>
  <c r="W230" i="66"/>
  <c r="X230" i="66"/>
  <c r="Y230" i="66"/>
  <c r="Z230" i="66"/>
  <c r="AA230" i="66"/>
  <c r="AD230" i="66"/>
  <c r="AE230" i="66"/>
  <c r="AF230" i="66"/>
  <c r="AG230" i="66"/>
  <c r="AH230" i="66"/>
  <c r="K231" i="66"/>
  <c r="L231" i="66"/>
  <c r="M231" i="66"/>
  <c r="P231" i="66"/>
  <c r="S231" i="66"/>
  <c r="T231" i="66"/>
  <c r="W231" i="66"/>
  <c r="X231" i="66"/>
  <c r="Y231" i="66"/>
  <c r="AG231" i="66"/>
  <c r="AH231" i="66"/>
  <c r="K232" i="66"/>
  <c r="L232" i="66"/>
  <c r="M232" i="66"/>
  <c r="P232" i="66"/>
  <c r="Q232" i="66"/>
  <c r="R232" i="66"/>
  <c r="S232" i="66"/>
  <c r="T232" i="66"/>
  <c r="W232" i="66"/>
  <c r="X232" i="66"/>
  <c r="Y232" i="66"/>
  <c r="Z232" i="66"/>
  <c r="AA232" i="66"/>
  <c r="AD232" i="66"/>
  <c r="AE232" i="66"/>
  <c r="AF232" i="66"/>
  <c r="AG232" i="66"/>
  <c r="AH232" i="66"/>
  <c r="R254" i="66"/>
  <c r="S254" i="66"/>
  <c r="T254" i="66"/>
  <c r="AA254" i="66"/>
  <c r="AD254" i="66"/>
  <c r="K253" i="66"/>
  <c r="L253" i="66"/>
  <c r="M253" i="66"/>
  <c r="P253" i="66"/>
  <c r="Q253" i="66"/>
  <c r="R253" i="66"/>
  <c r="S253" i="66"/>
  <c r="T253" i="66"/>
  <c r="W253" i="66"/>
  <c r="X253" i="66"/>
  <c r="Y253" i="66"/>
  <c r="Z253" i="66"/>
  <c r="AA253" i="66"/>
  <c r="AD253" i="66"/>
  <c r="AE253" i="66"/>
  <c r="AF253" i="66"/>
  <c r="AG253" i="66"/>
  <c r="AH253" i="66"/>
  <c r="K254" i="66"/>
  <c r="L254" i="66"/>
  <c r="M254" i="66"/>
  <c r="P254" i="66"/>
  <c r="Q254" i="66"/>
  <c r="W254" i="66"/>
  <c r="X254" i="66"/>
  <c r="Y254" i="66"/>
  <c r="Z254" i="66"/>
  <c r="AE254" i="66"/>
  <c r="AF254" i="66"/>
  <c r="AG254" i="66"/>
  <c r="AH254" i="66"/>
  <c r="K255" i="66"/>
  <c r="L255" i="66"/>
  <c r="M255" i="66"/>
  <c r="P255" i="66"/>
  <c r="Q255" i="66"/>
  <c r="R255" i="66"/>
  <c r="S255" i="66"/>
  <c r="T255" i="66"/>
  <c r="W255" i="66"/>
  <c r="X255" i="66"/>
  <c r="Y255" i="66"/>
  <c r="Z255" i="66"/>
  <c r="AA255" i="66"/>
  <c r="AD255" i="66"/>
  <c r="AE255" i="66"/>
  <c r="AF255" i="66"/>
  <c r="AG255" i="66"/>
  <c r="AH255" i="66"/>
  <c r="Q277" i="66"/>
  <c r="R277" i="66"/>
  <c r="Z277" i="66"/>
  <c r="AD277" i="66"/>
  <c r="AE277" i="66"/>
  <c r="AF277" i="66"/>
  <c r="AG277" i="66"/>
  <c r="K276" i="66"/>
  <c r="L276" i="66"/>
  <c r="M276" i="66"/>
  <c r="P276" i="66"/>
  <c r="Q276" i="66"/>
  <c r="R276" i="66"/>
  <c r="S276" i="66"/>
  <c r="T276" i="66"/>
  <c r="W276" i="66"/>
  <c r="X276" i="66"/>
  <c r="Y276" i="66"/>
  <c r="Z276" i="66"/>
  <c r="AA276" i="66"/>
  <c r="AD276" i="66"/>
  <c r="AE276" i="66"/>
  <c r="AF276" i="66"/>
  <c r="AG276" i="66"/>
  <c r="AH276" i="66"/>
  <c r="K277" i="66"/>
  <c r="L277" i="66"/>
  <c r="M277" i="66"/>
  <c r="P277" i="66"/>
  <c r="S277" i="66"/>
  <c r="T277" i="66"/>
  <c r="W277" i="66"/>
  <c r="X277" i="66"/>
  <c r="Y277" i="66"/>
  <c r="AA277" i="66"/>
  <c r="AH277" i="66"/>
  <c r="K278" i="66"/>
  <c r="L278" i="66"/>
  <c r="M278" i="66"/>
  <c r="P278" i="66"/>
  <c r="Q278" i="66"/>
  <c r="R278" i="66"/>
  <c r="S278" i="66"/>
  <c r="T278" i="66"/>
  <c r="W278" i="66"/>
  <c r="X278" i="66"/>
  <c r="Y278" i="66"/>
  <c r="Z278" i="66"/>
  <c r="AA278" i="66"/>
  <c r="AD278" i="66"/>
  <c r="AE278" i="66"/>
  <c r="AF278" i="66"/>
  <c r="AG278" i="66"/>
  <c r="AH278" i="66"/>
  <c r="M300" i="66"/>
  <c r="P300" i="66"/>
  <c r="R300" i="66"/>
  <c r="S300" i="66"/>
  <c r="T300" i="66"/>
  <c r="W300" i="66"/>
  <c r="AA300" i="66"/>
  <c r="AD300" i="66"/>
  <c r="AF300" i="66"/>
  <c r="K299" i="66"/>
  <c r="L299" i="66"/>
  <c r="M299" i="66"/>
  <c r="P299" i="66"/>
  <c r="Q299" i="66"/>
  <c r="R299" i="66"/>
  <c r="S299" i="66"/>
  <c r="T299" i="66"/>
  <c r="W299" i="66"/>
  <c r="X299" i="66"/>
  <c r="Y299" i="66"/>
  <c r="Z299" i="66"/>
  <c r="AA299" i="66"/>
  <c r="AD299" i="66"/>
  <c r="AE299" i="66"/>
  <c r="AF299" i="66"/>
  <c r="AG299" i="66"/>
  <c r="AH299" i="66"/>
  <c r="K300" i="66"/>
  <c r="L300" i="66"/>
  <c r="Q300" i="66"/>
  <c r="X300" i="66"/>
  <c r="Y300" i="66"/>
  <c r="Z300" i="66"/>
  <c r="AE300" i="66"/>
  <c r="AG300" i="66"/>
  <c r="AH300" i="66"/>
  <c r="K301" i="66"/>
  <c r="L301" i="66"/>
  <c r="M301" i="66"/>
  <c r="P301" i="66"/>
  <c r="Q301" i="66"/>
  <c r="R301" i="66"/>
  <c r="S301" i="66"/>
  <c r="T301" i="66"/>
  <c r="W301" i="66"/>
  <c r="X301" i="66"/>
  <c r="Y301" i="66"/>
  <c r="Z301" i="66"/>
  <c r="AA301" i="66"/>
  <c r="AD301" i="66"/>
  <c r="AE301" i="66"/>
  <c r="AF301" i="66"/>
  <c r="AG301" i="66"/>
  <c r="AH301" i="66"/>
  <c r="K323" i="66"/>
  <c r="S323" i="66"/>
  <c r="W323" i="66"/>
  <c r="X323" i="66"/>
  <c r="Y323" i="66"/>
  <c r="Z323" i="66"/>
  <c r="AA323" i="66"/>
  <c r="AB323" i="66"/>
  <c r="AD323" i="66"/>
  <c r="K322" i="66"/>
  <c r="L322" i="66"/>
  <c r="M322" i="66"/>
  <c r="N322" i="66"/>
  <c r="P322" i="66"/>
  <c r="Q322" i="66"/>
  <c r="R322" i="66"/>
  <c r="S322" i="66"/>
  <c r="T322" i="66"/>
  <c r="U322" i="66"/>
  <c r="W322" i="66"/>
  <c r="X322" i="66"/>
  <c r="Y322" i="66"/>
  <c r="Z322" i="66"/>
  <c r="AA322" i="66"/>
  <c r="AB322" i="66"/>
  <c r="AD322" i="66"/>
  <c r="AE322" i="66"/>
  <c r="AF322" i="66"/>
  <c r="AG322" i="66"/>
  <c r="AH322" i="66"/>
  <c r="L323" i="66"/>
  <c r="M323" i="66"/>
  <c r="N323" i="66"/>
  <c r="P323" i="66"/>
  <c r="Q323" i="66"/>
  <c r="R323" i="66"/>
  <c r="T323" i="66"/>
  <c r="U323" i="66"/>
  <c r="AE323" i="66"/>
  <c r="AF323" i="66"/>
  <c r="AG323" i="66"/>
  <c r="AH323" i="66"/>
  <c r="K324" i="66"/>
  <c r="L324" i="66"/>
  <c r="M324" i="66"/>
  <c r="N324" i="66"/>
  <c r="P324" i="66"/>
  <c r="Q324" i="66"/>
  <c r="R324" i="66"/>
  <c r="S324" i="66"/>
  <c r="T324" i="66"/>
  <c r="U324" i="66"/>
  <c r="W324" i="66"/>
  <c r="X324" i="66"/>
  <c r="Y324" i="66"/>
  <c r="Z324" i="66"/>
  <c r="AA324" i="66"/>
  <c r="AB324" i="66"/>
  <c r="AD324" i="66"/>
  <c r="AE324" i="66"/>
  <c r="AF324" i="66"/>
  <c r="AG324" i="66"/>
  <c r="AH324" i="66"/>
  <c r="N346" i="66"/>
  <c r="T346" i="66"/>
  <c r="U346" i="66"/>
  <c r="W346" i="66"/>
  <c r="X346" i="66"/>
  <c r="Y346" i="66"/>
  <c r="AD346" i="66"/>
  <c r="AG346" i="66"/>
  <c r="K345" i="66"/>
  <c r="L345" i="66"/>
  <c r="M345" i="66"/>
  <c r="N345" i="66"/>
  <c r="P345" i="66"/>
  <c r="Q345" i="66"/>
  <c r="R345" i="66"/>
  <c r="S345" i="66"/>
  <c r="T345" i="66"/>
  <c r="U345" i="66"/>
  <c r="W345" i="66"/>
  <c r="X345" i="66"/>
  <c r="Y345" i="66"/>
  <c r="Z345" i="66"/>
  <c r="AA345" i="66"/>
  <c r="AB345" i="66"/>
  <c r="AD345" i="66"/>
  <c r="AE345" i="66"/>
  <c r="AF345" i="66"/>
  <c r="AG345" i="66"/>
  <c r="AH345" i="66"/>
  <c r="K346" i="66"/>
  <c r="L346" i="66"/>
  <c r="M346" i="66"/>
  <c r="P346" i="66"/>
  <c r="Q346" i="66"/>
  <c r="R346" i="66"/>
  <c r="S346" i="66"/>
  <c r="Z346" i="66"/>
  <c r="AA346" i="66"/>
  <c r="AB346" i="66"/>
  <c r="AE346" i="66"/>
  <c r="AF346" i="66"/>
  <c r="AH346" i="66"/>
  <c r="K347" i="66"/>
  <c r="L347" i="66"/>
  <c r="M347" i="66"/>
  <c r="N347" i="66"/>
  <c r="P347" i="66"/>
  <c r="Q347" i="66"/>
  <c r="R347" i="66"/>
  <c r="S347" i="66"/>
  <c r="T347" i="66"/>
  <c r="U347" i="66"/>
  <c r="W347" i="66"/>
  <c r="X347" i="66"/>
  <c r="Y347" i="66"/>
  <c r="Z347" i="66"/>
  <c r="AA347" i="66"/>
  <c r="AB347" i="66"/>
  <c r="AD347" i="66"/>
  <c r="AE347" i="66"/>
  <c r="AF347" i="66"/>
  <c r="AG347" i="66"/>
  <c r="AH347" i="66"/>
  <c r="P369" i="66"/>
  <c r="R369" i="66"/>
  <c r="S369" i="66"/>
  <c r="Y369" i="66"/>
  <c r="Z369" i="66"/>
  <c r="AB369" i="66"/>
  <c r="AH369" i="66"/>
  <c r="K368" i="66"/>
  <c r="L368" i="66"/>
  <c r="M368" i="66"/>
  <c r="N368" i="66"/>
  <c r="P368" i="66"/>
  <c r="Q368" i="66"/>
  <c r="R368" i="66"/>
  <c r="S368" i="66"/>
  <c r="T368" i="66"/>
  <c r="U368" i="66"/>
  <c r="W368" i="66"/>
  <c r="X368" i="66"/>
  <c r="Y368" i="66"/>
  <c r="Z368" i="66"/>
  <c r="AA368" i="66"/>
  <c r="AB368" i="66"/>
  <c r="AD368" i="66"/>
  <c r="AE368" i="66"/>
  <c r="AF368" i="66"/>
  <c r="AG368" i="66"/>
  <c r="AH368" i="66"/>
  <c r="K369" i="66"/>
  <c r="L369" i="66"/>
  <c r="M369" i="66"/>
  <c r="N369" i="66"/>
  <c r="Q369" i="66"/>
  <c r="T369" i="66"/>
  <c r="U369" i="66"/>
  <c r="W369" i="66"/>
  <c r="X369" i="66"/>
  <c r="AA369" i="66"/>
  <c r="AD369" i="66"/>
  <c r="AE369" i="66"/>
  <c r="AF369" i="66"/>
  <c r="AG369" i="66"/>
  <c r="K370" i="66"/>
  <c r="L370" i="66"/>
  <c r="M370" i="66"/>
  <c r="N370" i="66"/>
  <c r="P370" i="66"/>
  <c r="Q370" i="66"/>
  <c r="R370" i="66"/>
  <c r="S370" i="66"/>
  <c r="T370" i="66"/>
  <c r="U370" i="66"/>
  <c r="W370" i="66"/>
  <c r="X370" i="66"/>
  <c r="Y370" i="66"/>
  <c r="Z370" i="66"/>
  <c r="AA370" i="66"/>
  <c r="AB370" i="66"/>
  <c r="AD370" i="66"/>
  <c r="AE370" i="66"/>
  <c r="AF370" i="66"/>
  <c r="AG370" i="66"/>
  <c r="AH370" i="66"/>
  <c r="K392" i="66"/>
  <c r="L392" i="66"/>
  <c r="M392" i="66"/>
  <c r="N392" i="66"/>
  <c r="X392" i="66"/>
  <c r="AA392" i="66"/>
  <c r="AB392" i="66"/>
  <c r="AD392" i="66"/>
  <c r="AE392" i="66"/>
  <c r="AF392" i="66"/>
  <c r="AG392" i="66"/>
  <c r="K391" i="66"/>
  <c r="L391" i="66"/>
  <c r="M391" i="66"/>
  <c r="N391" i="66"/>
  <c r="P391" i="66"/>
  <c r="Q391" i="66"/>
  <c r="R391" i="66"/>
  <c r="S391" i="66"/>
  <c r="T391" i="66"/>
  <c r="U391" i="66"/>
  <c r="W391" i="66"/>
  <c r="X391" i="66"/>
  <c r="Y391" i="66"/>
  <c r="Z391" i="66"/>
  <c r="AA391" i="66"/>
  <c r="AB391" i="66"/>
  <c r="AD391" i="66"/>
  <c r="AE391" i="66"/>
  <c r="AF391" i="66"/>
  <c r="AG391" i="66"/>
  <c r="AH391" i="66"/>
  <c r="P392" i="66"/>
  <c r="Q392" i="66"/>
  <c r="R392" i="66"/>
  <c r="S392" i="66"/>
  <c r="T392" i="66"/>
  <c r="U392" i="66"/>
  <c r="W392" i="66"/>
  <c r="Y392" i="66"/>
  <c r="Z392" i="66"/>
  <c r="AH392" i="66"/>
  <c r="K393" i="66"/>
  <c r="L393" i="66"/>
  <c r="M393" i="66"/>
  <c r="N393" i="66"/>
  <c r="P393" i="66"/>
  <c r="Q393" i="66"/>
  <c r="R393" i="66"/>
  <c r="S393" i="66"/>
  <c r="T393" i="66"/>
  <c r="U393" i="66"/>
  <c r="W393" i="66"/>
  <c r="X393" i="66"/>
  <c r="Y393" i="66"/>
  <c r="Z393" i="66"/>
  <c r="AA393" i="66"/>
  <c r="AB393" i="66"/>
  <c r="AD393" i="66"/>
  <c r="AE393" i="66"/>
  <c r="AF393" i="66"/>
  <c r="AG393" i="66"/>
  <c r="AH393" i="66"/>
  <c r="K415" i="66"/>
  <c r="P415" i="66"/>
  <c r="Q415" i="66"/>
  <c r="S415" i="66"/>
  <c r="T415" i="66"/>
  <c r="W415" i="66"/>
  <c r="X415" i="66"/>
  <c r="AA415" i="66"/>
  <c r="AD415" i="66"/>
  <c r="AH415" i="66"/>
  <c r="K414" i="66"/>
  <c r="L414" i="66"/>
  <c r="M414" i="66"/>
  <c r="N414" i="66"/>
  <c r="P414" i="66"/>
  <c r="Q414" i="66"/>
  <c r="R414" i="66"/>
  <c r="S414" i="66"/>
  <c r="T414" i="66"/>
  <c r="U414" i="66"/>
  <c r="W414" i="66"/>
  <c r="X414" i="66"/>
  <c r="Y414" i="66"/>
  <c r="Z414" i="66"/>
  <c r="AA414" i="66"/>
  <c r="AB414" i="66"/>
  <c r="AD414" i="66"/>
  <c r="AE414" i="66"/>
  <c r="AF414" i="66"/>
  <c r="AG414" i="66"/>
  <c r="AH414" i="66"/>
  <c r="L415" i="66"/>
  <c r="M415" i="66"/>
  <c r="N415" i="66"/>
  <c r="R415" i="66"/>
  <c r="U415" i="66"/>
  <c r="Y415" i="66"/>
  <c r="Z415" i="66"/>
  <c r="AB415" i="66"/>
  <c r="AE415" i="66"/>
  <c r="AF415" i="66"/>
  <c r="AG415" i="66"/>
  <c r="K416" i="66"/>
  <c r="L416" i="66"/>
  <c r="M416" i="66"/>
  <c r="N416" i="66"/>
  <c r="P416" i="66"/>
  <c r="Q416" i="66"/>
  <c r="R416" i="66"/>
  <c r="S416" i="66"/>
  <c r="T416" i="66"/>
  <c r="U416" i="66"/>
  <c r="W416" i="66"/>
  <c r="X416" i="66"/>
  <c r="Y416" i="66"/>
  <c r="Z416" i="66"/>
  <c r="AA416" i="66"/>
  <c r="AB416" i="66"/>
  <c r="AD416" i="66"/>
  <c r="AE416" i="66"/>
  <c r="AF416" i="66"/>
  <c r="AG416" i="66"/>
  <c r="AH416" i="66"/>
  <c r="E24" i="66"/>
  <c r="E23" i="66"/>
  <c r="F23" i="66"/>
  <c r="F24" i="66"/>
  <c r="E25" i="66"/>
  <c r="F25" i="66"/>
  <c r="E47" i="66"/>
  <c r="F47" i="66"/>
  <c r="E46" i="66"/>
  <c r="F46" i="66"/>
  <c r="E48" i="66"/>
  <c r="F48" i="66"/>
  <c r="E70" i="66"/>
  <c r="F70" i="66"/>
  <c r="E69" i="66"/>
  <c r="F69" i="66"/>
  <c r="E71" i="66"/>
  <c r="F71" i="66"/>
  <c r="F93" i="66"/>
  <c r="E92" i="66"/>
  <c r="F92" i="66"/>
  <c r="E93" i="66"/>
  <c r="E94" i="66"/>
  <c r="F94" i="66"/>
  <c r="E116" i="66"/>
  <c r="F116" i="66"/>
  <c r="E115" i="66"/>
  <c r="F115" i="66"/>
  <c r="E117" i="66"/>
  <c r="F117" i="66"/>
  <c r="E139" i="66"/>
  <c r="F139" i="66"/>
  <c r="E138" i="66"/>
  <c r="F138" i="66"/>
  <c r="E140" i="66"/>
  <c r="F140" i="66"/>
  <c r="E162" i="66"/>
  <c r="E161" i="66"/>
  <c r="F161" i="66"/>
  <c r="F162" i="66"/>
  <c r="E163" i="66"/>
  <c r="F163" i="66"/>
  <c r="E185" i="66"/>
  <c r="F185" i="66"/>
  <c r="E184" i="66"/>
  <c r="F184" i="66"/>
  <c r="E186" i="66"/>
  <c r="F186" i="66"/>
  <c r="E208" i="66"/>
  <c r="F208" i="66"/>
  <c r="E207" i="66"/>
  <c r="F207" i="66"/>
  <c r="E209" i="66"/>
  <c r="F209" i="66"/>
  <c r="E231" i="66"/>
  <c r="F231" i="66"/>
  <c r="E230" i="66"/>
  <c r="F230" i="66"/>
  <c r="E232" i="66"/>
  <c r="F232" i="66"/>
  <c r="E254" i="66"/>
  <c r="F254" i="66"/>
  <c r="E253" i="66"/>
  <c r="F253" i="66"/>
  <c r="E255" i="66"/>
  <c r="F255" i="66"/>
  <c r="E277" i="66"/>
  <c r="F277" i="66"/>
  <c r="E276" i="66"/>
  <c r="F276" i="66"/>
  <c r="E278" i="66"/>
  <c r="F278" i="66"/>
  <c r="E299" i="66"/>
  <c r="F299" i="66"/>
  <c r="E300" i="66"/>
  <c r="F300" i="66"/>
  <c r="E301" i="66"/>
  <c r="F301" i="66"/>
  <c r="E323" i="66"/>
  <c r="F323" i="66"/>
  <c r="G323" i="66"/>
  <c r="E322" i="66"/>
  <c r="F322" i="66"/>
  <c r="G322" i="66"/>
  <c r="E324" i="66"/>
  <c r="F324" i="66"/>
  <c r="G324" i="66"/>
  <c r="E346" i="66"/>
  <c r="F346" i="66"/>
  <c r="G346" i="66"/>
  <c r="E345" i="66"/>
  <c r="F345" i="66"/>
  <c r="G345" i="66"/>
  <c r="E347" i="66"/>
  <c r="F347" i="66"/>
  <c r="G347" i="66"/>
  <c r="E369" i="66"/>
  <c r="F369" i="66"/>
  <c r="E368" i="66"/>
  <c r="F368" i="66"/>
  <c r="G368" i="66"/>
  <c r="G369" i="66"/>
  <c r="E370" i="66"/>
  <c r="F370" i="66"/>
  <c r="G370" i="66"/>
  <c r="E392" i="66"/>
  <c r="F392" i="66"/>
  <c r="G392" i="66"/>
  <c r="E391" i="66"/>
  <c r="F391" i="66"/>
  <c r="G391" i="66"/>
  <c r="E393" i="66"/>
  <c r="F393" i="66"/>
  <c r="G393" i="66"/>
  <c r="E415" i="66"/>
  <c r="F415" i="66"/>
  <c r="G415" i="66"/>
  <c r="E414" i="66"/>
  <c r="F414" i="66"/>
  <c r="G414" i="66"/>
  <c r="E416" i="66"/>
  <c r="F416" i="66"/>
  <c r="G416" i="66"/>
  <c r="S135" i="67"/>
  <c r="T135" i="67"/>
  <c r="U135" i="67"/>
  <c r="V135" i="67"/>
  <c r="Y135" i="67"/>
  <c r="Z135" i="67"/>
  <c r="AA135" i="67"/>
  <c r="AB135" i="67"/>
  <c r="AC135" i="67"/>
  <c r="AF135" i="67"/>
  <c r="AG135" i="67"/>
  <c r="F20" i="60"/>
  <c r="F24" i="60" s="1"/>
  <c r="G20" i="60"/>
  <c r="G24" i="60" s="1"/>
  <c r="H20" i="60"/>
  <c r="H24" i="60" s="1"/>
  <c r="I20" i="60"/>
  <c r="I24" i="60" s="1"/>
  <c r="L20" i="60"/>
  <c r="L24" i="60" s="1"/>
  <c r="M20" i="60"/>
  <c r="M24" i="60" s="1"/>
  <c r="N24" i="60"/>
  <c r="O20" i="60"/>
  <c r="O24" i="60" s="1"/>
  <c r="P24" i="60"/>
  <c r="S20" i="60"/>
  <c r="S24" i="60" s="1"/>
  <c r="V20" i="60"/>
  <c r="V24" i="60" s="1"/>
  <c r="W20" i="60"/>
  <c r="W24" i="60" s="1"/>
  <c r="Z20" i="60"/>
  <c r="Z24" i="60" s="1"/>
  <c r="AA24" i="60"/>
  <c r="AB20" i="60"/>
  <c r="AB24" i="60" s="1"/>
  <c r="AC20" i="60"/>
  <c r="AC24" i="60" s="1"/>
  <c r="AD20" i="60"/>
  <c r="AD24" i="60" s="1"/>
  <c r="F23" i="60"/>
  <c r="G23" i="60"/>
  <c r="H23" i="60"/>
  <c r="I23" i="60"/>
  <c r="L23" i="60"/>
  <c r="M23" i="60"/>
  <c r="N23" i="60"/>
  <c r="O23" i="60"/>
  <c r="P23" i="60"/>
  <c r="S23" i="60"/>
  <c r="V23" i="60"/>
  <c r="W23" i="60"/>
  <c r="Z23" i="60"/>
  <c r="AA23" i="60"/>
  <c r="AB23" i="60"/>
  <c r="AC23" i="60"/>
  <c r="AD23" i="60"/>
  <c r="F25" i="60"/>
  <c r="G25" i="60"/>
  <c r="H25" i="60"/>
  <c r="I25" i="60"/>
  <c r="L25" i="60"/>
  <c r="M25" i="60"/>
  <c r="N25" i="60"/>
  <c r="O25" i="60"/>
  <c r="P25" i="60"/>
  <c r="S25" i="60"/>
  <c r="V25" i="60"/>
  <c r="W25" i="60"/>
  <c r="Z25" i="60"/>
  <c r="AA25" i="60"/>
  <c r="AB25" i="60"/>
  <c r="AC25" i="60"/>
  <c r="AD25" i="60"/>
  <c r="F47" i="60"/>
  <c r="G47" i="60"/>
  <c r="H47" i="60"/>
  <c r="I47" i="60"/>
  <c r="L47" i="60"/>
  <c r="M47" i="60"/>
  <c r="N47" i="60"/>
  <c r="O47" i="60"/>
  <c r="P47" i="60"/>
  <c r="S47" i="60"/>
  <c r="V43" i="60"/>
  <c r="W43" i="60"/>
  <c r="W47" i="60" s="1"/>
  <c r="Z47" i="60"/>
  <c r="AA47" i="60"/>
  <c r="AB47" i="60"/>
  <c r="AC47" i="60"/>
  <c r="AD47" i="60"/>
  <c r="F46" i="60"/>
  <c r="G46" i="60"/>
  <c r="H46" i="60"/>
  <c r="I46" i="60"/>
  <c r="L46" i="60"/>
  <c r="M46" i="60"/>
  <c r="N46" i="60"/>
  <c r="O46" i="60"/>
  <c r="P46" i="60"/>
  <c r="S46" i="60"/>
  <c r="V46" i="60"/>
  <c r="W46" i="60"/>
  <c r="Z46" i="60"/>
  <c r="AA46" i="60"/>
  <c r="AB46" i="60"/>
  <c r="AC46" i="60"/>
  <c r="AD46" i="60"/>
  <c r="V47" i="60"/>
  <c r="F48" i="60"/>
  <c r="G48" i="60"/>
  <c r="H48" i="60"/>
  <c r="I48" i="60"/>
  <c r="L48" i="60"/>
  <c r="M48" i="60"/>
  <c r="N48" i="60"/>
  <c r="O48" i="60"/>
  <c r="P48" i="60"/>
  <c r="S48" i="60"/>
  <c r="V48" i="60"/>
  <c r="W48" i="60"/>
  <c r="Z48" i="60"/>
  <c r="AA48" i="60"/>
  <c r="AB48" i="60"/>
  <c r="AC48" i="60"/>
  <c r="AD48" i="60"/>
  <c r="F66" i="60"/>
  <c r="F70" i="60" s="1"/>
  <c r="G66" i="60"/>
  <c r="G70" i="60" s="1"/>
  <c r="H66" i="60"/>
  <c r="H70" i="60" s="1"/>
  <c r="I66" i="60"/>
  <c r="I70" i="60" s="1"/>
  <c r="L66" i="60"/>
  <c r="L70" i="60" s="1"/>
  <c r="M66" i="60"/>
  <c r="M70" i="60" s="1"/>
  <c r="N70" i="60"/>
  <c r="O66" i="60"/>
  <c r="O70" i="60" s="1"/>
  <c r="P66" i="60"/>
  <c r="P70" i="60" s="1"/>
  <c r="S66" i="60"/>
  <c r="S70" i="60" s="1"/>
  <c r="V66" i="60"/>
  <c r="V70" i="60" s="1"/>
  <c r="W66" i="60"/>
  <c r="W70" i="60" s="1"/>
  <c r="Z66" i="60"/>
  <c r="Z70" i="60" s="1"/>
  <c r="AA66" i="60"/>
  <c r="AA70" i="60" s="1"/>
  <c r="AB66" i="60"/>
  <c r="AB70" i="60" s="1"/>
  <c r="AC66" i="60"/>
  <c r="AC70" i="60" s="1"/>
  <c r="AD70" i="60"/>
  <c r="F69" i="60"/>
  <c r="G69" i="60"/>
  <c r="H69" i="60"/>
  <c r="I69" i="60"/>
  <c r="L69" i="60"/>
  <c r="M69" i="60"/>
  <c r="O69" i="60"/>
  <c r="P69" i="60"/>
  <c r="S69" i="60"/>
  <c r="V69" i="60"/>
  <c r="W69" i="60"/>
  <c r="Z69" i="60"/>
  <c r="AA69" i="60"/>
  <c r="AB69" i="60"/>
  <c r="AC69" i="60"/>
  <c r="F71" i="60"/>
  <c r="G71" i="60"/>
  <c r="H71" i="60"/>
  <c r="I71" i="60"/>
  <c r="L71" i="60"/>
  <c r="M71" i="60"/>
  <c r="N71" i="60"/>
  <c r="O71" i="60"/>
  <c r="P71" i="60"/>
  <c r="S71" i="60"/>
  <c r="V71" i="60"/>
  <c r="W71" i="60"/>
  <c r="Z71" i="60"/>
  <c r="AA71" i="60"/>
  <c r="AB71" i="60"/>
  <c r="AC71" i="60"/>
  <c r="AD71" i="60"/>
  <c r="F89" i="60"/>
  <c r="F93" i="60" s="1"/>
  <c r="G89" i="60"/>
  <c r="G93" i="60" s="1"/>
  <c r="H89" i="60"/>
  <c r="H93" i="60" s="1"/>
  <c r="I89" i="60"/>
  <c r="I93" i="60" s="1"/>
  <c r="L89" i="60"/>
  <c r="L93" i="60" s="1"/>
  <c r="M89" i="60"/>
  <c r="M93" i="60" s="1"/>
  <c r="N89" i="60"/>
  <c r="N93" i="60" s="1"/>
  <c r="O89" i="60"/>
  <c r="O93" i="60" s="1"/>
  <c r="P89" i="60"/>
  <c r="P93" i="60" s="1"/>
  <c r="S89" i="60"/>
  <c r="S93" i="60" s="1"/>
  <c r="V89" i="60"/>
  <c r="V93" i="60" s="1"/>
  <c r="W89" i="60"/>
  <c r="W93" i="60" s="1"/>
  <c r="Z89" i="60"/>
  <c r="Z93" i="60" s="1"/>
  <c r="AA89" i="60"/>
  <c r="AA93" i="60" s="1"/>
  <c r="AB93" i="60"/>
  <c r="AC89" i="60"/>
  <c r="AC93" i="60" s="1"/>
  <c r="AD89" i="60"/>
  <c r="AD93" i="60" s="1"/>
  <c r="F92" i="60"/>
  <c r="G92" i="60"/>
  <c r="H92" i="60"/>
  <c r="I92" i="60"/>
  <c r="L92" i="60"/>
  <c r="M92" i="60"/>
  <c r="N92" i="60"/>
  <c r="O92" i="60"/>
  <c r="P92" i="60"/>
  <c r="S92" i="60"/>
  <c r="V92" i="60"/>
  <c r="W92" i="60"/>
  <c r="Z92" i="60"/>
  <c r="AA92" i="60"/>
  <c r="AB92" i="60"/>
  <c r="AC92" i="60"/>
  <c r="AD92" i="60"/>
  <c r="F94" i="60"/>
  <c r="G94" i="60"/>
  <c r="H94" i="60"/>
  <c r="I94" i="60"/>
  <c r="L94" i="60"/>
  <c r="M94" i="60"/>
  <c r="N94" i="60"/>
  <c r="O94" i="60"/>
  <c r="P94" i="60"/>
  <c r="S94" i="60"/>
  <c r="V94" i="60"/>
  <c r="W94" i="60"/>
  <c r="Z94" i="60"/>
  <c r="AA94" i="60"/>
  <c r="AB94" i="60"/>
  <c r="AC94" i="60"/>
  <c r="AD94" i="60"/>
  <c r="F112" i="60"/>
  <c r="F116" i="60" s="1"/>
  <c r="G112" i="60"/>
  <c r="G116" i="60" s="1"/>
  <c r="H112" i="60"/>
  <c r="H116" i="60" s="1"/>
  <c r="I112" i="60"/>
  <c r="I116" i="60" s="1"/>
  <c r="L112" i="60"/>
  <c r="L116" i="60" s="1"/>
  <c r="M112" i="60"/>
  <c r="M116" i="60" s="1"/>
  <c r="P112" i="60"/>
  <c r="P116" i="60" s="1"/>
  <c r="S112" i="60"/>
  <c r="S116" i="60" s="1"/>
  <c r="V112" i="60"/>
  <c r="V116" i="60" s="1"/>
  <c r="W112" i="60"/>
  <c r="W116" i="60" s="1"/>
  <c r="Z116" i="60"/>
  <c r="AA112" i="60"/>
  <c r="AA116" i="60" s="1"/>
  <c r="AB112" i="60"/>
  <c r="AB116" i="60" s="1"/>
  <c r="AC116" i="60"/>
  <c r="AD112" i="60"/>
  <c r="AD116" i="60" s="1"/>
  <c r="F115" i="60"/>
  <c r="G115" i="60"/>
  <c r="H115" i="60"/>
  <c r="I115" i="60"/>
  <c r="L115" i="60"/>
  <c r="M115" i="60"/>
  <c r="N115" i="60"/>
  <c r="O115" i="60"/>
  <c r="P115" i="60"/>
  <c r="S115" i="60"/>
  <c r="V115" i="60"/>
  <c r="W115" i="60"/>
  <c r="Z115" i="60"/>
  <c r="AA115" i="60"/>
  <c r="AB115" i="60"/>
  <c r="AC115" i="60"/>
  <c r="AD115" i="60"/>
  <c r="F117" i="60"/>
  <c r="G117" i="60"/>
  <c r="H117" i="60"/>
  <c r="I117" i="60"/>
  <c r="L117" i="60"/>
  <c r="M117" i="60"/>
  <c r="P117" i="60"/>
  <c r="S117" i="60"/>
  <c r="V117" i="60"/>
  <c r="W117" i="60"/>
  <c r="Z117" i="60"/>
  <c r="AA117" i="60"/>
  <c r="AB117" i="60"/>
  <c r="AC117" i="60"/>
  <c r="AD117" i="60"/>
  <c r="F135" i="60"/>
  <c r="F139" i="60" s="1"/>
  <c r="G135" i="60"/>
  <c r="G139" i="60" s="1"/>
  <c r="H135" i="60"/>
  <c r="H139" i="60" s="1"/>
  <c r="I135" i="60"/>
  <c r="I139" i="60" s="1"/>
  <c r="L135" i="60"/>
  <c r="L139" i="60" s="1"/>
  <c r="M135" i="60"/>
  <c r="M139" i="60" s="1"/>
  <c r="N135" i="60"/>
  <c r="N139" i="60" s="1"/>
  <c r="O135" i="60"/>
  <c r="O139" i="60" s="1"/>
  <c r="P135" i="60"/>
  <c r="P139" i="60" s="1"/>
  <c r="S135" i="60"/>
  <c r="S139" i="60" s="1"/>
  <c r="V135" i="60"/>
  <c r="V139" i="60" s="1"/>
  <c r="W135" i="60"/>
  <c r="W139" i="60" s="1"/>
  <c r="Z135" i="60"/>
  <c r="Z139" i="60" s="1"/>
  <c r="AA135" i="60"/>
  <c r="AA139" i="60" s="1"/>
  <c r="AB135" i="60"/>
  <c r="AB139" i="60" s="1"/>
  <c r="AC135" i="60"/>
  <c r="AC139" i="60" s="1"/>
  <c r="AD135" i="60"/>
  <c r="AD139" i="60" s="1"/>
  <c r="F138" i="60"/>
  <c r="G138" i="60"/>
  <c r="H138" i="60"/>
  <c r="I138" i="60"/>
  <c r="L138" i="60"/>
  <c r="M138" i="60"/>
  <c r="N138" i="60"/>
  <c r="O138" i="60"/>
  <c r="P138" i="60"/>
  <c r="S138" i="60"/>
  <c r="V138" i="60"/>
  <c r="W138" i="60"/>
  <c r="Z138" i="60"/>
  <c r="AA138" i="60"/>
  <c r="AB138" i="60"/>
  <c r="AC138" i="60"/>
  <c r="AD138" i="60"/>
  <c r="F140" i="60"/>
  <c r="G140" i="60"/>
  <c r="H140" i="60"/>
  <c r="I140" i="60"/>
  <c r="M140" i="60"/>
  <c r="N140" i="60"/>
  <c r="O140" i="60"/>
  <c r="P140" i="60"/>
  <c r="S140" i="60"/>
  <c r="V140" i="60"/>
  <c r="W140" i="60"/>
  <c r="Z140" i="60"/>
  <c r="AA140" i="60"/>
  <c r="AB140" i="60"/>
  <c r="AC140" i="60"/>
  <c r="AD140" i="60"/>
  <c r="F158" i="60"/>
  <c r="F162" i="60" s="1"/>
  <c r="G158" i="60"/>
  <c r="G162" i="60" s="1"/>
  <c r="H158" i="60"/>
  <c r="H162" i="60" s="1"/>
  <c r="I158" i="60"/>
  <c r="I162" i="60" s="1"/>
  <c r="L158" i="60"/>
  <c r="L162" i="60" s="1"/>
  <c r="M158" i="60"/>
  <c r="M162" i="60" s="1"/>
  <c r="N158" i="60"/>
  <c r="N162" i="60" s="1"/>
  <c r="O158" i="60"/>
  <c r="O162" i="60" s="1"/>
  <c r="P158" i="60"/>
  <c r="P162" i="60" s="1"/>
  <c r="S158" i="60"/>
  <c r="S162" i="60" s="1"/>
  <c r="V158" i="60"/>
  <c r="V162" i="60" s="1"/>
  <c r="W162" i="60"/>
  <c r="Z162" i="60"/>
  <c r="AA158" i="60"/>
  <c r="AA162" i="60" s="1"/>
  <c r="AB158" i="60"/>
  <c r="AB162" i="60" s="1"/>
  <c r="AC158" i="60"/>
  <c r="AC162" i="60" s="1"/>
  <c r="AD158" i="60"/>
  <c r="AD162" i="60" s="1"/>
  <c r="F161" i="60"/>
  <c r="G161" i="60"/>
  <c r="H161" i="60"/>
  <c r="I161" i="60"/>
  <c r="L161" i="60"/>
  <c r="M161" i="60"/>
  <c r="N161" i="60"/>
  <c r="O161" i="60"/>
  <c r="P161" i="60"/>
  <c r="S161" i="60"/>
  <c r="V161" i="60"/>
  <c r="W161" i="60"/>
  <c r="Z161" i="60"/>
  <c r="AA161" i="60"/>
  <c r="AB161" i="60"/>
  <c r="AC161" i="60"/>
  <c r="AD161" i="60"/>
  <c r="F163" i="60"/>
  <c r="G163" i="60"/>
  <c r="H163" i="60"/>
  <c r="I163" i="60"/>
  <c r="L163" i="60"/>
  <c r="M163" i="60"/>
  <c r="N163" i="60"/>
  <c r="O163" i="60"/>
  <c r="P163" i="60"/>
  <c r="S163" i="60"/>
  <c r="V163" i="60"/>
  <c r="W163" i="60"/>
  <c r="Z163" i="60"/>
  <c r="AA163" i="60"/>
  <c r="AB163" i="60"/>
  <c r="AC163" i="60"/>
  <c r="AD163" i="60"/>
  <c r="F181" i="60"/>
  <c r="F185" i="60" s="1"/>
  <c r="G181" i="60"/>
  <c r="G185" i="60" s="1"/>
  <c r="H181" i="60"/>
  <c r="H185" i="60" s="1"/>
  <c r="I181" i="60"/>
  <c r="I185" i="60" s="1"/>
  <c r="L181" i="60"/>
  <c r="L185" i="60" s="1"/>
  <c r="M181" i="60"/>
  <c r="M185" i="60" s="1"/>
  <c r="N181" i="60"/>
  <c r="N185" i="60" s="1"/>
  <c r="O181" i="60"/>
  <c r="O185" i="60" s="1"/>
  <c r="P181" i="60"/>
  <c r="P185" i="60" s="1"/>
  <c r="S181" i="60"/>
  <c r="S185" i="60" s="1"/>
  <c r="V181" i="60"/>
  <c r="V185" i="60" s="1"/>
  <c r="W181" i="60"/>
  <c r="W185" i="60" s="1"/>
  <c r="Z181" i="60"/>
  <c r="Z185" i="60" s="1"/>
  <c r="AA181" i="60"/>
  <c r="AA185" i="60" s="1"/>
  <c r="AB181" i="60"/>
  <c r="AB185" i="60" s="1"/>
  <c r="AC181" i="60"/>
  <c r="AC185" i="60" s="1"/>
  <c r="AD181" i="60"/>
  <c r="AD185" i="60" s="1"/>
  <c r="F184" i="60"/>
  <c r="G184" i="60"/>
  <c r="I184" i="60"/>
  <c r="L184" i="60"/>
  <c r="M184" i="60"/>
  <c r="N184" i="60"/>
  <c r="O184" i="60"/>
  <c r="P184" i="60"/>
  <c r="S184" i="60"/>
  <c r="V184" i="60"/>
  <c r="W184" i="60"/>
  <c r="Z184" i="60"/>
  <c r="AA184" i="60"/>
  <c r="AB184" i="60"/>
  <c r="AC184" i="60"/>
  <c r="AD184" i="60"/>
  <c r="F186" i="60"/>
  <c r="G186" i="60"/>
  <c r="I186" i="60"/>
  <c r="L186" i="60"/>
  <c r="M186" i="60"/>
  <c r="N186" i="60"/>
  <c r="O186" i="60"/>
  <c r="P186" i="60"/>
  <c r="S186" i="60"/>
  <c r="V186" i="60"/>
  <c r="W186" i="60"/>
  <c r="Z186" i="60"/>
  <c r="AA186" i="60"/>
  <c r="AB186" i="60"/>
  <c r="AC186" i="60"/>
  <c r="AD186" i="60"/>
  <c r="F204" i="60"/>
  <c r="F208" i="60" s="1"/>
  <c r="G204" i="60"/>
  <c r="G208" i="60" s="1"/>
  <c r="H204" i="60"/>
  <c r="H208" i="60" s="1"/>
  <c r="I204" i="60"/>
  <c r="I208" i="60" s="1"/>
  <c r="L204" i="60"/>
  <c r="L208" i="60" s="1"/>
  <c r="M204" i="60"/>
  <c r="M208" i="60" s="1"/>
  <c r="N204" i="60"/>
  <c r="N208" i="60" s="1"/>
  <c r="O204" i="60"/>
  <c r="O208" i="60" s="1"/>
  <c r="P204" i="60"/>
  <c r="P208" i="60" s="1"/>
  <c r="S204" i="60"/>
  <c r="S208" i="60" s="1"/>
  <c r="V204" i="60"/>
  <c r="V208" i="60" s="1"/>
  <c r="W204" i="60"/>
  <c r="W208" i="60" s="1"/>
  <c r="Z204" i="60"/>
  <c r="Z208" i="60" s="1"/>
  <c r="AA204" i="60"/>
  <c r="AA208" i="60" s="1"/>
  <c r="AB204" i="60"/>
  <c r="AB208" i="60" s="1"/>
  <c r="AC204" i="60"/>
  <c r="AC208" i="60" s="1"/>
  <c r="AD204" i="60"/>
  <c r="AD208" i="60" s="1"/>
  <c r="F207" i="60"/>
  <c r="G207" i="60"/>
  <c r="H207" i="60"/>
  <c r="I207" i="60"/>
  <c r="L207" i="60"/>
  <c r="M207" i="60"/>
  <c r="N207" i="60"/>
  <c r="O207" i="60"/>
  <c r="P207" i="60"/>
  <c r="S207" i="60"/>
  <c r="V207" i="60"/>
  <c r="W207" i="60"/>
  <c r="Z207" i="60"/>
  <c r="AA207" i="60"/>
  <c r="AB207" i="60"/>
  <c r="AC207" i="60"/>
  <c r="AD207" i="60"/>
  <c r="F209" i="60"/>
  <c r="G209" i="60"/>
  <c r="H209" i="60"/>
  <c r="I209" i="60"/>
  <c r="L209" i="60"/>
  <c r="M209" i="60"/>
  <c r="N209" i="60"/>
  <c r="O209" i="60"/>
  <c r="P209" i="60"/>
  <c r="S209" i="60"/>
  <c r="V209" i="60"/>
  <c r="W209" i="60"/>
  <c r="Z209" i="60"/>
  <c r="AA209" i="60"/>
  <c r="AB209" i="60"/>
  <c r="AC209" i="60"/>
  <c r="AD209" i="60"/>
  <c r="F227" i="60"/>
  <c r="F231" i="60" s="1"/>
  <c r="G227" i="60"/>
  <c r="G231" i="60" s="1"/>
  <c r="H227" i="60"/>
  <c r="H231" i="60" s="1"/>
  <c r="I227" i="60"/>
  <c r="I231" i="60" s="1"/>
  <c r="L227" i="60"/>
  <c r="L231" i="60" s="1"/>
  <c r="M227" i="60"/>
  <c r="M231" i="60" s="1"/>
  <c r="N227" i="60"/>
  <c r="N231" i="60" s="1"/>
  <c r="O227" i="60"/>
  <c r="O231" i="60" s="1"/>
  <c r="P227" i="60"/>
  <c r="P231" i="60" s="1"/>
  <c r="S227" i="60"/>
  <c r="S231" i="60" s="1"/>
  <c r="V227" i="60"/>
  <c r="V231" i="60" s="1"/>
  <c r="W231" i="60"/>
  <c r="Z227" i="60"/>
  <c r="Z231" i="60" s="1"/>
  <c r="AA227" i="60"/>
  <c r="AA231" i="60" s="1"/>
  <c r="AB227" i="60"/>
  <c r="AB231" i="60" s="1"/>
  <c r="AC227" i="60"/>
  <c r="AC231" i="60" s="1"/>
  <c r="AD227" i="60"/>
  <c r="AD231" i="60" s="1"/>
  <c r="F230" i="60"/>
  <c r="G230" i="60"/>
  <c r="H230" i="60"/>
  <c r="I230" i="60"/>
  <c r="L230" i="60"/>
  <c r="M230" i="60"/>
  <c r="N230" i="60"/>
  <c r="O230" i="60"/>
  <c r="P230" i="60"/>
  <c r="S230" i="60"/>
  <c r="V230" i="60"/>
  <c r="W230" i="60"/>
  <c r="Z230" i="60"/>
  <c r="AA230" i="60"/>
  <c r="AB230" i="60"/>
  <c r="AC230" i="60"/>
  <c r="AD230" i="60"/>
  <c r="F232" i="60"/>
  <c r="G232" i="60"/>
  <c r="H232" i="60"/>
  <c r="I232" i="60"/>
  <c r="L232" i="60"/>
  <c r="M232" i="60"/>
  <c r="N232" i="60"/>
  <c r="O232" i="60"/>
  <c r="P232" i="60"/>
  <c r="S232" i="60"/>
  <c r="V232" i="60"/>
  <c r="W232" i="60"/>
  <c r="Z232" i="60"/>
  <c r="AA232" i="60"/>
  <c r="AB232" i="60"/>
  <c r="AC232" i="60"/>
  <c r="AD232" i="60"/>
  <c r="F250" i="60"/>
  <c r="F254" i="60" s="1"/>
  <c r="G250" i="60"/>
  <c r="G254" i="60" s="1"/>
  <c r="H250" i="60"/>
  <c r="H254" i="60" s="1"/>
  <c r="I250" i="60"/>
  <c r="I254" i="60" s="1"/>
  <c r="L250" i="60"/>
  <c r="L254" i="60" s="1"/>
  <c r="M250" i="60"/>
  <c r="M254" i="60" s="1"/>
  <c r="N250" i="60"/>
  <c r="N254" i="60" s="1"/>
  <c r="O250" i="60"/>
  <c r="O254" i="60" s="1"/>
  <c r="P250" i="60"/>
  <c r="P254" i="60" s="1"/>
  <c r="S250" i="60"/>
  <c r="S254" i="60" s="1"/>
  <c r="V250" i="60"/>
  <c r="V254" i="60" s="1"/>
  <c r="W250" i="60"/>
  <c r="Z250" i="60"/>
  <c r="Z254" i="60" s="1"/>
  <c r="AA250" i="60"/>
  <c r="AA254" i="60" s="1"/>
  <c r="AB250" i="60"/>
  <c r="AB254" i="60" s="1"/>
  <c r="AC250" i="60"/>
  <c r="AC254" i="60" s="1"/>
  <c r="AD250" i="60"/>
  <c r="AD254" i="60" s="1"/>
  <c r="F253" i="60"/>
  <c r="G253" i="60"/>
  <c r="H253" i="60"/>
  <c r="I253" i="60"/>
  <c r="L253" i="60"/>
  <c r="M253" i="60"/>
  <c r="N253" i="60"/>
  <c r="O253" i="60"/>
  <c r="P253" i="60"/>
  <c r="S253" i="60"/>
  <c r="V253" i="60"/>
  <c r="W253" i="60"/>
  <c r="Z253" i="60"/>
  <c r="AA253" i="60"/>
  <c r="AB253" i="60"/>
  <c r="AC253" i="60"/>
  <c r="AD253" i="60"/>
  <c r="W254" i="60"/>
  <c r="F255" i="60"/>
  <c r="G255" i="60"/>
  <c r="H255" i="60"/>
  <c r="I255" i="60"/>
  <c r="L255" i="60"/>
  <c r="M255" i="60"/>
  <c r="N255" i="60"/>
  <c r="O255" i="60"/>
  <c r="P255" i="60"/>
  <c r="S255" i="60"/>
  <c r="V255" i="60"/>
  <c r="W255" i="60"/>
  <c r="Z255" i="60"/>
  <c r="AA255" i="60"/>
  <c r="AB255" i="60"/>
  <c r="AC255" i="60"/>
  <c r="AD255" i="60"/>
  <c r="F277" i="60"/>
  <c r="G273" i="60"/>
  <c r="G277" i="60" s="1"/>
  <c r="H273" i="60"/>
  <c r="H277" i="60" s="1"/>
  <c r="I273" i="60"/>
  <c r="I277" i="60" s="1"/>
  <c r="L273" i="60"/>
  <c r="L277" i="60" s="1"/>
  <c r="M273" i="60"/>
  <c r="M277" i="60" s="1"/>
  <c r="N273" i="60"/>
  <c r="N277" i="60" s="1"/>
  <c r="O273" i="60"/>
  <c r="O277" i="60" s="1"/>
  <c r="S277" i="60"/>
  <c r="V273" i="60"/>
  <c r="V277" i="60" s="1"/>
  <c r="W273" i="60"/>
  <c r="W277" i="60" s="1"/>
  <c r="Z273" i="60"/>
  <c r="Z277" i="60" s="1"/>
  <c r="AA273" i="60"/>
  <c r="AA277" i="60" s="1"/>
  <c r="AB273" i="60"/>
  <c r="AB277" i="60" s="1"/>
  <c r="AC273" i="60"/>
  <c r="AC277" i="60" s="1"/>
  <c r="AD273" i="60"/>
  <c r="AD277" i="60" s="1"/>
  <c r="F276" i="60"/>
  <c r="G276" i="60"/>
  <c r="H276" i="60"/>
  <c r="I276" i="60"/>
  <c r="L276" i="60"/>
  <c r="M276" i="60"/>
  <c r="N276" i="60"/>
  <c r="O276" i="60"/>
  <c r="P276" i="60"/>
  <c r="S276" i="60"/>
  <c r="V276" i="60"/>
  <c r="W276" i="60"/>
  <c r="Z276" i="60"/>
  <c r="AA276" i="60"/>
  <c r="AB276" i="60"/>
  <c r="AC276" i="60"/>
  <c r="AD276" i="60"/>
  <c r="F278" i="60"/>
  <c r="G278" i="60"/>
  <c r="H278" i="60"/>
  <c r="I278" i="60"/>
  <c r="L278" i="60"/>
  <c r="M278" i="60"/>
  <c r="N278" i="60"/>
  <c r="O278" i="60"/>
  <c r="P278" i="60"/>
  <c r="S278" i="60"/>
  <c r="V278" i="60"/>
  <c r="W278" i="60"/>
  <c r="Z278" i="60"/>
  <c r="AA278" i="60"/>
  <c r="AB278" i="60"/>
  <c r="AC278" i="60"/>
  <c r="AD278" i="60"/>
  <c r="F296" i="60"/>
  <c r="F300" i="60" s="1"/>
  <c r="G296" i="60"/>
  <c r="G300" i="60" s="1"/>
  <c r="H296" i="60"/>
  <c r="H300" i="60" s="1"/>
  <c r="I296" i="60"/>
  <c r="I300" i="60" s="1"/>
  <c r="L296" i="60"/>
  <c r="L300" i="60" s="1"/>
  <c r="M296" i="60"/>
  <c r="M300" i="60" s="1"/>
  <c r="N296" i="60"/>
  <c r="N300" i="60" s="1"/>
  <c r="O296" i="60"/>
  <c r="O300" i="60" s="1"/>
  <c r="P296" i="60"/>
  <c r="P300" i="60" s="1"/>
  <c r="S296" i="60"/>
  <c r="S300" i="60" s="1"/>
  <c r="V296" i="60"/>
  <c r="V300" i="60" s="1"/>
  <c r="W296" i="60"/>
  <c r="W300" i="60" s="1"/>
  <c r="Z296" i="60"/>
  <c r="Z300" i="60" s="1"/>
  <c r="AA296" i="60"/>
  <c r="AA300" i="60" s="1"/>
  <c r="AB296" i="60"/>
  <c r="AB300" i="60" s="1"/>
  <c r="AC296" i="60"/>
  <c r="AC300" i="60" s="1"/>
  <c r="AD296" i="60"/>
  <c r="AD300" i="60" s="1"/>
  <c r="F299" i="60"/>
  <c r="G299" i="60"/>
  <c r="H299" i="60"/>
  <c r="I299" i="60"/>
  <c r="L299" i="60"/>
  <c r="M299" i="60"/>
  <c r="N299" i="60"/>
  <c r="O299" i="60"/>
  <c r="P299" i="60"/>
  <c r="S299" i="60"/>
  <c r="V299" i="60"/>
  <c r="W299" i="60"/>
  <c r="Z299" i="60"/>
  <c r="AA299" i="60"/>
  <c r="AB299" i="60"/>
  <c r="AC299" i="60"/>
  <c r="AD299" i="60"/>
  <c r="F301" i="60"/>
  <c r="G301" i="60"/>
  <c r="H301" i="60"/>
  <c r="I301" i="60"/>
  <c r="L301" i="60"/>
  <c r="M301" i="60"/>
  <c r="N301" i="60"/>
  <c r="O301" i="60"/>
  <c r="P301" i="60"/>
  <c r="S301" i="60"/>
  <c r="V301" i="60"/>
  <c r="W301" i="60"/>
  <c r="Z301" i="60"/>
  <c r="AA301" i="60"/>
  <c r="AB301" i="60"/>
  <c r="AC301" i="60"/>
  <c r="AD301" i="60"/>
  <c r="G319" i="60"/>
  <c r="G323" i="60" s="1"/>
  <c r="H319" i="60"/>
  <c r="H323" i="60" s="1"/>
  <c r="I319" i="60"/>
  <c r="I323" i="60" s="1"/>
  <c r="J319" i="60"/>
  <c r="J323" i="60" s="1"/>
  <c r="L319" i="60"/>
  <c r="L323" i="60" s="1"/>
  <c r="M319" i="60"/>
  <c r="M323" i="60" s="1"/>
  <c r="N319" i="60"/>
  <c r="N323" i="60" s="1"/>
  <c r="O319" i="60"/>
  <c r="O323" i="60" s="1"/>
  <c r="P319" i="60"/>
  <c r="P323" i="60" s="1"/>
  <c r="S319" i="60"/>
  <c r="S323" i="60" s="1"/>
  <c r="V319" i="60"/>
  <c r="V323" i="60" s="1"/>
  <c r="W319" i="60"/>
  <c r="W323" i="60" s="1"/>
  <c r="X319" i="60"/>
  <c r="X323" i="60" s="1"/>
  <c r="Z319" i="60"/>
  <c r="Z323" i="60" s="1"/>
  <c r="AA319" i="60"/>
  <c r="AA323" i="60" s="1"/>
  <c r="AB319" i="60"/>
  <c r="AB323" i="60" s="1"/>
  <c r="AC319" i="60"/>
  <c r="AC323" i="60" s="1"/>
  <c r="AD319" i="60"/>
  <c r="AD323" i="60" s="1"/>
  <c r="AE319" i="60"/>
  <c r="AE323" i="60" s="1"/>
  <c r="F322" i="60"/>
  <c r="G322" i="60"/>
  <c r="H322" i="60"/>
  <c r="I322" i="60"/>
  <c r="J322" i="60"/>
  <c r="L322" i="60"/>
  <c r="M322" i="60"/>
  <c r="N322" i="60"/>
  <c r="O322" i="60"/>
  <c r="P322" i="60"/>
  <c r="Q322" i="60"/>
  <c r="S322" i="60"/>
  <c r="V322" i="60"/>
  <c r="W322" i="60"/>
  <c r="X322" i="60"/>
  <c r="Z322" i="60"/>
  <c r="AA322" i="60"/>
  <c r="AB322" i="60"/>
  <c r="AC322" i="60"/>
  <c r="AD322" i="60"/>
  <c r="AE322" i="60"/>
  <c r="Q323" i="60"/>
  <c r="F324" i="60"/>
  <c r="G324" i="60"/>
  <c r="H324" i="60"/>
  <c r="I324" i="60"/>
  <c r="J324" i="60"/>
  <c r="L324" i="60"/>
  <c r="M324" i="60"/>
  <c r="N324" i="60"/>
  <c r="O324" i="60"/>
  <c r="P324" i="60"/>
  <c r="Q324" i="60"/>
  <c r="S324" i="60"/>
  <c r="V324" i="60"/>
  <c r="W324" i="60"/>
  <c r="X324" i="60"/>
  <c r="Z324" i="60"/>
  <c r="AA324" i="60"/>
  <c r="AB324" i="60"/>
  <c r="AC324" i="60"/>
  <c r="AD324" i="60"/>
  <c r="AE324" i="60"/>
  <c r="F342" i="60"/>
  <c r="F346" i="60" s="1"/>
  <c r="G342" i="60"/>
  <c r="G346" i="60" s="1"/>
  <c r="H342" i="60"/>
  <c r="H346" i="60" s="1"/>
  <c r="I342" i="60"/>
  <c r="I346" i="60" s="1"/>
  <c r="J342" i="60"/>
  <c r="J346" i="60" s="1"/>
  <c r="L342" i="60"/>
  <c r="L346" i="60" s="1"/>
  <c r="M342" i="60"/>
  <c r="M346" i="60" s="1"/>
  <c r="N342" i="60"/>
  <c r="N346" i="60" s="1"/>
  <c r="O342" i="60"/>
  <c r="O346" i="60" s="1"/>
  <c r="P342" i="60"/>
  <c r="P346" i="60" s="1"/>
  <c r="Q342" i="60"/>
  <c r="Q346" i="60" s="1"/>
  <c r="S342" i="60"/>
  <c r="S346" i="60" s="1"/>
  <c r="V342" i="60"/>
  <c r="V346" i="60" s="1"/>
  <c r="W342" i="60"/>
  <c r="W346" i="60" s="1"/>
  <c r="X342" i="60"/>
  <c r="X346" i="60" s="1"/>
  <c r="Z342" i="60"/>
  <c r="Z346" i="60" s="1"/>
  <c r="AA342" i="60"/>
  <c r="AA346" i="60" s="1"/>
  <c r="AB342" i="60"/>
  <c r="AB346" i="60" s="1"/>
  <c r="AC342" i="60"/>
  <c r="AC346" i="60" s="1"/>
  <c r="AD342" i="60"/>
  <c r="AD346" i="60" s="1"/>
  <c r="AE342" i="60"/>
  <c r="AE346" i="60" s="1"/>
  <c r="F345" i="60"/>
  <c r="G345" i="60"/>
  <c r="H345" i="60"/>
  <c r="I345" i="60"/>
  <c r="J345" i="60"/>
  <c r="L345" i="60"/>
  <c r="M345" i="60"/>
  <c r="N345" i="60"/>
  <c r="O345" i="60"/>
  <c r="P345" i="60"/>
  <c r="Q345" i="60"/>
  <c r="S345" i="60"/>
  <c r="V345" i="60"/>
  <c r="W345" i="60"/>
  <c r="X345" i="60"/>
  <c r="Z345" i="60"/>
  <c r="AA345" i="60"/>
  <c r="AB345" i="60"/>
  <c r="AC345" i="60"/>
  <c r="AD345" i="60"/>
  <c r="AE345" i="60"/>
  <c r="F347" i="60"/>
  <c r="G347" i="60"/>
  <c r="H347" i="60"/>
  <c r="I347" i="60"/>
  <c r="J347" i="60"/>
  <c r="L347" i="60"/>
  <c r="M347" i="60"/>
  <c r="N347" i="60"/>
  <c r="O347" i="60"/>
  <c r="P347" i="60"/>
  <c r="Q347" i="60"/>
  <c r="S347" i="60"/>
  <c r="V347" i="60"/>
  <c r="W347" i="60"/>
  <c r="X347" i="60"/>
  <c r="Z347" i="60"/>
  <c r="AA347" i="60"/>
  <c r="AB347" i="60"/>
  <c r="AC347" i="60"/>
  <c r="AD347" i="60"/>
  <c r="AE347" i="60"/>
  <c r="F365" i="60"/>
  <c r="F369" i="60" s="1"/>
  <c r="G365" i="60"/>
  <c r="G369" i="60" s="1"/>
  <c r="H365" i="60"/>
  <c r="H369" i="60" s="1"/>
  <c r="I365" i="60"/>
  <c r="I369" i="60" s="1"/>
  <c r="J365" i="60"/>
  <c r="J369" i="60" s="1"/>
  <c r="L365" i="60"/>
  <c r="L369" i="60" s="1"/>
  <c r="M365" i="60"/>
  <c r="M369" i="60" s="1"/>
  <c r="N365" i="60"/>
  <c r="N369" i="60" s="1"/>
  <c r="O365" i="60"/>
  <c r="O369" i="60" s="1"/>
  <c r="P365" i="60"/>
  <c r="P369" i="60" s="1"/>
  <c r="Q365" i="60"/>
  <c r="Q369" i="60" s="1"/>
  <c r="S365" i="60"/>
  <c r="S369" i="60" s="1"/>
  <c r="V365" i="60"/>
  <c r="V369" i="60" s="1"/>
  <c r="W365" i="60"/>
  <c r="W369" i="60" s="1"/>
  <c r="X365" i="60"/>
  <c r="X369" i="60" s="1"/>
  <c r="Z365" i="60"/>
  <c r="Z369" i="60" s="1"/>
  <c r="AA365" i="60"/>
  <c r="AA369" i="60" s="1"/>
  <c r="AB365" i="60"/>
  <c r="AB369" i="60" s="1"/>
  <c r="AC365" i="60"/>
  <c r="AC369" i="60" s="1"/>
  <c r="AD365" i="60"/>
  <c r="AD369" i="60" s="1"/>
  <c r="AE365" i="60"/>
  <c r="AE369" i="60" s="1"/>
  <c r="F368" i="60"/>
  <c r="G368" i="60"/>
  <c r="H368" i="60"/>
  <c r="I368" i="60"/>
  <c r="J368" i="60"/>
  <c r="L368" i="60"/>
  <c r="M368" i="60"/>
  <c r="N368" i="60"/>
  <c r="O368" i="60"/>
  <c r="P368" i="60"/>
  <c r="Q368" i="60"/>
  <c r="S368" i="60"/>
  <c r="V368" i="60"/>
  <c r="W368" i="60"/>
  <c r="X368" i="60"/>
  <c r="Z368" i="60"/>
  <c r="AA368" i="60"/>
  <c r="AB368" i="60"/>
  <c r="AC368" i="60"/>
  <c r="AD368" i="60"/>
  <c r="AE368" i="60"/>
  <c r="F370" i="60"/>
  <c r="G370" i="60"/>
  <c r="H370" i="60"/>
  <c r="I370" i="60"/>
  <c r="J370" i="60"/>
  <c r="L370" i="60"/>
  <c r="M370" i="60"/>
  <c r="N370" i="60"/>
  <c r="O370" i="60"/>
  <c r="P370" i="60"/>
  <c r="Q370" i="60"/>
  <c r="S370" i="60"/>
  <c r="V370" i="60"/>
  <c r="W370" i="60"/>
  <c r="X370" i="60"/>
  <c r="Z370" i="60"/>
  <c r="AA370" i="60"/>
  <c r="AB370" i="60"/>
  <c r="AC370" i="60"/>
  <c r="AD370" i="60"/>
  <c r="AE370" i="60"/>
  <c r="F388" i="60"/>
  <c r="F392" i="60" s="1"/>
  <c r="G388" i="60"/>
  <c r="G392" i="60" s="1"/>
  <c r="H388" i="60"/>
  <c r="H392" i="60" s="1"/>
  <c r="I388" i="60"/>
  <c r="I392" i="60" s="1"/>
  <c r="J388" i="60"/>
  <c r="J392" i="60" s="1"/>
  <c r="L388" i="60"/>
  <c r="L392" i="60" s="1"/>
  <c r="M388" i="60"/>
  <c r="M392" i="60" s="1"/>
  <c r="N388" i="60"/>
  <c r="N392" i="60" s="1"/>
  <c r="O388" i="60"/>
  <c r="O392" i="60" s="1"/>
  <c r="P388" i="60"/>
  <c r="P392" i="60" s="1"/>
  <c r="Q388" i="60"/>
  <c r="Q392" i="60" s="1"/>
  <c r="S388" i="60"/>
  <c r="S392" i="60" s="1"/>
  <c r="V388" i="60"/>
  <c r="V392" i="60" s="1"/>
  <c r="W388" i="60"/>
  <c r="W392" i="60" s="1"/>
  <c r="X388" i="60"/>
  <c r="X392" i="60" s="1"/>
  <c r="Z388" i="60"/>
  <c r="Z392" i="60" s="1"/>
  <c r="AA388" i="60"/>
  <c r="AA392" i="60" s="1"/>
  <c r="AB388" i="60"/>
  <c r="AB392" i="60" s="1"/>
  <c r="AC388" i="60"/>
  <c r="AC392" i="60" s="1"/>
  <c r="AD388" i="60"/>
  <c r="AD392" i="60" s="1"/>
  <c r="AE388" i="60"/>
  <c r="AE392" i="60" s="1"/>
  <c r="F391" i="60"/>
  <c r="G391" i="60"/>
  <c r="H391" i="60"/>
  <c r="I391" i="60"/>
  <c r="J391" i="60"/>
  <c r="L391" i="60"/>
  <c r="M391" i="60"/>
  <c r="N391" i="60"/>
  <c r="O391" i="60"/>
  <c r="P391" i="60"/>
  <c r="Q391" i="60"/>
  <c r="S391" i="60"/>
  <c r="V391" i="60"/>
  <c r="W391" i="60"/>
  <c r="X391" i="60"/>
  <c r="Z391" i="60"/>
  <c r="AA391" i="60"/>
  <c r="AB391" i="60"/>
  <c r="AC391" i="60"/>
  <c r="AD391" i="60"/>
  <c r="AE391" i="60"/>
  <c r="F393" i="60"/>
  <c r="G393" i="60"/>
  <c r="H393" i="60"/>
  <c r="I393" i="60"/>
  <c r="J393" i="60"/>
  <c r="L393" i="60"/>
  <c r="M393" i="60"/>
  <c r="N393" i="60"/>
  <c r="O393" i="60"/>
  <c r="P393" i="60"/>
  <c r="Q393" i="60"/>
  <c r="S393" i="60"/>
  <c r="V393" i="60"/>
  <c r="W393" i="60"/>
  <c r="X393" i="60"/>
  <c r="Z393" i="60"/>
  <c r="AA393" i="60"/>
  <c r="AB393" i="60"/>
  <c r="AC393" i="60"/>
  <c r="AD393" i="60"/>
  <c r="AE393" i="60"/>
  <c r="F411" i="60"/>
  <c r="F415" i="60" s="1"/>
  <c r="G411" i="60"/>
  <c r="G415" i="60" s="1"/>
  <c r="H411" i="60"/>
  <c r="H415" i="60" s="1"/>
  <c r="I411" i="60"/>
  <c r="I415" i="60" s="1"/>
  <c r="J411" i="60"/>
  <c r="J415" i="60" s="1"/>
  <c r="L411" i="60"/>
  <c r="L415" i="60" s="1"/>
  <c r="M411" i="60"/>
  <c r="M415" i="60" s="1"/>
  <c r="N411" i="60"/>
  <c r="N415" i="60" s="1"/>
  <c r="O411" i="60"/>
  <c r="O415" i="60" s="1"/>
  <c r="P411" i="60"/>
  <c r="P415" i="60" s="1"/>
  <c r="Q411" i="60"/>
  <c r="Q415" i="60" s="1"/>
  <c r="S411" i="60"/>
  <c r="S415" i="60" s="1"/>
  <c r="V411" i="60"/>
  <c r="V415" i="60" s="1"/>
  <c r="W411" i="60"/>
  <c r="W415" i="60" s="1"/>
  <c r="X411" i="60"/>
  <c r="X415" i="60" s="1"/>
  <c r="Z411" i="60"/>
  <c r="Z415" i="60" s="1"/>
  <c r="AA411" i="60"/>
  <c r="AA415" i="60" s="1"/>
  <c r="AB411" i="60"/>
  <c r="AB415" i="60" s="1"/>
  <c r="AC411" i="60"/>
  <c r="AC415" i="60" s="1"/>
  <c r="AE411" i="60"/>
  <c r="AE415" i="60" s="1"/>
  <c r="F414" i="60"/>
  <c r="G414" i="60"/>
  <c r="H414" i="60"/>
  <c r="I414" i="60"/>
  <c r="J414" i="60"/>
  <c r="L414" i="60"/>
  <c r="M414" i="60"/>
  <c r="N414" i="60"/>
  <c r="O414" i="60"/>
  <c r="P414" i="60"/>
  <c r="Q414" i="60"/>
  <c r="S414" i="60"/>
  <c r="V414" i="60"/>
  <c r="W414" i="60"/>
  <c r="X414" i="60"/>
  <c r="Z414" i="60"/>
  <c r="AA414" i="60"/>
  <c r="AB414" i="60"/>
  <c r="AC414" i="60"/>
  <c r="AD414" i="60"/>
  <c r="AE414" i="60"/>
  <c r="F416" i="60"/>
  <c r="G416" i="60"/>
  <c r="H416" i="60"/>
  <c r="I416" i="60"/>
  <c r="J416" i="60"/>
  <c r="L416" i="60"/>
  <c r="M416" i="60"/>
  <c r="N416" i="60"/>
  <c r="O416" i="60"/>
  <c r="P416" i="60"/>
  <c r="Q416" i="60"/>
  <c r="S416" i="60"/>
  <c r="V416" i="60"/>
  <c r="W416" i="60"/>
  <c r="X416" i="60"/>
  <c r="Z416" i="60"/>
  <c r="AA416" i="60"/>
  <c r="AB416" i="60"/>
  <c r="AC416" i="60"/>
  <c r="AD416" i="60"/>
  <c r="AE416" i="60"/>
  <c r="E20" i="60"/>
  <c r="E24" i="60" s="1"/>
  <c r="E23" i="60"/>
  <c r="E25" i="60"/>
  <c r="E47" i="60"/>
  <c r="E46" i="60"/>
  <c r="E48" i="60"/>
  <c r="E66" i="60"/>
  <c r="E70" i="60" s="1"/>
  <c r="E69" i="60"/>
  <c r="E71" i="60"/>
  <c r="E89" i="60"/>
  <c r="E93" i="60" s="1"/>
  <c r="E92" i="60"/>
  <c r="E94" i="60"/>
  <c r="E112" i="60"/>
  <c r="E116" i="60" s="1"/>
  <c r="E115" i="60"/>
  <c r="E117" i="60"/>
  <c r="E135" i="60"/>
  <c r="E139" i="60" s="1"/>
  <c r="E138" i="60"/>
  <c r="E140" i="60"/>
  <c r="W173" i="31"/>
  <c r="W165" i="31"/>
  <c r="W149" i="31"/>
  <c r="W141" i="31"/>
  <c r="W100" i="31"/>
  <c r="W92" i="31"/>
  <c r="W84" i="31"/>
  <c r="W76" i="31"/>
  <c r="W68" i="31"/>
  <c r="W60" i="31"/>
  <c r="W52" i="31"/>
  <c r="W44" i="31"/>
  <c r="W36" i="31"/>
  <c r="W28" i="31"/>
  <c r="W20" i="31"/>
  <c r="W4" i="31"/>
  <c r="M170" i="31"/>
  <c r="M97" i="31"/>
  <c r="M17" i="31"/>
  <c r="M9" i="31"/>
  <c r="M115" i="31" s="1"/>
  <c r="AD426" i="60"/>
  <c r="AD427" i="60"/>
  <c r="AD428" i="60"/>
  <c r="AD429" i="60"/>
  <c r="AD432" i="60"/>
  <c r="AD430" i="60"/>
  <c r="AD434" i="60"/>
  <c r="AD423" i="60"/>
  <c r="AD431" i="60"/>
  <c r="AD424" i="60"/>
  <c r="AF159" i="60"/>
  <c r="N56" i="31" s="1"/>
  <c r="AF166" i="60"/>
  <c r="AF167" i="60"/>
  <c r="AF169" i="60"/>
  <c r="AF170" i="60"/>
  <c r="AF178" i="60"/>
  <c r="AF179" i="60"/>
  <c r="AF182" i="60"/>
  <c r="N64" i="31" s="1"/>
  <c r="AF188" i="60"/>
  <c r="N68" i="31" s="1"/>
  <c r="AF191" i="60"/>
  <c r="AF193" i="60"/>
  <c r="AF194" i="60"/>
  <c r="AF195" i="60"/>
  <c r="AF200" i="60"/>
  <c r="AF203" i="60"/>
  <c r="N70" i="31" s="1"/>
  <c r="AF205" i="60"/>
  <c r="N72" i="31" s="1"/>
  <c r="AF206" i="60"/>
  <c r="N73" i="31" s="1"/>
  <c r="AF214" i="60"/>
  <c r="AF217" i="60"/>
  <c r="AF218" i="60"/>
  <c r="AF219" i="60"/>
  <c r="AG434" i="67"/>
  <c r="AF434" i="67"/>
  <c r="AE434" i="67"/>
  <c r="AD434" i="67"/>
  <c r="AC434" i="67"/>
  <c r="AB434" i="67"/>
  <c r="AA434" i="67"/>
  <c r="Z434" i="67"/>
  <c r="Y434" i="67"/>
  <c r="X434" i="67"/>
  <c r="W434" i="67"/>
  <c r="V434" i="67"/>
  <c r="U434" i="67"/>
  <c r="T434" i="67"/>
  <c r="S434" i="67"/>
  <c r="J434" i="67"/>
  <c r="I434" i="67"/>
  <c r="H434" i="67"/>
  <c r="G434" i="67"/>
  <c r="AG433" i="67"/>
  <c r="AF433" i="67"/>
  <c r="AE433" i="67"/>
  <c r="AD433" i="67"/>
  <c r="AC433" i="67"/>
  <c r="AB433" i="67"/>
  <c r="AA433" i="67"/>
  <c r="Z433" i="67"/>
  <c r="Y433" i="67"/>
  <c r="X433" i="67"/>
  <c r="W433" i="67"/>
  <c r="V433" i="67"/>
  <c r="U433" i="67"/>
  <c r="T433" i="67"/>
  <c r="S433" i="67"/>
  <c r="J433" i="67"/>
  <c r="I433" i="67"/>
  <c r="H433" i="67"/>
  <c r="G433" i="67"/>
  <c r="AG432" i="67"/>
  <c r="AF432" i="67"/>
  <c r="AE432" i="67"/>
  <c r="AD432" i="67"/>
  <c r="AC432" i="67"/>
  <c r="AB432" i="67"/>
  <c r="AA432" i="67"/>
  <c r="Z432" i="67"/>
  <c r="Y432" i="67"/>
  <c r="X432" i="67"/>
  <c r="W432" i="67"/>
  <c r="V432" i="67"/>
  <c r="U432" i="67"/>
  <c r="T432" i="67"/>
  <c r="S432" i="67"/>
  <c r="J432" i="67"/>
  <c r="I432" i="67"/>
  <c r="H432" i="67"/>
  <c r="G432" i="67"/>
  <c r="AG431" i="67"/>
  <c r="AF431" i="67"/>
  <c r="AE431" i="67"/>
  <c r="AD431" i="67"/>
  <c r="AC431" i="67"/>
  <c r="AB431" i="67"/>
  <c r="AA431" i="67"/>
  <c r="Z431" i="67"/>
  <c r="Y431" i="67"/>
  <c r="X431" i="67"/>
  <c r="W431" i="67"/>
  <c r="V431" i="67"/>
  <c r="U431" i="67"/>
  <c r="T431" i="67"/>
  <c r="S431" i="67"/>
  <c r="J431" i="67"/>
  <c r="I431" i="67"/>
  <c r="H431" i="67"/>
  <c r="G431" i="67"/>
  <c r="AG430" i="67"/>
  <c r="AF430" i="67"/>
  <c r="AE430" i="67"/>
  <c r="AD430" i="67"/>
  <c r="AC430" i="67"/>
  <c r="AB430" i="67"/>
  <c r="AA430" i="67"/>
  <c r="Z430" i="67"/>
  <c r="Y430" i="67"/>
  <c r="X430" i="67"/>
  <c r="W430" i="67"/>
  <c r="V430" i="67"/>
  <c r="U430" i="67"/>
  <c r="T430" i="67"/>
  <c r="S430" i="67"/>
  <c r="J430" i="67"/>
  <c r="I430" i="67"/>
  <c r="H430" i="67"/>
  <c r="G430" i="67"/>
  <c r="AG429" i="67"/>
  <c r="AF429" i="67"/>
  <c r="AE429" i="67"/>
  <c r="AD429" i="67"/>
  <c r="AC429" i="67"/>
  <c r="AB429" i="67"/>
  <c r="AA429" i="67"/>
  <c r="Z429" i="67"/>
  <c r="Y429" i="67"/>
  <c r="X429" i="67"/>
  <c r="W429" i="67"/>
  <c r="V429" i="67"/>
  <c r="U429" i="67"/>
  <c r="T429" i="67"/>
  <c r="S429" i="67"/>
  <c r="J429" i="67"/>
  <c r="I429" i="67"/>
  <c r="H429" i="67"/>
  <c r="G429" i="67"/>
  <c r="AG428" i="67"/>
  <c r="AF428" i="67"/>
  <c r="AE428" i="67"/>
  <c r="AD428" i="67"/>
  <c r="AC428" i="67"/>
  <c r="AB428" i="67"/>
  <c r="AA428" i="67"/>
  <c r="Z428" i="67"/>
  <c r="Y428" i="67"/>
  <c r="X428" i="67"/>
  <c r="W428" i="67"/>
  <c r="V428" i="67"/>
  <c r="U428" i="67"/>
  <c r="T428" i="67"/>
  <c r="S428" i="67"/>
  <c r="J428" i="67"/>
  <c r="I428" i="67"/>
  <c r="H428" i="67"/>
  <c r="G428" i="67"/>
  <c r="AG427" i="67"/>
  <c r="AF427" i="67"/>
  <c r="AE427" i="67"/>
  <c r="AD427" i="67"/>
  <c r="AC427" i="67"/>
  <c r="AB427" i="67"/>
  <c r="AA427" i="67"/>
  <c r="Z427" i="67"/>
  <c r="Y427" i="67"/>
  <c r="X427" i="67"/>
  <c r="W427" i="67"/>
  <c r="V427" i="67"/>
  <c r="U427" i="67"/>
  <c r="T427" i="67"/>
  <c r="S427" i="67"/>
  <c r="J427" i="67"/>
  <c r="I427" i="67"/>
  <c r="H427" i="67"/>
  <c r="G427" i="67"/>
  <c r="AG426" i="67"/>
  <c r="AF426" i="67"/>
  <c r="AE426" i="67"/>
  <c r="AD426" i="67"/>
  <c r="AC426" i="67"/>
  <c r="AB426" i="67"/>
  <c r="AA426" i="67"/>
  <c r="Z426" i="67"/>
  <c r="Y426" i="67"/>
  <c r="X426" i="67"/>
  <c r="W426" i="67"/>
  <c r="V426" i="67"/>
  <c r="U426" i="67"/>
  <c r="T426" i="67"/>
  <c r="S426" i="67"/>
  <c r="J426" i="67"/>
  <c r="I426" i="67"/>
  <c r="H426" i="67"/>
  <c r="G426" i="67"/>
  <c r="AG425" i="67"/>
  <c r="AF425" i="67"/>
  <c r="AE425" i="67"/>
  <c r="AD425" i="67"/>
  <c r="AC425" i="67"/>
  <c r="AB425" i="67"/>
  <c r="AA425" i="67"/>
  <c r="Z425" i="67"/>
  <c r="Y425" i="67"/>
  <c r="X425" i="67"/>
  <c r="W425" i="67"/>
  <c r="V425" i="67"/>
  <c r="U425" i="67"/>
  <c r="T425" i="67"/>
  <c r="S425" i="67"/>
  <c r="J425" i="67"/>
  <c r="I425" i="67"/>
  <c r="H425" i="67"/>
  <c r="G425" i="67"/>
  <c r="AG424" i="67"/>
  <c r="AF424" i="67"/>
  <c r="AE424" i="67"/>
  <c r="AD424" i="67"/>
  <c r="AC424" i="67"/>
  <c r="AB424" i="67"/>
  <c r="AA424" i="67"/>
  <c r="Z424" i="67"/>
  <c r="Y424" i="67"/>
  <c r="X424" i="67"/>
  <c r="W424" i="67"/>
  <c r="V424" i="67"/>
  <c r="U424" i="67"/>
  <c r="T424" i="67"/>
  <c r="S424" i="67"/>
  <c r="J424" i="67"/>
  <c r="I424" i="67"/>
  <c r="H424" i="67"/>
  <c r="G424" i="67"/>
  <c r="AG423" i="67"/>
  <c r="AF423" i="67"/>
  <c r="AE423" i="67"/>
  <c r="AD423" i="67"/>
  <c r="AC423" i="67"/>
  <c r="AB423" i="67"/>
  <c r="AA423" i="67"/>
  <c r="Z423" i="67"/>
  <c r="Y423" i="67"/>
  <c r="X423" i="67"/>
  <c r="W423" i="67"/>
  <c r="V423" i="67"/>
  <c r="U423" i="67"/>
  <c r="T423" i="67"/>
  <c r="S423" i="67"/>
  <c r="J423" i="67"/>
  <c r="I423" i="67"/>
  <c r="H423" i="67"/>
  <c r="G423" i="67"/>
  <c r="AK422" i="67"/>
  <c r="AJ422" i="67"/>
  <c r="S422" i="67"/>
  <c r="AH413" i="67"/>
  <c r="R178" i="31" s="1"/>
  <c r="AH412" i="67"/>
  <c r="R177" i="31" s="1"/>
  <c r="AH410" i="67"/>
  <c r="R175" i="31" s="1"/>
  <c r="AH409" i="67"/>
  <c r="AH408" i="67"/>
  <c r="AH407" i="67"/>
  <c r="AH406" i="67"/>
  <c r="AH405" i="67"/>
  <c r="AH404" i="67"/>
  <c r="AH403" i="67"/>
  <c r="AH402" i="67"/>
  <c r="AH401" i="67"/>
  <c r="AH400" i="67"/>
  <c r="AH399" i="67"/>
  <c r="AH398" i="67"/>
  <c r="AH397" i="67"/>
  <c r="AH396" i="67"/>
  <c r="AH395" i="67"/>
  <c r="R173" i="31" s="1"/>
  <c r="AH390" i="67"/>
  <c r="R170" i="31" s="1"/>
  <c r="AH389" i="67"/>
  <c r="AH387" i="67"/>
  <c r="AH386" i="67"/>
  <c r="AH385" i="67"/>
  <c r="AH384" i="67"/>
  <c r="AH383" i="67"/>
  <c r="AH382" i="67"/>
  <c r="AH381" i="67"/>
  <c r="AH380" i="67"/>
  <c r="AH379" i="67"/>
  <c r="AH378" i="67"/>
  <c r="AH377" i="67"/>
  <c r="AH376" i="67"/>
  <c r="AH375" i="67"/>
  <c r="AH374" i="67"/>
  <c r="AH373" i="67"/>
  <c r="AH372" i="67"/>
  <c r="R165" i="31" s="1"/>
  <c r="AH367" i="67"/>
  <c r="R162" i="31" s="1"/>
  <c r="AH366" i="67"/>
  <c r="R161" i="31" s="1"/>
  <c r="AH364" i="67"/>
  <c r="R159" i="31" s="1"/>
  <c r="AH363" i="67"/>
  <c r="AH362" i="67"/>
  <c r="AH361" i="67"/>
  <c r="AH360" i="67"/>
  <c r="AH359" i="67"/>
  <c r="AH358" i="67"/>
  <c r="AH357" i="67"/>
  <c r="AH356" i="67"/>
  <c r="AH355" i="67"/>
  <c r="AH354" i="67"/>
  <c r="AH353" i="67"/>
  <c r="AH352" i="67"/>
  <c r="AH351" i="67"/>
  <c r="AH350" i="67"/>
  <c r="AH349" i="67"/>
  <c r="R157" i="31" s="1"/>
  <c r="AH344" i="67"/>
  <c r="R154" i="31" s="1"/>
  <c r="AH343" i="67"/>
  <c r="R153" i="31" s="1"/>
  <c r="AH341" i="67"/>
  <c r="R151" i="31" s="1"/>
  <c r="AH340" i="67"/>
  <c r="AH339" i="67"/>
  <c r="AH338" i="67"/>
  <c r="AH337" i="67"/>
  <c r="AH336" i="67"/>
  <c r="AH335" i="67"/>
  <c r="AH334" i="67"/>
  <c r="AH333" i="67"/>
  <c r="AH332" i="67"/>
  <c r="AH331" i="67"/>
  <c r="AH330" i="67"/>
  <c r="AH329" i="67"/>
  <c r="AH328" i="67"/>
  <c r="AH327" i="67"/>
  <c r="AH326" i="67"/>
  <c r="R149" i="31" s="1"/>
  <c r="AH321" i="67"/>
  <c r="R146" i="31" s="1"/>
  <c r="AH320" i="67"/>
  <c r="R145" i="31" s="1"/>
  <c r="AH318" i="67"/>
  <c r="R143" i="31" s="1"/>
  <c r="AH317" i="67"/>
  <c r="AH316" i="67"/>
  <c r="AH315" i="67"/>
  <c r="AH314" i="67"/>
  <c r="AH313" i="67"/>
  <c r="AH312" i="67"/>
  <c r="AH311" i="67"/>
  <c r="AH310" i="67"/>
  <c r="AH309" i="67"/>
  <c r="AH308" i="67"/>
  <c r="AH307" i="67"/>
  <c r="AH306" i="67"/>
  <c r="AH305" i="67"/>
  <c r="AH304" i="67"/>
  <c r="AH303" i="67"/>
  <c r="R141" i="31" s="1"/>
  <c r="AH298" i="67"/>
  <c r="R105" i="31" s="1"/>
  <c r="AH297" i="67"/>
  <c r="R104" i="31" s="1"/>
  <c r="AH295" i="67"/>
  <c r="R102" i="31" s="1"/>
  <c r="AH294" i="67"/>
  <c r="AH293" i="67"/>
  <c r="AH292" i="67"/>
  <c r="AH291" i="67"/>
  <c r="AH290" i="67"/>
  <c r="AH289" i="67"/>
  <c r="AH288" i="67"/>
  <c r="AH287" i="67"/>
  <c r="AH286" i="67"/>
  <c r="AH285" i="67"/>
  <c r="AH284" i="67"/>
  <c r="AH283" i="67"/>
  <c r="AH282" i="67"/>
  <c r="AH281" i="67"/>
  <c r="AH280" i="67"/>
  <c r="R100" i="31" s="1"/>
  <c r="AH275" i="67"/>
  <c r="R97" i="31" s="1"/>
  <c r="AH274" i="67"/>
  <c r="R96" i="31" s="1"/>
  <c r="AH272" i="67"/>
  <c r="R94" i="31" s="1"/>
  <c r="AH271" i="67"/>
  <c r="AH270" i="67"/>
  <c r="AH269" i="67"/>
  <c r="AH268" i="67"/>
  <c r="AH267" i="67"/>
  <c r="AH266" i="67"/>
  <c r="AH265" i="67"/>
  <c r="AH264" i="67"/>
  <c r="AH263" i="67"/>
  <c r="AH262" i="67"/>
  <c r="AH261" i="67"/>
  <c r="AH260" i="67"/>
  <c r="AH259" i="67"/>
  <c r="AH258" i="67"/>
  <c r="AH257" i="67"/>
  <c r="R92" i="31" s="1"/>
  <c r="AH252" i="67"/>
  <c r="R89" i="31" s="1"/>
  <c r="AH251" i="67"/>
  <c r="R88" i="31" s="1"/>
  <c r="AH249" i="67"/>
  <c r="R86" i="31" s="1"/>
  <c r="AH248" i="67"/>
  <c r="AH247" i="67"/>
  <c r="AH246" i="67"/>
  <c r="AH245" i="67"/>
  <c r="AH244" i="67"/>
  <c r="AH243" i="67"/>
  <c r="AH242" i="67"/>
  <c r="AH241" i="67"/>
  <c r="AH240" i="67"/>
  <c r="AH239" i="67"/>
  <c r="AH238" i="67"/>
  <c r="AH237" i="67"/>
  <c r="AH236" i="67"/>
  <c r="AH235" i="67"/>
  <c r="AH234" i="67"/>
  <c r="R84" i="31" s="1"/>
  <c r="AH229" i="67"/>
  <c r="R81" i="31" s="1"/>
  <c r="AH228" i="67"/>
  <c r="R80" i="31" s="1"/>
  <c r="AH226" i="67"/>
  <c r="R78" i="31" s="1"/>
  <c r="AH225" i="67"/>
  <c r="AH224" i="67"/>
  <c r="AH223" i="67"/>
  <c r="AH222" i="67"/>
  <c r="AH221" i="67"/>
  <c r="AH220" i="67"/>
  <c r="AH219" i="67"/>
  <c r="AH218" i="67"/>
  <c r="AH217" i="67"/>
  <c r="AH216" i="67"/>
  <c r="AH215" i="67"/>
  <c r="AH214" i="67"/>
  <c r="AH213" i="67"/>
  <c r="AH212" i="67"/>
  <c r="AH211" i="67"/>
  <c r="R76" i="31" s="1"/>
  <c r="AH206" i="67"/>
  <c r="R73" i="31" s="1"/>
  <c r="AH205" i="67"/>
  <c r="R72" i="31" s="1"/>
  <c r="AH203" i="67"/>
  <c r="R70" i="31" s="1"/>
  <c r="AH202" i="67"/>
  <c r="AH201" i="67"/>
  <c r="AH200" i="67"/>
  <c r="AH199" i="67"/>
  <c r="AH198" i="67"/>
  <c r="AH197" i="67"/>
  <c r="AH196" i="67"/>
  <c r="AH195" i="67"/>
  <c r="AH194" i="67"/>
  <c r="AH193" i="67"/>
  <c r="AH192" i="67"/>
  <c r="AH191" i="67"/>
  <c r="AH190" i="67"/>
  <c r="AH189" i="67"/>
  <c r="AH188" i="67"/>
  <c r="R68" i="31" s="1"/>
  <c r="AH183" i="67"/>
  <c r="R65" i="31" s="1"/>
  <c r="AH182" i="67"/>
  <c r="R64" i="31" s="1"/>
  <c r="AH180" i="67"/>
  <c r="R62" i="31" s="1"/>
  <c r="AH179" i="67"/>
  <c r="AH178" i="67"/>
  <c r="AH177" i="67"/>
  <c r="AH176" i="67"/>
  <c r="AH175" i="67"/>
  <c r="AH174" i="67"/>
  <c r="AH173" i="67"/>
  <c r="AH172" i="67"/>
  <c r="AH171" i="67"/>
  <c r="AH170" i="67"/>
  <c r="AH169" i="67"/>
  <c r="AH168" i="67"/>
  <c r="AH167" i="67"/>
  <c r="AH166" i="67"/>
  <c r="AH165" i="67"/>
  <c r="R60" i="31" s="1"/>
  <c r="AH160" i="67"/>
  <c r="R57" i="31" s="1"/>
  <c r="AH159" i="67"/>
  <c r="R56" i="31" s="1"/>
  <c r="AH157" i="67"/>
  <c r="R54" i="31" s="1"/>
  <c r="AH156" i="67"/>
  <c r="AH155" i="67"/>
  <c r="AH154" i="67"/>
  <c r="AH153" i="67"/>
  <c r="AH152" i="67"/>
  <c r="AH151" i="67"/>
  <c r="AH150" i="67"/>
  <c r="AH149" i="67"/>
  <c r="AH148" i="67"/>
  <c r="AH147" i="67"/>
  <c r="AH146" i="67"/>
  <c r="AH145" i="67"/>
  <c r="AH144" i="67"/>
  <c r="AH143" i="67"/>
  <c r="AH142" i="67"/>
  <c r="R52" i="31" s="1"/>
  <c r="AH137" i="67"/>
  <c r="R49" i="31" s="1"/>
  <c r="AH136" i="67"/>
  <c r="R48" i="31" s="1"/>
  <c r="AH134" i="67"/>
  <c r="R46" i="31" s="1"/>
  <c r="AH133" i="67"/>
  <c r="AH132" i="67"/>
  <c r="AH131" i="67"/>
  <c r="AH130" i="67"/>
  <c r="AH129" i="67"/>
  <c r="AH128" i="67"/>
  <c r="AH127" i="67"/>
  <c r="AH126" i="67"/>
  <c r="AH125" i="67"/>
  <c r="AH124" i="67"/>
  <c r="AH123" i="67"/>
  <c r="AH122" i="67"/>
  <c r="AH121" i="67"/>
  <c r="AH120" i="67"/>
  <c r="AH119" i="67"/>
  <c r="R44" i="31" s="1"/>
  <c r="AH114" i="67"/>
  <c r="R41" i="31" s="1"/>
  <c r="AH113" i="67"/>
  <c r="R40" i="31" s="1"/>
  <c r="AH111" i="67"/>
  <c r="R38" i="31" s="1"/>
  <c r="AH110" i="67"/>
  <c r="AH109" i="67"/>
  <c r="AH108" i="67"/>
  <c r="AH107" i="67"/>
  <c r="AH106" i="67"/>
  <c r="AH105" i="67"/>
  <c r="AH104" i="67"/>
  <c r="AH103" i="67"/>
  <c r="AH102" i="67"/>
  <c r="AH101" i="67"/>
  <c r="AH100" i="67"/>
  <c r="AH99" i="67"/>
  <c r="AH98" i="67"/>
  <c r="AH97" i="67"/>
  <c r="AH96" i="67"/>
  <c r="R36" i="31" s="1"/>
  <c r="AH91" i="67"/>
  <c r="R33" i="31" s="1"/>
  <c r="AH90" i="67"/>
  <c r="R32" i="31" s="1"/>
  <c r="AH88" i="67"/>
  <c r="R30" i="31" s="1"/>
  <c r="AH87" i="67"/>
  <c r="AH86" i="67"/>
  <c r="AH85" i="67"/>
  <c r="AH84" i="67"/>
  <c r="AH83" i="67"/>
  <c r="AH82" i="67"/>
  <c r="AH81" i="67"/>
  <c r="AH80" i="67"/>
  <c r="AH79" i="67"/>
  <c r="AH78" i="67"/>
  <c r="AH77" i="67"/>
  <c r="AH76" i="67"/>
  <c r="AH75" i="67"/>
  <c r="AH74" i="67"/>
  <c r="AH73" i="67"/>
  <c r="R28" i="31" s="1"/>
  <c r="AH68" i="67"/>
  <c r="R25" i="31" s="1"/>
  <c r="AH67" i="67"/>
  <c r="R24" i="31" s="1"/>
  <c r="AH65" i="67"/>
  <c r="R22" i="31" s="1"/>
  <c r="AH64" i="67"/>
  <c r="AH63" i="67"/>
  <c r="AH62" i="67"/>
  <c r="AH61" i="67"/>
  <c r="AH60" i="67"/>
  <c r="AH59" i="67"/>
  <c r="AH58" i="67"/>
  <c r="AH57" i="67"/>
  <c r="AH56" i="67"/>
  <c r="AH55" i="67"/>
  <c r="AH54" i="67"/>
  <c r="AH53" i="67"/>
  <c r="AH52" i="67"/>
  <c r="AH51" i="67"/>
  <c r="AH50" i="67"/>
  <c r="R20" i="31" s="1"/>
  <c r="AH45" i="67"/>
  <c r="R17" i="31" s="1"/>
  <c r="AH44" i="67"/>
  <c r="R16" i="31" s="1"/>
  <c r="AH42" i="67"/>
  <c r="R14" i="31" s="1"/>
  <c r="AH41" i="67"/>
  <c r="AH40" i="67"/>
  <c r="AH39" i="67"/>
  <c r="AH38" i="67"/>
  <c r="AH37" i="67"/>
  <c r="AH36" i="67"/>
  <c r="AH35" i="67"/>
  <c r="AH34" i="67"/>
  <c r="AH33" i="67"/>
  <c r="AH32" i="67"/>
  <c r="AH31" i="67"/>
  <c r="AH30" i="67"/>
  <c r="AH29" i="67"/>
  <c r="AH28" i="67"/>
  <c r="AH27" i="67"/>
  <c r="R12" i="31" s="1"/>
  <c r="AH22" i="67"/>
  <c r="R9" i="31" s="1"/>
  <c r="AH21" i="67"/>
  <c r="R8" i="31" s="1"/>
  <c r="AH19" i="67"/>
  <c r="R6" i="31" s="1"/>
  <c r="AH18" i="67"/>
  <c r="AH17" i="67"/>
  <c r="AH16" i="67"/>
  <c r="AH15" i="67"/>
  <c r="AH14" i="67"/>
  <c r="AH13" i="67"/>
  <c r="AH12" i="67"/>
  <c r="AH11" i="67"/>
  <c r="AH10" i="67"/>
  <c r="AH9" i="67"/>
  <c r="AH8" i="67"/>
  <c r="AH7" i="67"/>
  <c r="AH6" i="67"/>
  <c r="AH5" i="67"/>
  <c r="AH4" i="67"/>
  <c r="R4" i="31" s="1"/>
  <c r="B3" i="67"/>
  <c r="AA2" i="67" s="1"/>
  <c r="AA3" i="67" s="1"/>
  <c r="C2" i="67"/>
  <c r="AH434" i="66"/>
  <c r="AG434" i="66"/>
  <c r="AF434" i="66"/>
  <c r="AE434" i="66"/>
  <c r="AD434" i="66"/>
  <c r="AC434" i="66"/>
  <c r="AB434" i="66"/>
  <c r="AA434" i="66"/>
  <c r="Z434" i="66"/>
  <c r="Y434" i="66"/>
  <c r="X434" i="66"/>
  <c r="W434" i="66"/>
  <c r="V434" i="66"/>
  <c r="U434" i="66"/>
  <c r="T434" i="66"/>
  <c r="S434" i="66"/>
  <c r="R434" i="66"/>
  <c r="Q434" i="66"/>
  <c r="P434" i="66"/>
  <c r="O434" i="66"/>
  <c r="N434" i="66"/>
  <c r="M434" i="66"/>
  <c r="L434" i="66"/>
  <c r="K434" i="66"/>
  <c r="J434" i="66"/>
  <c r="I434" i="66"/>
  <c r="H434" i="66"/>
  <c r="G434" i="66"/>
  <c r="F434" i="66"/>
  <c r="E434" i="66"/>
  <c r="D434" i="66"/>
  <c r="AH433" i="66"/>
  <c r="AG433" i="66"/>
  <c r="AF433" i="66"/>
  <c r="AE433" i="66"/>
  <c r="AD433" i="66"/>
  <c r="AC433" i="66"/>
  <c r="AB433" i="66"/>
  <c r="AA433" i="66"/>
  <c r="Z433" i="66"/>
  <c r="Y433" i="66"/>
  <c r="X433" i="66"/>
  <c r="W433" i="66"/>
  <c r="V433" i="66"/>
  <c r="U433" i="66"/>
  <c r="T433" i="66"/>
  <c r="S433" i="66"/>
  <c r="R433" i="66"/>
  <c r="Q433" i="66"/>
  <c r="P433" i="66"/>
  <c r="O433" i="66"/>
  <c r="N433" i="66"/>
  <c r="M433" i="66"/>
  <c r="L433" i="66"/>
  <c r="K433" i="66"/>
  <c r="J433" i="66"/>
  <c r="I433" i="66"/>
  <c r="H433" i="66"/>
  <c r="G433" i="66"/>
  <c r="F433" i="66"/>
  <c r="E433" i="66"/>
  <c r="D433" i="66"/>
  <c r="AH432" i="66"/>
  <c r="AG432" i="66"/>
  <c r="AF432" i="66"/>
  <c r="AE432" i="66"/>
  <c r="AD432" i="66"/>
  <c r="AC432" i="66"/>
  <c r="AB432" i="66"/>
  <c r="AA432" i="66"/>
  <c r="Z432" i="66"/>
  <c r="Y432" i="66"/>
  <c r="X432" i="66"/>
  <c r="W432" i="66"/>
  <c r="V432" i="66"/>
  <c r="U432" i="66"/>
  <c r="T432" i="66"/>
  <c r="S432" i="66"/>
  <c r="R432" i="66"/>
  <c r="Q432" i="66"/>
  <c r="P432" i="66"/>
  <c r="O432" i="66"/>
  <c r="N432" i="66"/>
  <c r="M432" i="66"/>
  <c r="L432" i="66"/>
  <c r="K432" i="66"/>
  <c r="J432" i="66"/>
  <c r="I432" i="66"/>
  <c r="H432" i="66"/>
  <c r="G432" i="66"/>
  <c r="F432" i="66"/>
  <c r="E432" i="66"/>
  <c r="D432" i="66"/>
  <c r="AH431" i="66"/>
  <c r="AG431" i="66"/>
  <c r="AF431" i="66"/>
  <c r="AE431" i="66"/>
  <c r="AD431" i="66"/>
  <c r="AC431" i="66"/>
  <c r="AB431" i="66"/>
  <c r="AA431" i="66"/>
  <c r="Z431" i="66"/>
  <c r="Y431" i="66"/>
  <c r="X431" i="66"/>
  <c r="W431" i="66"/>
  <c r="V431" i="66"/>
  <c r="U431" i="66"/>
  <c r="T431" i="66"/>
  <c r="S431" i="66"/>
  <c r="R431" i="66"/>
  <c r="Q431" i="66"/>
  <c r="P431" i="66"/>
  <c r="O431" i="66"/>
  <c r="N431" i="66"/>
  <c r="M431" i="66"/>
  <c r="L431" i="66"/>
  <c r="K431" i="66"/>
  <c r="J431" i="66"/>
  <c r="I431" i="66"/>
  <c r="H431" i="66"/>
  <c r="G431" i="66"/>
  <c r="F431" i="66"/>
  <c r="E431" i="66"/>
  <c r="D431" i="66"/>
  <c r="AH430" i="66"/>
  <c r="AG430" i="66"/>
  <c r="AF430" i="66"/>
  <c r="AE430" i="66"/>
  <c r="AD430" i="66"/>
  <c r="AC430" i="66"/>
  <c r="AB430" i="66"/>
  <c r="AA430" i="66"/>
  <c r="Z430" i="66"/>
  <c r="Y430" i="66"/>
  <c r="X430" i="66"/>
  <c r="W430" i="66"/>
  <c r="V430" i="66"/>
  <c r="U430" i="66"/>
  <c r="T430" i="66"/>
  <c r="S430" i="66"/>
  <c r="R430" i="66"/>
  <c r="Q430" i="66"/>
  <c r="P430" i="66"/>
  <c r="O430" i="66"/>
  <c r="N430" i="66"/>
  <c r="M430" i="66"/>
  <c r="L430" i="66"/>
  <c r="K430" i="66"/>
  <c r="J430" i="66"/>
  <c r="I430" i="66"/>
  <c r="H430" i="66"/>
  <c r="G430" i="66"/>
  <c r="F430" i="66"/>
  <c r="E430" i="66"/>
  <c r="D430" i="66"/>
  <c r="AH429" i="66"/>
  <c r="AG429" i="66"/>
  <c r="AF429" i="66"/>
  <c r="AE429" i="66"/>
  <c r="AD429" i="66"/>
  <c r="AC429" i="66"/>
  <c r="AB429" i="66"/>
  <c r="AA429" i="66"/>
  <c r="Z429" i="66"/>
  <c r="Y429" i="66"/>
  <c r="X429" i="66"/>
  <c r="W429" i="66"/>
  <c r="V429" i="66"/>
  <c r="U429" i="66"/>
  <c r="T429" i="66"/>
  <c r="S429" i="66"/>
  <c r="R429" i="66"/>
  <c r="Q429" i="66"/>
  <c r="P429" i="66"/>
  <c r="O429" i="66"/>
  <c r="N429" i="66"/>
  <c r="M429" i="66"/>
  <c r="L429" i="66"/>
  <c r="K429" i="66"/>
  <c r="J429" i="66"/>
  <c r="I429" i="66"/>
  <c r="H429" i="66"/>
  <c r="G429" i="66"/>
  <c r="F429" i="66"/>
  <c r="E429" i="66"/>
  <c r="D429" i="66"/>
  <c r="AH428" i="66"/>
  <c r="AG428" i="66"/>
  <c r="AF428" i="66"/>
  <c r="AE428" i="66"/>
  <c r="AD428" i="66"/>
  <c r="AC428" i="66"/>
  <c r="AB428" i="66"/>
  <c r="AA428" i="66"/>
  <c r="Z428" i="66"/>
  <c r="Y428" i="66"/>
  <c r="X428" i="66"/>
  <c r="W428" i="66"/>
  <c r="V428" i="66"/>
  <c r="U428" i="66"/>
  <c r="T428" i="66"/>
  <c r="S428" i="66"/>
  <c r="R428" i="66"/>
  <c r="Q428" i="66"/>
  <c r="P428" i="66"/>
  <c r="O428" i="66"/>
  <c r="N428" i="66"/>
  <c r="M428" i="66"/>
  <c r="L428" i="66"/>
  <c r="K428" i="66"/>
  <c r="J428" i="66"/>
  <c r="I428" i="66"/>
  <c r="H428" i="66"/>
  <c r="G428" i="66"/>
  <c r="F428" i="66"/>
  <c r="E428" i="66"/>
  <c r="D428" i="66"/>
  <c r="AH427" i="66"/>
  <c r="AG427" i="66"/>
  <c r="AF427" i="66"/>
  <c r="AE427" i="66"/>
  <c r="AD427" i="66"/>
  <c r="AC427" i="66"/>
  <c r="AB427" i="66"/>
  <c r="AA427" i="66"/>
  <c r="Z427" i="66"/>
  <c r="Y427" i="66"/>
  <c r="X427" i="66"/>
  <c r="W427" i="66"/>
  <c r="V427" i="66"/>
  <c r="U427" i="66"/>
  <c r="T427" i="66"/>
  <c r="S427" i="66"/>
  <c r="R427" i="66"/>
  <c r="Q427" i="66"/>
  <c r="P427" i="66"/>
  <c r="O427" i="66"/>
  <c r="N427" i="66"/>
  <c r="M427" i="66"/>
  <c r="L427" i="66"/>
  <c r="K427" i="66"/>
  <c r="J427" i="66"/>
  <c r="I427" i="66"/>
  <c r="H427" i="66"/>
  <c r="G427" i="66"/>
  <c r="F427" i="66"/>
  <c r="E427" i="66"/>
  <c r="D427" i="66"/>
  <c r="AH426" i="66"/>
  <c r="AG426" i="66"/>
  <c r="AF426" i="66"/>
  <c r="AE426" i="66"/>
  <c r="AD426" i="66"/>
  <c r="AC426" i="66"/>
  <c r="AB426" i="66"/>
  <c r="AA426" i="66"/>
  <c r="Z426" i="66"/>
  <c r="Y426" i="66"/>
  <c r="X426" i="66"/>
  <c r="W426" i="66"/>
  <c r="V426" i="66"/>
  <c r="U426" i="66"/>
  <c r="T426" i="66"/>
  <c r="S426" i="66"/>
  <c r="R426" i="66"/>
  <c r="Q426" i="66"/>
  <c r="P426" i="66"/>
  <c r="O426" i="66"/>
  <c r="N426" i="66"/>
  <c r="M426" i="66"/>
  <c r="L426" i="66"/>
  <c r="K426" i="66"/>
  <c r="J426" i="66"/>
  <c r="I426" i="66"/>
  <c r="H426" i="66"/>
  <c r="G426" i="66"/>
  <c r="F426" i="66"/>
  <c r="E426" i="66"/>
  <c r="D426" i="66"/>
  <c r="AH425" i="66"/>
  <c r="AG425" i="66"/>
  <c r="AF425" i="66"/>
  <c r="AE425" i="66"/>
  <c r="AD425" i="66"/>
  <c r="AC425" i="66"/>
  <c r="AB425" i="66"/>
  <c r="AA425" i="66"/>
  <c r="Z425" i="66"/>
  <c r="Y425" i="66"/>
  <c r="X425" i="66"/>
  <c r="W425" i="66"/>
  <c r="V425" i="66"/>
  <c r="U425" i="66"/>
  <c r="T425" i="66"/>
  <c r="S425" i="66"/>
  <c r="R425" i="66"/>
  <c r="Q425" i="66"/>
  <c r="P425" i="66"/>
  <c r="O425" i="66"/>
  <c r="N425" i="66"/>
  <c r="M425" i="66"/>
  <c r="L425" i="66"/>
  <c r="K425" i="66"/>
  <c r="J425" i="66"/>
  <c r="I425" i="66"/>
  <c r="H425" i="66"/>
  <c r="G425" i="66"/>
  <c r="F425" i="66"/>
  <c r="E425" i="66"/>
  <c r="D425" i="66"/>
  <c r="AH424" i="66"/>
  <c r="AG424" i="66"/>
  <c r="AF424" i="66"/>
  <c r="AE424" i="66"/>
  <c r="AD424" i="66"/>
  <c r="AC424" i="66"/>
  <c r="AB424" i="66"/>
  <c r="AA424" i="66"/>
  <c r="Z424" i="66"/>
  <c r="Y424" i="66"/>
  <c r="X424" i="66"/>
  <c r="W424" i="66"/>
  <c r="V424" i="66"/>
  <c r="U424" i="66"/>
  <c r="T424" i="66"/>
  <c r="S424" i="66"/>
  <c r="R424" i="66"/>
  <c r="Q424" i="66"/>
  <c r="P424" i="66"/>
  <c r="O424" i="66"/>
  <c r="N424" i="66"/>
  <c r="M424" i="66"/>
  <c r="L424" i="66"/>
  <c r="K424" i="66"/>
  <c r="J424" i="66"/>
  <c r="I424" i="66"/>
  <c r="H424" i="66"/>
  <c r="G424" i="66"/>
  <c r="F424" i="66"/>
  <c r="E424" i="66"/>
  <c r="D424" i="66"/>
  <c r="AH423" i="66"/>
  <c r="AG423" i="66"/>
  <c r="AF423" i="66"/>
  <c r="AE423" i="66"/>
  <c r="AD423" i="66"/>
  <c r="AC423" i="66"/>
  <c r="AB423" i="66"/>
  <c r="AA423" i="66"/>
  <c r="Z423" i="66"/>
  <c r="Y423" i="66"/>
  <c r="X423" i="66"/>
  <c r="W423" i="66"/>
  <c r="V423" i="66"/>
  <c r="U423" i="66"/>
  <c r="T423" i="66"/>
  <c r="S423" i="66"/>
  <c r="R423" i="66"/>
  <c r="Q423" i="66"/>
  <c r="P423" i="66"/>
  <c r="O423" i="66"/>
  <c r="N423" i="66"/>
  <c r="M423" i="66"/>
  <c r="L423" i="66"/>
  <c r="K423" i="66"/>
  <c r="J423" i="66"/>
  <c r="I423" i="66"/>
  <c r="H423" i="66"/>
  <c r="G423" i="66"/>
  <c r="F423" i="66"/>
  <c r="E423" i="66"/>
  <c r="D423" i="66"/>
  <c r="AL422" i="66"/>
  <c r="AK422" i="66"/>
  <c r="S422" i="66"/>
  <c r="Q422" i="66"/>
  <c r="J416" i="66"/>
  <c r="I416" i="66"/>
  <c r="D416" i="66"/>
  <c r="J414" i="66"/>
  <c r="I414" i="66"/>
  <c r="D414" i="66"/>
  <c r="AI413" i="66"/>
  <c r="S178" i="31" s="1"/>
  <c r="AI412" i="66"/>
  <c r="S177" i="31" s="1"/>
  <c r="J415" i="66"/>
  <c r="I415" i="66"/>
  <c r="D415" i="66"/>
  <c r="AI410" i="66"/>
  <c r="S175" i="31" s="1"/>
  <c r="AI409" i="66"/>
  <c r="AI408" i="66"/>
  <c r="S174" i="31" s="1"/>
  <c r="AI407" i="66"/>
  <c r="AI406" i="66"/>
  <c r="AI405" i="66"/>
  <c r="AI404" i="66"/>
  <c r="AI403" i="66"/>
  <c r="AI402" i="66"/>
  <c r="AI401" i="66"/>
  <c r="AI400" i="66"/>
  <c r="AI399" i="66"/>
  <c r="AI398" i="66"/>
  <c r="AI397" i="66"/>
  <c r="AI396" i="66"/>
  <c r="AI395" i="66"/>
  <c r="S173" i="31" s="1"/>
  <c r="J393" i="66"/>
  <c r="I393" i="66"/>
  <c r="D393" i="66"/>
  <c r="J392" i="66"/>
  <c r="I392" i="66"/>
  <c r="J391" i="66"/>
  <c r="I391" i="66"/>
  <c r="D391" i="66"/>
  <c r="AI390" i="66"/>
  <c r="S170" i="31" s="1"/>
  <c r="AI389" i="66"/>
  <c r="S169" i="31" s="1"/>
  <c r="AI387" i="66"/>
  <c r="AI386" i="66"/>
  <c r="AI385" i="66"/>
  <c r="AI384" i="66"/>
  <c r="AI383" i="66"/>
  <c r="AI382" i="66"/>
  <c r="AI381" i="66"/>
  <c r="AI380" i="66"/>
  <c r="AI379" i="66"/>
  <c r="AI378" i="66"/>
  <c r="AI377" i="66"/>
  <c r="AI376" i="66"/>
  <c r="AI375" i="66"/>
  <c r="AI374" i="66"/>
  <c r="AI373" i="66"/>
  <c r="AI372" i="66"/>
  <c r="S165" i="31" s="1"/>
  <c r="J370" i="66"/>
  <c r="I370" i="66"/>
  <c r="D370" i="66"/>
  <c r="D369" i="66"/>
  <c r="J368" i="66"/>
  <c r="I368" i="66"/>
  <c r="D368" i="66"/>
  <c r="AI367" i="66"/>
  <c r="AI366" i="66"/>
  <c r="J369" i="66"/>
  <c r="I369" i="66"/>
  <c r="AI364" i="66"/>
  <c r="AI363" i="66"/>
  <c r="AI362" i="66"/>
  <c r="AI361" i="66"/>
  <c r="AI360" i="66"/>
  <c r="AI359" i="66"/>
  <c r="AI358" i="66"/>
  <c r="AI357" i="66"/>
  <c r="AI356" i="66"/>
  <c r="AI355" i="66"/>
  <c r="AI354" i="66"/>
  <c r="AI353" i="66"/>
  <c r="AI352" i="66"/>
  <c r="AI351" i="66"/>
  <c r="AI350" i="66"/>
  <c r="AI349" i="66"/>
  <c r="J347" i="66"/>
  <c r="I347" i="66"/>
  <c r="D347" i="66"/>
  <c r="J345" i="66"/>
  <c r="I345" i="66"/>
  <c r="D345" i="66"/>
  <c r="AI344" i="66"/>
  <c r="S154" i="31" s="1"/>
  <c r="AI343" i="66"/>
  <c r="S153" i="31" s="1"/>
  <c r="J346" i="66"/>
  <c r="I346" i="66"/>
  <c r="D346" i="66"/>
  <c r="AI341" i="66"/>
  <c r="S151" i="31" s="1"/>
  <c r="AI340" i="66"/>
  <c r="AI339" i="66"/>
  <c r="AI338" i="66"/>
  <c r="AI337" i="66"/>
  <c r="AI336" i="66"/>
  <c r="AI335" i="66"/>
  <c r="AI334" i="66"/>
  <c r="AI333" i="66"/>
  <c r="AI332" i="66"/>
  <c r="AI331" i="66"/>
  <c r="AI330" i="66"/>
  <c r="AI329" i="66"/>
  <c r="AI328" i="66"/>
  <c r="AI327" i="66"/>
  <c r="AI326" i="66"/>
  <c r="S149" i="31" s="1"/>
  <c r="J324" i="66"/>
  <c r="I324" i="66"/>
  <c r="D324" i="66"/>
  <c r="J322" i="66"/>
  <c r="I322" i="66"/>
  <c r="D322" i="66"/>
  <c r="AI321" i="66"/>
  <c r="S146" i="31" s="1"/>
  <c r="AI320" i="66"/>
  <c r="S145" i="31" s="1"/>
  <c r="J323" i="66"/>
  <c r="I323" i="66"/>
  <c r="D323" i="66"/>
  <c r="AI318" i="66"/>
  <c r="S143" i="31" s="1"/>
  <c r="AI317" i="66"/>
  <c r="AI316" i="66"/>
  <c r="AI315" i="66"/>
  <c r="AI314" i="66"/>
  <c r="AI313" i="66"/>
  <c r="AI312" i="66"/>
  <c r="AI311" i="66"/>
  <c r="AI310" i="66"/>
  <c r="AI309" i="66"/>
  <c r="AI308" i="66"/>
  <c r="AI307" i="66"/>
  <c r="AI306" i="66"/>
  <c r="AI305" i="66"/>
  <c r="AI304" i="66"/>
  <c r="AI303" i="66"/>
  <c r="S141" i="31" s="1"/>
  <c r="J301" i="66"/>
  <c r="I301" i="66"/>
  <c r="D301" i="66"/>
  <c r="J299" i="66"/>
  <c r="I299" i="66"/>
  <c r="D299" i="66"/>
  <c r="AI298" i="66"/>
  <c r="S105" i="31" s="1"/>
  <c r="AI297" i="66"/>
  <c r="S104" i="31" s="1"/>
  <c r="J300" i="66"/>
  <c r="I300" i="66"/>
  <c r="AI295" i="66"/>
  <c r="S102" i="31" s="1"/>
  <c r="AI294" i="66"/>
  <c r="AI293" i="66"/>
  <c r="S101" i="31" s="1"/>
  <c r="AI292" i="66"/>
  <c r="AI291" i="66"/>
  <c r="AI290" i="66"/>
  <c r="AI289" i="66"/>
  <c r="AI288" i="66"/>
  <c r="AI287" i="66"/>
  <c r="AI286" i="66"/>
  <c r="AI285" i="66"/>
  <c r="AI284" i="66"/>
  <c r="AI283" i="66"/>
  <c r="AI282" i="66"/>
  <c r="AI281" i="66"/>
  <c r="AI280" i="66"/>
  <c r="S100" i="31" s="1"/>
  <c r="J278" i="66"/>
  <c r="I278" i="66"/>
  <c r="D278" i="66"/>
  <c r="J277" i="66"/>
  <c r="I277" i="66"/>
  <c r="D277" i="66"/>
  <c r="J276" i="66"/>
  <c r="I276" i="66"/>
  <c r="D276" i="66"/>
  <c r="AI275" i="66"/>
  <c r="S97" i="31" s="1"/>
  <c r="AI274" i="66"/>
  <c r="S96" i="31" s="1"/>
  <c r="AI272" i="66"/>
  <c r="S94" i="31" s="1"/>
  <c r="AI271" i="66"/>
  <c r="AI270" i="66"/>
  <c r="S93" i="31" s="1"/>
  <c r="AI269" i="66"/>
  <c r="AI268" i="66"/>
  <c r="AI267" i="66"/>
  <c r="AI266" i="66"/>
  <c r="AI265" i="66"/>
  <c r="AI264" i="66"/>
  <c r="AI263" i="66"/>
  <c r="AI262" i="66"/>
  <c r="AI261" i="66"/>
  <c r="AI260" i="66"/>
  <c r="AI259" i="66"/>
  <c r="AI258" i="66"/>
  <c r="AI257" i="66"/>
  <c r="S92" i="31" s="1"/>
  <c r="J255" i="66"/>
  <c r="I255" i="66"/>
  <c r="D255" i="66"/>
  <c r="J253" i="66"/>
  <c r="I253" i="66"/>
  <c r="D253" i="66"/>
  <c r="AI252" i="66"/>
  <c r="S89" i="31" s="1"/>
  <c r="AI251" i="66"/>
  <c r="S88" i="31" s="1"/>
  <c r="J254" i="66"/>
  <c r="D254" i="66"/>
  <c r="AI249" i="66"/>
  <c r="S86" i="31" s="1"/>
  <c r="AI248" i="66"/>
  <c r="AI247" i="66"/>
  <c r="AI246" i="66"/>
  <c r="AI245" i="66"/>
  <c r="AI244" i="66"/>
  <c r="AI243" i="66"/>
  <c r="AI242" i="66"/>
  <c r="AI241" i="66"/>
  <c r="AI240" i="66"/>
  <c r="AI239" i="66"/>
  <c r="AI238" i="66"/>
  <c r="AI237" i="66"/>
  <c r="AI236" i="66"/>
  <c r="AI235" i="66"/>
  <c r="AI234" i="66"/>
  <c r="S84" i="31" s="1"/>
  <c r="J232" i="66"/>
  <c r="I232" i="66"/>
  <c r="D232" i="66"/>
  <c r="J230" i="66"/>
  <c r="I230" i="66"/>
  <c r="D230" i="66"/>
  <c r="AI229" i="66"/>
  <c r="S81" i="31" s="1"/>
  <c r="AI228" i="66"/>
  <c r="S80" i="31" s="1"/>
  <c r="J231" i="66"/>
  <c r="I231" i="66"/>
  <c r="D231" i="66"/>
  <c r="AI226" i="66"/>
  <c r="S78" i="31" s="1"/>
  <c r="AI225" i="66"/>
  <c r="AI224" i="66"/>
  <c r="AI223" i="66"/>
  <c r="AI222" i="66"/>
  <c r="AI221" i="66"/>
  <c r="AI220" i="66"/>
  <c r="AI219" i="66"/>
  <c r="AI218" i="66"/>
  <c r="AI217" i="66"/>
  <c r="AI216" i="66"/>
  <c r="AI215" i="66"/>
  <c r="AI214" i="66"/>
  <c r="AI213" i="66"/>
  <c r="AI212" i="66"/>
  <c r="AI211" i="66"/>
  <c r="S76" i="31" s="1"/>
  <c r="J209" i="66"/>
  <c r="I209" i="66"/>
  <c r="D209" i="66"/>
  <c r="J207" i="66"/>
  <c r="I207" i="66"/>
  <c r="D207" i="66"/>
  <c r="AI206" i="66"/>
  <c r="S73" i="31" s="1"/>
  <c r="AI205" i="66"/>
  <c r="S72" i="31" s="1"/>
  <c r="J208" i="66"/>
  <c r="I208" i="66"/>
  <c r="AI203" i="66"/>
  <c r="S70" i="31" s="1"/>
  <c r="AI202" i="66"/>
  <c r="AI201" i="66"/>
  <c r="S69" i="31" s="1"/>
  <c r="AI200" i="66"/>
  <c r="AI199" i="66"/>
  <c r="AI198" i="66"/>
  <c r="AI197" i="66"/>
  <c r="AI196" i="66"/>
  <c r="AI195" i="66"/>
  <c r="AI194" i="66"/>
  <c r="AI193" i="66"/>
  <c r="AI192" i="66"/>
  <c r="AI191" i="66"/>
  <c r="AI190" i="66"/>
  <c r="AI189" i="66"/>
  <c r="AI188" i="66"/>
  <c r="S68" i="31" s="1"/>
  <c r="J186" i="66"/>
  <c r="I186" i="66"/>
  <c r="D186" i="66"/>
  <c r="J185" i="66"/>
  <c r="D185" i="66"/>
  <c r="J184" i="66"/>
  <c r="I184" i="66"/>
  <c r="D184" i="66"/>
  <c r="AI183" i="66"/>
  <c r="S65" i="31" s="1"/>
  <c r="AI182" i="66"/>
  <c r="S64" i="31" s="1"/>
  <c r="I185" i="66"/>
  <c r="AI180" i="66"/>
  <c r="S62" i="31" s="1"/>
  <c r="AI179" i="66"/>
  <c r="AI178" i="66"/>
  <c r="AI177" i="66"/>
  <c r="AI176" i="66"/>
  <c r="AI175" i="66"/>
  <c r="AI174" i="66"/>
  <c r="AI173" i="66"/>
  <c r="AI172" i="66"/>
  <c r="AI171" i="66"/>
  <c r="AI170" i="66"/>
  <c r="AI169" i="66"/>
  <c r="AI168" i="66"/>
  <c r="AI167" i="66"/>
  <c r="AI166" i="66"/>
  <c r="AI165" i="66"/>
  <c r="S60" i="31" s="1"/>
  <c r="J163" i="66"/>
  <c r="I163" i="66"/>
  <c r="D163" i="66"/>
  <c r="J162" i="66"/>
  <c r="I162" i="66"/>
  <c r="J161" i="66"/>
  <c r="I161" i="66"/>
  <c r="D161" i="66"/>
  <c r="AI160" i="66"/>
  <c r="S57" i="31" s="1"/>
  <c r="AI159" i="66"/>
  <c r="S56" i="31" s="1"/>
  <c r="AI157" i="66"/>
  <c r="S54" i="31" s="1"/>
  <c r="AI156" i="66"/>
  <c r="AI155" i="66"/>
  <c r="S53" i="31" s="1"/>
  <c r="AI154" i="66"/>
  <c r="AI153" i="66"/>
  <c r="AI152" i="66"/>
  <c r="AI151" i="66"/>
  <c r="AI150" i="66"/>
  <c r="AI149" i="66"/>
  <c r="AI148" i="66"/>
  <c r="AI147" i="66"/>
  <c r="AI146" i="66"/>
  <c r="AI145" i="66"/>
  <c r="AI144" i="66"/>
  <c r="AI143" i="66"/>
  <c r="AI142" i="66"/>
  <c r="S52" i="31" s="1"/>
  <c r="J140" i="66"/>
  <c r="I140" i="66"/>
  <c r="D140" i="66"/>
  <c r="J138" i="66"/>
  <c r="I138" i="66"/>
  <c r="D138" i="66"/>
  <c r="AI137" i="66"/>
  <c r="S49" i="31" s="1"/>
  <c r="AI136" i="66"/>
  <c r="S48" i="31" s="1"/>
  <c r="J139" i="66"/>
  <c r="I139" i="66"/>
  <c r="D139" i="66"/>
  <c r="AI134" i="66"/>
  <c r="S46" i="31" s="1"/>
  <c r="AI133" i="66"/>
  <c r="AI132" i="66"/>
  <c r="AI131" i="66"/>
  <c r="AI130" i="66"/>
  <c r="AI129" i="66"/>
  <c r="AI128" i="66"/>
  <c r="AI127" i="66"/>
  <c r="AI126" i="66"/>
  <c r="AI125" i="66"/>
  <c r="AI124" i="66"/>
  <c r="AI123" i="66"/>
  <c r="AI122" i="66"/>
  <c r="AI121" i="66"/>
  <c r="AI120" i="66"/>
  <c r="AI119" i="66"/>
  <c r="S44" i="31" s="1"/>
  <c r="J117" i="66"/>
  <c r="I117" i="66"/>
  <c r="D117" i="66"/>
  <c r="J115" i="66"/>
  <c r="I115" i="66"/>
  <c r="D115" i="66"/>
  <c r="AI114" i="66"/>
  <c r="S41" i="31" s="1"/>
  <c r="AI113" i="66"/>
  <c r="S40" i="31" s="1"/>
  <c r="J116" i="66"/>
  <c r="I116" i="66"/>
  <c r="D116" i="66"/>
  <c r="AI111" i="66"/>
  <c r="S38" i="31" s="1"/>
  <c r="AI110" i="66"/>
  <c r="AI109" i="66"/>
  <c r="AI108" i="66"/>
  <c r="AI107" i="66"/>
  <c r="AI106" i="66"/>
  <c r="AI105" i="66"/>
  <c r="AI104" i="66"/>
  <c r="AI103" i="66"/>
  <c r="AI102" i="66"/>
  <c r="AI101" i="66"/>
  <c r="AI100" i="66"/>
  <c r="AI99" i="66"/>
  <c r="AI98" i="66"/>
  <c r="AI97" i="66"/>
  <c r="AI96" i="66"/>
  <c r="S36" i="31" s="1"/>
  <c r="J94" i="66"/>
  <c r="I94" i="66"/>
  <c r="D94" i="66"/>
  <c r="J92" i="66"/>
  <c r="I92" i="66"/>
  <c r="D92" i="66"/>
  <c r="AI91" i="66"/>
  <c r="S33" i="31" s="1"/>
  <c r="AI90" i="66"/>
  <c r="S32" i="31" s="1"/>
  <c r="J93" i="66"/>
  <c r="I93" i="66"/>
  <c r="D93" i="66"/>
  <c r="AI88" i="66"/>
  <c r="S30" i="31" s="1"/>
  <c r="AI87" i="66"/>
  <c r="AI86" i="66"/>
  <c r="AI85" i="66"/>
  <c r="AI84" i="66"/>
  <c r="AI83" i="66"/>
  <c r="AI82" i="66"/>
  <c r="AI81" i="66"/>
  <c r="AI80" i="66"/>
  <c r="AI79" i="66"/>
  <c r="AI78" i="66"/>
  <c r="AI77" i="66"/>
  <c r="AI76" i="66"/>
  <c r="AI75" i="66"/>
  <c r="AI74" i="66"/>
  <c r="AI73" i="66"/>
  <c r="S28" i="31" s="1"/>
  <c r="J71" i="66"/>
  <c r="I71" i="66"/>
  <c r="D71" i="66"/>
  <c r="J69" i="66"/>
  <c r="I69" i="66"/>
  <c r="D69" i="66"/>
  <c r="AI68" i="66"/>
  <c r="S25" i="31" s="1"/>
  <c r="AI67" i="66"/>
  <c r="S24" i="31" s="1"/>
  <c r="J70" i="66"/>
  <c r="I70" i="66"/>
  <c r="AI65" i="66"/>
  <c r="S22" i="31" s="1"/>
  <c r="AI64" i="66"/>
  <c r="AI63" i="66"/>
  <c r="AI62" i="66"/>
  <c r="AI61" i="66"/>
  <c r="AI60" i="66"/>
  <c r="AI59" i="66"/>
  <c r="AI58" i="66"/>
  <c r="AI57" i="66"/>
  <c r="AI56" i="66"/>
  <c r="AI55" i="66"/>
  <c r="AI54" i="66"/>
  <c r="AI53" i="66"/>
  <c r="AI52" i="66"/>
  <c r="AI51" i="66"/>
  <c r="AI50" i="66"/>
  <c r="S20" i="31" s="1"/>
  <c r="J48" i="66"/>
  <c r="I48" i="66"/>
  <c r="D48" i="66"/>
  <c r="D47" i="66"/>
  <c r="J46" i="66"/>
  <c r="I46" i="66"/>
  <c r="D46" i="66"/>
  <c r="AI45" i="66"/>
  <c r="S17" i="31" s="1"/>
  <c r="AI44" i="66"/>
  <c r="S16" i="31" s="1"/>
  <c r="J47" i="66"/>
  <c r="I47" i="66"/>
  <c r="AI42" i="66"/>
  <c r="S14" i="31" s="1"/>
  <c r="AI41" i="66"/>
  <c r="AI40" i="66"/>
  <c r="AI39" i="66"/>
  <c r="AI38" i="66"/>
  <c r="AI37" i="66"/>
  <c r="AI36" i="66"/>
  <c r="AI35" i="66"/>
  <c r="AI34" i="66"/>
  <c r="AI33" i="66"/>
  <c r="AI32" i="66"/>
  <c r="AI31" i="66"/>
  <c r="AI30" i="66"/>
  <c r="AI29" i="66"/>
  <c r="AI28" i="66"/>
  <c r="AI27" i="66"/>
  <c r="S12" i="31" s="1"/>
  <c r="J25" i="66"/>
  <c r="I25" i="66"/>
  <c r="D25" i="66"/>
  <c r="J23" i="66"/>
  <c r="I23" i="66"/>
  <c r="D23" i="66"/>
  <c r="AI22" i="66"/>
  <c r="S9" i="31" s="1"/>
  <c r="AI21" i="66"/>
  <c r="S8" i="31" s="1"/>
  <c r="J24" i="66"/>
  <c r="I24" i="66"/>
  <c r="AI19" i="66"/>
  <c r="S6" i="31" s="1"/>
  <c r="AI18" i="66"/>
  <c r="AI17" i="66"/>
  <c r="AI16" i="66"/>
  <c r="AI15" i="66"/>
  <c r="AI14" i="66"/>
  <c r="AI13" i="66"/>
  <c r="AI12" i="66"/>
  <c r="AI11" i="66"/>
  <c r="AI10" i="66"/>
  <c r="AI9" i="66"/>
  <c r="AI8" i="66"/>
  <c r="AI7" i="66"/>
  <c r="AI6" i="66"/>
  <c r="AI5" i="66"/>
  <c r="AI4" i="66"/>
  <c r="S4" i="31" s="1"/>
  <c r="B3" i="66"/>
  <c r="S2" i="66" s="1"/>
  <c r="S3" i="66" s="1"/>
  <c r="C2" i="66"/>
  <c r="X342" i="59"/>
  <c r="X346" i="59" s="1"/>
  <c r="V411" i="59"/>
  <c r="T319" i="59"/>
  <c r="T323" i="59" s="1"/>
  <c r="S161" i="59"/>
  <c r="S296" i="59"/>
  <c r="Q89" i="59"/>
  <c r="Q93" i="59" s="1"/>
  <c r="L296" i="59"/>
  <c r="L300" i="59" s="1"/>
  <c r="J250" i="59"/>
  <c r="J254" i="59" s="1"/>
  <c r="J66" i="59"/>
  <c r="J70" i="59" s="1"/>
  <c r="H135" i="59"/>
  <c r="H139" i="59" s="1"/>
  <c r="E158" i="59"/>
  <c r="E162" i="59" s="1"/>
  <c r="E135" i="59"/>
  <c r="E139" i="59" s="1"/>
  <c r="E89" i="59"/>
  <c r="E93" i="59" s="1"/>
  <c r="Z416" i="64"/>
  <c r="Z414" i="64"/>
  <c r="Z411" i="64"/>
  <c r="Z415" i="64" s="1"/>
  <c r="Z393" i="64"/>
  <c r="Z391" i="64"/>
  <c r="Z388" i="64"/>
  <c r="Z392" i="64" s="1"/>
  <c r="Z370" i="64"/>
  <c r="Z368" i="64"/>
  <c r="Z369" i="64"/>
  <c r="Z347" i="64"/>
  <c r="Z345" i="64"/>
  <c r="Z346" i="64"/>
  <c r="Z324" i="64"/>
  <c r="Z322" i="64"/>
  <c r="Z323" i="64"/>
  <c r="S416" i="64"/>
  <c r="S414" i="64"/>
  <c r="S411" i="64"/>
  <c r="S415" i="64" s="1"/>
  <c r="S393" i="64"/>
  <c r="S391" i="64"/>
  <c r="S392" i="64"/>
  <c r="S370" i="64"/>
  <c r="S368" i="64"/>
  <c r="S369" i="64"/>
  <c r="S347" i="64"/>
  <c r="S345" i="64"/>
  <c r="S346" i="64"/>
  <c r="S324" i="64"/>
  <c r="S322" i="64"/>
  <c r="S323" i="64"/>
  <c r="L416" i="64"/>
  <c r="L414" i="64"/>
  <c r="L411" i="64"/>
  <c r="L415" i="64" s="1"/>
  <c r="L393" i="64"/>
  <c r="L391" i="64"/>
  <c r="L388" i="64"/>
  <c r="L392" i="64" s="1"/>
  <c r="L370" i="64"/>
  <c r="L368" i="64"/>
  <c r="L365" i="64"/>
  <c r="L369" i="64" s="1"/>
  <c r="L347" i="64"/>
  <c r="L345" i="64"/>
  <c r="L342" i="64"/>
  <c r="L346" i="64" s="1"/>
  <c r="L324" i="64"/>
  <c r="L322" i="64"/>
  <c r="L319" i="64"/>
  <c r="L323" i="64" s="1"/>
  <c r="H319" i="64"/>
  <c r="H323" i="64" s="1"/>
  <c r="I323" i="64"/>
  <c r="J319" i="64"/>
  <c r="J323" i="64" s="1"/>
  <c r="N319" i="64"/>
  <c r="N323" i="64" s="1"/>
  <c r="O323" i="64"/>
  <c r="P323" i="64"/>
  <c r="Q323" i="64"/>
  <c r="R323" i="64"/>
  <c r="U323" i="64"/>
  <c r="V323" i="64"/>
  <c r="W323" i="64"/>
  <c r="X323" i="64"/>
  <c r="H322" i="64"/>
  <c r="I322" i="64"/>
  <c r="J322" i="64"/>
  <c r="N322" i="64"/>
  <c r="O322" i="64"/>
  <c r="P322" i="64"/>
  <c r="Q322" i="64"/>
  <c r="R322" i="64"/>
  <c r="U322" i="64"/>
  <c r="V322" i="64"/>
  <c r="W322" i="64"/>
  <c r="X322" i="64"/>
  <c r="Y322" i="64"/>
  <c r="AB322" i="64"/>
  <c r="Y323" i="64"/>
  <c r="H324" i="64"/>
  <c r="I324" i="64"/>
  <c r="J324" i="64"/>
  <c r="N324" i="64"/>
  <c r="O324" i="64"/>
  <c r="P324" i="64"/>
  <c r="Q324" i="64"/>
  <c r="R324" i="64"/>
  <c r="U324" i="64"/>
  <c r="V324" i="64"/>
  <c r="W324" i="64"/>
  <c r="X324" i="64"/>
  <c r="Y324" i="64"/>
  <c r="AB324" i="64"/>
  <c r="H342" i="64"/>
  <c r="H346" i="64" s="1"/>
  <c r="I342" i="64"/>
  <c r="I346" i="64" s="1"/>
  <c r="J342" i="64"/>
  <c r="J346" i="64" s="1"/>
  <c r="K342" i="64"/>
  <c r="K346" i="64" s="1"/>
  <c r="N346" i="64"/>
  <c r="O346" i="64"/>
  <c r="P346" i="64"/>
  <c r="Q346" i="64"/>
  <c r="R346" i="64"/>
  <c r="U346" i="64"/>
  <c r="V346" i="64"/>
  <c r="W346" i="64"/>
  <c r="X346" i="64"/>
  <c r="Y346" i="64"/>
  <c r="H345" i="64"/>
  <c r="I345" i="64"/>
  <c r="J345" i="64"/>
  <c r="K345" i="64"/>
  <c r="N345" i="64"/>
  <c r="O345" i="64"/>
  <c r="P345" i="64"/>
  <c r="Q345" i="64"/>
  <c r="R345" i="64"/>
  <c r="U345" i="64"/>
  <c r="V345" i="64"/>
  <c r="W345" i="64"/>
  <c r="X345" i="64"/>
  <c r="Y345" i="64"/>
  <c r="AB345" i="64"/>
  <c r="H347" i="64"/>
  <c r="I347" i="64"/>
  <c r="J347" i="64"/>
  <c r="K347" i="64"/>
  <c r="N347" i="64"/>
  <c r="O347" i="64"/>
  <c r="P347" i="64"/>
  <c r="Q347" i="64"/>
  <c r="R347" i="64"/>
  <c r="U347" i="64"/>
  <c r="V347" i="64"/>
  <c r="W347" i="64"/>
  <c r="X347" i="64"/>
  <c r="Y347" i="64"/>
  <c r="AB347" i="64"/>
  <c r="H369" i="64"/>
  <c r="I369" i="64"/>
  <c r="J365" i="64"/>
  <c r="K365" i="64"/>
  <c r="K369" i="64" s="1"/>
  <c r="N369" i="64"/>
  <c r="O369" i="64"/>
  <c r="P369" i="64"/>
  <c r="Q369" i="64"/>
  <c r="R369" i="64"/>
  <c r="U369" i="64"/>
  <c r="V369" i="64"/>
  <c r="W369" i="64"/>
  <c r="X369" i="64"/>
  <c r="Y369" i="64"/>
  <c r="H368" i="64"/>
  <c r="I368" i="64"/>
  <c r="J368" i="64"/>
  <c r="K368" i="64"/>
  <c r="N368" i="64"/>
  <c r="O368" i="64"/>
  <c r="P368" i="64"/>
  <c r="Q368" i="64"/>
  <c r="R368" i="64"/>
  <c r="U368" i="64"/>
  <c r="V368" i="64"/>
  <c r="W368" i="64"/>
  <c r="X368" i="64"/>
  <c r="Y368" i="64"/>
  <c r="AB368" i="64"/>
  <c r="J369" i="64"/>
  <c r="H370" i="64"/>
  <c r="I370" i="64"/>
  <c r="J370" i="64"/>
  <c r="K370" i="64"/>
  <c r="N370" i="64"/>
  <c r="O370" i="64"/>
  <c r="P370" i="64"/>
  <c r="Q370" i="64"/>
  <c r="R370" i="64"/>
  <c r="U370" i="64"/>
  <c r="V370" i="64"/>
  <c r="W370" i="64"/>
  <c r="X370" i="64"/>
  <c r="Y370" i="64"/>
  <c r="AB370" i="64"/>
  <c r="H388" i="64"/>
  <c r="H392" i="64" s="1"/>
  <c r="I388" i="64"/>
  <c r="I392" i="64" s="1"/>
  <c r="J388" i="64"/>
  <c r="J392" i="64" s="1"/>
  <c r="K388" i="64"/>
  <c r="K392" i="64" s="1"/>
  <c r="N388" i="64"/>
  <c r="N392" i="64" s="1"/>
  <c r="O388" i="64"/>
  <c r="O392" i="64" s="1"/>
  <c r="P392" i="64"/>
  <c r="Q388" i="64"/>
  <c r="Q392" i="64" s="1"/>
  <c r="R388" i="64"/>
  <c r="R392" i="64" s="1"/>
  <c r="U392" i="64"/>
  <c r="V388" i="64"/>
  <c r="V392" i="64" s="1"/>
  <c r="W388" i="64"/>
  <c r="W392" i="64" s="1"/>
  <c r="X388" i="64"/>
  <c r="X392" i="64" s="1"/>
  <c r="Y388" i="64"/>
  <c r="Y392" i="64" s="1"/>
  <c r="H391" i="64"/>
  <c r="I391" i="64"/>
  <c r="J391" i="64"/>
  <c r="K391" i="64"/>
  <c r="N391" i="64"/>
  <c r="O391" i="64"/>
  <c r="P391" i="64"/>
  <c r="Q391" i="64"/>
  <c r="R391" i="64"/>
  <c r="U391" i="64"/>
  <c r="V391" i="64"/>
  <c r="W391" i="64"/>
  <c r="X391" i="64"/>
  <c r="Y391" i="64"/>
  <c r="H393" i="64"/>
  <c r="I393" i="64"/>
  <c r="J393" i="64"/>
  <c r="K393" i="64"/>
  <c r="N393" i="64"/>
  <c r="O393" i="64"/>
  <c r="P393" i="64"/>
  <c r="Q393" i="64"/>
  <c r="R393" i="64"/>
  <c r="U393" i="64"/>
  <c r="V393" i="64"/>
  <c r="W393" i="64"/>
  <c r="X393" i="64"/>
  <c r="Y393" i="64"/>
  <c r="H411" i="64"/>
  <c r="H415" i="64" s="1"/>
  <c r="K411" i="64"/>
  <c r="K415" i="64" s="1"/>
  <c r="N411" i="64"/>
  <c r="N415" i="64" s="1"/>
  <c r="O415" i="64"/>
  <c r="P415" i="64"/>
  <c r="Q411" i="64"/>
  <c r="Q415" i="64" s="1"/>
  <c r="R411" i="64"/>
  <c r="R415" i="64" s="1"/>
  <c r="U411" i="64"/>
  <c r="U415" i="64" s="1"/>
  <c r="V411" i="64"/>
  <c r="V415" i="64" s="1"/>
  <c r="W411" i="64"/>
  <c r="W415" i="64" s="1"/>
  <c r="X411" i="64"/>
  <c r="X415" i="64" s="1"/>
  <c r="Y415" i="64"/>
  <c r="H414" i="64"/>
  <c r="K414" i="64"/>
  <c r="N414" i="64"/>
  <c r="O414" i="64"/>
  <c r="P414" i="64"/>
  <c r="Q414" i="64"/>
  <c r="R414" i="64"/>
  <c r="U414" i="64"/>
  <c r="V414" i="64"/>
  <c r="W414" i="64"/>
  <c r="X414" i="64"/>
  <c r="Y414" i="64"/>
  <c r="AB414" i="64"/>
  <c r="H416" i="64"/>
  <c r="K416" i="64"/>
  <c r="N416" i="64"/>
  <c r="O416" i="64"/>
  <c r="P416" i="64"/>
  <c r="Q416" i="64"/>
  <c r="R416" i="64"/>
  <c r="U416" i="64"/>
  <c r="V416" i="64"/>
  <c r="W416" i="64"/>
  <c r="X416" i="64"/>
  <c r="Y416" i="64"/>
  <c r="AB416" i="64"/>
  <c r="J24" i="64"/>
  <c r="K24" i="64"/>
  <c r="N24" i="64"/>
  <c r="O24" i="64"/>
  <c r="P24" i="64"/>
  <c r="Q24" i="64"/>
  <c r="R24" i="64"/>
  <c r="U24" i="64"/>
  <c r="V24" i="64"/>
  <c r="W24" i="64"/>
  <c r="X24" i="64"/>
  <c r="Y24" i="64"/>
  <c r="AB24" i="64"/>
  <c r="J23" i="64"/>
  <c r="K23" i="64"/>
  <c r="N23" i="64"/>
  <c r="O23" i="64"/>
  <c r="P23" i="64"/>
  <c r="Q23" i="64"/>
  <c r="R23" i="64"/>
  <c r="U23" i="64"/>
  <c r="V23" i="64"/>
  <c r="W23" i="64"/>
  <c r="X23" i="64"/>
  <c r="Y23" i="64"/>
  <c r="J25" i="64"/>
  <c r="K25" i="64"/>
  <c r="N25" i="64"/>
  <c r="O25" i="64"/>
  <c r="P25" i="64"/>
  <c r="Q25" i="64"/>
  <c r="R25" i="64"/>
  <c r="U25" i="64"/>
  <c r="V25" i="64"/>
  <c r="W25" i="64"/>
  <c r="X25" i="64"/>
  <c r="Y25" i="64"/>
  <c r="AB25" i="64"/>
  <c r="J43" i="64"/>
  <c r="J47" i="64" s="1"/>
  <c r="K43" i="64"/>
  <c r="K47" i="64" s="1"/>
  <c r="N43" i="64"/>
  <c r="N47" i="64" s="1"/>
  <c r="P47" i="64"/>
  <c r="Q47" i="64"/>
  <c r="R47" i="64"/>
  <c r="U47" i="64"/>
  <c r="V47" i="64"/>
  <c r="W47" i="64"/>
  <c r="X47" i="64"/>
  <c r="Y47" i="64"/>
  <c r="AB47" i="64"/>
  <c r="J46" i="64"/>
  <c r="K46" i="64"/>
  <c r="N46" i="64"/>
  <c r="P46" i="64"/>
  <c r="Q46" i="64"/>
  <c r="R46" i="64"/>
  <c r="U46" i="64"/>
  <c r="V46" i="64"/>
  <c r="W46" i="64"/>
  <c r="X46" i="64"/>
  <c r="Y46" i="64"/>
  <c r="AB46" i="64"/>
  <c r="J48" i="64"/>
  <c r="K48" i="64"/>
  <c r="N48" i="64"/>
  <c r="P48" i="64"/>
  <c r="Q48" i="64"/>
  <c r="R48" i="64"/>
  <c r="U48" i="64"/>
  <c r="V48" i="64"/>
  <c r="W48" i="64"/>
  <c r="X48" i="64"/>
  <c r="Y48" i="64"/>
  <c r="AB48" i="64"/>
  <c r="J66" i="64"/>
  <c r="J70" i="64" s="1"/>
  <c r="K66" i="64"/>
  <c r="K70" i="64" s="1"/>
  <c r="N70" i="64"/>
  <c r="O70" i="64"/>
  <c r="P70" i="64"/>
  <c r="Q70" i="64"/>
  <c r="R70" i="64"/>
  <c r="U70" i="64"/>
  <c r="V70" i="64"/>
  <c r="W70" i="64"/>
  <c r="X70" i="64"/>
  <c r="Y70" i="64"/>
  <c r="AB70" i="64"/>
  <c r="J69" i="64"/>
  <c r="K69" i="64"/>
  <c r="N69" i="64"/>
  <c r="O69" i="64"/>
  <c r="P69" i="64"/>
  <c r="Q69" i="64"/>
  <c r="R69" i="64"/>
  <c r="U69" i="64"/>
  <c r="V69" i="64"/>
  <c r="W69" i="64"/>
  <c r="X69" i="64"/>
  <c r="Y69" i="64"/>
  <c r="AB69" i="64"/>
  <c r="J71" i="64"/>
  <c r="K71" i="64"/>
  <c r="N71" i="64"/>
  <c r="O71" i="64"/>
  <c r="P71" i="64"/>
  <c r="Q71" i="64"/>
  <c r="R71" i="64"/>
  <c r="U71" i="64"/>
  <c r="V71" i="64"/>
  <c r="W71" i="64"/>
  <c r="X71" i="64"/>
  <c r="Y71" i="64"/>
  <c r="AB71" i="64"/>
  <c r="J93" i="64"/>
  <c r="K89" i="64"/>
  <c r="K93" i="64" s="1"/>
  <c r="N93" i="64"/>
  <c r="O93" i="64"/>
  <c r="P93" i="64"/>
  <c r="U93" i="64"/>
  <c r="V93" i="64"/>
  <c r="W93" i="64"/>
  <c r="X93" i="64"/>
  <c r="Y93" i="64"/>
  <c r="J92" i="64"/>
  <c r="K92" i="64"/>
  <c r="N92" i="64"/>
  <c r="O92" i="64"/>
  <c r="P92" i="64"/>
  <c r="Q92" i="64"/>
  <c r="R92" i="64"/>
  <c r="U92" i="64"/>
  <c r="V92" i="64"/>
  <c r="W92" i="64"/>
  <c r="X92" i="64"/>
  <c r="Y92" i="64"/>
  <c r="Q93" i="64"/>
  <c r="R93" i="64"/>
  <c r="J94" i="64"/>
  <c r="K94" i="64"/>
  <c r="N94" i="64"/>
  <c r="O94" i="64"/>
  <c r="P94" i="64"/>
  <c r="Q94" i="64"/>
  <c r="R94" i="64"/>
  <c r="U94" i="64"/>
  <c r="V94" i="64"/>
  <c r="W94" i="64"/>
  <c r="X94" i="64"/>
  <c r="Y94" i="64"/>
  <c r="J112" i="64"/>
  <c r="J116" i="64" s="1"/>
  <c r="K112" i="64"/>
  <c r="K116" i="64" s="1"/>
  <c r="J115" i="64"/>
  <c r="K115" i="64"/>
  <c r="P115" i="64"/>
  <c r="Q115" i="64"/>
  <c r="R115" i="64"/>
  <c r="U115" i="64"/>
  <c r="V115" i="64"/>
  <c r="W115" i="64"/>
  <c r="X115" i="64"/>
  <c r="Y115" i="64"/>
  <c r="AB115" i="64"/>
  <c r="J117" i="64"/>
  <c r="K117" i="64"/>
  <c r="P117" i="64"/>
  <c r="Q117" i="64"/>
  <c r="R117" i="64"/>
  <c r="U117" i="64"/>
  <c r="V117" i="64"/>
  <c r="W117" i="64"/>
  <c r="X117" i="64"/>
  <c r="Y117" i="64"/>
  <c r="AB117" i="64"/>
  <c r="J135" i="64"/>
  <c r="J139" i="64" s="1"/>
  <c r="K139" i="64"/>
  <c r="N139" i="64"/>
  <c r="O139" i="64"/>
  <c r="Q139" i="64"/>
  <c r="R139" i="64"/>
  <c r="U139" i="64"/>
  <c r="V139" i="64"/>
  <c r="W139" i="64"/>
  <c r="Y139" i="64"/>
  <c r="J138" i="64"/>
  <c r="K138" i="64"/>
  <c r="N138" i="64"/>
  <c r="O138" i="64"/>
  <c r="P138" i="64"/>
  <c r="Q138" i="64"/>
  <c r="R138" i="64"/>
  <c r="U138" i="64"/>
  <c r="V138" i="64"/>
  <c r="W138" i="64"/>
  <c r="X138" i="64"/>
  <c r="Y138" i="64"/>
  <c r="AB138" i="64"/>
  <c r="X139" i="64"/>
  <c r="J140" i="64"/>
  <c r="K140" i="64"/>
  <c r="N140" i="64"/>
  <c r="O140" i="64"/>
  <c r="P140" i="64"/>
  <c r="Q140" i="64"/>
  <c r="R140" i="64"/>
  <c r="U140" i="64"/>
  <c r="V140" i="64"/>
  <c r="W140" i="64"/>
  <c r="X140" i="64"/>
  <c r="Y140" i="64"/>
  <c r="AB140" i="64"/>
  <c r="J158" i="64"/>
  <c r="J162" i="64" s="1"/>
  <c r="K158" i="64"/>
  <c r="K162" i="64" s="1"/>
  <c r="N162" i="64"/>
  <c r="O162" i="64"/>
  <c r="P162" i="64"/>
  <c r="Q162" i="64"/>
  <c r="R162" i="64"/>
  <c r="U162" i="64"/>
  <c r="V162" i="64"/>
  <c r="W162" i="64"/>
  <c r="X162" i="64"/>
  <c r="Y162" i="64"/>
  <c r="J161" i="64"/>
  <c r="K161" i="64"/>
  <c r="N161" i="64"/>
  <c r="O161" i="64"/>
  <c r="P161" i="64"/>
  <c r="Q161" i="64"/>
  <c r="R161" i="64"/>
  <c r="U161" i="64"/>
  <c r="V161" i="64"/>
  <c r="W161" i="64"/>
  <c r="X161" i="64"/>
  <c r="Y161" i="64"/>
  <c r="AB161" i="64"/>
  <c r="J163" i="64"/>
  <c r="K163" i="64"/>
  <c r="N163" i="64"/>
  <c r="O163" i="64"/>
  <c r="P163" i="64"/>
  <c r="Q163" i="64"/>
  <c r="R163" i="64"/>
  <c r="U163" i="64"/>
  <c r="V163" i="64"/>
  <c r="W163" i="64"/>
  <c r="X163" i="64"/>
  <c r="Y163" i="64"/>
  <c r="AB163" i="64"/>
  <c r="J184" i="64"/>
  <c r="K184" i="64"/>
  <c r="N184" i="64"/>
  <c r="O184" i="64"/>
  <c r="P184" i="64"/>
  <c r="Q184" i="64"/>
  <c r="R184" i="64"/>
  <c r="U184" i="64"/>
  <c r="V184" i="64"/>
  <c r="W184" i="64"/>
  <c r="X184" i="64"/>
  <c r="Y184" i="64"/>
  <c r="AB184" i="64"/>
  <c r="J186" i="64"/>
  <c r="K186" i="64"/>
  <c r="N186" i="64"/>
  <c r="O186" i="64"/>
  <c r="P186" i="64"/>
  <c r="Q186" i="64"/>
  <c r="R186" i="64"/>
  <c r="U186" i="64"/>
  <c r="V186" i="64"/>
  <c r="W186" i="64"/>
  <c r="X186" i="64"/>
  <c r="Y186" i="64"/>
  <c r="AB186" i="64"/>
  <c r="J204" i="64"/>
  <c r="J208" i="64" s="1"/>
  <c r="K204" i="64"/>
  <c r="K208" i="64" s="1"/>
  <c r="N208" i="64"/>
  <c r="O208" i="64"/>
  <c r="P208" i="64"/>
  <c r="Q208" i="64"/>
  <c r="R208" i="64"/>
  <c r="U208" i="64"/>
  <c r="V208" i="64"/>
  <c r="W208" i="64"/>
  <c r="X208" i="64"/>
  <c r="J207" i="64"/>
  <c r="K207" i="64"/>
  <c r="N207" i="64"/>
  <c r="O207" i="64"/>
  <c r="P207" i="64"/>
  <c r="Q207" i="64"/>
  <c r="R207" i="64"/>
  <c r="U207" i="64"/>
  <c r="V207" i="64"/>
  <c r="W207" i="64"/>
  <c r="X207" i="64"/>
  <c r="Y207" i="64"/>
  <c r="AB207" i="64"/>
  <c r="Y208" i="64"/>
  <c r="J209" i="64"/>
  <c r="K209" i="64"/>
  <c r="N209" i="64"/>
  <c r="O209" i="64"/>
  <c r="P209" i="64"/>
  <c r="Q209" i="64"/>
  <c r="R209" i="64"/>
  <c r="U209" i="64"/>
  <c r="V209" i="64"/>
  <c r="W209" i="64"/>
  <c r="X209" i="64"/>
  <c r="Y209" i="64"/>
  <c r="AB209" i="64"/>
  <c r="J231" i="64"/>
  <c r="K231" i="64"/>
  <c r="N231" i="64"/>
  <c r="O231" i="64"/>
  <c r="P231" i="64"/>
  <c r="Q231" i="64"/>
  <c r="R231" i="64"/>
  <c r="U231" i="64"/>
  <c r="V231" i="64"/>
  <c r="W231" i="64"/>
  <c r="X231" i="64"/>
  <c r="Y231" i="64"/>
  <c r="J230" i="64"/>
  <c r="K230" i="64"/>
  <c r="N230" i="64"/>
  <c r="O230" i="64"/>
  <c r="P230" i="64"/>
  <c r="Q230" i="64"/>
  <c r="R230" i="64"/>
  <c r="U230" i="64"/>
  <c r="V230" i="64"/>
  <c r="W230" i="64"/>
  <c r="X230" i="64"/>
  <c r="Y230" i="64"/>
  <c r="AB230" i="64"/>
  <c r="J232" i="64"/>
  <c r="K232" i="64"/>
  <c r="N232" i="64"/>
  <c r="O232" i="64"/>
  <c r="P232" i="64"/>
  <c r="Q232" i="64"/>
  <c r="R232" i="64"/>
  <c r="U232" i="64"/>
  <c r="V232" i="64"/>
  <c r="W232" i="64"/>
  <c r="X232" i="64"/>
  <c r="Y232" i="64"/>
  <c r="AB232" i="64"/>
  <c r="J254" i="64"/>
  <c r="K254" i="64"/>
  <c r="N254" i="64"/>
  <c r="O254" i="64"/>
  <c r="P254" i="64"/>
  <c r="Q254" i="64"/>
  <c r="R254" i="64"/>
  <c r="U254" i="64"/>
  <c r="V254" i="64"/>
  <c r="W254" i="64"/>
  <c r="X254" i="64"/>
  <c r="Y254" i="64"/>
  <c r="J253" i="64"/>
  <c r="K253" i="64"/>
  <c r="N253" i="64"/>
  <c r="O253" i="64"/>
  <c r="P253" i="64"/>
  <c r="Q253" i="64"/>
  <c r="R253" i="64"/>
  <c r="U253" i="64"/>
  <c r="V253" i="64"/>
  <c r="W253" i="64"/>
  <c r="X253" i="64"/>
  <c r="Y253" i="64"/>
  <c r="AB253" i="64"/>
  <c r="J255" i="64"/>
  <c r="K255" i="64"/>
  <c r="N255" i="64"/>
  <c r="O255" i="64"/>
  <c r="P255" i="64"/>
  <c r="Q255" i="64"/>
  <c r="R255" i="64"/>
  <c r="U255" i="64"/>
  <c r="V255" i="64"/>
  <c r="W255" i="64"/>
  <c r="X255" i="64"/>
  <c r="Y255" i="64"/>
  <c r="AB255" i="64"/>
  <c r="J273" i="64"/>
  <c r="J277" i="64" s="1"/>
  <c r="K277" i="64"/>
  <c r="N277" i="64"/>
  <c r="O277" i="64"/>
  <c r="P277" i="64"/>
  <c r="Q277" i="64"/>
  <c r="R277" i="64"/>
  <c r="J276" i="64"/>
  <c r="K276" i="64"/>
  <c r="N276" i="64"/>
  <c r="O276" i="64"/>
  <c r="P276" i="64"/>
  <c r="Q276" i="64"/>
  <c r="R276" i="64"/>
  <c r="U276" i="64"/>
  <c r="V276" i="64"/>
  <c r="W276" i="64"/>
  <c r="X276" i="64"/>
  <c r="Y276" i="64"/>
  <c r="AB276" i="64"/>
  <c r="J278" i="64"/>
  <c r="K278" i="64"/>
  <c r="N278" i="64"/>
  <c r="O278" i="64"/>
  <c r="P278" i="64"/>
  <c r="Q278" i="64"/>
  <c r="R278" i="64"/>
  <c r="U278" i="64"/>
  <c r="V278" i="64"/>
  <c r="W278" i="64"/>
  <c r="X278" i="64"/>
  <c r="Y278" i="64"/>
  <c r="AB278" i="64"/>
  <c r="J300" i="64"/>
  <c r="K300" i="64"/>
  <c r="J299" i="64"/>
  <c r="K299" i="64"/>
  <c r="O299" i="64"/>
  <c r="P299" i="64"/>
  <c r="Q299" i="64"/>
  <c r="R299" i="64"/>
  <c r="U299" i="64"/>
  <c r="V299" i="64"/>
  <c r="W299" i="64"/>
  <c r="X299" i="64"/>
  <c r="Y299" i="64"/>
  <c r="AB299" i="64"/>
  <c r="J301" i="64"/>
  <c r="K301" i="64"/>
  <c r="O301" i="64"/>
  <c r="P301" i="64"/>
  <c r="Q301" i="64"/>
  <c r="R301" i="64"/>
  <c r="U301" i="64"/>
  <c r="V301" i="64"/>
  <c r="W301" i="64"/>
  <c r="X301" i="64"/>
  <c r="Y301" i="64"/>
  <c r="AB301" i="64"/>
  <c r="AB434" i="64"/>
  <c r="AA434" i="64"/>
  <c r="Z434" i="64"/>
  <c r="Y434" i="64"/>
  <c r="X434" i="64"/>
  <c r="W434" i="64"/>
  <c r="V434" i="64"/>
  <c r="U434" i="64"/>
  <c r="T434" i="64"/>
  <c r="S434" i="64"/>
  <c r="R434" i="64"/>
  <c r="Q434" i="64"/>
  <c r="P434" i="64"/>
  <c r="O434" i="64"/>
  <c r="N434" i="64"/>
  <c r="M434" i="64"/>
  <c r="L434" i="64"/>
  <c r="K434" i="64"/>
  <c r="J434" i="64"/>
  <c r="I434" i="64"/>
  <c r="H434" i="64"/>
  <c r="G434" i="64"/>
  <c r="F434" i="64"/>
  <c r="E434" i="64"/>
  <c r="D434" i="64"/>
  <c r="AB433" i="64"/>
  <c r="AA433" i="64"/>
  <c r="Z433" i="64"/>
  <c r="Y433" i="64"/>
  <c r="X433" i="64"/>
  <c r="W433" i="64"/>
  <c r="V433" i="64"/>
  <c r="U433" i="64"/>
  <c r="T433" i="64"/>
  <c r="S433" i="64"/>
  <c r="R433" i="64"/>
  <c r="Q433" i="64"/>
  <c r="P433" i="64"/>
  <c r="O433" i="64"/>
  <c r="N433" i="64"/>
  <c r="M433" i="64"/>
  <c r="L433" i="64"/>
  <c r="K433" i="64"/>
  <c r="J433" i="64"/>
  <c r="I433" i="64"/>
  <c r="H433" i="64"/>
  <c r="G433" i="64"/>
  <c r="F433" i="64"/>
  <c r="E433" i="64"/>
  <c r="D433" i="64"/>
  <c r="AB432" i="64"/>
  <c r="AA432" i="64"/>
  <c r="Z432" i="64"/>
  <c r="Y432" i="64"/>
  <c r="X432" i="64"/>
  <c r="W432" i="64"/>
  <c r="V432" i="64"/>
  <c r="U432" i="64"/>
  <c r="T432" i="64"/>
  <c r="S432" i="64"/>
  <c r="R432" i="64"/>
  <c r="Q432" i="64"/>
  <c r="P432" i="64"/>
  <c r="O432" i="64"/>
  <c r="N432" i="64"/>
  <c r="M432" i="64"/>
  <c r="L432" i="64"/>
  <c r="K432" i="64"/>
  <c r="J432" i="64"/>
  <c r="I432" i="64"/>
  <c r="H432" i="64"/>
  <c r="G432" i="64"/>
  <c r="F432" i="64"/>
  <c r="E432" i="64"/>
  <c r="D432" i="64"/>
  <c r="AB431" i="64"/>
  <c r="AA431" i="64"/>
  <c r="Z431" i="64"/>
  <c r="Y431" i="64"/>
  <c r="X431" i="64"/>
  <c r="W431" i="64"/>
  <c r="V431" i="64"/>
  <c r="U431" i="64"/>
  <c r="T431" i="64"/>
  <c r="S431" i="64"/>
  <c r="R431" i="64"/>
  <c r="Q431" i="64"/>
  <c r="P431" i="64"/>
  <c r="O431" i="64"/>
  <c r="N431" i="64"/>
  <c r="M431" i="64"/>
  <c r="L431" i="64"/>
  <c r="K431" i="64"/>
  <c r="J431" i="64"/>
  <c r="I431" i="64"/>
  <c r="H431" i="64"/>
  <c r="G431" i="64"/>
  <c r="F431" i="64"/>
  <c r="E431" i="64"/>
  <c r="D431" i="64"/>
  <c r="AB430" i="64"/>
  <c r="AA430" i="64"/>
  <c r="Z430" i="64"/>
  <c r="Y430" i="64"/>
  <c r="X430" i="64"/>
  <c r="W430" i="64"/>
  <c r="V430" i="64"/>
  <c r="U430" i="64"/>
  <c r="T430" i="64"/>
  <c r="S430" i="64"/>
  <c r="R430" i="64"/>
  <c r="Q430" i="64"/>
  <c r="P430" i="64"/>
  <c r="O430" i="64"/>
  <c r="N430" i="64"/>
  <c r="M430" i="64"/>
  <c r="L430" i="64"/>
  <c r="K430" i="64"/>
  <c r="J430" i="64"/>
  <c r="I430" i="64"/>
  <c r="H430" i="64"/>
  <c r="G430" i="64"/>
  <c r="F430" i="64"/>
  <c r="E430" i="64"/>
  <c r="D430" i="64"/>
  <c r="AB429" i="64"/>
  <c r="AA429" i="64"/>
  <c r="Z429" i="64"/>
  <c r="Y429" i="64"/>
  <c r="X429" i="64"/>
  <c r="W429" i="64"/>
  <c r="V429" i="64"/>
  <c r="U429" i="64"/>
  <c r="T429" i="64"/>
  <c r="S429" i="64"/>
  <c r="R429" i="64"/>
  <c r="Q429" i="64"/>
  <c r="P429" i="64"/>
  <c r="O429" i="64"/>
  <c r="N429" i="64"/>
  <c r="M429" i="64"/>
  <c r="L429" i="64"/>
  <c r="K429" i="64"/>
  <c r="J429" i="64"/>
  <c r="I429" i="64"/>
  <c r="H429" i="64"/>
  <c r="G429" i="64"/>
  <c r="F429" i="64"/>
  <c r="E429" i="64"/>
  <c r="D429" i="64"/>
  <c r="AB428" i="64"/>
  <c r="AA428" i="64"/>
  <c r="Z428" i="64"/>
  <c r="Y428" i="64"/>
  <c r="X428" i="64"/>
  <c r="W428" i="64"/>
  <c r="V428" i="64"/>
  <c r="U428" i="64"/>
  <c r="T428" i="64"/>
  <c r="S428" i="64"/>
  <c r="R428" i="64"/>
  <c r="Q428" i="64"/>
  <c r="P428" i="64"/>
  <c r="O428" i="64"/>
  <c r="N428" i="64"/>
  <c r="M428" i="64"/>
  <c r="L428" i="64"/>
  <c r="K428" i="64"/>
  <c r="J428" i="64"/>
  <c r="I428" i="64"/>
  <c r="H428" i="64"/>
  <c r="G428" i="64"/>
  <c r="F428" i="64"/>
  <c r="E428" i="64"/>
  <c r="D428" i="64"/>
  <c r="AB427" i="64"/>
  <c r="AA427" i="64"/>
  <c r="Z427" i="64"/>
  <c r="Y427" i="64"/>
  <c r="X427" i="64"/>
  <c r="W427" i="64"/>
  <c r="V427" i="64"/>
  <c r="U427" i="64"/>
  <c r="T427" i="64"/>
  <c r="S427" i="64"/>
  <c r="R427" i="64"/>
  <c r="Q427" i="64"/>
  <c r="P427" i="64"/>
  <c r="O427" i="64"/>
  <c r="N427" i="64"/>
  <c r="M427" i="64"/>
  <c r="L427" i="64"/>
  <c r="K427" i="64"/>
  <c r="J427" i="64"/>
  <c r="I427" i="64"/>
  <c r="H427" i="64"/>
  <c r="G427" i="64"/>
  <c r="F427" i="64"/>
  <c r="E427" i="64"/>
  <c r="D427" i="64"/>
  <c r="AB426" i="64"/>
  <c r="AA426" i="64"/>
  <c r="Z426" i="64"/>
  <c r="Y426" i="64"/>
  <c r="X426" i="64"/>
  <c r="W426" i="64"/>
  <c r="V426" i="64"/>
  <c r="U426" i="64"/>
  <c r="T426" i="64"/>
  <c r="S426" i="64"/>
  <c r="R426" i="64"/>
  <c r="Q426" i="64"/>
  <c r="P426" i="64"/>
  <c r="O426" i="64"/>
  <c r="N426" i="64"/>
  <c r="M426" i="64"/>
  <c r="L426" i="64"/>
  <c r="K426" i="64"/>
  <c r="J426" i="64"/>
  <c r="I426" i="64"/>
  <c r="H426" i="64"/>
  <c r="G426" i="64"/>
  <c r="F426" i="64"/>
  <c r="E426" i="64"/>
  <c r="D426" i="64"/>
  <c r="AB425" i="64"/>
  <c r="AA425" i="64"/>
  <c r="Z425" i="64"/>
  <c r="Y425" i="64"/>
  <c r="X425" i="64"/>
  <c r="W425" i="64"/>
  <c r="V425" i="64"/>
  <c r="U425" i="64"/>
  <c r="T425" i="64"/>
  <c r="S425" i="64"/>
  <c r="R425" i="64"/>
  <c r="Q425" i="64"/>
  <c r="P425" i="64"/>
  <c r="O425" i="64"/>
  <c r="N425" i="64"/>
  <c r="M425" i="64"/>
  <c r="L425" i="64"/>
  <c r="K425" i="64"/>
  <c r="J425" i="64"/>
  <c r="I425" i="64"/>
  <c r="H425" i="64"/>
  <c r="G425" i="64"/>
  <c r="F425" i="64"/>
  <c r="E425" i="64"/>
  <c r="D425" i="64"/>
  <c r="AB424" i="64"/>
  <c r="AA424" i="64"/>
  <c r="Z424" i="64"/>
  <c r="Y424" i="64"/>
  <c r="X424" i="64"/>
  <c r="W424" i="64"/>
  <c r="V424" i="64"/>
  <c r="U424" i="64"/>
  <c r="T424" i="64"/>
  <c r="S424" i="64"/>
  <c r="R424" i="64"/>
  <c r="Q424" i="64"/>
  <c r="P424" i="64"/>
  <c r="O424" i="64"/>
  <c r="N424" i="64"/>
  <c r="M424" i="64"/>
  <c r="L424" i="64"/>
  <c r="K424" i="64"/>
  <c r="J424" i="64"/>
  <c r="I424" i="64"/>
  <c r="H424" i="64"/>
  <c r="G424" i="64"/>
  <c r="F424" i="64"/>
  <c r="E424" i="64"/>
  <c r="D424" i="64"/>
  <c r="AB423" i="64"/>
  <c r="AA423" i="64"/>
  <c r="Z423" i="64"/>
  <c r="Y423" i="64"/>
  <c r="X423" i="64"/>
  <c r="W423" i="64"/>
  <c r="V423" i="64"/>
  <c r="U423" i="64"/>
  <c r="T423" i="64"/>
  <c r="S423" i="64"/>
  <c r="R423" i="64"/>
  <c r="Q423" i="64"/>
  <c r="P423" i="64"/>
  <c r="O423" i="64"/>
  <c r="N423" i="64"/>
  <c r="M423" i="64"/>
  <c r="L423" i="64"/>
  <c r="K423" i="64"/>
  <c r="J423" i="64"/>
  <c r="I423" i="64"/>
  <c r="H423" i="64"/>
  <c r="G423" i="64"/>
  <c r="F423" i="64"/>
  <c r="E423" i="64"/>
  <c r="D423" i="64"/>
  <c r="AL422" i="64"/>
  <c r="AK422" i="64"/>
  <c r="S422" i="64"/>
  <c r="Q422" i="64"/>
  <c r="AI413" i="64"/>
  <c r="Q178" i="31" s="1"/>
  <c r="AI412" i="64"/>
  <c r="Q177" i="31" s="1"/>
  <c r="AI410" i="64"/>
  <c r="Q175" i="31" s="1"/>
  <c r="AI409" i="64"/>
  <c r="AI408" i="64"/>
  <c r="AI407" i="64"/>
  <c r="AI406" i="64"/>
  <c r="AI405" i="64"/>
  <c r="AI404" i="64"/>
  <c r="AI403" i="64"/>
  <c r="AI402" i="64"/>
  <c r="AI401" i="64"/>
  <c r="AI400" i="64"/>
  <c r="AI399" i="64"/>
  <c r="AI398" i="64"/>
  <c r="AI397" i="64"/>
  <c r="AI396" i="64"/>
  <c r="AI395" i="64"/>
  <c r="Q173" i="31" s="1"/>
  <c r="G393" i="64"/>
  <c r="G391" i="64"/>
  <c r="AI390" i="64"/>
  <c r="Q170" i="31" s="1"/>
  <c r="AI389" i="64"/>
  <c r="Q169" i="31" s="1"/>
  <c r="G388" i="64"/>
  <c r="G392" i="64" s="1"/>
  <c r="AI387" i="64"/>
  <c r="AI386" i="64"/>
  <c r="AI385" i="64"/>
  <c r="AI384" i="64"/>
  <c r="AI383" i="64"/>
  <c r="AI382" i="64"/>
  <c r="AI381" i="64"/>
  <c r="AI380" i="64"/>
  <c r="AI379" i="64"/>
  <c r="AI378" i="64"/>
  <c r="AI377" i="64"/>
  <c r="AI376" i="64"/>
  <c r="AI375" i="64"/>
  <c r="AI374" i="64"/>
  <c r="AI373" i="64"/>
  <c r="AI372" i="64"/>
  <c r="Q165" i="31" s="1"/>
  <c r="G370" i="64"/>
  <c r="G368" i="64"/>
  <c r="AI367" i="64"/>
  <c r="Q162" i="31" s="1"/>
  <c r="AI366" i="64"/>
  <c r="Q161" i="31" s="1"/>
  <c r="G365" i="64"/>
  <c r="G369" i="64" s="1"/>
  <c r="AI364" i="64"/>
  <c r="Q159" i="31" s="1"/>
  <c r="AI363" i="64"/>
  <c r="AI362" i="64"/>
  <c r="Q158" i="31" s="1"/>
  <c r="AI361" i="64"/>
  <c r="AI360" i="64"/>
  <c r="AI359" i="64"/>
  <c r="AI358" i="64"/>
  <c r="AI357" i="64"/>
  <c r="AI356" i="64"/>
  <c r="AI355" i="64"/>
  <c r="AI354" i="64"/>
  <c r="AI353" i="64"/>
  <c r="AI352" i="64"/>
  <c r="AI351" i="64"/>
  <c r="AI350" i="64"/>
  <c r="AI349" i="64"/>
  <c r="Q157" i="31" s="1"/>
  <c r="G347" i="64"/>
  <c r="G345" i="64"/>
  <c r="AI344" i="64"/>
  <c r="Q154" i="31" s="1"/>
  <c r="AI343" i="64"/>
  <c r="Q153" i="31" s="1"/>
  <c r="G346" i="64"/>
  <c r="AI341" i="64"/>
  <c r="Q151" i="31" s="1"/>
  <c r="AI340" i="64"/>
  <c r="AI339" i="64"/>
  <c r="AI338" i="64"/>
  <c r="AI337" i="64"/>
  <c r="AI336" i="64"/>
  <c r="AI335" i="64"/>
  <c r="AI334" i="64"/>
  <c r="AI333" i="64"/>
  <c r="AI332" i="64"/>
  <c r="AI331" i="64"/>
  <c r="AI330" i="64"/>
  <c r="AI329" i="64"/>
  <c r="AI328" i="64"/>
  <c r="AI327" i="64"/>
  <c r="AI326" i="64"/>
  <c r="Q149" i="31" s="1"/>
  <c r="G324" i="64"/>
  <c r="G322" i="64"/>
  <c r="AI321" i="64"/>
  <c r="Q146" i="31" s="1"/>
  <c r="Q145" i="31"/>
  <c r="G319" i="64"/>
  <c r="G323" i="64" s="1"/>
  <c r="AI318" i="64"/>
  <c r="Q143" i="31" s="1"/>
  <c r="AI317" i="64"/>
  <c r="AI316" i="64"/>
  <c r="AI315" i="64"/>
  <c r="AI314" i="64"/>
  <c r="AI313" i="64"/>
  <c r="AI312" i="64"/>
  <c r="AI311" i="64"/>
  <c r="AI310" i="64"/>
  <c r="AI309" i="64"/>
  <c r="AI308" i="64"/>
  <c r="AI307" i="64"/>
  <c r="AI306" i="64"/>
  <c r="AI305" i="64"/>
  <c r="AI304" i="64"/>
  <c r="AI303" i="64"/>
  <c r="Q141" i="31" s="1"/>
  <c r="I301" i="64"/>
  <c r="H301" i="64"/>
  <c r="G301" i="64"/>
  <c r="I299" i="64"/>
  <c r="H299" i="64"/>
  <c r="G299" i="64"/>
  <c r="AI298" i="64"/>
  <c r="Q105" i="31" s="1"/>
  <c r="AI297" i="64"/>
  <c r="Q104" i="31" s="1"/>
  <c r="I300" i="64"/>
  <c r="H296" i="64"/>
  <c r="H300" i="64" s="1"/>
  <c r="G296" i="64"/>
  <c r="G300" i="64" s="1"/>
  <c r="AI295" i="64"/>
  <c r="Q102" i="31" s="1"/>
  <c r="AI294" i="64"/>
  <c r="AI293" i="64"/>
  <c r="AI292" i="64"/>
  <c r="AI291" i="64"/>
  <c r="AI290" i="64"/>
  <c r="AI289" i="64"/>
  <c r="AI288" i="64"/>
  <c r="AI287" i="64"/>
  <c r="AI286" i="64"/>
  <c r="AI285" i="64"/>
  <c r="AI284" i="64"/>
  <c r="AI283" i="64"/>
  <c r="AI282" i="64"/>
  <c r="AI281" i="64"/>
  <c r="AI280" i="64"/>
  <c r="Q100" i="31" s="1"/>
  <c r="I278" i="64"/>
  <c r="H278" i="64"/>
  <c r="G278" i="64"/>
  <c r="I276" i="64"/>
  <c r="H276" i="64"/>
  <c r="G276" i="64"/>
  <c r="AI275" i="64"/>
  <c r="Q97" i="31" s="1"/>
  <c r="AI274" i="64"/>
  <c r="Q96" i="31" s="1"/>
  <c r="I273" i="64"/>
  <c r="I277" i="64" s="1"/>
  <c r="H273" i="64"/>
  <c r="H277" i="64" s="1"/>
  <c r="G273" i="64"/>
  <c r="G277" i="64" s="1"/>
  <c r="AI272" i="64"/>
  <c r="Q94" i="31" s="1"/>
  <c r="AI271" i="64"/>
  <c r="AI270" i="64"/>
  <c r="AI269" i="64"/>
  <c r="AI268" i="64"/>
  <c r="AI267" i="64"/>
  <c r="AI266" i="64"/>
  <c r="AI265" i="64"/>
  <c r="AI264" i="64"/>
  <c r="AI263" i="64"/>
  <c r="AI262" i="64"/>
  <c r="AI261" i="64"/>
  <c r="AI260" i="64"/>
  <c r="AI259" i="64"/>
  <c r="AI258" i="64"/>
  <c r="AI257" i="64"/>
  <c r="Q92" i="31" s="1"/>
  <c r="I255" i="64"/>
  <c r="H255" i="64"/>
  <c r="G255" i="64"/>
  <c r="I253" i="64"/>
  <c r="H253" i="64"/>
  <c r="G253" i="64"/>
  <c r="AI252" i="64"/>
  <c r="Q89" i="31" s="1"/>
  <c r="AI251" i="64"/>
  <c r="Q88" i="31" s="1"/>
  <c r="I254" i="64"/>
  <c r="H254" i="64"/>
  <c r="G254" i="64"/>
  <c r="AI249" i="64"/>
  <c r="Q86" i="31" s="1"/>
  <c r="AI248" i="64"/>
  <c r="AI247" i="64"/>
  <c r="AI246" i="64"/>
  <c r="AI245" i="64"/>
  <c r="AI244" i="64"/>
  <c r="AI243" i="64"/>
  <c r="AI242" i="64"/>
  <c r="AI241" i="64"/>
  <c r="AI240" i="64"/>
  <c r="AI239" i="64"/>
  <c r="AI238" i="64"/>
  <c r="AI237" i="64"/>
  <c r="AI236" i="64"/>
  <c r="AI235" i="64"/>
  <c r="AI234" i="64"/>
  <c r="Q84" i="31" s="1"/>
  <c r="I232" i="64"/>
  <c r="H232" i="64"/>
  <c r="G232" i="64"/>
  <c r="I230" i="64"/>
  <c r="H230" i="64"/>
  <c r="G230" i="64"/>
  <c r="AI229" i="64"/>
  <c r="Q81" i="31" s="1"/>
  <c r="AI228" i="64"/>
  <c r="Q80" i="31" s="1"/>
  <c r="I231" i="64"/>
  <c r="H231" i="64"/>
  <c r="G231" i="64"/>
  <c r="AI226" i="64"/>
  <c r="Q78" i="31" s="1"/>
  <c r="AI225" i="64"/>
  <c r="AI224" i="64"/>
  <c r="AI223" i="64"/>
  <c r="AI222" i="64"/>
  <c r="AI221" i="64"/>
  <c r="AI220" i="64"/>
  <c r="AI219" i="64"/>
  <c r="AI218" i="64"/>
  <c r="AI217" i="64"/>
  <c r="AI216" i="64"/>
  <c r="AI215" i="64"/>
  <c r="AI214" i="64"/>
  <c r="AI213" i="64"/>
  <c r="AI212" i="64"/>
  <c r="AI211" i="64"/>
  <c r="Q76" i="31" s="1"/>
  <c r="I209" i="64"/>
  <c r="H209" i="64"/>
  <c r="G209" i="64"/>
  <c r="I207" i="64"/>
  <c r="H207" i="64"/>
  <c r="G207" i="64"/>
  <c r="AI206" i="64"/>
  <c r="Q73" i="31" s="1"/>
  <c r="AI205" i="64"/>
  <c r="Q72" i="31" s="1"/>
  <c r="I204" i="64"/>
  <c r="I208" i="64" s="1"/>
  <c r="H204" i="64"/>
  <c r="H208" i="64" s="1"/>
  <c r="G204" i="64"/>
  <c r="G208" i="64" s="1"/>
  <c r="AI203" i="64"/>
  <c r="Q70" i="31" s="1"/>
  <c r="AI202" i="64"/>
  <c r="AI201" i="64"/>
  <c r="AI200" i="64"/>
  <c r="AI199" i="64"/>
  <c r="AI198" i="64"/>
  <c r="AI197" i="64"/>
  <c r="AI196" i="64"/>
  <c r="AI195" i="64"/>
  <c r="AI194" i="64"/>
  <c r="AI193" i="64"/>
  <c r="AI192" i="64"/>
  <c r="AI191" i="64"/>
  <c r="AI190" i="64"/>
  <c r="AI189" i="64"/>
  <c r="AI188" i="64"/>
  <c r="Q68" i="31" s="1"/>
  <c r="H186" i="64"/>
  <c r="G186" i="64"/>
  <c r="H184" i="64"/>
  <c r="G184" i="64"/>
  <c r="AI183" i="64"/>
  <c r="Q65" i="31" s="1"/>
  <c r="AI182" i="64"/>
  <c r="Q64" i="31" s="1"/>
  <c r="H185" i="64"/>
  <c r="G185" i="64"/>
  <c r="AI180" i="64"/>
  <c r="Q62" i="31" s="1"/>
  <c r="AI179" i="64"/>
  <c r="AI178" i="64"/>
  <c r="AI177" i="64"/>
  <c r="AI176" i="64"/>
  <c r="AI175" i="64"/>
  <c r="AI174" i="64"/>
  <c r="AI173" i="64"/>
  <c r="AI172" i="64"/>
  <c r="AI171" i="64"/>
  <c r="AI170" i="64"/>
  <c r="AI169" i="64"/>
  <c r="AI168" i="64"/>
  <c r="AI167" i="64"/>
  <c r="AI166" i="64"/>
  <c r="AI165" i="64"/>
  <c r="Q60" i="31" s="1"/>
  <c r="I163" i="64"/>
  <c r="H163" i="64"/>
  <c r="G163" i="64"/>
  <c r="I161" i="64"/>
  <c r="H161" i="64"/>
  <c r="G161" i="64"/>
  <c r="AI160" i="64"/>
  <c r="Q57" i="31" s="1"/>
  <c r="AI159" i="64"/>
  <c r="Q56" i="31" s="1"/>
  <c r="I158" i="64"/>
  <c r="I162" i="64" s="1"/>
  <c r="H158" i="64"/>
  <c r="H162" i="64" s="1"/>
  <c r="G158" i="64"/>
  <c r="G162" i="64" s="1"/>
  <c r="AI157" i="64"/>
  <c r="Q54" i="31" s="1"/>
  <c r="AI156" i="64"/>
  <c r="AI155" i="64"/>
  <c r="AI154" i="64"/>
  <c r="AI153" i="64"/>
  <c r="AI152" i="64"/>
  <c r="AI151" i="64"/>
  <c r="AI150" i="64"/>
  <c r="AI149" i="64"/>
  <c r="AI148" i="64"/>
  <c r="AI147" i="64"/>
  <c r="AI146" i="64"/>
  <c r="AI145" i="64"/>
  <c r="AI144" i="64"/>
  <c r="AI143" i="64"/>
  <c r="AI142" i="64"/>
  <c r="Q52" i="31" s="1"/>
  <c r="I140" i="64"/>
  <c r="H140" i="64"/>
  <c r="G140" i="64"/>
  <c r="I138" i="64"/>
  <c r="H138" i="64"/>
  <c r="G138" i="64"/>
  <c r="AI137" i="64"/>
  <c r="Q49" i="31" s="1"/>
  <c r="AI136" i="64"/>
  <c r="Q48" i="31" s="1"/>
  <c r="I135" i="64"/>
  <c r="I139" i="64" s="1"/>
  <c r="H135" i="64"/>
  <c r="H139" i="64" s="1"/>
  <c r="G135" i="64"/>
  <c r="G139" i="64" s="1"/>
  <c r="AI134" i="64"/>
  <c r="Q46" i="31" s="1"/>
  <c r="AI133" i="64"/>
  <c r="AI132" i="64"/>
  <c r="AI131" i="64"/>
  <c r="AI130" i="64"/>
  <c r="AI129" i="64"/>
  <c r="AI128" i="64"/>
  <c r="AI127" i="64"/>
  <c r="AI126" i="64"/>
  <c r="AI125" i="64"/>
  <c r="AI124" i="64"/>
  <c r="AI123" i="64"/>
  <c r="AI122" i="64"/>
  <c r="AI121" i="64"/>
  <c r="AI120" i="64"/>
  <c r="AI119" i="64"/>
  <c r="Q44" i="31" s="1"/>
  <c r="I117" i="64"/>
  <c r="H117" i="64"/>
  <c r="G117" i="64"/>
  <c r="I115" i="64"/>
  <c r="H115" i="64"/>
  <c r="G115" i="64"/>
  <c r="AI114" i="64"/>
  <c r="Q41" i="31" s="1"/>
  <c r="AI113" i="64"/>
  <c r="Q40" i="31" s="1"/>
  <c r="I112" i="64"/>
  <c r="I116" i="64" s="1"/>
  <c r="H112" i="64"/>
  <c r="H116" i="64" s="1"/>
  <c r="G112" i="64"/>
  <c r="G116" i="64" s="1"/>
  <c r="AI111" i="64"/>
  <c r="Q38" i="31" s="1"/>
  <c r="AI110" i="64"/>
  <c r="AI109" i="64"/>
  <c r="AI108" i="64"/>
  <c r="AI107" i="64"/>
  <c r="AI106" i="64"/>
  <c r="AI105" i="64"/>
  <c r="AI104" i="64"/>
  <c r="AI103" i="64"/>
  <c r="AI102" i="64"/>
  <c r="AI101" i="64"/>
  <c r="AI100" i="64"/>
  <c r="AI99" i="64"/>
  <c r="AI98" i="64"/>
  <c r="AI97" i="64"/>
  <c r="AI96" i="64"/>
  <c r="Q36" i="31" s="1"/>
  <c r="I94" i="64"/>
  <c r="I92" i="64"/>
  <c r="H92" i="64"/>
  <c r="AI91" i="64"/>
  <c r="Q33" i="31" s="1"/>
  <c r="AI90" i="64"/>
  <c r="Q32" i="31" s="1"/>
  <c r="I89" i="64"/>
  <c r="I93" i="64" s="1"/>
  <c r="H89" i="64"/>
  <c r="H93" i="64" s="1"/>
  <c r="AI88" i="64"/>
  <c r="Q30" i="31" s="1"/>
  <c r="AI87" i="64"/>
  <c r="AI86" i="64"/>
  <c r="AI85" i="64"/>
  <c r="AI84" i="64"/>
  <c r="AI83" i="64"/>
  <c r="AI82" i="64"/>
  <c r="AI81" i="64"/>
  <c r="AI80" i="64"/>
  <c r="AI79" i="64"/>
  <c r="AI78" i="64"/>
  <c r="AI77" i="64"/>
  <c r="AI76" i="64"/>
  <c r="AI75" i="64"/>
  <c r="AI74" i="64"/>
  <c r="AI73" i="64"/>
  <c r="Q28" i="31" s="1"/>
  <c r="I71" i="64"/>
  <c r="H71" i="64"/>
  <c r="G71" i="64"/>
  <c r="I69" i="64"/>
  <c r="H69" i="64"/>
  <c r="G69" i="64"/>
  <c r="AI68" i="64"/>
  <c r="Q25" i="31" s="1"/>
  <c r="AI67" i="64"/>
  <c r="Q24" i="31" s="1"/>
  <c r="I66" i="64"/>
  <c r="I70" i="64" s="1"/>
  <c r="H66" i="64"/>
  <c r="H70" i="64" s="1"/>
  <c r="G66" i="64"/>
  <c r="G70" i="64" s="1"/>
  <c r="AI65" i="64"/>
  <c r="Q22" i="31" s="1"/>
  <c r="AI64" i="64"/>
  <c r="AI63" i="64"/>
  <c r="AI62" i="64"/>
  <c r="AI61" i="64"/>
  <c r="AI60" i="64"/>
  <c r="AI59" i="64"/>
  <c r="AI58" i="64"/>
  <c r="AI57" i="64"/>
  <c r="AI56" i="64"/>
  <c r="AI55" i="64"/>
  <c r="AI54" i="64"/>
  <c r="AI53" i="64"/>
  <c r="AI52" i="64"/>
  <c r="AI51" i="64"/>
  <c r="AI50" i="64"/>
  <c r="Q20" i="31" s="1"/>
  <c r="I48" i="64"/>
  <c r="H48" i="64"/>
  <c r="G48" i="64"/>
  <c r="I46" i="64"/>
  <c r="H46" i="64"/>
  <c r="G46" i="64"/>
  <c r="AI45" i="64"/>
  <c r="Q17" i="31" s="1"/>
  <c r="AI44" i="64"/>
  <c r="Q16" i="31" s="1"/>
  <c r="I43" i="64"/>
  <c r="I47" i="64" s="1"/>
  <c r="H43" i="64"/>
  <c r="H47" i="64" s="1"/>
  <c r="G43" i="64"/>
  <c r="G47" i="64" s="1"/>
  <c r="AI42" i="64"/>
  <c r="Q14" i="31" s="1"/>
  <c r="AI41" i="64"/>
  <c r="AI40" i="64"/>
  <c r="AI39" i="64"/>
  <c r="AI38" i="64"/>
  <c r="AI37" i="64"/>
  <c r="AI36" i="64"/>
  <c r="AI35" i="64"/>
  <c r="AI34" i="64"/>
  <c r="AI33" i="64"/>
  <c r="AI32" i="64"/>
  <c r="AI31" i="64"/>
  <c r="AI30" i="64"/>
  <c r="AI29" i="64"/>
  <c r="AI28" i="64"/>
  <c r="AI27" i="64"/>
  <c r="Q12" i="31" s="1"/>
  <c r="I25" i="64"/>
  <c r="H25" i="64"/>
  <c r="G25" i="64"/>
  <c r="I23" i="64"/>
  <c r="H23" i="64"/>
  <c r="G23" i="64"/>
  <c r="AI22" i="64"/>
  <c r="Q9" i="31" s="1"/>
  <c r="AI21" i="64"/>
  <c r="Q8" i="31" s="1"/>
  <c r="I24" i="64"/>
  <c r="H24" i="64"/>
  <c r="G24" i="64"/>
  <c r="AI19" i="64"/>
  <c r="Q6" i="31" s="1"/>
  <c r="AI18" i="64"/>
  <c r="AI17" i="64"/>
  <c r="AI16" i="64"/>
  <c r="AI15" i="64"/>
  <c r="AI14" i="64"/>
  <c r="AI13" i="64"/>
  <c r="AI12" i="64"/>
  <c r="AI11" i="64"/>
  <c r="AI10" i="64"/>
  <c r="AI9" i="64"/>
  <c r="AI8" i="64"/>
  <c r="AI7" i="64"/>
  <c r="AI6" i="64"/>
  <c r="AI5" i="64"/>
  <c r="AI4" i="64"/>
  <c r="Q4" i="31" s="1"/>
  <c r="B3" i="64"/>
  <c r="AA2" i="64" s="1"/>
  <c r="AA3" i="64" s="1"/>
  <c r="C2" i="64"/>
  <c r="G388" i="63"/>
  <c r="G392" i="63" s="1"/>
  <c r="I388" i="63"/>
  <c r="I392" i="63" s="1"/>
  <c r="J388" i="63"/>
  <c r="J392" i="63" s="1"/>
  <c r="M388" i="63"/>
  <c r="M392" i="63" s="1"/>
  <c r="N388" i="63"/>
  <c r="N392" i="63" s="1"/>
  <c r="P388" i="63"/>
  <c r="P392" i="63" s="1"/>
  <c r="Q392" i="63"/>
  <c r="R388" i="63"/>
  <c r="R392" i="63" s="1"/>
  <c r="S388" i="63"/>
  <c r="S392" i="63" s="1"/>
  <c r="T392" i="63"/>
  <c r="W392" i="63"/>
  <c r="Y388" i="63"/>
  <c r="Y392" i="63" s="1"/>
  <c r="Z388" i="63"/>
  <c r="Z392" i="63" s="1"/>
  <c r="AA388" i="63"/>
  <c r="AA392" i="63" s="1"/>
  <c r="AB388" i="63"/>
  <c r="AB392" i="63" s="1"/>
  <c r="AD388" i="63"/>
  <c r="AD392" i="63" s="1"/>
  <c r="AE388" i="63"/>
  <c r="AE392" i="63" s="1"/>
  <c r="AF388" i="63"/>
  <c r="AF392" i="63" s="1"/>
  <c r="G391" i="63"/>
  <c r="I391" i="63"/>
  <c r="J391" i="63"/>
  <c r="K391" i="63"/>
  <c r="L391" i="63"/>
  <c r="M391" i="63"/>
  <c r="N391" i="63"/>
  <c r="P391" i="63"/>
  <c r="Q391" i="63"/>
  <c r="R391" i="63"/>
  <c r="S391" i="63"/>
  <c r="T391" i="63"/>
  <c r="W391" i="63"/>
  <c r="Y391" i="63"/>
  <c r="Z391" i="63"/>
  <c r="AA391" i="63"/>
  <c r="AB391" i="63"/>
  <c r="AD391" i="63"/>
  <c r="AE391" i="63"/>
  <c r="AF391" i="63"/>
  <c r="G393" i="63"/>
  <c r="I393" i="63"/>
  <c r="J393" i="63"/>
  <c r="M393" i="63"/>
  <c r="N393" i="63"/>
  <c r="P393" i="63"/>
  <c r="Q393" i="63"/>
  <c r="R393" i="63"/>
  <c r="S393" i="63"/>
  <c r="T393" i="63"/>
  <c r="W393" i="63"/>
  <c r="Y393" i="63"/>
  <c r="Z393" i="63"/>
  <c r="AA393" i="63"/>
  <c r="AB393" i="63"/>
  <c r="AD393" i="63"/>
  <c r="AE393" i="63"/>
  <c r="AF393" i="63"/>
  <c r="G411" i="63"/>
  <c r="G415" i="63" s="1"/>
  <c r="I411" i="63"/>
  <c r="I415" i="63" s="1"/>
  <c r="M411" i="63"/>
  <c r="M415" i="63" s="1"/>
  <c r="N411" i="63"/>
  <c r="N415" i="63" s="1"/>
  <c r="P411" i="63"/>
  <c r="P415" i="63" s="1"/>
  <c r="Q411" i="63"/>
  <c r="Q415" i="63" s="1"/>
  <c r="R411" i="63"/>
  <c r="R415" i="63" s="1"/>
  <c r="S411" i="63"/>
  <c r="S415" i="63" s="1"/>
  <c r="T411" i="63"/>
  <c r="T415" i="63" s="1"/>
  <c r="W415" i="63"/>
  <c r="Y411" i="63"/>
  <c r="Y415" i="63" s="1"/>
  <c r="Z411" i="63"/>
  <c r="Z415" i="63" s="1"/>
  <c r="AA411" i="63"/>
  <c r="AA415" i="63" s="1"/>
  <c r="AB411" i="63"/>
  <c r="AB415" i="63" s="1"/>
  <c r="AD411" i="63"/>
  <c r="AD415" i="63" s="1"/>
  <c r="AE415" i="63"/>
  <c r="AF415" i="63"/>
  <c r="G414" i="63"/>
  <c r="I414" i="63"/>
  <c r="J414" i="63"/>
  <c r="M414" i="63"/>
  <c r="N414" i="63"/>
  <c r="P414" i="63"/>
  <c r="Q414" i="63"/>
  <c r="R414" i="63"/>
  <c r="S414" i="63"/>
  <c r="T414" i="63"/>
  <c r="W414" i="63"/>
  <c r="Y414" i="63"/>
  <c r="Z414" i="63"/>
  <c r="AA414" i="63"/>
  <c r="AB414" i="63"/>
  <c r="AD414" i="63"/>
  <c r="AE414" i="63"/>
  <c r="AF414" i="63"/>
  <c r="G416" i="63"/>
  <c r="I416" i="63"/>
  <c r="M416" i="63"/>
  <c r="P416" i="63"/>
  <c r="Q416" i="63"/>
  <c r="R416" i="63"/>
  <c r="S416" i="63"/>
  <c r="T416" i="63"/>
  <c r="W416" i="63"/>
  <c r="Y416" i="63"/>
  <c r="Z416" i="63"/>
  <c r="AA416" i="63"/>
  <c r="AB416" i="63"/>
  <c r="AD416" i="63"/>
  <c r="AE416" i="63"/>
  <c r="AF416" i="63"/>
  <c r="D388" i="63"/>
  <c r="D391" i="63"/>
  <c r="D392" i="63"/>
  <c r="D393" i="63"/>
  <c r="D411" i="63"/>
  <c r="D415" i="63" s="1"/>
  <c r="D414" i="63"/>
  <c r="D416" i="63"/>
  <c r="AB370" i="63"/>
  <c r="AB368" i="63"/>
  <c r="AB365" i="63"/>
  <c r="AB369" i="63" s="1"/>
  <c r="N370" i="63"/>
  <c r="N368" i="63"/>
  <c r="N365" i="63"/>
  <c r="N369" i="63" s="1"/>
  <c r="AB347" i="63"/>
  <c r="AB345" i="63"/>
  <c r="AB342" i="63"/>
  <c r="AB346" i="63" s="1"/>
  <c r="U345" i="63"/>
  <c r="U346" i="63"/>
  <c r="N347" i="63"/>
  <c r="N345" i="63"/>
  <c r="N342" i="63"/>
  <c r="N346" i="63" s="1"/>
  <c r="AB324" i="63"/>
  <c r="AB322" i="63"/>
  <c r="AB319" i="63"/>
  <c r="AB323" i="63" s="1"/>
  <c r="N324" i="63"/>
  <c r="N322" i="63"/>
  <c r="J319" i="63"/>
  <c r="J323" i="63" s="1"/>
  <c r="K319" i="63"/>
  <c r="K323" i="63" s="1"/>
  <c r="L319" i="63"/>
  <c r="L323" i="63" s="1"/>
  <c r="M319" i="63"/>
  <c r="P319" i="63"/>
  <c r="P323" i="63" s="1"/>
  <c r="Q319" i="63"/>
  <c r="Q323" i="63" s="1"/>
  <c r="R319" i="63"/>
  <c r="R323" i="63" s="1"/>
  <c r="S319" i="63"/>
  <c r="S323" i="63" s="1"/>
  <c r="T319" i="63"/>
  <c r="T323" i="63" s="1"/>
  <c r="W323" i="63"/>
  <c r="Y319" i="63"/>
  <c r="Y323" i="63" s="1"/>
  <c r="Z319" i="63"/>
  <c r="Z323" i="63" s="1"/>
  <c r="AA319" i="63"/>
  <c r="AA323" i="63" s="1"/>
  <c r="AD319" i="63"/>
  <c r="AD323" i="63" s="1"/>
  <c r="AE319" i="63"/>
  <c r="AE323" i="63" s="1"/>
  <c r="AF319" i="63"/>
  <c r="AF323" i="63" s="1"/>
  <c r="J322" i="63"/>
  <c r="K322" i="63"/>
  <c r="L322" i="63"/>
  <c r="M322" i="63"/>
  <c r="P322" i="63"/>
  <c r="Q322" i="63"/>
  <c r="R322" i="63"/>
  <c r="S322" i="63"/>
  <c r="T322" i="63"/>
  <c r="W322" i="63"/>
  <c r="Y322" i="63"/>
  <c r="Z322" i="63"/>
  <c r="AA322" i="63"/>
  <c r="AD322" i="63"/>
  <c r="AE322" i="63"/>
  <c r="AF322" i="63"/>
  <c r="J324" i="63"/>
  <c r="K324" i="63"/>
  <c r="L324" i="63"/>
  <c r="M324" i="63"/>
  <c r="P324" i="63"/>
  <c r="Q324" i="63"/>
  <c r="R324" i="63"/>
  <c r="S324" i="63"/>
  <c r="T324" i="63"/>
  <c r="W324" i="63"/>
  <c r="Y324" i="63"/>
  <c r="Z324" i="63"/>
  <c r="AA324" i="63"/>
  <c r="AD324" i="63"/>
  <c r="AE324" i="63"/>
  <c r="AF324" i="63"/>
  <c r="J342" i="63"/>
  <c r="J346" i="63" s="1"/>
  <c r="K342" i="63"/>
  <c r="K346" i="63" s="1"/>
  <c r="L342" i="63"/>
  <c r="L346" i="63" s="1"/>
  <c r="M342" i="63"/>
  <c r="M346" i="63" s="1"/>
  <c r="P342" i="63"/>
  <c r="P346" i="63" s="1"/>
  <c r="Q342" i="63"/>
  <c r="Q346" i="63" s="1"/>
  <c r="R342" i="63"/>
  <c r="R346" i="63" s="1"/>
  <c r="S342" i="63"/>
  <c r="S346" i="63" s="1"/>
  <c r="T342" i="63"/>
  <c r="T346" i="63" s="1"/>
  <c r="Y342" i="63"/>
  <c r="Y346" i="63" s="1"/>
  <c r="Z342" i="63"/>
  <c r="Z346" i="63" s="1"/>
  <c r="AA342" i="63"/>
  <c r="AA346" i="63" s="1"/>
  <c r="AD342" i="63"/>
  <c r="AD346" i="63" s="1"/>
  <c r="AE342" i="63"/>
  <c r="AE346" i="63" s="1"/>
  <c r="AF342" i="63"/>
  <c r="AF346" i="63" s="1"/>
  <c r="J345" i="63"/>
  <c r="K345" i="63"/>
  <c r="L345" i="63"/>
  <c r="M345" i="63"/>
  <c r="P345" i="63"/>
  <c r="Q345" i="63"/>
  <c r="R345" i="63"/>
  <c r="S345" i="63"/>
  <c r="T345" i="63"/>
  <c r="Y345" i="63"/>
  <c r="Z345" i="63"/>
  <c r="AA345" i="63"/>
  <c r="AD345" i="63"/>
  <c r="AE345" i="63"/>
  <c r="AF345" i="63"/>
  <c r="J347" i="63"/>
  <c r="K347" i="63"/>
  <c r="L347" i="63"/>
  <c r="M347" i="63"/>
  <c r="P347" i="63"/>
  <c r="Q347" i="63"/>
  <c r="R347" i="63"/>
  <c r="S347" i="63"/>
  <c r="T347" i="63"/>
  <c r="W347" i="63"/>
  <c r="Y347" i="63"/>
  <c r="Z347" i="63"/>
  <c r="AA347" i="63"/>
  <c r="AD347" i="63"/>
  <c r="AE347" i="63"/>
  <c r="AF347" i="63"/>
  <c r="J365" i="63"/>
  <c r="J369" i="63" s="1"/>
  <c r="K365" i="63"/>
  <c r="K369" i="63" s="1"/>
  <c r="L365" i="63"/>
  <c r="L369" i="63" s="1"/>
  <c r="M365" i="63"/>
  <c r="M369" i="63" s="1"/>
  <c r="P365" i="63"/>
  <c r="P369" i="63" s="1"/>
  <c r="Q365" i="63"/>
  <c r="Q369" i="63" s="1"/>
  <c r="R365" i="63"/>
  <c r="R369" i="63" s="1"/>
  <c r="S365" i="63"/>
  <c r="S369" i="63" s="1"/>
  <c r="Y365" i="63"/>
  <c r="Y369" i="63" s="1"/>
  <c r="Z365" i="63"/>
  <c r="Z369" i="63" s="1"/>
  <c r="AA365" i="63"/>
  <c r="AA369" i="63" s="1"/>
  <c r="AD365" i="63"/>
  <c r="AD369" i="63" s="1"/>
  <c r="AE365" i="63"/>
  <c r="AE369" i="63" s="1"/>
  <c r="J368" i="63"/>
  <c r="M368" i="63"/>
  <c r="P368" i="63"/>
  <c r="Q368" i="63"/>
  <c r="R368" i="63"/>
  <c r="S368" i="63"/>
  <c r="Y368" i="63"/>
  <c r="Z368" i="63"/>
  <c r="AA368" i="63"/>
  <c r="AD368" i="63"/>
  <c r="AE368" i="63"/>
  <c r="J370" i="63"/>
  <c r="K370" i="63"/>
  <c r="L370" i="63"/>
  <c r="M370" i="63"/>
  <c r="P370" i="63"/>
  <c r="Q370" i="63"/>
  <c r="R370" i="63"/>
  <c r="S370" i="63"/>
  <c r="Y370" i="63"/>
  <c r="Z370" i="63"/>
  <c r="AA370" i="63"/>
  <c r="AD370" i="63"/>
  <c r="AE370" i="63"/>
  <c r="G370" i="63"/>
  <c r="G368" i="63"/>
  <c r="G347" i="63"/>
  <c r="G345" i="63"/>
  <c r="D342" i="63"/>
  <c r="D346" i="63" s="1"/>
  <c r="D345" i="63"/>
  <c r="D347" i="63"/>
  <c r="D365" i="63"/>
  <c r="D369" i="63" s="1"/>
  <c r="D368" i="63"/>
  <c r="D370" i="63"/>
  <c r="D319" i="63"/>
  <c r="D323" i="63" s="1"/>
  <c r="D322" i="63"/>
  <c r="D324" i="63"/>
  <c r="G324" i="63"/>
  <c r="G322" i="63"/>
  <c r="G319" i="63"/>
  <c r="G323" i="63" s="1"/>
  <c r="J296" i="63"/>
  <c r="J300" i="63" s="1"/>
  <c r="K296" i="63"/>
  <c r="K300" i="63" s="1"/>
  <c r="L296" i="63"/>
  <c r="L300" i="63" s="1"/>
  <c r="M296" i="63"/>
  <c r="M300" i="63" s="1"/>
  <c r="P296" i="63"/>
  <c r="P300" i="63" s="1"/>
  <c r="Q296" i="63"/>
  <c r="Q300" i="63" s="1"/>
  <c r="R296" i="63"/>
  <c r="R300" i="63" s="1"/>
  <c r="S296" i="63"/>
  <c r="S300" i="63" s="1"/>
  <c r="T296" i="63"/>
  <c r="T300" i="63" s="1"/>
  <c r="W296" i="63"/>
  <c r="W300" i="63" s="1"/>
  <c r="Y296" i="63"/>
  <c r="Y300" i="63" s="1"/>
  <c r="Z296" i="63"/>
  <c r="Z300" i="63" s="1"/>
  <c r="AA296" i="63"/>
  <c r="AA300" i="63" s="1"/>
  <c r="AD296" i="63"/>
  <c r="AD300" i="63" s="1"/>
  <c r="AE296" i="63"/>
  <c r="AE300" i="63" s="1"/>
  <c r="AF296" i="63"/>
  <c r="AF300" i="63" s="1"/>
  <c r="J299" i="63"/>
  <c r="K299" i="63"/>
  <c r="L299" i="63"/>
  <c r="M299" i="63"/>
  <c r="P299" i="63"/>
  <c r="Q299" i="63"/>
  <c r="R299" i="63"/>
  <c r="S299" i="63"/>
  <c r="T299" i="63"/>
  <c r="W299" i="63"/>
  <c r="Y299" i="63"/>
  <c r="Z299" i="63"/>
  <c r="AA299" i="63"/>
  <c r="AD299" i="63"/>
  <c r="AE299" i="63"/>
  <c r="AF299" i="63"/>
  <c r="J301" i="63"/>
  <c r="K301" i="63"/>
  <c r="L301" i="63"/>
  <c r="M301" i="63"/>
  <c r="P301" i="63"/>
  <c r="Q301" i="63"/>
  <c r="R301" i="63"/>
  <c r="S301" i="63"/>
  <c r="T301" i="63"/>
  <c r="W301" i="63"/>
  <c r="Y301" i="63"/>
  <c r="Z301" i="63"/>
  <c r="AA301" i="63"/>
  <c r="AD301" i="63"/>
  <c r="AE301" i="63"/>
  <c r="AF301" i="63"/>
  <c r="D296" i="63"/>
  <c r="D300" i="63" s="1"/>
  <c r="D299" i="63"/>
  <c r="D301" i="63"/>
  <c r="J227" i="63"/>
  <c r="J231" i="63" s="1"/>
  <c r="K227" i="63"/>
  <c r="K231" i="63" s="1"/>
  <c r="L227" i="63"/>
  <c r="L231" i="63" s="1"/>
  <c r="M227" i="63"/>
  <c r="M231" i="63" s="1"/>
  <c r="Q227" i="63"/>
  <c r="Q231" i="63" s="1"/>
  <c r="R227" i="63"/>
  <c r="R231" i="63" s="1"/>
  <c r="S227" i="63"/>
  <c r="S231" i="63" s="1"/>
  <c r="T231" i="63"/>
  <c r="W227" i="63"/>
  <c r="W231" i="63" s="1"/>
  <c r="Y227" i="63"/>
  <c r="Y231" i="63" s="1"/>
  <c r="Z227" i="63"/>
  <c r="Z231" i="63" s="1"/>
  <c r="AA227" i="63"/>
  <c r="AA231" i="63" s="1"/>
  <c r="AD227" i="63"/>
  <c r="AD231" i="63" s="1"/>
  <c r="AE227" i="63"/>
  <c r="AE231" i="63" s="1"/>
  <c r="AF231" i="63"/>
  <c r="J230" i="63"/>
  <c r="K230" i="63"/>
  <c r="L230" i="63"/>
  <c r="M230" i="63"/>
  <c r="P230" i="63"/>
  <c r="Q230" i="63"/>
  <c r="R230" i="63"/>
  <c r="S230" i="63"/>
  <c r="T230" i="63"/>
  <c r="W230" i="63"/>
  <c r="Y230" i="63"/>
  <c r="Z230" i="63"/>
  <c r="AA230" i="63"/>
  <c r="AD230" i="63"/>
  <c r="AE230" i="63"/>
  <c r="AF230" i="63"/>
  <c r="J232" i="63"/>
  <c r="K232" i="63"/>
  <c r="L232" i="63"/>
  <c r="M232" i="63"/>
  <c r="P232" i="63"/>
  <c r="Q232" i="63"/>
  <c r="R232" i="63"/>
  <c r="S232" i="63"/>
  <c r="T232" i="63"/>
  <c r="W232" i="63"/>
  <c r="Y232" i="63"/>
  <c r="Z232" i="63"/>
  <c r="AA232" i="63"/>
  <c r="AD232" i="63"/>
  <c r="AE232" i="63"/>
  <c r="AF232" i="63"/>
  <c r="J250" i="63"/>
  <c r="J254" i="63" s="1"/>
  <c r="K250" i="63"/>
  <c r="K254" i="63" s="1"/>
  <c r="L250" i="63"/>
  <c r="L254" i="63" s="1"/>
  <c r="M250" i="63"/>
  <c r="M254" i="63" s="1"/>
  <c r="P250" i="63"/>
  <c r="P254" i="63" s="1"/>
  <c r="Q250" i="63"/>
  <c r="Q254" i="63" s="1"/>
  <c r="R250" i="63"/>
  <c r="R254" i="63" s="1"/>
  <c r="S250" i="63"/>
  <c r="S254" i="63" s="1"/>
  <c r="T250" i="63"/>
  <c r="T254" i="63" s="1"/>
  <c r="W250" i="63"/>
  <c r="W254" i="63" s="1"/>
  <c r="Y250" i="63"/>
  <c r="Y254" i="63" s="1"/>
  <c r="Z250" i="63"/>
  <c r="Z254" i="63" s="1"/>
  <c r="AA250" i="63"/>
  <c r="AA254" i="63" s="1"/>
  <c r="AD250" i="63"/>
  <c r="AD254" i="63" s="1"/>
  <c r="AE250" i="63"/>
  <c r="AE254" i="63" s="1"/>
  <c r="AF250" i="63"/>
  <c r="AF254" i="63" s="1"/>
  <c r="J253" i="63"/>
  <c r="K253" i="63"/>
  <c r="L253" i="63"/>
  <c r="M253" i="63"/>
  <c r="P253" i="63"/>
  <c r="Q253" i="63"/>
  <c r="R253" i="63"/>
  <c r="S253" i="63"/>
  <c r="T253" i="63"/>
  <c r="W253" i="63"/>
  <c r="Y253" i="63"/>
  <c r="Z253" i="63"/>
  <c r="AA253" i="63"/>
  <c r="AD253" i="63"/>
  <c r="AE253" i="63"/>
  <c r="AF253" i="63"/>
  <c r="J255" i="63"/>
  <c r="K255" i="63"/>
  <c r="L255" i="63"/>
  <c r="M255" i="63"/>
  <c r="P255" i="63"/>
  <c r="Q255" i="63"/>
  <c r="R255" i="63"/>
  <c r="S255" i="63"/>
  <c r="T255" i="63"/>
  <c r="W255" i="63"/>
  <c r="Y255" i="63"/>
  <c r="Z255" i="63"/>
  <c r="AA255" i="63"/>
  <c r="AD255" i="63"/>
  <c r="AE255" i="63"/>
  <c r="AF255" i="63"/>
  <c r="J273" i="63"/>
  <c r="J277" i="63" s="1"/>
  <c r="K273" i="63"/>
  <c r="K277" i="63" s="1"/>
  <c r="L277" i="63"/>
  <c r="M273" i="63"/>
  <c r="M277" i="63" s="1"/>
  <c r="P273" i="63"/>
  <c r="P277" i="63" s="1"/>
  <c r="Q273" i="63"/>
  <c r="Q277" i="63" s="1"/>
  <c r="R273" i="63"/>
  <c r="R277" i="63" s="1"/>
  <c r="S273" i="63"/>
  <c r="S277" i="63" s="1"/>
  <c r="T273" i="63"/>
  <c r="T277" i="63" s="1"/>
  <c r="W273" i="63"/>
  <c r="W277" i="63" s="1"/>
  <c r="Y273" i="63"/>
  <c r="Y277" i="63" s="1"/>
  <c r="Z273" i="63"/>
  <c r="Z277" i="63" s="1"/>
  <c r="AA273" i="63"/>
  <c r="AA277" i="63" s="1"/>
  <c r="AD273" i="63"/>
  <c r="AD277" i="63" s="1"/>
  <c r="AE273" i="63"/>
  <c r="AE277" i="63" s="1"/>
  <c r="AF273" i="63"/>
  <c r="AF277" i="63" s="1"/>
  <c r="J276" i="63"/>
  <c r="K276" i="63"/>
  <c r="L276" i="63"/>
  <c r="M276" i="63"/>
  <c r="P276" i="63"/>
  <c r="Q276" i="63"/>
  <c r="R276" i="63"/>
  <c r="S276" i="63"/>
  <c r="T276" i="63"/>
  <c r="W276" i="63"/>
  <c r="Y276" i="63"/>
  <c r="Z276" i="63"/>
  <c r="AA276" i="63"/>
  <c r="AD276" i="63"/>
  <c r="AE276" i="63"/>
  <c r="AF276" i="63"/>
  <c r="J278" i="63"/>
  <c r="K278" i="63"/>
  <c r="L278" i="63"/>
  <c r="M278" i="63"/>
  <c r="P278" i="63"/>
  <c r="Q278" i="63"/>
  <c r="R278" i="63"/>
  <c r="S278" i="63"/>
  <c r="T278" i="63"/>
  <c r="W278" i="63"/>
  <c r="Y278" i="63"/>
  <c r="Z278" i="63"/>
  <c r="AA278" i="63"/>
  <c r="AD278" i="63"/>
  <c r="AE278" i="63"/>
  <c r="AF278" i="63"/>
  <c r="D227" i="63"/>
  <c r="D231" i="63" s="1"/>
  <c r="D230" i="63"/>
  <c r="D232" i="63"/>
  <c r="D250" i="63"/>
  <c r="D254" i="63" s="1"/>
  <c r="D253" i="63"/>
  <c r="D255" i="63"/>
  <c r="D273" i="63"/>
  <c r="D277" i="63" s="1"/>
  <c r="D276" i="63"/>
  <c r="D278" i="63"/>
  <c r="J204" i="63"/>
  <c r="J208" i="63" s="1"/>
  <c r="K204" i="63"/>
  <c r="K208" i="63" s="1"/>
  <c r="L204" i="63"/>
  <c r="L208" i="63" s="1"/>
  <c r="M204" i="63"/>
  <c r="M208" i="63" s="1"/>
  <c r="P204" i="63"/>
  <c r="P208" i="63" s="1"/>
  <c r="Q204" i="63"/>
  <c r="Q208" i="63" s="1"/>
  <c r="R204" i="63"/>
  <c r="R208" i="63" s="1"/>
  <c r="S204" i="63"/>
  <c r="S208" i="63" s="1"/>
  <c r="T204" i="63"/>
  <c r="T208" i="63" s="1"/>
  <c r="W204" i="63"/>
  <c r="W208" i="63" s="1"/>
  <c r="Y204" i="63"/>
  <c r="Y208" i="63" s="1"/>
  <c r="Z204" i="63"/>
  <c r="Z208" i="63" s="1"/>
  <c r="AA204" i="63"/>
  <c r="AA208" i="63" s="1"/>
  <c r="AD204" i="63"/>
  <c r="AD208" i="63" s="1"/>
  <c r="AE204" i="63"/>
  <c r="AE208" i="63" s="1"/>
  <c r="AF204" i="63"/>
  <c r="AF208" i="63" s="1"/>
  <c r="J207" i="63"/>
  <c r="K207" i="63"/>
  <c r="L207" i="63"/>
  <c r="M207" i="63"/>
  <c r="P207" i="63"/>
  <c r="Q207" i="63"/>
  <c r="R207" i="63"/>
  <c r="S207" i="63"/>
  <c r="T207" i="63"/>
  <c r="W207" i="63"/>
  <c r="Y207" i="63"/>
  <c r="Z207" i="63"/>
  <c r="AA207" i="63"/>
  <c r="AD207" i="63"/>
  <c r="AE207" i="63"/>
  <c r="AF207" i="63"/>
  <c r="J209" i="63"/>
  <c r="K209" i="63"/>
  <c r="L209" i="63"/>
  <c r="M209" i="63"/>
  <c r="P209" i="63"/>
  <c r="Q209" i="63"/>
  <c r="R209" i="63"/>
  <c r="S209" i="63"/>
  <c r="T209" i="63"/>
  <c r="W209" i="63"/>
  <c r="Y209" i="63"/>
  <c r="Z209" i="63"/>
  <c r="AA209" i="63"/>
  <c r="AD209" i="63"/>
  <c r="AE209" i="63"/>
  <c r="AF209" i="63"/>
  <c r="J181" i="63"/>
  <c r="J185" i="63" s="1"/>
  <c r="K181" i="63"/>
  <c r="K185" i="63" s="1"/>
  <c r="L181" i="63"/>
  <c r="L185" i="63" s="1"/>
  <c r="M181" i="63"/>
  <c r="M185" i="63" s="1"/>
  <c r="P181" i="63"/>
  <c r="P185" i="63" s="1"/>
  <c r="Q181" i="63"/>
  <c r="Q185" i="63" s="1"/>
  <c r="R181" i="63"/>
  <c r="R185" i="63" s="1"/>
  <c r="S181" i="63"/>
  <c r="S185" i="63" s="1"/>
  <c r="T181" i="63"/>
  <c r="T185" i="63" s="1"/>
  <c r="W181" i="63"/>
  <c r="W185" i="63" s="1"/>
  <c r="Y181" i="63"/>
  <c r="Y185" i="63" s="1"/>
  <c r="Z181" i="63"/>
  <c r="Z185" i="63" s="1"/>
  <c r="AA181" i="63"/>
  <c r="AA185" i="63" s="1"/>
  <c r="AD181" i="63"/>
  <c r="AD185" i="63" s="1"/>
  <c r="AE181" i="63"/>
  <c r="AE185" i="63" s="1"/>
  <c r="AF181" i="63"/>
  <c r="AF185" i="63" s="1"/>
  <c r="J184" i="63"/>
  <c r="K184" i="63"/>
  <c r="L184" i="63"/>
  <c r="M184" i="63"/>
  <c r="P184" i="63"/>
  <c r="Q184" i="63"/>
  <c r="R184" i="63"/>
  <c r="S184" i="63"/>
  <c r="T184" i="63"/>
  <c r="W184" i="63"/>
  <c r="Y184" i="63"/>
  <c r="Z184" i="63"/>
  <c r="AA184" i="63"/>
  <c r="AD184" i="63"/>
  <c r="AE184" i="63"/>
  <c r="AF184" i="63"/>
  <c r="J186" i="63"/>
  <c r="K186" i="63"/>
  <c r="L186" i="63"/>
  <c r="M186" i="63"/>
  <c r="P186" i="63"/>
  <c r="Q186" i="63"/>
  <c r="R186" i="63"/>
  <c r="S186" i="63"/>
  <c r="T186" i="63"/>
  <c r="W186" i="63"/>
  <c r="Y186" i="63"/>
  <c r="Z186" i="63"/>
  <c r="AA186" i="63"/>
  <c r="AD186" i="63"/>
  <c r="AE186" i="63"/>
  <c r="AF186" i="63"/>
  <c r="Y158" i="63"/>
  <c r="Y162" i="63" s="1"/>
  <c r="Z158" i="63"/>
  <c r="Z162" i="63" s="1"/>
  <c r="AA158" i="63"/>
  <c r="AA162" i="63" s="1"/>
  <c r="AD158" i="63"/>
  <c r="AD162" i="63" s="1"/>
  <c r="AE158" i="63"/>
  <c r="AE162" i="63" s="1"/>
  <c r="AF158" i="63"/>
  <c r="AF162" i="63" s="1"/>
  <c r="J161" i="63"/>
  <c r="K161" i="63"/>
  <c r="L161" i="63"/>
  <c r="M161" i="63"/>
  <c r="P161" i="63"/>
  <c r="Q161" i="63"/>
  <c r="R161" i="63"/>
  <c r="S161" i="63"/>
  <c r="T161" i="63"/>
  <c r="W161" i="63"/>
  <c r="Y161" i="63"/>
  <c r="Z161" i="63"/>
  <c r="AA161" i="63"/>
  <c r="AD161" i="63"/>
  <c r="AE161" i="63"/>
  <c r="AF161" i="63"/>
  <c r="J163" i="63"/>
  <c r="K163" i="63"/>
  <c r="L163" i="63"/>
  <c r="M163" i="63"/>
  <c r="P163" i="63"/>
  <c r="Q163" i="63"/>
  <c r="R163" i="63"/>
  <c r="S163" i="63"/>
  <c r="T163" i="63"/>
  <c r="W163" i="63"/>
  <c r="Y163" i="63"/>
  <c r="Z163" i="63"/>
  <c r="AA163" i="63"/>
  <c r="AD163" i="63"/>
  <c r="AE163" i="63"/>
  <c r="AF163" i="63"/>
  <c r="D158" i="63"/>
  <c r="D162" i="63" s="1"/>
  <c r="D161" i="63"/>
  <c r="D163" i="63"/>
  <c r="D181" i="63"/>
  <c r="D185" i="63" s="1"/>
  <c r="D184" i="63"/>
  <c r="D186" i="63"/>
  <c r="D204" i="63"/>
  <c r="D208" i="63" s="1"/>
  <c r="D207" i="63"/>
  <c r="D209" i="63"/>
  <c r="J89" i="63"/>
  <c r="J93" i="63" s="1"/>
  <c r="K89" i="63"/>
  <c r="K93" i="63" s="1"/>
  <c r="L89" i="63"/>
  <c r="L93" i="63" s="1"/>
  <c r="M89" i="63"/>
  <c r="M93" i="63" s="1"/>
  <c r="P89" i="63"/>
  <c r="P93" i="63" s="1"/>
  <c r="Q89" i="63"/>
  <c r="Q93" i="63" s="1"/>
  <c r="R89" i="63"/>
  <c r="R93" i="63" s="1"/>
  <c r="S89" i="63"/>
  <c r="S93" i="63" s="1"/>
  <c r="T89" i="63"/>
  <c r="T93" i="63" s="1"/>
  <c r="W89" i="63"/>
  <c r="W93" i="63" s="1"/>
  <c r="Y89" i="63"/>
  <c r="Y93" i="63" s="1"/>
  <c r="Z89" i="63"/>
  <c r="Z93" i="63" s="1"/>
  <c r="AA89" i="63"/>
  <c r="AA93" i="63" s="1"/>
  <c r="AD89" i="63"/>
  <c r="AD93" i="63" s="1"/>
  <c r="AE89" i="63"/>
  <c r="AE93" i="63" s="1"/>
  <c r="AF93" i="63"/>
  <c r="J92" i="63"/>
  <c r="K92" i="63"/>
  <c r="L92" i="63"/>
  <c r="M92" i="63"/>
  <c r="P92" i="63"/>
  <c r="Q92" i="63"/>
  <c r="R92" i="63"/>
  <c r="S92" i="63"/>
  <c r="T92" i="63"/>
  <c r="W92" i="63"/>
  <c r="Y92" i="63"/>
  <c r="Z92" i="63"/>
  <c r="AA92" i="63"/>
  <c r="AD92" i="63"/>
  <c r="AE92" i="63"/>
  <c r="AF92" i="63"/>
  <c r="J94" i="63"/>
  <c r="K94" i="63"/>
  <c r="L94" i="63"/>
  <c r="M94" i="63"/>
  <c r="P94" i="63"/>
  <c r="Q94" i="63"/>
  <c r="R94" i="63"/>
  <c r="S94" i="63"/>
  <c r="T94" i="63"/>
  <c r="W94" i="63"/>
  <c r="Y94" i="63"/>
  <c r="Z94" i="63"/>
  <c r="AA94" i="63"/>
  <c r="AD94" i="63"/>
  <c r="AE94" i="63"/>
  <c r="AF94" i="63"/>
  <c r="J112" i="63"/>
  <c r="J116" i="63" s="1"/>
  <c r="K112" i="63"/>
  <c r="K116" i="63" s="1"/>
  <c r="L112" i="63"/>
  <c r="L116" i="63" s="1"/>
  <c r="M112" i="63"/>
  <c r="M116" i="63" s="1"/>
  <c r="P112" i="63"/>
  <c r="P116" i="63" s="1"/>
  <c r="Q112" i="63"/>
  <c r="Q116" i="63" s="1"/>
  <c r="R112" i="63"/>
  <c r="R116" i="63" s="1"/>
  <c r="S112" i="63"/>
  <c r="S116" i="63" s="1"/>
  <c r="T112" i="63"/>
  <c r="T116" i="63" s="1"/>
  <c r="W112" i="63"/>
  <c r="W116" i="63" s="1"/>
  <c r="Y112" i="63"/>
  <c r="Y116" i="63" s="1"/>
  <c r="Z112" i="63"/>
  <c r="Z116" i="63" s="1"/>
  <c r="AA112" i="63"/>
  <c r="AA116" i="63" s="1"/>
  <c r="AD112" i="63"/>
  <c r="AD116" i="63" s="1"/>
  <c r="AE112" i="63"/>
  <c r="AE116" i="63" s="1"/>
  <c r="AF112" i="63"/>
  <c r="AF116" i="63" s="1"/>
  <c r="J115" i="63"/>
  <c r="K115" i="63"/>
  <c r="L115" i="63"/>
  <c r="M115" i="63"/>
  <c r="P115" i="63"/>
  <c r="Q115" i="63"/>
  <c r="R115" i="63"/>
  <c r="S115" i="63"/>
  <c r="T115" i="63"/>
  <c r="W115" i="63"/>
  <c r="Y115" i="63"/>
  <c r="Z115" i="63"/>
  <c r="AA115" i="63"/>
  <c r="AD115" i="63"/>
  <c r="AE115" i="63"/>
  <c r="AF115" i="63"/>
  <c r="J117" i="63"/>
  <c r="K117" i="63"/>
  <c r="L117" i="63"/>
  <c r="M117" i="63"/>
  <c r="P117" i="63"/>
  <c r="Q117" i="63"/>
  <c r="R117" i="63"/>
  <c r="S117" i="63"/>
  <c r="T117" i="63"/>
  <c r="W117" i="63"/>
  <c r="Y117" i="63"/>
  <c r="Z117" i="63"/>
  <c r="AA117" i="63"/>
  <c r="AD117" i="63"/>
  <c r="AE117" i="63"/>
  <c r="AF117" i="63"/>
  <c r="J135" i="63"/>
  <c r="J139" i="63" s="1"/>
  <c r="K135" i="63"/>
  <c r="K139" i="63" s="1"/>
  <c r="L135" i="63"/>
  <c r="L139" i="63" s="1"/>
  <c r="M135" i="63"/>
  <c r="M139" i="63" s="1"/>
  <c r="P135" i="63"/>
  <c r="P139" i="63" s="1"/>
  <c r="Q135" i="63"/>
  <c r="Q139" i="63" s="1"/>
  <c r="R135" i="63"/>
  <c r="R139" i="63" s="1"/>
  <c r="S135" i="63"/>
  <c r="S139" i="63" s="1"/>
  <c r="T135" i="63"/>
  <c r="T139" i="63" s="1"/>
  <c r="W135" i="63"/>
  <c r="W139" i="63" s="1"/>
  <c r="Y135" i="63"/>
  <c r="Y139" i="63" s="1"/>
  <c r="Z135" i="63"/>
  <c r="Z139" i="63" s="1"/>
  <c r="AA135" i="63"/>
  <c r="AA139" i="63" s="1"/>
  <c r="AD135" i="63"/>
  <c r="AD139" i="63" s="1"/>
  <c r="AE135" i="63"/>
  <c r="AE139" i="63" s="1"/>
  <c r="AF135" i="63"/>
  <c r="AF139" i="63" s="1"/>
  <c r="J138" i="63"/>
  <c r="K138" i="63"/>
  <c r="L138" i="63"/>
  <c r="M138" i="63"/>
  <c r="P138" i="63"/>
  <c r="Q138" i="63"/>
  <c r="R138" i="63"/>
  <c r="S138" i="63"/>
  <c r="T138" i="63"/>
  <c r="W138" i="63"/>
  <c r="Y138" i="63"/>
  <c r="Z138" i="63"/>
  <c r="AA138" i="63"/>
  <c r="AD138" i="63"/>
  <c r="AE138" i="63"/>
  <c r="AF138" i="63"/>
  <c r="J140" i="63"/>
  <c r="K140" i="63"/>
  <c r="L140" i="63"/>
  <c r="M140" i="63"/>
  <c r="P140" i="63"/>
  <c r="Q140" i="63"/>
  <c r="R140" i="63"/>
  <c r="S140" i="63"/>
  <c r="T140" i="63"/>
  <c r="W140" i="63"/>
  <c r="Y140" i="63"/>
  <c r="Z140" i="63"/>
  <c r="AA140" i="63"/>
  <c r="AD140" i="63"/>
  <c r="AE140" i="63"/>
  <c r="AF140" i="63"/>
  <c r="D89" i="63"/>
  <c r="D93" i="63" s="1"/>
  <c r="D92" i="63"/>
  <c r="D94" i="63"/>
  <c r="D112" i="63"/>
  <c r="D116" i="63" s="1"/>
  <c r="D115" i="63"/>
  <c r="D117" i="63"/>
  <c r="D139" i="63"/>
  <c r="D138" i="63"/>
  <c r="D140" i="63"/>
  <c r="J66" i="63"/>
  <c r="J70" i="63" s="1"/>
  <c r="K66" i="63"/>
  <c r="K70" i="63" s="1"/>
  <c r="L66" i="63"/>
  <c r="L70" i="63" s="1"/>
  <c r="M66" i="63"/>
  <c r="M70" i="63" s="1"/>
  <c r="P66" i="63"/>
  <c r="P70" i="63" s="1"/>
  <c r="Q66" i="63"/>
  <c r="Q70" i="63" s="1"/>
  <c r="R66" i="63"/>
  <c r="R70" i="63" s="1"/>
  <c r="S66" i="63"/>
  <c r="S70" i="63" s="1"/>
  <c r="T66" i="63"/>
  <c r="T70" i="63" s="1"/>
  <c r="W66" i="63"/>
  <c r="W70" i="63" s="1"/>
  <c r="Y66" i="63"/>
  <c r="Y70" i="63" s="1"/>
  <c r="Z66" i="63"/>
  <c r="Z70" i="63" s="1"/>
  <c r="AA66" i="63"/>
  <c r="AA70" i="63" s="1"/>
  <c r="AD66" i="63"/>
  <c r="AD70" i="63" s="1"/>
  <c r="AE66" i="63"/>
  <c r="AE70" i="63" s="1"/>
  <c r="AF66" i="63"/>
  <c r="AF70" i="63" s="1"/>
  <c r="J69" i="63"/>
  <c r="K69" i="63"/>
  <c r="L69" i="63"/>
  <c r="M69" i="63"/>
  <c r="P69" i="63"/>
  <c r="Q69" i="63"/>
  <c r="R69" i="63"/>
  <c r="S69" i="63"/>
  <c r="T69" i="63"/>
  <c r="W69" i="63"/>
  <c r="Y69" i="63"/>
  <c r="Z69" i="63"/>
  <c r="AA69" i="63"/>
  <c r="AD69" i="63"/>
  <c r="AE69" i="63"/>
  <c r="AF69" i="63"/>
  <c r="J71" i="63"/>
  <c r="K71" i="63"/>
  <c r="L71" i="63"/>
  <c r="M71" i="63"/>
  <c r="P71" i="63"/>
  <c r="Q71" i="63"/>
  <c r="R71" i="63"/>
  <c r="S71" i="63"/>
  <c r="T71" i="63"/>
  <c r="W71" i="63"/>
  <c r="Y71" i="63"/>
  <c r="Z71" i="63"/>
  <c r="AA71" i="63"/>
  <c r="AD71" i="63"/>
  <c r="AE71" i="63"/>
  <c r="AF71" i="63"/>
  <c r="D66" i="63"/>
  <c r="D70" i="63" s="1"/>
  <c r="D69" i="63"/>
  <c r="D71" i="63"/>
  <c r="J43" i="63"/>
  <c r="J47" i="63" s="1"/>
  <c r="K43" i="63"/>
  <c r="K47" i="63" s="1"/>
  <c r="L43" i="63"/>
  <c r="L47" i="63" s="1"/>
  <c r="M43" i="63"/>
  <c r="M47" i="63" s="1"/>
  <c r="P43" i="63"/>
  <c r="P47" i="63" s="1"/>
  <c r="Q43" i="63"/>
  <c r="Q47" i="63" s="1"/>
  <c r="R43" i="63"/>
  <c r="R47" i="63" s="1"/>
  <c r="S43" i="63"/>
  <c r="S47" i="63" s="1"/>
  <c r="T43" i="63"/>
  <c r="T47" i="63" s="1"/>
  <c r="W43" i="63"/>
  <c r="W47" i="63" s="1"/>
  <c r="Y43" i="63"/>
  <c r="Y47" i="63" s="1"/>
  <c r="Z43" i="63"/>
  <c r="Z47" i="63" s="1"/>
  <c r="AA47" i="63"/>
  <c r="AD43" i="63"/>
  <c r="AD47" i="63" s="1"/>
  <c r="AE43" i="63"/>
  <c r="AE47" i="63" s="1"/>
  <c r="AF43" i="63"/>
  <c r="AF47" i="63" s="1"/>
  <c r="J46" i="63"/>
  <c r="K46" i="63"/>
  <c r="L46" i="63"/>
  <c r="M46" i="63"/>
  <c r="P46" i="63"/>
  <c r="Q46" i="63"/>
  <c r="R46" i="63"/>
  <c r="S46" i="63"/>
  <c r="T46" i="63"/>
  <c r="W46" i="63"/>
  <c r="Y46" i="63"/>
  <c r="Z46" i="63"/>
  <c r="AA46" i="63"/>
  <c r="AD46" i="63"/>
  <c r="AE46" i="63"/>
  <c r="AF46" i="63"/>
  <c r="J48" i="63"/>
  <c r="K48" i="63"/>
  <c r="L48" i="63"/>
  <c r="M48" i="63"/>
  <c r="P48" i="63"/>
  <c r="Q48" i="63"/>
  <c r="R48" i="63"/>
  <c r="S48" i="63"/>
  <c r="T48" i="63"/>
  <c r="W48" i="63"/>
  <c r="Y48" i="63"/>
  <c r="Z48" i="63"/>
  <c r="AA48" i="63"/>
  <c r="AD48" i="63"/>
  <c r="AE48" i="63"/>
  <c r="AF48" i="63"/>
  <c r="D43" i="63"/>
  <c r="D47" i="63" s="1"/>
  <c r="D46" i="63"/>
  <c r="D48" i="63"/>
  <c r="K24" i="63"/>
  <c r="L20" i="63"/>
  <c r="L24" i="63" s="1"/>
  <c r="M20" i="63"/>
  <c r="M24" i="63" s="1"/>
  <c r="P20" i="63"/>
  <c r="P24" i="63" s="1"/>
  <c r="Q20" i="63"/>
  <c r="Q24" i="63" s="1"/>
  <c r="R24" i="63"/>
  <c r="S20" i="63"/>
  <c r="S24" i="63" s="1"/>
  <c r="T24" i="63"/>
  <c r="W20" i="63"/>
  <c r="W24" i="63" s="1"/>
  <c r="Y20" i="63"/>
  <c r="Y24" i="63" s="1"/>
  <c r="Z20" i="63"/>
  <c r="Z24" i="63" s="1"/>
  <c r="AA20" i="63"/>
  <c r="AA24" i="63" s="1"/>
  <c r="AD20" i="63"/>
  <c r="AD24" i="63" s="1"/>
  <c r="AE20" i="63"/>
  <c r="AE24" i="63" s="1"/>
  <c r="AF20" i="63"/>
  <c r="AF24" i="63" s="1"/>
  <c r="J23" i="63"/>
  <c r="K23" i="63"/>
  <c r="L23" i="63"/>
  <c r="M23" i="63"/>
  <c r="P23" i="63"/>
  <c r="Q23" i="63"/>
  <c r="R23" i="63"/>
  <c r="S23" i="63"/>
  <c r="T23" i="63"/>
  <c r="W23" i="63"/>
  <c r="Y23" i="63"/>
  <c r="Z23" i="63"/>
  <c r="AA23" i="63"/>
  <c r="AD23" i="63"/>
  <c r="AE23" i="63"/>
  <c r="AF23" i="63"/>
  <c r="J25" i="63"/>
  <c r="K25" i="63"/>
  <c r="L25" i="63"/>
  <c r="M25" i="63"/>
  <c r="P25" i="63"/>
  <c r="Q25" i="63"/>
  <c r="R25" i="63"/>
  <c r="S25" i="63"/>
  <c r="T25" i="63"/>
  <c r="W25" i="63"/>
  <c r="Y25" i="63"/>
  <c r="Z25" i="63"/>
  <c r="AA25" i="63"/>
  <c r="AD25" i="63"/>
  <c r="AE25" i="63"/>
  <c r="AF25" i="63"/>
  <c r="D20" i="63"/>
  <c r="D24" i="63" s="1"/>
  <c r="D23" i="63"/>
  <c r="D25" i="63"/>
  <c r="AF434" i="63"/>
  <c r="AE434" i="63"/>
  <c r="AD434" i="63"/>
  <c r="AC434" i="63"/>
  <c r="AB434" i="63"/>
  <c r="AA434" i="63"/>
  <c r="Z434" i="63"/>
  <c r="Y434" i="63"/>
  <c r="X434" i="63"/>
  <c r="W434" i="63"/>
  <c r="V434" i="63"/>
  <c r="U434" i="63"/>
  <c r="T434" i="63"/>
  <c r="S434" i="63"/>
  <c r="R434" i="63"/>
  <c r="Q434" i="63"/>
  <c r="P434" i="63"/>
  <c r="O434" i="63"/>
  <c r="N434" i="63"/>
  <c r="M434" i="63"/>
  <c r="L434" i="63"/>
  <c r="K434" i="63"/>
  <c r="J434" i="63"/>
  <c r="I434" i="63"/>
  <c r="H434" i="63"/>
  <c r="G434" i="63"/>
  <c r="F434" i="63"/>
  <c r="E434" i="63"/>
  <c r="D434" i="63"/>
  <c r="AF433" i="63"/>
  <c r="AE433" i="63"/>
  <c r="AD433" i="63"/>
  <c r="AC433" i="63"/>
  <c r="AB433" i="63"/>
  <c r="AA433" i="63"/>
  <c r="Z433" i="63"/>
  <c r="Y433" i="63"/>
  <c r="X433" i="63"/>
  <c r="W433" i="63"/>
  <c r="V433" i="63"/>
  <c r="U433" i="63"/>
  <c r="T433" i="63"/>
  <c r="S433" i="63"/>
  <c r="R433" i="63"/>
  <c r="Q433" i="63"/>
  <c r="P433" i="63"/>
  <c r="O433" i="63"/>
  <c r="N433" i="63"/>
  <c r="M433" i="63"/>
  <c r="L433" i="63"/>
  <c r="K433" i="63"/>
  <c r="J433" i="63"/>
  <c r="I433" i="63"/>
  <c r="H433" i="63"/>
  <c r="G433" i="63"/>
  <c r="F433" i="63"/>
  <c r="E433" i="63"/>
  <c r="D433" i="63"/>
  <c r="AF432" i="63"/>
  <c r="AH432" i="63" s="1"/>
  <c r="AE432" i="63"/>
  <c r="AD432" i="63"/>
  <c r="AC432" i="63"/>
  <c r="AB432" i="63"/>
  <c r="AA432" i="63"/>
  <c r="Z432" i="63"/>
  <c r="Y432" i="63"/>
  <c r="X432" i="63"/>
  <c r="W432" i="63"/>
  <c r="V432" i="63"/>
  <c r="U432" i="63"/>
  <c r="T432" i="63"/>
  <c r="S432" i="63"/>
  <c r="R432" i="63"/>
  <c r="Q432" i="63"/>
  <c r="P432" i="63"/>
  <c r="O432" i="63"/>
  <c r="N432" i="63"/>
  <c r="M432" i="63"/>
  <c r="L432" i="63"/>
  <c r="K432" i="63"/>
  <c r="J432" i="63"/>
  <c r="I432" i="63"/>
  <c r="H432" i="63"/>
  <c r="G432" i="63"/>
  <c r="F432" i="63"/>
  <c r="E432" i="63"/>
  <c r="D432" i="63"/>
  <c r="AF431" i="63"/>
  <c r="AE431" i="63"/>
  <c r="AD431" i="63"/>
  <c r="AC431" i="63"/>
  <c r="AB431" i="63"/>
  <c r="AA431" i="63"/>
  <c r="Z431" i="63"/>
  <c r="Y431" i="63"/>
  <c r="X431" i="63"/>
  <c r="W431" i="63"/>
  <c r="V431" i="63"/>
  <c r="U431" i="63"/>
  <c r="T431" i="63"/>
  <c r="S431" i="63"/>
  <c r="R431" i="63"/>
  <c r="Q431" i="63"/>
  <c r="P431" i="63"/>
  <c r="O431" i="63"/>
  <c r="N431" i="63"/>
  <c r="M431" i="63"/>
  <c r="L431" i="63"/>
  <c r="K431" i="63"/>
  <c r="J431" i="63"/>
  <c r="I431" i="63"/>
  <c r="H431" i="63"/>
  <c r="G431" i="63"/>
  <c r="F431" i="63"/>
  <c r="E431" i="63"/>
  <c r="D431" i="63"/>
  <c r="AF430" i="63"/>
  <c r="AE430" i="63"/>
  <c r="AD430" i="63"/>
  <c r="AC430" i="63"/>
  <c r="AB430" i="63"/>
  <c r="AA430" i="63"/>
  <c r="Z430" i="63"/>
  <c r="Y430" i="63"/>
  <c r="X430" i="63"/>
  <c r="W430" i="63"/>
  <c r="V430" i="63"/>
  <c r="U430" i="63"/>
  <c r="T430" i="63"/>
  <c r="S430" i="63"/>
  <c r="R430" i="63"/>
  <c r="Q430" i="63"/>
  <c r="P430" i="63"/>
  <c r="O430" i="63"/>
  <c r="N430" i="63"/>
  <c r="M430" i="63"/>
  <c r="L430" i="63"/>
  <c r="K430" i="63"/>
  <c r="J430" i="63"/>
  <c r="I430" i="63"/>
  <c r="H430" i="63"/>
  <c r="G430" i="63"/>
  <c r="F430" i="63"/>
  <c r="E430" i="63"/>
  <c r="D430" i="63"/>
  <c r="AF429" i="63"/>
  <c r="AE429" i="63"/>
  <c r="AD429" i="63"/>
  <c r="AC429" i="63"/>
  <c r="AB429" i="63"/>
  <c r="AA429" i="63"/>
  <c r="Z429" i="63"/>
  <c r="Y429" i="63"/>
  <c r="X429" i="63"/>
  <c r="W429" i="63"/>
  <c r="V429" i="63"/>
  <c r="U429" i="63"/>
  <c r="T429" i="63"/>
  <c r="S429" i="63"/>
  <c r="R429" i="63"/>
  <c r="Q429" i="63"/>
  <c r="P429" i="63"/>
  <c r="O429" i="63"/>
  <c r="N429" i="63"/>
  <c r="M429" i="63"/>
  <c r="L429" i="63"/>
  <c r="K429" i="63"/>
  <c r="J429" i="63"/>
  <c r="I429" i="63"/>
  <c r="H429" i="63"/>
  <c r="G429" i="63"/>
  <c r="F429" i="63"/>
  <c r="E429" i="63"/>
  <c r="D429" i="63"/>
  <c r="AF428" i="63"/>
  <c r="AH428" i="63" s="1"/>
  <c r="AE428" i="63"/>
  <c r="AD428" i="63"/>
  <c r="AC428" i="63"/>
  <c r="AB428" i="63"/>
  <c r="AA428" i="63"/>
  <c r="Z428" i="63"/>
  <c r="Y428" i="63"/>
  <c r="X428" i="63"/>
  <c r="W428" i="63"/>
  <c r="V428" i="63"/>
  <c r="U428" i="63"/>
  <c r="T428" i="63"/>
  <c r="S428" i="63"/>
  <c r="R428" i="63"/>
  <c r="Q428" i="63"/>
  <c r="P428" i="63"/>
  <c r="O428" i="63"/>
  <c r="N428" i="63"/>
  <c r="M428" i="63"/>
  <c r="L428" i="63"/>
  <c r="K428" i="63"/>
  <c r="J428" i="63"/>
  <c r="I428" i="63"/>
  <c r="H428" i="63"/>
  <c r="G428" i="63"/>
  <c r="F428" i="63"/>
  <c r="E428" i="63"/>
  <c r="D428" i="63"/>
  <c r="AF427" i="63"/>
  <c r="AE427" i="63"/>
  <c r="AD427" i="63"/>
  <c r="AC427" i="63"/>
  <c r="AB427" i="63"/>
  <c r="AA427" i="63"/>
  <c r="Z427" i="63"/>
  <c r="Y427" i="63"/>
  <c r="X427" i="63"/>
  <c r="W427" i="63"/>
  <c r="V427" i="63"/>
  <c r="U427" i="63"/>
  <c r="T427" i="63"/>
  <c r="S427" i="63"/>
  <c r="R427" i="63"/>
  <c r="Q427" i="63"/>
  <c r="P427" i="63"/>
  <c r="O427" i="63"/>
  <c r="N427" i="63"/>
  <c r="M427" i="63"/>
  <c r="L427" i="63"/>
  <c r="K427" i="63"/>
  <c r="J427" i="63"/>
  <c r="I427" i="63"/>
  <c r="H427" i="63"/>
  <c r="G427" i="63"/>
  <c r="F427" i="63"/>
  <c r="E427" i="63"/>
  <c r="D427" i="63"/>
  <c r="AF426" i="63"/>
  <c r="AE426" i="63"/>
  <c r="AD426" i="63"/>
  <c r="AC426" i="63"/>
  <c r="AB426" i="63"/>
  <c r="AA426" i="63"/>
  <c r="Z426" i="63"/>
  <c r="Y426" i="63"/>
  <c r="X426" i="63"/>
  <c r="W426" i="63"/>
  <c r="V426" i="63"/>
  <c r="U426" i="63"/>
  <c r="T426" i="63"/>
  <c r="S426" i="63"/>
  <c r="R426" i="63"/>
  <c r="Q426" i="63"/>
  <c r="P426" i="63"/>
  <c r="O426" i="63"/>
  <c r="N426" i="63"/>
  <c r="M426" i="63"/>
  <c r="L426" i="63"/>
  <c r="K426" i="63"/>
  <c r="J426" i="63"/>
  <c r="I426" i="63"/>
  <c r="H426" i="63"/>
  <c r="G426" i="63"/>
  <c r="F426" i="63"/>
  <c r="E426" i="63"/>
  <c r="D426" i="63"/>
  <c r="AF425" i="63"/>
  <c r="AE425" i="63"/>
  <c r="AD425" i="63"/>
  <c r="AC425" i="63"/>
  <c r="AB425" i="63"/>
  <c r="AA425" i="63"/>
  <c r="Z425" i="63"/>
  <c r="Y425" i="63"/>
  <c r="X425" i="63"/>
  <c r="W425" i="63"/>
  <c r="V425" i="63"/>
  <c r="U425" i="63"/>
  <c r="T425" i="63"/>
  <c r="S425" i="63"/>
  <c r="R425" i="63"/>
  <c r="Q425" i="63"/>
  <c r="P425" i="63"/>
  <c r="O425" i="63"/>
  <c r="N425" i="63"/>
  <c r="M425" i="63"/>
  <c r="L425" i="63"/>
  <c r="K425" i="63"/>
  <c r="J425" i="63"/>
  <c r="I425" i="63"/>
  <c r="H425" i="63"/>
  <c r="G425" i="63"/>
  <c r="F425" i="63"/>
  <c r="E425" i="63"/>
  <c r="D425" i="63"/>
  <c r="AF424" i="63"/>
  <c r="AE424" i="63"/>
  <c r="AD424" i="63"/>
  <c r="AC424" i="63"/>
  <c r="AB424" i="63"/>
  <c r="AA424" i="63"/>
  <c r="Z424" i="63"/>
  <c r="Y424" i="63"/>
  <c r="X424" i="63"/>
  <c r="W424" i="63"/>
  <c r="V424" i="63"/>
  <c r="U424" i="63"/>
  <c r="T424" i="63"/>
  <c r="S424" i="63"/>
  <c r="R424" i="63"/>
  <c r="Q424" i="63"/>
  <c r="P424" i="63"/>
  <c r="O424" i="63"/>
  <c r="N424" i="63"/>
  <c r="M424" i="63"/>
  <c r="L424" i="63"/>
  <c r="K424" i="63"/>
  <c r="J424" i="63"/>
  <c r="I424" i="63"/>
  <c r="H424" i="63"/>
  <c r="G424" i="63"/>
  <c r="F424" i="63"/>
  <c r="E424" i="63"/>
  <c r="D424" i="63"/>
  <c r="AF423" i="63"/>
  <c r="AH423" i="63" s="1"/>
  <c r="AD423" i="63"/>
  <c r="AC423" i="63"/>
  <c r="AB423" i="63"/>
  <c r="AA423" i="63"/>
  <c r="Z423" i="63"/>
  <c r="Y423" i="63"/>
  <c r="X423" i="63"/>
  <c r="W423" i="63"/>
  <c r="V423" i="63"/>
  <c r="U423" i="63"/>
  <c r="T423" i="63"/>
  <c r="S423" i="63"/>
  <c r="R423" i="63"/>
  <c r="Q423" i="63"/>
  <c r="P423" i="63"/>
  <c r="O423" i="63"/>
  <c r="N423" i="63"/>
  <c r="M423" i="63"/>
  <c r="L423" i="63"/>
  <c r="K423" i="63"/>
  <c r="J423" i="63"/>
  <c r="I423" i="63"/>
  <c r="H423" i="63"/>
  <c r="G423" i="63"/>
  <c r="F423" i="63"/>
  <c r="E423" i="63"/>
  <c r="D423" i="63"/>
  <c r="AK422" i="63"/>
  <c r="AJ422" i="63"/>
  <c r="S422" i="63"/>
  <c r="Q422" i="63"/>
  <c r="E416" i="63"/>
  <c r="E414" i="63"/>
  <c r="AH413" i="63"/>
  <c r="P178" i="31" s="1"/>
  <c r="AH412" i="63"/>
  <c r="P177" i="31" s="1"/>
  <c r="E411" i="63"/>
  <c r="E415" i="63" s="1"/>
  <c r="AH410" i="63"/>
  <c r="P175" i="31" s="1"/>
  <c r="AH409" i="63"/>
  <c r="AH408" i="63"/>
  <c r="AH407" i="63"/>
  <c r="AH406" i="63"/>
  <c r="AH405" i="63"/>
  <c r="AH404" i="63"/>
  <c r="AH403" i="63"/>
  <c r="AH402" i="63"/>
  <c r="AH401" i="63"/>
  <c r="AH400" i="63"/>
  <c r="AH399" i="63"/>
  <c r="AH398" i="63"/>
  <c r="AH397" i="63"/>
  <c r="AH396" i="63"/>
  <c r="AH395" i="63"/>
  <c r="P173" i="31" s="1"/>
  <c r="E393" i="63"/>
  <c r="E391" i="63"/>
  <c r="AH390" i="63"/>
  <c r="AH389" i="63"/>
  <c r="P169" i="31" s="1"/>
  <c r="E388" i="63"/>
  <c r="E392" i="63" s="1"/>
  <c r="AH387" i="63"/>
  <c r="AH386" i="63"/>
  <c r="AH385" i="63"/>
  <c r="AH384" i="63"/>
  <c r="AH383" i="63"/>
  <c r="AH382" i="63"/>
  <c r="AH381" i="63"/>
  <c r="AH380" i="63"/>
  <c r="AH379" i="63"/>
  <c r="AH378" i="63"/>
  <c r="AH377" i="63"/>
  <c r="AH376" i="63"/>
  <c r="AH375" i="63"/>
  <c r="AH374" i="63"/>
  <c r="AH373" i="63"/>
  <c r="AH372" i="63"/>
  <c r="P165" i="31" s="1"/>
  <c r="I370" i="63"/>
  <c r="E370" i="63"/>
  <c r="I368" i="63"/>
  <c r="E368" i="63"/>
  <c r="AH367" i="63"/>
  <c r="AH366" i="63"/>
  <c r="I365" i="63"/>
  <c r="I369" i="63" s="1"/>
  <c r="G365" i="63"/>
  <c r="G369" i="63" s="1"/>
  <c r="E365" i="63"/>
  <c r="AH364" i="63"/>
  <c r="AH363" i="63"/>
  <c r="AH362" i="63"/>
  <c r="AH361" i="63"/>
  <c r="AH360" i="63"/>
  <c r="AH359" i="63"/>
  <c r="AH358" i="63"/>
  <c r="AH357" i="63"/>
  <c r="AH356" i="63"/>
  <c r="AH355" i="63"/>
  <c r="AH354" i="63"/>
  <c r="AH353" i="63"/>
  <c r="AH352" i="63"/>
  <c r="AH351" i="63"/>
  <c r="AH350" i="63"/>
  <c r="AH349" i="63"/>
  <c r="P157" i="31" s="1"/>
  <c r="I347" i="63"/>
  <c r="E347" i="63"/>
  <c r="I345" i="63"/>
  <c r="E345" i="63"/>
  <c r="AH344" i="63"/>
  <c r="P154" i="31" s="1"/>
  <c r="AH343" i="63"/>
  <c r="P153" i="31" s="1"/>
  <c r="I342" i="63"/>
  <c r="I346" i="63" s="1"/>
  <c r="G342" i="63"/>
  <c r="G346" i="63" s="1"/>
  <c r="E342" i="63"/>
  <c r="E346" i="63" s="1"/>
  <c r="AH341" i="63"/>
  <c r="P151" i="31" s="1"/>
  <c r="AH340" i="63"/>
  <c r="AH339" i="63"/>
  <c r="AH338" i="63"/>
  <c r="AH337" i="63"/>
  <c r="AH336" i="63"/>
  <c r="AH335" i="63"/>
  <c r="AH334" i="63"/>
  <c r="AH333" i="63"/>
  <c r="AH332" i="63"/>
  <c r="AH331" i="63"/>
  <c r="AH330" i="63"/>
  <c r="AH329" i="63"/>
  <c r="AH328" i="63"/>
  <c r="AH327" i="63"/>
  <c r="AH326" i="63"/>
  <c r="P149" i="31" s="1"/>
  <c r="I324" i="63"/>
  <c r="E324" i="63"/>
  <c r="I322" i="63"/>
  <c r="E322" i="63"/>
  <c r="AH321" i="63"/>
  <c r="P146" i="31" s="1"/>
  <c r="P145" i="31"/>
  <c r="I319" i="63"/>
  <c r="I323" i="63" s="1"/>
  <c r="E319" i="63"/>
  <c r="E323" i="63" s="1"/>
  <c r="AH318" i="63"/>
  <c r="P143" i="31" s="1"/>
  <c r="AH317" i="63"/>
  <c r="AH316" i="63"/>
  <c r="AH315" i="63"/>
  <c r="AH314" i="63"/>
  <c r="AH313" i="63"/>
  <c r="AH312" i="63"/>
  <c r="AH311" i="63"/>
  <c r="AH310" i="63"/>
  <c r="AH309" i="63"/>
  <c r="AH308" i="63"/>
  <c r="AH307" i="63"/>
  <c r="AH306" i="63"/>
  <c r="AH305" i="63"/>
  <c r="AH304" i="63"/>
  <c r="AH303" i="63"/>
  <c r="P141" i="31" s="1"/>
  <c r="I301" i="63"/>
  <c r="E301" i="63"/>
  <c r="I299" i="63"/>
  <c r="E299" i="63"/>
  <c r="AH298" i="63"/>
  <c r="P105" i="31" s="1"/>
  <c r="AH297" i="63"/>
  <c r="P104" i="31" s="1"/>
  <c r="I296" i="63"/>
  <c r="I300" i="63" s="1"/>
  <c r="E296" i="63"/>
  <c r="E300" i="63" s="1"/>
  <c r="AH295" i="63"/>
  <c r="P102" i="31" s="1"/>
  <c r="AH294" i="63"/>
  <c r="AH293" i="63"/>
  <c r="AH292" i="63"/>
  <c r="AH291" i="63"/>
  <c r="AH290" i="63"/>
  <c r="AH289" i="63"/>
  <c r="AH288" i="63"/>
  <c r="AH287" i="63"/>
  <c r="AH286" i="63"/>
  <c r="AH285" i="63"/>
  <c r="AH284" i="63"/>
  <c r="AH283" i="63"/>
  <c r="AH282" i="63"/>
  <c r="AH281" i="63"/>
  <c r="AH280" i="63"/>
  <c r="P100" i="31" s="1"/>
  <c r="I278" i="63"/>
  <c r="E278" i="63"/>
  <c r="I276" i="63"/>
  <c r="E276" i="63"/>
  <c r="AH275" i="63"/>
  <c r="P97" i="31" s="1"/>
  <c r="AH274" i="63"/>
  <c r="P96" i="31" s="1"/>
  <c r="I273" i="63"/>
  <c r="I277" i="63" s="1"/>
  <c r="E273" i="63"/>
  <c r="E277" i="63" s="1"/>
  <c r="AH272" i="63"/>
  <c r="P94" i="31" s="1"/>
  <c r="AH271" i="63"/>
  <c r="AH270" i="63"/>
  <c r="AH269" i="63"/>
  <c r="AH268" i="63"/>
  <c r="AH267" i="63"/>
  <c r="AH266" i="63"/>
  <c r="AH265" i="63"/>
  <c r="AH264" i="63"/>
  <c r="AH263" i="63"/>
  <c r="AH262" i="63"/>
  <c r="AH261" i="63"/>
  <c r="AH260" i="63"/>
  <c r="AH259" i="63"/>
  <c r="AH258" i="63"/>
  <c r="AH257" i="63"/>
  <c r="P92" i="31" s="1"/>
  <c r="I255" i="63"/>
  <c r="E255" i="63"/>
  <c r="I253" i="63"/>
  <c r="E253" i="63"/>
  <c r="AH252" i="63"/>
  <c r="P89" i="31" s="1"/>
  <c r="AH251" i="63"/>
  <c r="P88" i="31" s="1"/>
  <c r="I250" i="63"/>
  <c r="I254" i="63" s="1"/>
  <c r="E250" i="63"/>
  <c r="E254" i="63" s="1"/>
  <c r="AH249" i="63"/>
  <c r="P86" i="31" s="1"/>
  <c r="AH248" i="63"/>
  <c r="AH247" i="63"/>
  <c r="AH246" i="63"/>
  <c r="AH245" i="63"/>
  <c r="AH244" i="63"/>
  <c r="AH243" i="63"/>
  <c r="AH242" i="63"/>
  <c r="AH241" i="63"/>
  <c r="AH240" i="63"/>
  <c r="AH239" i="63"/>
  <c r="AH238" i="63"/>
  <c r="AH237" i="63"/>
  <c r="AH236" i="63"/>
  <c r="AH235" i="63"/>
  <c r="AH234" i="63"/>
  <c r="P84" i="31" s="1"/>
  <c r="I232" i="63"/>
  <c r="E232" i="63"/>
  <c r="I230" i="63"/>
  <c r="E230" i="63"/>
  <c r="AH229" i="63"/>
  <c r="P81" i="31" s="1"/>
  <c r="AH228" i="63"/>
  <c r="P80" i="31" s="1"/>
  <c r="I227" i="63"/>
  <c r="I231" i="63" s="1"/>
  <c r="E227" i="63"/>
  <c r="E231" i="63" s="1"/>
  <c r="AH226" i="63"/>
  <c r="P78" i="31" s="1"/>
  <c r="AH225" i="63"/>
  <c r="AH224" i="63"/>
  <c r="AH223" i="63"/>
  <c r="AH222" i="63"/>
  <c r="AH221" i="63"/>
  <c r="AH220" i="63"/>
  <c r="AH219" i="63"/>
  <c r="AH218" i="63"/>
  <c r="AH217" i="63"/>
  <c r="AH216" i="63"/>
  <c r="AH215" i="63"/>
  <c r="AH214" i="63"/>
  <c r="AH213" i="63"/>
  <c r="AH212" i="63"/>
  <c r="AH211" i="63"/>
  <c r="P76" i="31" s="1"/>
  <c r="I209" i="63"/>
  <c r="E209" i="63"/>
  <c r="I207" i="63"/>
  <c r="E207" i="63"/>
  <c r="AH206" i="63"/>
  <c r="P73" i="31" s="1"/>
  <c r="AH205" i="63"/>
  <c r="P72" i="31" s="1"/>
  <c r="I204" i="63"/>
  <c r="I208" i="63" s="1"/>
  <c r="E204" i="63"/>
  <c r="E208" i="63" s="1"/>
  <c r="AH203" i="63"/>
  <c r="P70" i="31" s="1"/>
  <c r="AH202" i="63"/>
  <c r="AH201" i="63"/>
  <c r="AH200" i="63"/>
  <c r="AH199" i="63"/>
  <c r="AH198" i="63"/>
  <c r="AH197" i="63"/>
  <c r="AH196" i="63"/>
  <c r="AH195" i="63"/>
  <c r="AH194" i="63"/>
  <c r="AH193" i="63"/>
  <c r="AH192" i="63"/>
  <c r="AH191" i="63"/>
  <c r="AH190" i="63"/>
  <c r="AH189" i="63"/>
  <c r="AH188" i="63"/>
  <c r="P68" i="31" s="1"/>
  <c r="I186" i="63"/>
  <c r="E186" i="63"/>
  <c r="I184" i="63"/>
  <c r="E184" i="63"/>
  <c r="AH183" i="63"/>
  <c r="P65" i="31" s="1"/>
  <c r="AH182" i="63"/>
  <c r="P64" i="31" s="1"/>
  <c r="I181" i="63"/>
  <c r="I185" i="63" s="1"/>
  <c r="E181" i="63"/>
  <c r="E185" i="63" s="1"/>
  <c r="AH180" i="63"/>
  <c r="P62" i="31" s="1"/>
  <c r="AH179" i="63"/>
  <c r="AH178" i="63"/>
  <c r="AH177" i="63"/>
  <c r="AH176" i="63"/>
  <c r="AH175" i="63"/>
  <c r="AH174" i="63"/>
  <c r="AH173" i="63"/>
  <c r="AH172" i="63"/>
  <c r="AH171" i="63"/>
  <c r="AH170" i="63"/>
  <c r="AH169" i="63"/>
  <c r="AH168" i="63"/>
  <c r="AH167" i="63"/>
  <c r="AH166" i="63"/>
  <c r="AH165" i="63"/>
  <c r="P60" i="31" s="1"/>
  <c r="I163" i="63"/>
  <c r="E163" i="63"/>
  <c r="I161" i="63"/>
  <c r="E161" i="63"/>
  <c r="AH160" i="63"/>
  <c r="P57" i="31" s="1"/>
  <c r="AH159" i="63"/>
  <c r="P56" i="31" s="1"/>
  <c r="W158" i="63"/>
  <c r="W162" i="63" s="1"/>
  <c r="T158" i="63"/>
  <c r="T162" i="63" s="1"/>
  <c r="S158" i="63"/>
  <c r="S162" i="63" s="1"/>
  <c r="R158" i="63"/>
  <c r="R162" i="63" s="1"/>
  <c r="Q158" i="63"/>
  <c r="Q162" i="63" s="1"/>
  <c r="P158" i="63"/>
  <c r="P162" i="63" s="1"/>
  <c r="M158" i="63"/>
  <c r="M162" i="63" s="1"/>
  <c r="L158" i="63"/>
  <c r="L162" i="63" s="1"/>
  <c r="K158" i="63"/>
  <c r="K162" i="63" s="1"/>
  <c r="J158" i="63"/>
  <c r="J162" i="63" s="1"/>
  <c r="I158" i="63"/>
  <c r="I162" i="63" s="1"/>
  <c r="E158" i="63"/>
  <c r="E162" i="63" s="1"/>
  <c r="AH157" i="63"/>
  <c r="P54" i="31" s="1"/>
  <c r="AH156" i="63"/>
  <c r="AH155" i="63"/>
  <c r="AH154" i="63"/>
  <c r="AH153" i="63"/>
  <c r="AH152" i="63"/>
  <c r="AH151" i="63"/>
  <c r="AH150" i="63"/>
  <c r="AH149" i="63"/>
  <c r="AH148" i="63"/>
  <c r="AH147" i="63"/>
  <c r="AH146" i="63"/>
  <c r="AH145" i="63"/>
  <c r="AH144" i="63"/>
  <c r="AH143" i="63"/>
  <c r="AH142" i="63"/>
  <c r="P52" i="31" s="1"/>
  <c r="I140" i="63"/>
  <c r="E140" i="63"/>
  <c r="I138" i="63"/>
  <c r="E138" i="63"/>
  <c r="AH137" i="63"/>
  <c r="P49" i="31" s="1"/>
  <c r="AH136" i="63"/>
  <c r="P48" i="31" s="1"/>
  <c r="I135" i="63"/>
  <c r="I139" i="63" s="1"/>
  <c r="E135" i="63"/>
  <c r="AH134" i="63"/>
  <c r="P46" i="31" s="1"/>
  <c r="AH133" i="63"/>
  <c r="AH132" i="63"/>
  <c r="AH131" i="63"/>
  <c r="AH130" i="63"/>
  <c r="AH129" i="63"/>
  <c r="AH128" i="63"/>
  <c r="AH127" i="63"/>
  <c r="AH126" i="63"/>
  <c r="AH125" i="63"/>
  <c r="AH124" i="63"/>
  <c r="AH123" i="63"/>
  <c r="AH122" i="63"/>
  <c r="AH121" i="63"/>
  <c r="AH120" i="63"/>
  <c r="AH119" i="63"/>
  <c r="P44" i="31" s="1"/>
  <c r="I117" i="63"/>
  <c r="E117" i="63"/>
  <c r="I115" i="63"/>
  <c r="E115" i="63"/>
  <c r="AH114" i="63"/>
  <c r="P41" i="31" s="1"/>
  <c r="AH113" i="63"/>
  <c r="P40" i="31" s="1"/>
  <c r="I112" i="63"/>
  <c r="I116" i="63" s="1"/>
  <c r="E112" i="63"/>
  <c r="E116" i="63" s="1"/>
  <c r="AH111" i="63"/>
  <c r="P38" i="31" s="1"/>
  <c r="AH110" i="63"/>
  <c r="AH109" i="63"/>
  <c r="AH108" i="63"/>
  <c r="AH107" i="63"/>
  <c r="AH106" i="63"/>
  <c r="AH105" i="63"/>
  <c r="AH104" i="63"/>
  <c r="AH103" i="63"/>
  <c r="AH102" i="63"/>
  <c r="AH101" i="63"/>
  <c r="AH100" i="63"/>
  <c r="AH99" i="63"/>
  <c r="AH98" i="63"/>
  <c r="AH97" i="63"/>
  <c r="AH96" i="63"/>
  <c r="P36" i="31" s="1"/>
  <c r="I94" i="63"/>
  <c r="E94" i="63"/>
  <c r="I92" i="63"/>
  <c r="E92" i="63"/>
  <c r="AH91" i="63"/>
  <c r="P33" i="31" s="1"/>
  <c r="AH90" i="63"/>
  <c r="P32" i="31" s="1"/>
  <c r="I89" i="63"/>
  <c r="E89" i="63"/>
  <c r="E93" i="63" s="1"/>
  <c r="AH88" i="63"/>
  <c r="P30" i="31" s="1"/>
  <c r="AH87" i="63"/>
  <c r="AH86" i="63"/>
  <c r="AH85" i="63"/>
  <c r="AH84" i="63"/>
  <c r="AH83" i="63"/>
  <c r="AH82" i="63"/>
  <c r="AH81" i="63"/>
  <c r="AH80" i="63"/>
  <c r="AH79" i="63"/>
  <c r="AH78" i="63"/>
  <c r="AH77" i="63"/>
  <c r="AH76" i="63"/>
  <c r="AH75" i="63"/>
  <c r="AH74" i="63"/>
  <c r="AH73" i="63"/>
  <c r="P28" i="31" s="1"/>
  <c r="I71" i="63"/>
  <c r="E71" i="63"/>
  <c r="I69" i="63"/>
  <c r="E69" i="63"/>
  <c r="AH68" i="63"/>
  <c r="P25" i="31" s="1"/>
  <c r="AH67" i="63"/>
  <c r="P24" i="31" s="1"/>
  <c r="I66" i="63"/>
  <c r="I70" i="63" s="1"/>
  <c r="E66" i="63"/>
  <c r="AH65" i="63"/>
  <c r="P22" i="31" s="1"/>
  <c r="AH64" i="63"/>
  <c r="AH63" i="63"/>
  <c r="AH62" i="63"/>
  <c r="AH61" i="63"/>
  <c r="AH60" i="63"/>
  <c r="AH59" i="63"/>
  <c r="AH58" i="63"/>
  <c r="AH57" i="63"/>
  <c r="AH56" i="63"/>
  <c r="AH55" i="63"/>
  <c r="AH54" i="63"/>
  <c r="AH53" i="63"/>
  <c r="AH52" i="63"/>
  <c r="AH51" i="63"/>
  <c r="AH50" i="63"/>
  <c r="P20" i="31" s="1"/>
  <c r="I48" i="63"/>
  <c r="E48" i="63"/>
  <c r="I46" i="63"/>
  <c r="E46" i="63"/>
  <c r="AH45" i="63"/>
  <c r="P17" i="31" s="1"/>
  <c r="P115" i="31" s="1"/>
  <c r="AH44" i="63"/>
  <c r="P16" i="31" s="1"/>
  <c r="I43" i="63"/>
  <c r="I47" i="63" s="1"/>
  <c r="E43" i="63"/>
  <c r="E47" i="63" s="1"/>
  <c r="AH42" i="63"/>
  <c r="P14" i="31" s="1"/>
  <c r="AH41" i="63"/>
  <c r="AH40" i="63"/>
  <c r="AH39" i="63"/>
  <c r="AH38" i="63"/>
  <c r="AH37" i="63"/>
  <c r="AH36" i="63"/>
  <c r="AH35" i="63"/>
  <c r="AH34" i="63"/>
  <c r="AH33" i="63"/>
  <c r="AH32" i="63"/>
  <c r="AH31" i="63"/>
  <c r="AH30" i="63"/>
  <c r="AH29" i="63"/>
  <c r="AH28" i="63"/>
  <c r="AH27" i="63"/>
  <c r="P12" i="31" s="1"/>
  <c r="I25" i="63"/>
  <c r="E25" i="63"/>
  <c r="I23" i="63"/>
  <c r="E23" i="63"/>
  <c r="AH22" i="63"/>
  <c r="P9" i="31" s="1"/>
  <c r="AH21" i="63"/>
  <c r="P8" i="31" s="1"/>
  <c r="I24" i="63"/>
  <c r="E24" i="63"/>
  <c r="AH19" i="63"/>
  <c r="P6" i="31" s="1"/>
  <c r="AH18" i="63"/>
  <c r="AH17" i="63"/>
  <c r="AH16" i="63"/>
  <c r="AH15" i="63"/>
  <c r="AH14" i="63"/>
  <c r="AH13" i="63"/>
  <c r="AH12" i="63"/>
  <c r="AH11" i="63"/>
  <c r="AH10" i="63"/>
  <c r="AH9" i="63"/>
  <c r="AH8" i="63"/>
  <c r="AH7" i="63"/>
  <c r="AH6" i="63"/>
  <c r="AH5" i="63"/>
  <c r="AH4" i="63"/>
  <c r="P4" i="31" s="1"/>
  <c r="B3" i="63"/>
  <c r="W2" i="63" s="1"/>
  <c r="W3" i="63" s="1"/>
  <c r="C2" i="63"/>
  <c r="AE423" i="62"/>
  <c r="AF423" i="62"/>
  <c r="AG423" i="62"/>
  <c r="AE424" i="62"/>
  <c r="AF424" i="62"/>
  <c r="AG424" i="62"/>
  <c r="AE425" i="62"/>
  <c r="AF425" i="62"/>
  <c r="AG425" i="62"/>
  <c r="AE426" i="62"/>
  <c r="AF426" i="62"/>
  <c r="AG426" i="62"/>
  <c r="AE427" i="62"/>
  <c r="AF427" i="62"/>
  <c r="AG427" i="62"/>
  <c r="AE428" i="62"/>
  <c r="AF428" i="62"/>
  <c r="AG428" i="62"/>
  <c r="AE429" i="62"/>
  <c r="AF429" i="62"/>
  <c r="AG429" i="62"/>
  <c r="AE430" i="62"/>
  <c r="AF430" i="62"/>
  <c r="AG430" i="62"/>
  <c r="AE431" i="62"/>
  <c r="AF431" i="62"/>
  <c r="AG431" i="62"/>
  <c r="AE432" i="62"/>
  <c r="AF432" i="62"/>
  <c r="AG432" i="62"/>
  <c r="AE433" i="62"/>
  <c r="AF433" i="62"/>
  <c r="AG433" i="62"/>
  <c r="AE434" i="62"/>
  <c r="AF434" i="62"/>
  <c r="AG434" i="62"/>
  <c r="AE411" i="62"/>
  <c r="AE415" i="62" s="1"/>
  <c r="AG411" i="62"/>
  <c r="AG415" i="62" s="1"/>
  <c r="AE414" i="62"/>
  <c r="AG414" i="62"/>
  <c r="AE416" i="62"/>
  <c r="AG416" i="62"/>
  <c r="AE388" i="62"/>
  <c r="AE392" i="62" s="1"/>
  <c r="AE391" i="62"/>
  <c r="AE393" i="62"/>
  <c r="AG388" i="62"/>
  <c r="AG392" i="62" s="1"/>
  <c r="AG391" i="62"/>
  <c r="AG393" i="62"/>
  <c r="AH370" i="62"/>
  <c r="AG370" i="62"/>
  <c r="AH368" i="62"/>
  <c r="AG368" i="62"/>
  <c r="AH369" i="62"/>
  <c r="AG365" i="62"/>
  <c r="AG369" i="62" s="1"/>
  <c r="AE370" i="62"/>
  <c r="AE368" i="62"/>
  <c r="AE365" i="62"/>
  <c r="AE369" i="62" s="1"/>
  <c r="AH347" i="62"/>
  <c r="AG347" i="62"/>
  <c r="AH345" i="62"/>
  <c r="AG345" i="62"/>
  <c r="AH342" i="62"/>
  <c r="AH346" i="62" s="1"/>
  <c r="AG342" i="62"/>
  <c r="AG346" i="62" s="1"/>
  <c r="AE347" i="62"/>
  <c r="AE345" i="62"/>
  <c r="AE342" i="62"/>
  <c r="AE346" i="62" s="1"/>
  <c r="AE324" i="62"/>
  <c r="AE322" i="62"/>
  <c r="AE319" i="62"/>
  <c r="AE323" i="62" s="1"/>
  <c r="AG319" i="62"/>
  <c r="AG323" i="62" s="1"/>
  <c r="AH319" i="62"/>
  <c r="AH323" i="62" s="1"/>
  <c r="AG322" i="62"/>
  <c r="AH322" i="62"/>
  <c r="AG324" i="62"/>
  <c r="AH324" i="62"/>
  <c r="AG296" i="62"/>
  <c r="AG300" i="62" s="1"/>
  <c r="AH296" i="62"/>
  <c r="AH300" i="62" s="1"/>
  <c r="AG299" i="62"/>
  <c r="AH299" i="62"/>
  <c r="AG301" i="62"/>
  <c r="AH301" i="62"/>
  <c r="AG277" i="62"/>
  <c r="AH273" i="62"/>
  <c r="AH277" i="62" s="1"/>
  <c r="AG276" i="62"/>
  <c r="AH276" i="62"/>
  <c r="AG278" i="62"/>
  <c r="AH278" i="62"/>
  <c r="AG250" i="62"/>
  <c r="AG254" i="62" s="1"/>
  <c r="AH250" i="62"/>
  <c r="AH254" i="62" s="1"/>
  <c r="AG253" i="62"/>
  <c r="AH253" i="62"/>
  <c r="AG255" i="62"/>
  <c r="AH255" i="62"/>
  <c r="AG227" i="62"/>
  <c r="AG231" i="62" s="1"/>
  <c r="AH227" i="62"/>
  <c r="AH231" i="62" s="1"/>
  <c r="AG230" i="62"/>
  <c r="AH230" i="62"/>
  <c r="AG232" i="62"/>
  <c r="AH232" i="62"/>
  <c r="AG204" i="62"/>
  <c r="AG208" i="62" s="1"/>
  <c r="AH204" i="62"/>
  <c r="AH208" i="62" s="1"/>
  <c r="AG207" i="62"/>
  <c r="AH207" i="62"/>
  <c r="AG209" i="62"/>
  <c r="AH209" i="62"/>
  <c r="AG181" i="62"/>
  <c r="AG185" i="62" s="1"/>
  <c r="AH181" i="62"/>
  <c r="AH185" i="62" s="1"/>
  <c r="AG184" i="62"/>
  <c r="AH184" i="62"/>
  <c r="AG186" i="62"/>
  <c r="AH186" i="62"/>
  <c r="AG158" i="62"/>
  <c r="AG162" i="62" s="1"/>
  <c r="AH158" i="62"/>
  <c r="AH162" i="62" s="1"/>
  <c r="AG161" i="62"/>
  <c r="AH161" i="62"/>
  <c r="AG163" i="62"/>
  <c r="AH163" i="62"/>
  <c r="AG135" i="62"/>
  <c r="AG139" i="62" s="1"/>
  <c r="AH135" i="62"/>
  <c r="AH139" i="62" s="1"/>
  <c r="AG138" i="62"/>
  <c r="AH138" i="62"/>
  <c r="AG140" i="62"/>
  <c r="AH140" i="62"/>
  <c r="AG112" i="62"/>
  <c r="AG116" i="62" s="1"/>
  <c r="AH112" i="62"/>
  <c r="AG115" i="62"/>
  <c r="AH115" i="62"/>
  <c r="AH116" i="62"/>
  <c r="AG117" i="62"/>
  <c r="AH117" i="62"/>
  <c r="AG89" i="62"/>
  <c r="AG93" i="62" s="1"/>
  <c r="AH89" i="62"/>
  <c r="AH93" i="62" s="1"/>
  <c r="AG92" i="62"/>
  <c r="AH92" i="62"/>
  <c r="AG94" i="62"/>
  <c r="AH94" i="62"/>
  <c r="AG66" i="62"/>
  <c r="AG70" i="62" s="1"/>
  <c r="AH66" i="62"/>
  <c r="AH70" i="62" s="1"/>
  <c r="AG69" i="62"/>
  <c r="AH69" i="62"/>
  <c r="AG71" i="62"/>
  <c r="AH71" i="62"/>
  <c r="AG43" i="62"/>
  <c r="AG47" i="62" s="1"/>
  <c r="AH43" i="62"/>
  <c r="AH47" i="62" s="1"/>
  <c r="AG46" i="62"/>
  <c r="AH46" i="62"/>
  <c r="AG48" i="62"/>
  <c r="AH48" i="62"/>
  <c r="AG20" i="62"/>
  <c r="AG24" i="62" s="1"/>
  <c r="AH20" i="62"/>
  <c r="AH24" i="62" s="1"/>
  <c r="AG23" i="62"/>
  <c r="AG25" i="62"/>
  <c r="AH25" i="62"/>
  <c r="AH434" i="62"/>
  <c r="AD434" i="62"/>
  <c r="AC434" i="62"/>
  <c r="AB434" i="62"/>
  <c r="AA434" i="62"/>
  <c r="Z434" i="62"/>
  <c r="Y434" i="62"/>
  <c r="X434" i="62"/>
  <c r="W434" i="62"/>
  <c r="V434" i="62"/>
  <c r="U434" i="62"/>
  <c r="T434" i="62"/>
  <c r="S434" i="62"/>
  <c r="R434" i="62"/>
  <c r="Q434" i="62"/>
  <c r="P434" i="62"/>
  <c r="O434" i="62"/>
  <c r="N434" i="62"/>
  <c r="M434" i="62"/>
  <c r="L434" i="62"/>
  <c r="K434" i="62"/>
  <c r="J434" i="62"/>
  <c r="I434" i="62"/>
  <c r="H434" i="62"/>
  <c r="G434" i="62"/>
  <c r="F434" i="62"/>
  <c r="E434" i="62"/>
  <c r="D434" i="62"/>
  <c r="AH433" i="62"/>
  <c r="AD433" i="62"/>
  <c r="AC433" i="62"/>
  <c r="AB433" i="62"/>
  <c r="AA433" i="62"/>
  <c r="Z433" i="62"/>
  <c r="Y433" i="62"/>
  <c r="X433" i="62"/>
  <c r="W433" i="62"/>
  <c r="V433" i="62"/>
  <c r="U433" i="62"/>
  <c r="T433" i="62"/>
  <c r="S433" i="62"/>
  <c r="R433" i="62"/>
  <c r="Q433" i="62"/>
  <c r="P433" i="62"/>
  <c r="O433" i="62"/>
  <c r="N433" i="62"/>
  <c r="M433" i="62"/>
  <c r="L433" i="62"/>
  <c r="K433" i="62"/>
  <c r="J433" i="62"/>
  <c r="I433" i="62"/>
  <c r="H433" i="62"/>
  <c r="G433" i="62"/>
  <c r="F433" i="62"/>
  <c r="E433" i="62"/>
  <c r="D433" i="62"/>
  <c r="AH432" i="62"/>
  <c r="AD432" i="62"/>
  <c r="AC432" i="62"/>
  <c r="AB432" i="62"/>
  <c r="AA432" i="62"/>
  <c r="Z432" i="62"/>
  <c r="Y432" i="62"/>
  <c r="X432" i="62"/>
  <c r="W432" i="62"/>
  <c r="V432" i="62"/>
  <c r="U432" i="62"/>
  <c r="T432" i="62"/>
  <c r="S432" i="62"/>
  <c r="R432" i="62"/>
  <c r="Q432" i="62"/>
  <c r="P432" i="62"/>
  <c r="O432" i="62"/>
  <c r="N432" i="62"/>
  <c r="M432" i="62"/>
  <c r="L432" i="62"/>
  <c r="K432" i="62"/>
  <c r="J432" i="62"/>
  <c r="I432" i="62"/>
  <c r="H432" i="62"/>
  <c r="G432" i="62"/>
  <c r="F432" i="62"/>
  <c r="E432" i="62"/>
  <c r="D432" i="62"/>
  <c r="AH431" i="62"/>
  <c r="AD431" i="62"/>
  <c r="AC431" i="62"/>
  <c r="AB431" i="62"/>
  <c r="AA431" i="62"/>
  <c r="Z431" i="62"/>
  <c r="Y431" i="62"/>
  <c r="X431" i="62"/>
  <c r="W431" i="62"/>
  <c r="V431" i="62"/>
  <c r="U431" i="62"/>
  <c r="T431" i="62"/>
  <c r="S431" i="62"/>
  <c r="R431" i="62"/>
  <c r="Q431" i="62"/>
  <c r="P431" i="62"/>
  <c r="O431" i="62"/>
  <c r="N431" i="62"/>
  <c r="M431" i="62"/>
  <c r="L431" i="62"/>
  <c r="K431" i="62"/>
  <c r="J431" i="62"/>
  <c r="I431" i="62"/>
  <c r="H431" i="62"/>
  <c r="G431" i="62"/>
  <c r="F431" i="62"/>
  <c r="E431" i="62"/>
  <c r="D431" i="62"/>
  <c r="AH430" i="62"/>
  <c r="AD430" i="62"/>
  <c r="AC430" i="62"/>
  <c r="AB430" i="62"/>
  <c r="AA430" i="62"/>
  <c r="Z430" i="62"/>
  <c r="Y430" i="62"/>
  <c r="X430" i="62"/>
  <c r="W430" i="62"/>
  <c r="V430" i="62"/>
  <c r="U430" i="62"/>
  <c r="T430" i="62"/>
  <c r="S430" i="62"/>
  <c r="R430" i="62"/>
  <c r="Q430" i="62"/>
  <c r="P430" i="62"/>
  <c r="O430" i="62"/>
  <c r="N430" i="62"/>
  <c r="M430" i="62"/>
  <c r="L430" i="62"/>
  <c r="K430" i="62"/>
  <c r="J430" i="62"/>
  <c r="I430" i="62"/>
  <c r="H430" i="62"/>
  <c r="G430" i="62"/>
  <c r="F430" i="62"/>
  <c r="E430" i="62"/>
  <c r="D430" i="62"/>
  <c r="AH429" i="62"/>
  <c r="AD429" i="62"/>
  <c r="AC429" i="62"/>
  <c r="AB429" i="62"/>
  <c r="AA429" i="62"/>
  <c r="Z429" i="62"/>
  <c r="Y429" i="62"/>
  <c r="X429" i="62"/>
  <c r="W429" i="62"/>
  <c r="V429" i="62"/>
  <c r="U429" i="62"/>
  <c r="T429" i="62"/>
  <c r="S429" i="62"/>
  <c r="R429" i="62"/>
  <c r="Q429" i="62"/>
  <c r="P429" i="62"/>
  <c r="O429" i="62"/>
  <c r="N429" i="62"/>
  <c r="M429" i="62"/>
  <c r="L429" i="62"/>
  <c r="K429" i="62"/>
  <c r="J429" i="62"/>
  <c r="I429" i="62"/>
  <c r="H429" i="62"/>
  <c r="G429" i="62"/>
  <c r="F429" i="62"/>
  <c r="E429" i="62"/>
  <c r="D429" i="62"/>
  <c r="AH428" i="62"/>
  <c r="AD428" i="62"/>
  <c r="AC428" i="62"/>
  <c r="AB428" i="62"/>
  <c r="AA428" i="62"/>
  <c r="Z428" i="62"/>
  <c r="Y428" i="62"/>
  <c r="X428" i="62"/>
  <c r="W428" i="62"/>
  <c r="V428" i="62"/>
  <c r="U428" i="62"/>
  <c r="T428" i="62"/>
  <c r="S428" i="62"/>
  <c r="R428" i="62"/>
  <c r="Q428" i="62"/>
  <c r="P428" i="62"/>
  <c r="O428" i="62"/>
  <c r="N428" i="62"/>
  <c r="M428" i="62"/>
  <c r="L428" i="62"/>
  <c r="K428" i="62"/>
  <c r="J428" i="62"/>
  <c r="I428" i="62"/>
  <c r="H428" i="62"/>
  <c r="G428" i="62"/>
  <c r="F428" i="62"/>
  <c r="E428" i="62"/>
  <c r="D428" i="62"/>
  <c r="AH427" i="62"/>
  <c r="AD427" i="62"/>
  <c r="AC427" i="62"/>
  <c r="AB427" i="62"/>
  <c r="AA427" i="62"/>
  <c r="Z427" i="62"/>
  <c r="Y427" i="62"/>
  <c r="X427" i="62"/>
  <c r="W427" i="62"/>
  <c r="V427" i="62"/>
  <c r="U427" i="62"/>
  <c r="T427" i="62"/>
  <c r="S427" i="62"/>
  <c r="R427" i="62"/>
  <c r="Q427" i="62"/>
  <c r="P427" i="62"/>
  <c r="O427" i="62"/>
  <c r="N427" i="62"/>
  <c r="M427" i="62"/>
  <c r="L427" i="62"/>
  <c r="K427" i="62"/>
  <c r="J427" i="62"/>
  <c r="I427" i="62"/>
  <c r="H427" i="62"/>
  <c r="G427" i="62"/>
  <c r="F427" i="62"/>
  <c r="E427" i="62"/>
  <c r="D427" i="62"/>
  <c r="AH426" i="62"/>
  <c r="AD426" i="62"/>
  <c r="AC426" i="62"/>
  <c r="AB426" i="62"/>
  <c r="AA426" i="62"/>
  <c r="Z426" i="62"/>
  <c r="Y426" i="62"/>
  <c r="X426" i="62"/>
  <c r="W426" i="62"/>
  <c r="V426" i="62"/>
  <c r="U426" i="62"/>
  <c r="T426" i="62"/>
  <c r="S426" i="62"/>
  <c r="R426" i="62"/>
  <c r="Q426" i="62"/>
  <c r="P426" i="62"/>
  <c r="O426" i="62"/>
  <c r="N426" i="62"/>
  <c r="M426" i="62"/>
  <c r="L426" i="62"/>
  <c r="K426" i="62"/>
  <c r="J426" i="62"/>
  <c r="I426" i="62"/>
  <c r="H426" i="62"/>
  <c r="G426" i="62"/>
  <c r="F426" i="62"/>
  <c r="E426" i="62"/>
  <c r="D426" i="62"/>
  <c r="AH425" i="62"/>
  <c r="AD425" i="62"/>
  <c r="AC425" i="62"/>
  <c r="AB425" i="62"/>
  <c r="AA425" i="62"/>
  <c r="Z425" i="62"/>
  <c r="Y425" i="62"/>
  <c r="X425" i="62"/>
  <c r="W425" i="62"/>
  <c r="V425" i="62"/>
  <c r="U425" i="62"/>
  <c r="T425" i="62"/>
  <c r="S425" i="62"/>
  <c r="R425" i="62"/>
  <c r="Q425" i="62"/>
  <c r="P425" i="62"/>
  <c r="O425" i="62"/>
  <c r="N425" i="62"/>
  <c r="M425" i="62"/>
  <c r="L425" i="62"/>
  <c r="K425" i="62"/>
  <c r="J425" i="62"/>
  <c r="I425" i="62"/>
  <c r="H425" i="62"/>
  <c r="G425" i="62"/>
  <c r="F425" i="62"/>
  <c r="E425" i="62"/>
  <c r="D425" i="62"/>
  <c r="AH424" i="62"/>
  <c r="AD424" i="62"/>
  <c r="AC424" i="62"/>
  <c r="AB424" i="62"/>
  <c r="AA424" i="62"/>
  <c r="Z424" i="62"/>
  <c r="Y424" i="62"/>
  <c r="X424" i="62"/>
  <c r="W424" i="62"/>
  <c r="V424" i="62"/>
  <c r="U424" i="62"/>
  <c r="T424" i="62"/>
  <c r="S424" i="62"/>
  <c r="R424" i="62"/>
  <c r="Q424" i="62"/>
  <c r="P424" i="62"/>
  <c r="O424" i="62"/>
  <c r="N424" i="62"/>
  <c r="M424" i="62"/>
  <c r="L424" i="62"/>
  <c r="K424" i="62"/>
  <c r="J424" i="62"/>
  <c r="I424" i="62"/>
  <c r="H424" i="62"/>
  <c r="G424" i="62"/>
  <c r="F424" i="62"/>
  <c r="E424" i="62"/>
  <c r="D424" i="62"/>
  <c r="AH423" i="62"/>
  <c r="AD423" i="62"/>
  <c r="AC423" i="62"/>
  <c r="AB423" i="62"/>
  <c r="AA423" i="62"/>
  <c r="Z423" i="62"/>
  <c r="Y423" i="62"/>
  <c r="X423" i="62"/>
  <c r="W423" i="62"/>
  <c r="V423" i="62"/>
  <c r="U423" i="62"/>
  <c r="T423" i="62"/>
  <c r="S423" i="62"/>
  <c r="R423" i="62"/>
  <c r="Q423" i="62"/>
  <c r="P423" i="62"/>
  <c r="O423" i="62"/>
  <c r="N423" i="62"/>
  <c r="M423" i="62"/>
  <c r="L423" i="62"/>
  <c r="K423" i="62"/>
  <c r="J423" i="62"/>
  <c r="I423" i="62"/>
  <c r="H423" i="62"/>
  <c r="G423" i="62"/>
  <c r="F423" i="62"/>
  <c r="E423" i="62"/>
  <c r="D423" i="62"/>
  <c r="AL422" i="62"/>
  <c r="AK422" i="62"/>
  <c r="S422" i="62"/>
  <c r="Q422" i="62"/>
  <c r="AH416" i="62"/>
  <c r="AD416" i="62"/>
  <c r="AC416" i="62"/>
  <c r="AB416" i="62"/>
  <c r="AA416" i="62"/>
  <c r="Z416" i="62"/>
  <c r="X416" i="62"/>
  <c r="W416" i="62"/>
  <c r="V416" i="62"/>
  <c r="U416" i="62"/>
  <c r="T416" i="62"/>
  <c r="S416" i="62"/>
  <c r="Q416" i="62"/>
  <c r="P416" i="62"/>
  <c r="O416" i="62"/>
  <c r="N416" i="62"/>
  <c r="M416" i="62"/>
  <c r="L416" i="62"/>
  <c r="J416" i="62"/>
  <c r="I416" i="62"/>
  <c r="H416" i="62"/>
  <c r="G416" i="62"/>
  <c r="F416" i="62"/>
  <c r="E416" i="62"/>
  <c r="AH414" i="62"/>
  <c r="AD414" i="62"/>
  <c r="AC414" i="62"/>
  <c r="AB414" i="62"/>
  <c r="AA414" i="62"/>
  <c r="Z414" i="62"/>
  <c r="X414" i="62"/>
  <c r="W414" i="62"/>
  <c r="V414" i="62"/>
  <c r="U414" i="62"/>
  <c r="T414" i="62"/>
  <c r="S414" i="62"/>
  <c r="Q414" i="62"/>
  <c r="P414" i="62"/>
  <c r="O414" i="62"/>
  <c r="N414" i="62"/>
  <c r="M414" i="62"/>
  <c r="L414" i="62"/>
  <c r="J414" i="62"/>
  <c r="I414" i="62"/>
  <c r="H414" i="62"/>
  <c r="G414" i="62"/>
  <c r="F414" i="62"/>
  <c r="E414" i="62"/>
  <c r="AI413" i="62"/>
  <c r="O178" i="31" s="1"/>
  <c r="AI412" i="62"/>
  <c r="O177" i="31" s="1"/>
  <c r="AH411" i="62"/>
  <c r="AH415" i="62" s="1"/>
  <c r="AD411" i="62"/>
  <c r="AD415" i="62" s="1"/>
  <c r="AC411" i="62"/>
  <c r="AC415" i="62" s="1"/>
  <c r="AB411" i="62"/>
  <c r="AB415" i="62" s="1"/>
  <c r="AA411" i="62"/>
  <c r="AA415" i="62" s="1"/>
  <c r="Z411" i="62"/>
  <c r="Z415" i="62" s="1"/>
  <c r="X411" i="62"/>
  <c r="X415" i="62" s="1"/>
  <c r="W411" i="62"/>
  <c r="W415" i="62" s="1"/>
  <c r="V411" i="62"/>
  <c r="V415" i="62" s="1"/>
  <c r="U411" i="62"/>
  <c r="U415" i="62" s="1"/>
  <c r="T411" i="62"/>
  <c r="T415" i="62" s="1"/>
  <c r="S411" i="62"/>
  <c r="S415" i="62" s="1"/>
  <c r="Q411" i="62"/>
  <c r="Q415" i="62" s="1"/>
  <c r="P411" i="62"/>
  <c r="P415" i="62" s="1"/>
  <c r="O411" i="62"/>
  <c r="O415" i="62" s="1"/>
  <c r="N411" i="62"/>
  <c r="N415" i="62" s="1"/>
  <c r="M411" i="62"/>
  <c r="M415" i="62" s="1"/>
  <c r="L411" i="62"/>
  <c r="L415" i="62" s="1"/>
  <c r="J411" i="62"/>
  <c r="J415" i="62" s="1"/>
  <c r="I411" i="62"/>
  <c r="I415" i="62" s="1"/>
  <c r="H411" i="62"/>
  <c r="H415" i="62" s="1"/>
  <c r="G411" i="62"/>
  <c r="G415" i="62" s="1"/>
  <c r="F411" i="62"/>
  <c r="F415" i="62" s="1"/>
  <c r="E411" i="62"/>
  <c r="E415" i="62" s="1"/>
  <c r="AI410" i="62"/>
  <c r="O175" i="31" s="1"/>
  <c r="AI409" i="62"/>
  <c r="AI408" i="62"/>
  <c r="AI407" i="62"/>
  <c r="AI406" i="62"/>
  <c r="AI405" i="62"/>
  <c r="AI404" i="62"/>
  <c r="AI403" i="62"/>
  <c r="AI402" i="62"/>
  <c r="AI401" i="62"/>
  <c r="AI400" i="62"/>
  <c r="AI399" i="62"/>
  <c r="AI398" i="62"/>
  <c r="AI397" i="62"/>
  <c r="AI396" i="62"/>
  <c r="AI395" i="62"/>
  <c r="O173" i="31" s="1"/>
  <c r="AH393" i="62"/>
  <c r="AD393" i="62"/>
  <c r="AC393" i="62"/>
  <c r="AB393" i="62"/>
  <c r="AA393" i="62"/>
  <c r="Z393" i="62"/>
  <c r="X393" i="62"/>
  <c r="W393" i="62"/>
  <c r="V393" i="62"/>
  <c r="U393" i="62"/>
  <c r="T393" i="62"/>
  <c r="S393" i="62"/>
  <c r="Q393" i="62"/>
  <c r="P393" i="62"/>
  <c r="O393" i="62"/>
  <c r="N393" i="62"/>
  <c r="M393" i="62"/>
  <c r="L393" i="62"/>
  <c r="J393" i="62"/>
  <c r="I393" i="62"/>
  <c r="H393" i="62"/>
  <c r="G393" i="62"/>
  <c r="F393" i="62"/>
  <c r="E393" i="62"/>
  <c r="AH391" i="62"/>
  <c r="AD391" i="62"/>
  <c r="AC391" i="62"/>
  <c r="AB391" i="62"/>
  <c r="AA391" i="62"/>
  <c r="Z391" i="62"/>
  <c r="X391" i="62"/>
  <c r="W391" i="62"/>
  <c r="V391" i="62"/>
  <c r="U391" i="62"/>
  <c r="T391" i="62"/>
  <c r="S391" i="62"/>
  <c r="Q391" i="62"/>
  <c r="P391" i="62"/>
  <c r="O391" i="62"/>
  <c r="N391" i="62"/>
  <c r="M391" i="62"/>
  <c r="L391" i="62"/>
  <c r="J391" i="62"/>
  <c r="I391" i="62"/>
  <c r="H391" i="62"/>
  <c r="G391" i="62"/>
  <c r="F391" i="62"/>
  <c r="E391" i="62"/>
  <c r="AI390" i="62"/>
  <c r="O170" i="31" s="1"/>
  <c r="AI389" i="62"/>
  <c r="AH388" i="62"/>
  <c r="AH392" i="62" s="1"/>
  <c r="AD388" i="62"/>
  <c r="AD392" i="62" s="1"/>
  <c r="AC388" i="62"/>
  <c r="AC392" i="62" s="1"/>
  <c r="AB388" i="62"/>
  <c r="AB392" i="62" s="1"/>
  <c r="AA388" i="62"/>
  <c r="AA392" i="62" s="1"/>
  <c r="Z388" i="62"/>
  <c r="Z392" i="62" s="1"/>
  <c r="X388" i="62"/>
  <c r="X392" i="62" s="1"/>
  <c r="W388" i="62"/>
  <c r="W392" i="62" s="1"/>
  <c r="V388" i="62"/>
  <c r="V392" i="62" s="1"/>
  <c r="T388" i="62"/>
  <c r="T392" i="62" s="1"/>
  <c r="S388" i="62"/>
  <c r="S392" i="62" s="1"/>
  <c r="Q388" i="62"/>
  <c r="Q392" i="62" s="1"/>
  <c r="P388" i="62"/>
  <c r="P392" i="62" s="1"/>
  <c r="O388" i="62"/>
  <c r="O392" i="62" s="1"/>
  <c r="N388" i="62"/>
  <c r="N392" i="62" s="1"/>
  <c r="M388" i="62"/>
  <c r="M392" i="62" s="1"/>
  <c r="L388" i="62"/>
  <c r="L392" i="62" s="1"/>
  <c r="J388" i="62"/>
  <c r="J392" i="62" s="1"/>
  <c r="I388" i="62"/>
  <c r="I392" i="62" s="1"/>
  <c r="H388" i="62"/>
  <c r="H392" i="62" s="1"/>
  <c r="G388" i="62"/>
  <c r="G392" i="62" s="1"/>
  <c r="F388" i="62"/>
  <c r="F392" i="62" s="1"/>
  <c r="E388" i="62"/>
  <c r="E392" i="62" s="1"/>
  <c r="AI387" i="62"/>
  <c r="O167" i="31" s="1"/>
  <c r="AI386" i="62"/>
  <c r="AI385" i="62"/>
  <c r="AI384" i="62"/>
  <c r="AI383" i="62"/>
  <c r="AI382" i="62"/>
  <c r="AI381" i="62"/>
  <c r="AI380" i="62"/>
  <c r="AI379" i="62"/>
  <c r="AI378" i="62"/>
  <c r="AI377" i="62"/>
  <c r="AI376" i="62"/>
  <c r="AI375" i="62"/>
  <c r="AI374" i="62"/>
  <c r="AI373" i="62"/>
  <c r="AI372" i="62"/>
  <c r="O165" i="31" s="1"/>
  <c r="AD370" i="62"/>
  <c r="AC370" i="62"/>
  <c r="AB370" i="62"/>
  <c r="AA370" i="62"/>
  <c r="Z370" i="62"/>
  <c r="X370" i="62"/>
  <c r="W370" i="62"/>
  <c r="V370" i="62"/>
  <c r="U370" i="62"/>
  <c r="T370" i="62"/>
  <c r="S370" i="62"/>
  <c r="Q370" i="62"/>
  <c r="P370" i="62"/>
  <c r="O370" i="62"/>
  <c r="N370" i="62"/>
  <c r="M370" i="62"/>
  <c r="L370" i="62"/>
  <c r="J370" i="62"/>
  <c r="I370" i="62"/>
  <c r="H370" i="62"/>
  <c r="G370" i="62"/>
  <c r="F370" i="62"/>
  <c r="E370" i="62"/>
  <c r="AD368" i="62"/>
  <c r="AC368" i="62"/>
  <c r="AB368" i="62"/>
  <c r="AA368" i="62"/>
  <c r="Z368" i="62"/>
  <c r="X368" i="62"/>
  <c r="W368" i="62"/>
  <c r="V368" i="62"/>
  <c r="U368" i="62"/>
  <c r="T368" i="62"/>
  <c r="S368" i="62"/>
  <c r="Q368" i="62"/>
  <c r="P368" i="62"/>
  <c r="O368" i="62"/>
  <c r="N368" i="62"/>
  <c r="M368" i="62"/>
  <c r="L368" i="62"/>
  <c r="J368" i="62"/>
  <c r="I368" i="62"/>
  <c r="H368" i="62"/>
  <c r="G368" i="62"/>
  <c r="F368" i="62"/>
  <c r="E368" i="62"/>
  <c r="AI367" i="62"/>
  <c r="AI366" i="62"/>
  <c r="AD365" i="62"/>
  <c r="AD369" i="62" s="1"/>
  <c r="AC365" i="62"/>
  <c r="AC369" i="62" s="1"/>
  <c r="AB365" i="62"/>
  <c r="AB369" i="62" s="1"/>
  <c r="AA365" i="62"/>
  <c r="AA369" i="62" s="1"/>
  <c r="Z365" i="62"/>
  <c r="Z369" i="62" s="1"/>
  <c r="X365" i="62"/>
  <c r="X369" i="62" s="1"/>
  <c r="W365" i="62"/>
  <c r="W369" i="62" s="1"/>
  <c r="V365" i="62"/>
  <c r="V369" i="62" s="1"/>
  <c r="U365" i="62"/>
  <c r="U369" i="62" s="1"/>
  <c r="T365" i="62"/>
  <c r="T369" i="62" s="1"/>
  <c r="S365" i="62"/>
  <c r="S369" i="62" s="1"/>
  <c r="Q365" i="62"/>
  <c r="Q369" i="62" s="1"/>
  <c r="P365" i="62"/>
  <c r="P369" i="62" s="1"/>
  <c r="O365" i="62"/>
  <c r="O369" i="62" s="1"/>
  <c r="N365" i="62"/>
  <c r="N369" i="62" s="1"/>
  <c r="M365" i="62"/>
  <c r="M369" i="62" s="1"/>
  <c r="L365" i="62"/>
  <c r="L369" i="62" s="1"/>
  <c r="J365" i="62"/>
  <c r="J369" i="62" s="1"/>
  <c r="I365" i="62"/>
  <c r="I369" i="62" s="1"/>
  <c r="H365" i="62"/>
  <c r="H369" i="62" s="1"/>
  <c r="G365" i="62"/>
  <c r="G369" i="62" s="1"/>
  <c r="F365" i="62"/>
  <c r="F369" i="62" s="1"/>
  <c r="E365" i="62"/>
  <c r="E369" i="62" s="1"/>
  <c r="AI364" i="62"/>
  <c r="AI363" i="62"/>
  <c r="AI362" i="62"/>
  <c r="AI361" i="62"/>
  <c r="AI360" i="62"/>
  <c r="AI359" i="62"/>
  <c r="AI358" i="62"/>
  <c r="AI357" i="62"/>
  <c r="AI356" i="62"/>
  <c r="AI355" i="62"/>
  <c r="AI354" i="62"/>
  <c r="AI353" i="62"/>
  <c r="AI352" i="62"/>
  <c r="AI351" i="62"/>
  <c r="AI350" i="62"/>
  <c r="AI349" i="62"/>
  <c r="AD347" i="62"/>
  <c r="AC347" i="62"/>
  <c r="AB347" i="62"/>
  <c r="AA347" i="62"/>
  <c r="Z347" i="62"/>
  <c r="X347" i="62"/>
  <c r="W347" i="62"/>
  <c r="V347" i="62"/>
  <c r="U347" i="62"/>
  <c r="T347" i="62"/>
  <c r="S347" i="62"/>
  <c r="Q347" i="62"/>
  <c r="P347" i="62"/>
  <c r="O347" i="62"/>
  <c r="N347" i="62"/>
  <c r="M347" i="62"/>
  <c r="L347" i="62"/>
  <c r="J347" i="62"/>
  <c r="I347" i="62"/>
  <c r="H347" i="62"/>
  <c r="G347" i="62"/>
  <c r="F347" i="62"/>
  <c r="E347" i="62"/>
  <c r="AD345" i="62"/>
  <c r="AC345" i="62"/>
  <c r="AB345" i="62"/>
  <c r="AA345" i="62"/>
  <c r="Z345" i="62"/>
  <c r="X345" i="62"/>
  <c r="W345" i="62"/>
  <c r="V345" i="62"/>
  <c r="U345" i="62"/>
  <c r="T345" i="62"/>
  <c r="S345" i="62"/>
  <c r="Q345" i="62"/>
  <c r="P345" i="62"/>
  <c r="O345" i="62"/>
  <c r="N345" i="62"/>
  <c r="M345" i="62"/>
  <c r="L345" i="62"/>
  <c r="J345" i="62"/>
  <c r="I345" i="62"/>
  <c r="H345" i="62"/>
  <c r="G345" i="62"/>
  <c r="F345" i="62"/>
  <c r="E345" i="62"/>
  <c r="AI344" i="62"/>
  <c r="O154" i="31" s="1"/>
  <c r="AI343" i="62"/>
  <c r="O153" i="31" s="1"/>
  <c r="AD342" i="62"/>
  <c r="AD346" i="62" s="1"/>
  <c r="AC342" i="62"/>
  <c r="AC346" i="62" s="1"/>
  <c r="AB342" i="62"/>
  <c r="AB346" i="62" s="1"/>
  <c r="AA342" i="62"/>
  <c r="AA346" i="62" s="1"/>
  <c r="Z342" i="62"/>
  <c r="Z346" i="62" s="1"/>
  <c r="X342" i="62"/>
  <c r="X346" i="62" s="1"/>
  <c r="W342" i="62"/>
  <c r="W346" i="62" s="1"/>
  <c r="V342" i="62"/>
  <c r="V346" i="62" s="1"/>
  <c r="U342" i="62"/>
  <c r="U346" i="62" s="1"/>
  <c r="T342" i="62"/>
  <c r="T346" i="62" s="1"/>
  <c r="S342" i="62"/>
  <c r="S346" i="62" s="1"/>
  <c r="Q342" i="62"/>
  <c r="Q346" i="62" s="1"/>
  <c r="P342" i="62"/>
  <c r="P346" i="62" s="1"/>
  <c r="O342" i="62"/>
  <c r="O346" i="62" s="1"/>
  <c r="N342" i="62"/>
  <c r="N346" i="62" s="1"/>
  <c r="M342" i="62"/>
  <c r="M346" i="62" s="1"/>
  <c r="L342" i="62"/>
  <c r="L346" i="62" s="1"/>
  <c r="J342" i="62"/>
  <c r="J346" i="62" s="1"/>
  <c r="I342" i="62"/>
  <c r="I346" i="62" s="1"/>
  <c r="H342" i="62"/>
  <c r="H346" i="62" s="1"/>
  <c r="G342" i="62"/>
  <c r="G346" i="62" s="1"/>
  <c r="F342" i="62"/>
  <c r="F346" i="62" s="1"/>
  <c r="E342" i="62"/>
  <c r="E346" i="62" s="1"/>
  <c r="AI341" i="62"/>
  <c r="O151" i="31" s="1"/>
  <c r="AI340" i="62"/>
  <c r="AI339" i="62"/>
  <c r="AI338" i="62"/>
  <c r="AI337" i="62"/>
  <c r="AI336" i="62"/>
  <c r="AI335" i="62"/>
  <c r="AI334" i="62"/>
  <c r="AI333" i="62"/>
  <c r="AI332" i="62"/>
  <c r="AI331" i="62"/>
  <c r="AI330" i="62"/>
  <c r="AI329" i="62"/>
  <c r="AI328" i="62"/>
  <c r="AI327" i="62"/>
  <c r="AI326" i="62"/>
  <c r="O149" i="31" s="1"/>
  <c r="AD324" i="62"/>
  <c r="AC324" i="62"/>
  <c r="AB324" i="62"/>
  <c r="AA324" i="62"/>
  <c r="Z324" i="62"/>
  <c r="X324" i="62"/>
  <c r="W324" i="62"/>
  <c r="V324" i="62"/>
  <c r="U324" i="62"/>
  <c r="T324" i="62"/>
  <c r="S324" i="62"/>
  <c r="Q324" i="62"/>
  <c r="P324" i="62"/>
  <c r="O324" i="62"/>
  <c r="N324" i="62"/>
  <c r="M324" i="62"/>
  <c r="L324" i="62"/>
  <c r="J324" i="62"/>
  <c r="I324" i="62"/>
  <c r="H324" i="62"/>
  <c r="G324" i="62"/>
  <c r="F324" i="62"/>
  <c r="E324" i="62"/>
  <c r="AD322" i="62"/>
  <c r="AC322" i="62"/>
  <c r="AB322" i="62"/>
  <c r="AA322" i="62"/>
  <c r="Z322" i="62"/>
  <c r="X322" i="62"/>
  <c r="W322" i="62"/>
  <c r="V322" i="62"/>
  <c r="U322" i="62"/>
  <c r="T322" i="62"/>
  <c r="S322" i="62"/>
  <c r="Q322" i="62"/>
  <c r="P322" i="62"/>
  <c r="O322" i="62"/>
  <c r="N322" i="62"/>
  <c r="M322" i="62"/>
  <c r="L322" i="62"/>
  <c r="J322" i="62"/>
  <c r="I322" i="62"/>
  <c r="H322" i="62"/>
  <c r="G322" i="62"/>
  <c r="F322" i="62"/>
  <c r="E322" i="62"/>
  <c r="AI321" i="62"/>
  <c r="O146" i="31" s="1"/>
  <c r="AI320" i="62"/>
  <c r="O145" i="31" s="1"/>
  <c r="AD319" i="62"/>
  <c r="AD323" i="62" s="1"/>
  <c r="AC319" i="62"/>
  <c r="AC323" i="62" s="1"/>
  <c r="AB319" i="62"/>
  <c r="AB323" i="62" s="1"/>
  <c r="AA319" i="62"/>
  <c r="AA323" i="62" s="1"/>
  <c r="Z319" i="62"/>
  <c r="Z323" i="62" s="1"/>
  <c r="X319" i="62"/>
  <c r="X323" i="62" s="1"/>
  <c r="W319" i="62"/>
  <c r="W323" i="62" s="1"/>
  <c r="V319" i="62"/>
  <c r="V323" i="62" s="1"/>
  <c r="U319" i="62"/>
  <c r="U323" i="62" s="1"/>
  <c r="T319" i="62"/>
  <c r="T323" i="62" s="1"/>
  <c r="S319" i="62"/>
  <c r="S323" i="62" s="1"/>
  <c r="Q319" i="62"/>
  <c r="Q323" i="62" s="1"/>
  <c r="P319" i="62"/>
  <c r="P323" i="62" s="1"/>
  <c r="N319" i="62"/>
  <c r="N323" i="62" s="1"/>
  <c r="M319" i="62"/>
  <c r="M323" i="62" s="1"/>
  <c r="L319" i="62"/>
  <c r="L323" i="62" s="1"/>
  <c r="J319" i="62"/>
  <c r="J323" i="62" s="1"/>
  <c r="H319" i="62"/>
  <c r="H323" i="62" s="1"/>
  <c r="G319" i="62"/>
  <c r="G323" i="62" s="1"/>
  <c r="F319" i="62"/>
  <c r="F323" i="62" s="1"/>
  <c r="E319" i="62"/>
  <c r="E323" i="62" s="1"/>
  <c r="AI318" i="62"/>
  <c r="O143" i="31" s="1"/>
  <c r="AI317" i="62"/>
  <c r="AI316" i="62"/>
  <c r="AI315" i="62"/>
  <c r="AI314" i="62"/>
  <c r="AI313" i="62"/>
  <c r="AI312" i="62"/>
  <c r="AI311" i="62"/>
  <c r="AI310" i="62"/>
  <c r="AI309" i="62"/>
  <c r="AI308" i="62"/>
  <c r="AI307" i="62"/>
  <c r="AI306" i="62"/>
  <c r="AI305" i="62"/>
  <c r="AI304" i="62"/>
  <c r="AI303" i="62"/>
  <c r="O141" i="31" s="1"/>
  <c r="AD301" i="62"/>
  <c r="AC301" i="62"/>
  <c r="AB301" i="62"/>
  <c r="AA301" i="62"/>
  <c r="Z301" i="62"/>
  <c r="W301" i="62"/>
  <c r="V301" i="62"/>
  <c r="U301" i="62"/>
  <c r="T301" i="62"/>
  <c r="S301" i="62"/>
  <c r="P301" i="62"/>
  <c r="O301" i="62"/>
  <c r="N301" i="62"/>
  <c r="M301" i="62"/>
  <c r="L301" i="62"/>
  <c r="I301" i="62"/>
  <c r="H301" i="62"/>
  <c r="G301" i="62"/>
  <c r="F301" i="62"/>
  <c r="E301" i="62"/>
  <c r="AD299" i="62"/>
  <c r="AC299" i="62"/>
  <c r="AB299" i="62"/>
  <c r="AA299" i="62"/>
  <c r="Z299" i="62"/>
  <c r="W299" i="62"/>
  <c r="V299" i="62"/>
  <c r="U299" i="62"/>
  <c r="T299" i="62"/>
  <c r="S299" i="62"/>
  <c r="P299" i="62"/>
  <c r="O299" i="62"/>
  <c r="N299" i="62"/>
  <c r="M299" i="62"/>
  <c r="L299" i="62"/>
  <c r="I299" i="62"/>
  <c r="H299" i="62"/>
  <c r="G299" i="62"/>
  <c r="F299" i="62"/>
  <c r="E299" i="62"/>
  <c r="AI298" i="62"/>
  <c r="O105" i="31" s="1"/>
  <c r="AI297" i="62"/>
  <c r="O104" i="31" s="1"/>
  <c r="AD296" i="62"/>
  <c r="AD300" i="62" s="1"/>
  <c r="AC296" i="62"/>
  <c r="AC300" i="62" s="1"/>
  <c r="AB296" i="62"/>
  <c r="AB300" i="62" s="1"/>
  <c r="AA296" i="62"/>
  <c r="AA300" i="62" s="1"/>
  <c r="Z296" i="62"/>
  <c r="Z300" i="62" s="1"/>
  <c r="W296" i="62"/>
  <c r="W300" i="62" s="1"/>
  <c r="V296" i="62"/>
  <c r="V300" i="62" s="1"/>
  <c r="U296" i="62"/>
  <c r="U300" i="62" s="1"/>
  <c r="T296" i="62"/>
  <c r="T300" i="62" s="1"/>
  <c r="S296" i="62"/>
  <c r="S300" i="62" s="1"/>
  <c r="P296" i="62"/>
  <c r="P300" i="62" s="1"/>
  <c r="O296" i="62"/>
  <c r="O300" i="62" s="1"/>
  <c r="N296" i="62"/>
  <c r="N300" i="62" s="1"/>
  <c r="M296" i="62"/>
  <c r="M300" i="62" s="1"/>
  <c r="L296" i="62"/>
  <c r="L300" i="62" s="1"/>
  <c r="I296" i="62"/>
  <c r="I300" i="62" s="1"/>
  <c r="H296" i="62"/>
  <c r="H300" i="62" s="1"/>
  <c r="G296" i="62"/>
  <c r="G300" i="62" s="1"/>
  <c r="F296" i="62"/>
  <c r="F300" i="62" s="1"/>
  <c r="E296" i="62"/>
  <c r="E300" i="62" s="1"/>
  <c r="AI295" i="62"/>
  <c r="O102" i="31" s="1"/>
  <c r="AI294" i="62"/>
  <c r="AI293" i="62"/>
  <c r="AI292" i="62"/>
  <c r="AI291" i="62"/>
  <c r="AI290" i="62"/>
  <c r="AI289" i="62"/>
  <c r="AI288" i="62"/>
  <c r="AI287" i="62"/>
  <c r="AI286" i="62"/>
  <c r="AI285" i="62"/>
  <c r="AI284" i="62"/>
  <c r="AI283" i="62"/>
  <c r="AI282" i="62"/>
  <c r="AI281" i="62"/>
  <c r="AI280" i="62"/>
  <c r="O100" i="31" s="1"/>
  <c r="AD278" i="62"/>
  <c r="AC278" i="62"/>
  <c r="AB278" i="62"/>
  <c r="AA278" i="62"/>
  <c r="Z278" i="62"/>
  <c r="W278" i="62"/>
  <c r="V278" i="62"/>
  <c r="U278" i="62"/>
  <c r="T278" i="62"/>
  <c r="S278" i="62"/>
  <c r="P278" i="62"/>
  <c r="O278" i="62"/>
  <c r="N278" i="62"/>
  <c r="M278" i="62"/>
  <c r="L278" i="62"/>
  <c r="I278" i="62"/>
  <c r="H278" i="62"/>
  <c r="G278" i="62"/>
  <c r="F278" i="62"/>
  <c r="E278" i="62"/>
  <c r="P277" i="62"/>
  <c r="AD276" i="62"/>
  <c r="AC276" i="62"/>
  <c r="AB276" i="62"/>
  <c r="AA276" i="62"/>
  <c r="Z276" i="62"/>
  <c r="W276" i="62"/>
  <c r="V276" i="62"/>
  <c r="U276" i="62"/>
  <c r="T276" i="62"/>
  <c r="S276" i="62"/>
  <c r="P276" i="62"/>
  <c r="O276" i="62"/>
  <c r="N276" i="62"/>
  <c r="M276" i="62"/>
  <c r="L276" i="62"/>
  <c r="I276" i="62"/>
  <c r="H276" i="62"/>
  <c r="G276" i="62"/>
  <c r="F276" i="62"/>
  <c r="E276" i="62"/>
  <c r="AI275" i="62"/>
  <c r="O97" i="31" s="1"/>
  <c r="AI274" i="62"/>
  <c r="O96" i="31" s="1"/>
  <c r="AD273" i="62"/>
  <c r="AD277" i="62" s="1"/>
  <c r="AC273" i="62"/>
  <c r="AC277" i="62" s="1"/>
  <c r="AB273" i="62"/>
  <c r="AB277" i="62" s="1"/>
  <c r="AA273" i="62"/>
  <c r="AA277" i="62" s="1"/>
  <c r="Z273" i="62"/>
  <c r="Z277" i="62" s="1"/>
  <c r="W273" i="62"/>
  <c r="W277" i="62" s="1"/>
  <c r="V273" i="62"/>
  <c r="V277" i="62" s="1"/>
  <c r="U273" i="62"/>
  <c r="U277" i="62" s="1"/>
  <c r="T273" i="62"/>
  <c r="T277" i="62" s="1"/>
  <c r="S273" i="62"/>
  <c r="S277" i="62" s="1"/>
  <c r="P273" i="62"/>
  <c r="O273" i="62"/>
  <c r="O277" i="62" s="1"/>
  <c r="N273" i="62"/>
  <c r="N277" i="62" s="1"/>
  <c r="M273" i="62"/>
  <c r="M277" i="62" s="1"/>
  <c r="L273" i="62"/>
  <c r="L277" i="62" s="1"/>
  <c r="I273" i="62"/>
  <c r="I277" i="62" s="1"/>
  <c r="H273" i="62"/>
  <c r="H277" i="62" s="1"/>
  <c r="G273" i="62"/>
  <c r="G277" i="62" s="1"/>
  <c r="F273" i="62"/>
  <c r="F277" i="62" s="1"/>
  <c r="E273" i="62"/>
  <c r="AI272" i="62"/>
  <c r="O94" i="31" s="1"/>
  <c r="AI271" i="62"/>
  <c r="AI270" i="62"/>
  <c r="AI269" i="62"/>
  <c r="AI268" i="62"/>
  <c r="AI267" i="62"/>
  <c r="AI266" i="62"/>
  <c r="AI265" i="62"/>
  <c r="AI264" i="62"/>
  <c r="AI263" i="62"/>
  <c r="AI262" i="62"/>
  <c r="AI261" i="62"/>
  <c r="AI260" i="62"/>
  <c r="AI259" i="62"/>
  <c r="AI258" i="62"/>
  <c r="AI257" i="62"/>
  <c r="O92" i="31" s="1"/>
  <c r="AD255" i="62"/>
  <c r="AC255" i="62"/>
  <c r="AB255" i="62"/>
  <c r="AA255" i="62"/>
  <c r="Z255" i="62"/>
  <c r="W255" i="62"/>
  <c r="V255" i="62"/>
  <c r="U255" i="62"/>
  <c r="T255" i="62"/>
  <c r="S255" i="62"/>
  <c r="P255" i="62"/>
  <c r="O255" i="62"/>
  <c r="N255" i="62"/>
  <c r="M255" i="62"/>
  <c r="L255" i="62"/>
  <c r="I255" i="62"/>
  <c r="H255" i="62"/>
  <c r="G255" i="62"/>
  <c r="F255" i="62"/>
  <c r="E255" i="62"/>
  <c r="AD253" i="62"/>
  <c r="AC253" i="62"/>
  <c r="AB253" i="62"/>
  <c r="AA253" i="62"/>
  <c r="Z253" i="62"/>
  <c r="W253" i="62"/>
  <c r="V253" i="62"/>
  <c r="U253" i="62"/>
  <c r="T253" i="62"/>
  <c r="S253" i="62"/>
  <c r="P253" i="62"/>
  <c r="O253" i="62"/>
  <c r="N253" i="62"/>
  <c r="M253" i="62"/>
  <c r="L253" i="62"/>
  <c r="I253" i="62"/>
  <c r="H253" i="62"/>
  <c r="G253" i="62"/>
  <c r="F253" i="62"/>
  <c r="E253" i="62"/>
  <c r="AI252" i="62"/>
  <c r="O89" i="31" s="1"/>
  <c r="AI251" i="62"/>
  <c r="O88" i="31" s="1"/>
  <c r="AD250" i="62"/>
  <c r="AD254" i="62" s="1"/>
  <c r="AC250" i="62"/>
  <c r="AC254" i="62" s="1"/>
  <c r="AB250" i="62"/>
  <c r="AB254" i="62" s="1"/>
  <c r="AA250" i="62"/>
  <c r="AA254" i="62" s="1"/>
  <c r="Z250" i="62"/>
  <c r="Z254" i="62" s="1"/>
  <c r="W250" i="62"/>
  <c r="W254" i="62" s="1"/>
  <c r="V250" i="62"/>
  <c r="V254" i="62" s="1"/>
  <c r="U250" i="62"/>
  <c r="U254" i="62" s="1"/>
  <c r="T250" i="62"/>
  <c r="T254" i="62" s="1"/>
  <c r="S250" i="62"/>
  <c r="S254" i="62" s="1"/>
  <c r="P250" i="62"/>
  <c r="P254" i="62" s="1"/>
  <c r="O250" i="62"/>
  <c r="O254" i="62" s="1"/>
  <c r="N250" i="62"/>
  <c r="N254" i="62" s="1"/>
  <c r="M250" i="62"/>
  <c r="L250" i="62"/>
  <c r="L254" i="62" s="1"/>
  <c r="I250" i="62"/>
  <c r="I254" i="62" s="1"/>
  <c r="H250" i="62"/>
  <c r="H254" i="62" s="1"/>
  <c r="G250" i="62"/>
  <c r="G254" i="62" s="1"/>
  <c r="F250" i="62"/>
  <c r="F254" i="62" s="1"/>
  <c r="E250" i="62"/>
  <c r="E254" i="62" s="1"/>
  <c r="AI249" i="62"/>
  <c r="O86" i="31" s="1"/>
  <c r="AI248" i="62"/>
  <c r="AI247" i="62"/>
  <c r="AI246" i="62"/>
  <c r="AI245" i="62"/>
  <c r="AI244" i="62"/>
  <c r="AI243" i="62"/>
  <c r="AI242" i="62"/>
  <c r="AI241" i="62"/>
  <c r="AI240" i="62"/>
  <c r="AI239" i="62"/>
  <c r="AI238" i="62"/>
  <c r="AI237" i="62"/>
  <c r="AI236" i="62"/>
  <c r="AI235" i="62"/>
  <c r="AI234" i="62"/>
  <c r="O84" i="31" s="1"/>
  <c r="AD232" i="62"/>
  <c r="AC232" i="62"/>
  <c r="AB232" i="62"/>
  <c r="AA232" i="62"/>
  <c r="Z232" i="62"/>
  <c r="W232" i="62"/>
  <c r="V232" i="62"/>
  <c r="U232" i="62"/>
  <c r="T232" i="62"/>
  <c r="S232" i="62"/>
  <c r="P232" i="62"/>
  <c r="O232" i="62"/>
  <c r="N232" i="62"/>
  <c r="M232" i="62"/>
  <c r="L232" i="62"/>
  <c r="I232" i="62"/>
  <c r="H232" i="62"/>
  <c r="G232" i="62"/>
  <c r="F232" i="62"/>
  <c r="E232" i="62"/>
  <c r="AD230" i="62"/>
  <c r="AC230" i="62"/>
  <c r="AB230" i="62"/>
  <c r="AA230" i="62"/>
  <c r="Z230" i="62"/>
  <c r="W230" i="62"/>
  <c r="V230" i="62"/>
  <c r="U230" i="62"/>
  <c r="T230" i="62"/>
  <c r="S230" i="62"/>
  <c r="P230" i="62"/>
  <c r="O230" i="62"/>
  <c r="N230" i="62"/>
  <c r="M230" i="62"/>
  <c r="L230" i="62"/>
  <c r="I230" i="62"/>
  <c r="H230" i="62"/>
  <c r="G230" i="62"/>
  <c r="F230" i="62"/>
  <c r="E230" i="62"/>
  <c r="AI229" i="62"/>
  <c r="O81" i="31" s="1"/>
  <c r="AI228" i="62"/>
  <c r="O80" i="31" s="1"/>
  <c r="AD227" i="62"/>
  <c r="AD231" i="62" s="1"/>
  <c r="AC227" i="62"/>
  <c r="AC231" i="62" s="1"/>
  <c r="AB227" i="62"/>
  <c r="AB231" i="62" s="1"/>
  <c r="AA227" i="62"/>
  <c r="AA231" i="62" s="1"/>
  <c r="Z227" i="62"/>
  <c r="Z231" i="62" s="1"/>
  <c r="W227" i="62"/>
  <c r="W231" i="62" s="1"/>
  <c r="V227" i="62"/>
  <c r="V231" i="62" s="1"/>
  <c r="U227" i="62"/>
  <c r="U231" i="62" s="1"/>
  <c r="T227" i="62"/>
  <c r="T231" i="62" s="1"/>
  <c r="S227" i="62"/>
  <c r="S231" i="62" s="1"/>
  <c r="P227" i="62"/>
  <c r="P231" i="62" s="1"/>
  <c r="O227" i="62"/>
  <c r="O231" i="62" s="1"/>
  <c r="N227" i="62"/>
  <c r="N231" i="62" s="1"/>
  <c r="M227" i="62"/>
  <c r="M231" i="62" s="1"/>
  <c r="L227" i="62"/>
  <c r="L231" i="62" s="1"/>
  <c r="I227" i="62"/>
  <c r="I231" i="62" s="1"/>
  <c r="H227" i="62"/>
  <c r="H231" i="62" s="1"/>
  <c r="G227" i="62"/>
  <c r="G231" i="62" s="1"/>
  <c r="F227" i="62"/>
  <c r="F231" i="62" s="1"/>
  <c r="E227" i="62"/>
  <c r="AI226" i="62"/>
  <c r="O78" i="31" s="1"/>
  <c r="AI225" i="62"/>
  <c r="AI224" i="62"/>
  <c r="AI223" i="62"/>
  <c r="AI222" i="62"/>
  <c r="AI221" i="62"/>
  <c r="AI220" i="62"/>
  <c r="AI219" i="62"/>
  <c r="AI218" i="62"/>
  <c r="AI217" i="62"/>
  <c r="AI216" i="62"/>
  <c r="AI215" i="62"/>
  <c r="AI214" i="62"/>
  <c r="AI213" i="62"/>
  <c r="AI212" i="62"/>
  <c r="AI211" i="62"/>
  <c r="O76" i="31" s="1"/>
  <c r="AD209" i="62"/>
  <c r="AC209" i="62"/>
  <c r="AB209" i="62"/>
  <c r="AA209" i="62"/>
  <c r="Z209" i="62"/>
  <c r="W209" i="62"/>
  <c r="V209" i="62"/>
  <c r="U209" i="62"/>
  <c r="T209" i="62"/>
  <c r="S209" i="62"/>
  <c r="P209" i="62"/>
  <c r="O209" i="62"/>
  <c r="N209" i="62"/>
  <c r="M209" i="62"/>
  <c r="L209" i="62"/>
  <c r="I209" i="62"/>
  <c r="H209" i="62"/>
  <c r="G209" i="62"/>
  <c r="F209" i="62"/>
  <c r="E209" i="62"/>
  <c r="AD207" i="62"/>
  <c r="AC207" i="62"/>
  <c r="AB207" i="62"/>
  <c r="AA207" i="62"/>
  <c r="Z207" i="62"/>
  <c r="W207" i="62"/>
  <c r="V207" i="62"/>
  <c r="U207" i="62"/>
  <c r="T207" i="62"/>
  <c r="S207" i="62"/>
  <c r="P207" i="62"/>
  <c r="O207" i="62"/>
  <c r="N207" i="62"/>
  <c r="M207" i="62"/>
  <c r="L207" i="62"/>
  <c r="I207" i="62"/>
  <c r="H207" i="62"/>
  <c r="G207" i="62"/>
  <c r="F207" i="62"/>
  <c r="E207" i="62"/>
  <c r="AI206" i="62"/>
  <c r="O73" i="31" s="1"/>
  <c r="AI205" i="62"/>
  <c r="O72" i="31" s="1"/>
  <c r="AD204" i="62"/>
  <c r="AD208" i="62" s="1"/>
  <c r="AC204" i="62"/>
  <c r="AC208" i="62" s="1"/>
  <c r="AB204" i="62"/>
  <c r="AB208" i="62" s="1"/>
  <c r="AA204" i="62"/>
  <c r="AA208" i="62" s="1"/>
  <c r="Z204" i="62"/>
  <c r="Z208" i="62" s="1"/>
  <c r="W204" i="62"/>
  <c r="W208" i="62" s="1"/>
  <c r="V204" i="62"/>
  <c r="V208" i="62" s="1"/>
  <c r="U204" i="62"/>
  <c r="U208" i="62" s="1"/>
  <c r="T204" i="62"/>
  <c r="T208" i="62" s="1"/>
  <c r="S204" i="62"/>
  <c r="S208" i="62" s="1"/>
  <c r="P204" i="62"/>
  <c r="P208" i="62" s="1"/>
  <c r="O204" i="62"/>
  <c r="O208" i="62" s="1"/>
  <c r="N204" i="62"/>
  <c r="N208" i="62" s="1"/>
  <c r="M204" i="62"/>
  <c r="M208" i="62" s="1"/>
  <c r="L204" i="62"/>
  <c r="I204" i="62"/>
  <c r="I208" i="62" s="1"/>
  <c r="H204" i="62"/>
  <c r="H208" i="62" s="1"/>
  <c r="G204" i="62"/>
  <c r="G208" i="62" s="1"/>
  <c r="F204" i="62"/>
  <c r="F208" i="62" s="1"/>
  <c r="E204" i="62"/>
  <c r="E208" i="62" s="1"/>
  <c r="AI203" i="62"/>
  <c r="O70" i="31" s="1"/>
  <c r="AI202" i="62"/>
  <c r="AI201" i="62"/>
  <c r="AI200" i="62"/>
  <c r="AI199" i="62"/>
  <c r="AI198" i="62"/>
  <c r="AI197" i="62"/>
  <c r="AI196" i="62"/>
  <c r="AI195" i="62"/>
  <c r="AI194" i="62"/>
  <c r="AI193" i="62"/>
  <c r="AI192" i="62"/>
  <c r="AI191" i="62"/>
  <c r="AI190" i="62"/>
  <c r="AI189" i="62"/>
  <c r="AI188" i="62"/>
  <c r="O68" i="31" s="1"/>
  <c r="AD186" i="62"/>
  <c r="AC186" i="62"/>
  <c r="AB186" i="62"/>
  <c r="AA186" i="62"/>
  <c r="Z186" i="62"/>
  <c r="W186" i="62"/>
  <c r="V186" i="62"/>
  <c r="U186" i="62"/>
  <c r="T186" i="62"/>
  <c r="S186" i="62"/>
  <c r="P186" i="62"/>
  <c r="O186" i="62"/>
  <c r="N186" i="62"/>
  <c r="M186" i="62"/>
  <c r="L186" i="62"/>
  <c r="I186" i="62"/>
  <c r="H186" i="62"/>
  <c r="G186" i="62"/>
  <c r="F186" i="62"/>
  <c r="E186" i="62"/>
  <c r="AD184" i="62"/>
  <c r="AC184" i="62"/>
  <c r="AB184" i="62"/>
  <c r="AA184" i="62"/>
  <c r="Z184" i="62"/>
  <c r="W184" i="62"/>
  <c r="V184" i="62"/>
  <c r="U184" i="62"/>
  <c r="T184" i="62"/>
  <c r="S184" i="62"/>
  <c r="P184" i="62"/>
  <c r="O184" i="62"/>
  <c r="N184" i="62"/>
  <c r="M184" i="62"/>
  <c r="L184" i="62"/>
  <c r="I184" i="62"/>
  <c r="H184" i="62"/>
  <c r="G184" i="62"/>
  <c r="F184" i="62"/>
  <c r="E184" i="62"/>
  <c r="AI183" i="62"/>
  <c r="O65" i="31" s="1"/>
  <c r="AI182" i="62"/>
  <c r="O64" i="31" s="1"/>
  <c r="AD181" i="62"/>
  <c r="AD185" i="62" s="1"/>
  <c r="AC181" i="62"/>
  <c r="AC185" i="62" s="1"/>
  <c r="AB181" i="62"/>
  <c r="AB185" i="62" s="1"/>
  <c r="AA181" i="62"/>
  <c r="AA185" i="62" s="1"/>
  <c r="Z181" i="62"/>
  <c r="Z185" i="62" s="1"/>
  <c r="W181" i="62"/>
  <c r="W185" i="62" s="1"/>
  <c r="V181" i="62"/>
  <c r="V185" i="62" s="1"/>
  <c r="U181" i="62"/>
  <c r="U185" i="62" s="1"/>
  <c r="T181" i="62"/>
  <c r="T185" i="62" s="1"/>
  <c r="S181" i="62"/>
  <c r="S185" i="62" s="1"/>
  <c r="P181" i="62"/>
  <c r="P185" i="62" s="1"/>
  <c r="O181" i="62"/>
  <c r="O185" i="62" s="1"/>
  <c r="N181" i="62"/>
  <c r="N185" i="62" s="1"/>
  <c r="M181" i="62"/>
  <c r="M185" i="62" s="1"/>
  <c r="L181" i="62"/>
  <c r="L185" i="62" s="1"/>
  <c r="I181" i="62"/>
  <c r="I185" i="62" s="1"/>
  <c r="H181" i="62"/>
  <c r="H185" i="62" s="1"/>
  <c r="G181" i="62"/>
  <c r="G185" i="62" s="1"/>
  <c r="F181" i="62"/>
  <c r="F185" i="62" s="1"/>
  <c r="E181" i="62"/>
  <c r="AI180" i="62"/>
  <c r="O62" i="31" s="1"/>
  <c r="AI179" i="62"/>
  <c r="AI178" i="62"/>
  <c r="AI177" i="62"/>
  <c r="AI176" i="62"/>
  <c r="AI175" i="62"/>
  <c r="AI174" i="62"/>
  <c r="AI173" i="62"/>
  <c r="AI172" i="62"/>
  <c r="AI171" i="62"/>
  <c r="AI170" i="62"/>
  <c r="AI169" i="62"/>
  <c r="AI168" i="62"/>
  <c r="AI167" i="62"/>
  <c r="AI166" i="62"/>
  <c r="AI165" i="62"/>
  <c r="O60" i="31" s="1"/>
  <c r="AD163" i="62"/>
  <c r="AC163" i="62"/>
  <c r="AB163" i="62"/>
  <c r="AA163" i="62"/>
  <c r="Z163" i="62"/>
  <c r="W163" i="62"/>
  <c r="V163" i="62"/>
  <c r="U163" i="62"/>
  <c r="T163" i="62"/>
  <c r="S163" i="62"/>
  <c r="P163" i="62"/>
  <c r="O163" i="62"/>
  <c r="N163" i="62"/>
  <c r="M163" i="62"/>
  <c r="L163" i="62"/>
  <c r="I163" i="62"/>
  <c r="H163" i="62"/>
  <c r="G163" i="62"/>
  <c r="F163" i="62"/>
  <c r="E163" i="62"/>
  <c r="AD161" i="62"/>
  <c r="AC161" i="62"/>
  <c r="AB161" i="62"/>
  <c r="AA161" i="62"/>
  <c r="Z161" i="62"/>
  <c r="W161" i="62"/>
  <c r="V161" i="62"/>
  <c r="U161" i="62"/>
  <c r="T161" i="62"/>
  <c r="S161" i="62"/>
  <c r="P161" i="62"/>
  <c r="O161" i="62"/>
  <c r="N161" i="62"/>
  <c r="M161" i="62"/>
  <c r="L161" i="62"/>
  <c r="I161" i="62"/>
  <c r="H161" i="62"/>
  <c r="G161" i="62"/>
  <c r="F161" i="62"/>
  <c r="E161" i="62"/>
  <c r="AI160" i="62"/>
  <c r="O57" i="31" s="1"/>
  <c r="AI159" i="62"/>
  <c r="O56" i="31" s="1"/>
  <c r="AD158" i="62"/>
  <c r="AD162" i="62" s="1"/>
  <c r="AC158" i="62"/>
  <c r="AC162" i="62" s="1"/>
  <c r="AB158" i="62"/>
  <c r="AB162" i="62" s="1"/>
  <c r="AA158" i="62"/>
  <c r="AA162" i="62" s="1"/>
  <c r="Z158" i="62"/>
  <c r="Z162" i="62" s="1"/>
  <c r="W158" i="62"/>
  <c r="W162" i="62" s="1"/>
  <c r="V158" i="62"/>
  <c r="V162" i="62" s="1"/>
  <c r="U158" i="62"/>
  <c r="U162" i="62" s="1"/>
  <c r="T158" i="62"/>
  <c r="T162" i="62" s="1"/>
  <c r="S158" i="62"/>
  <c r="S162" i="62" s="1"/>
  <c r="R158" i="62"/>
  <c r="Q158" i="62"/>
  <c r="P158" i="62"/>
  <c r="P162" i="62" s="1"/>
  <c r="O158" i="62"/>
  <c r="O162" i="62" s="1"/>
  <c r="N158" i="62"/>
  <c r="N162" i="62" s="1"/>
  <c r="M158" i="62"/>
  <c r="M162" i="62" s="1"/>
  <c r="L158" i="62"/>
  <c r="L162" i="62" s="1"/>
  <c r="K158" i="62"/>
  <c r="J158" i="62"/>
  <c r="I158" i="62"/>
  <c r="I162" i="62" s="1"/>
  <c r="G158" i="62"/>
  <c r="G162" i="62" s="1"/>
  <c r="F158" i="62"/>
  <c r="F162" i="62" s="1"/>
  <c r="E158" i="62"/>
  <c r="E162" i="62" s="1"/>
  <c r="D158" i="62"/>
  <c r="AI157" i="62"/>
  <c r="O54" i="31" s="1"/>
  <c r="AI155" i="62"/>
  <c r="AI154" i="62"/>
  <c r="AI153" i="62"/>
  <c r="AI152" i="62"/>
  <c r="AI151" i="62"/>
  <c r="AI150" i="62"/>
  <c r="AI149" i="62"/>
  <c r="AI148" i="62"/>
  <c r="AI147" i="62"/>
  <c r="AI146" i="62"/>
  <c r="AI145" i="62"/>
  <c r="AI144" i="62"/>
  <c r="AI143" i="62"/>
  <c r="AI142" i="62"/>
  <c r="O52" i="31" s="1"/>
  <c r="AD140" i="62"/>
  <c r="AC140" i="62"/>
  <c r="AB140" i="62"/>
  <c r="AA140" i="62"/>
  <c r="Z140" i="62"/>
  <c r="W140" i="62"/>
  <c r="V140" i="62"/>
  <c r="U140" i="62"/>
  <c r="T140" i="62"/>
  <c r="S140" i="62"/>
  <c r="P140" i="62"/>
  <c r="O140" i="62"/>
  <c r="N140" i="62"/>
  <c r="M140" i="62"/>
  <c r="L140" i="62"/>
  <c r="I140" i="62"/>
  <c r="H140" i="62"/>
  <c r="G140" i="62"/>
  <c r="F140" i="62"/>
  <c r="E140" i="62"/>
  <c r="AD138" i="62"/>
  <c r="AC138" i="62"/>
  <c r="AB138" i="62"/>
  <c r="AA138" i="62"/>
  <c r="Z138" i="62"/>
  <c r="W138" i="62"/>
  <c r="V138" i="62"/>
  <c r="U138" i="62"/>
  <c r="T138" i="62"/>
  <c r="S138" i="62"/>
  <c r="P138" i="62"/>
  <c r="O138" i="62"/>
  <c r="N138" i="62"/>
  <c r="M138" i="62"/>
  <c r="L138" i="62"/>
  <c r="I138" i="62"/>
  <c r="H138" i="62"/>
  <c r="G138" i="62"/>
  <c r="F138" i="62"/>
  <c r="E138" i="62"/>
  <c r="AI137" i="62"/>
  <c r="O49" i="31" s="1"/>
  <c r="AI136" i="62"/>
  <c r="O48" i="31" s="1"/>
  <c r="AD135" i="62"/>
  <c r="AD139" i="62" s="1"/>
  <c r="AC135" i="62"/>
  <c r="AC139" i="62" s="1"/>
  <c r="AB135" i="62"/>
  <c r="AB139" i="62" s="1"/>
  <c r="AA135" i="62"/>
  <c r="AA139" i="62" s="1"/>
  <c r="Z135" i="62"/>
  <c r="Z139" i="62" s="1"/>
  <c r="W135" i="62"/>
  <c r="W139" i="62" s="1"/>
  <c r="V135" i="62"/>
  <c r="V139" i="62" s="1"/>
  <c r="U135" i="62"/>
  <c r="U139" i="62" s="1"/>
  <c r="T135" i="62"/>
  <c r="T139" i="62" s="1"/>
  <c r="S135" i="62"/>
  <c r="S139" i="62" s="1"/>
  <c r="P135" i="62"/>
  <c r="P139" i="62" s="1"/>
  <c r="O135" i="62"/>
  <c r="O139" i="62" s="1"/>
  <c r="N135" i="62"/>
  <c r="N139" i="62" s="1"/>
  <c r="M135" i="62"/>
  <c r="M139" i="62" s="1"/>
  <c r="L135" i="62"/>
  <c r="L139" i="62" s="1"/>
  <c r="I135" i="62"/>
  <c r="I139" i="62" s="1"/>
  <c r="H135" i="62"/>
  <c r="H139" i="62" s="1"/>
  <c r="G135" i="62"/>
  <c r="G139" i="62" s="1"/>
  <c r="F135" i="62"/>
  <c r="F139" i="62" s="1"/>
  <c r="E135" i="62"/>
  <c r="E139" i="62" s="1"/>
  <c r="AI134" i="62"/>
  <c r="O46" i="31" s="1"/>
  <c r="AI133" i="62"/>
  <c r="AI132" i="62"/>
  <c r="AI131" i="62"/>
  <c r="AI130" i="62"/>
  <c r="AI129" i="62"/>
  <c r="AI128" i="62"/>
  <c r="AI127" i="62"/>
  <c r="AI126" i="62"/>
  <c r="AI125" i="62"/>
  <c r="AI124" i="62"/>
  <c r="AI123" i="62"/>
  <c r="AI122" i="62"/>
  <c r="AI121" i="62"/>
  <c r="AI120" i="62"/>
  <c r="AI119" i="62"/>
  <c r="O44" i="31" s="1"/>
  <c r="AD117" i="62"/>
  <c r="AC117" i="62"/>
  <c r="AB117" i="62"/>
  <c r="AA117" i="62"/>
  <c r="Z117" i="62"/>
  <c r="W117" i="62"/>
  <c r="V117" i="62"/>
  <c r="U117" i="62"/>
  <c r="T117" i="62"/>
  <c r="S117" i="62"/>
  <c r="P117" i="62"/>
  <c r="O117" i="62"/>
  <c r="N117" i="62"/>
  <c r="M117" i="62"/>
  <c r="L117" i="62"/>
  <c r="I117" i="62"/>
  <c r="H117" i="62"/>
  <c r="G117" i="62"/>
  <c r="F117" i="62"/>
  <c r="E117" i="62"/>
  <c r="AD115" i="62"/>
  <c r="AC115" i="62"/>
  <c r="AB115" i="62"/>
  <c r="AA115" i="62"/>
  <c r="Z115" i="62"/>
  <c r="W115" i="62"/>
  <c r="V115" i="62"/>
  <c r="U115" i="62"/>
  <c r="T115" i="62"/>
  <c r="S115" i="62"/>
  <c r="P115" i="62"/>
  <c r="O115" i="62"/>
  <c r="N115" i="62"/>
  <c r="M115" i="62"/>
  <c r="L115" i="62"/>
  <c r="I115" i="62"/>
  <c r="H115" i="62"/>
  <c r="G115" i="62"/>
  <c r="F115" i="62"/>
  <c r="E115" i="62"/>
  <c r="AI114" i="62"/>
  <c r="O41" i="31" s="1"/>
  <c r="AI113" i="62"/>
  <c r="O40" i="31" s="1"/>
  <c r="AD112" i="62"/>
  <c r="AD116" i="62" s="1"/>
  <c r="AC112" i="62"/>
  <c r="AC116" i="62" s="1"/>
  <c r="AB112" i="62"/>
  <c r="AB116" i="62" s="1"/>
  <c r="AA112" i="62"/>
  <c r="AA116" i="62" s="1"/>
  <c r="Z112" i="62"/>
  <c r="Z116" i="62" s="1"/>
  <c r="W112" i="62"/>
  <c r="W116" i="62" s="1"/>
  <c r="V112" i="62"/>
  <c r="V116" i="62" s="1"/>
  <c r="U112" i="62"/>
  <c r="U116" i="62" s="1"/>
  <c r="T112" i="62"/>
  <c r="T116" i="62" s="1"/>
  <c r="S112" i="62"/>
  <c r="S116" i="62" s="1"/>
  <c r="P112" i="62"/>
  <c r="P116" i="62" s="1"/>
  <c r="O112" i="62"/>
  <c r="O116" i="62" s="1"/>
  <c r="N112" i="62"/>
  <c r="N116" i="62" s="1"/>
  <c r="M112" i="62"/>
  <c r="M116" i="62" s="1"/>
  <c r="L112" i="62"/>
  <c r="L116" i="62" s="1"/>
  <c r="I112" i="62"/>
  <c r="I116" i="62" s="1"/>
  <c r="H112" i="62"/>
  <c r="H116" i="62" s="1"/>
  <c r="G112" i="62"/>
  <c r="G116" i="62" s="1"/>
  <c r="F112" i="62"/>
  <c r="F116" i="62" s="1"/>
  <c r="E112" i="62"/>
  <c r="AI111" i="62"/>
  <c r="O38" i="31" s="1"/>
  <c r="AI110" i="62"/>
  <c r="AI109" i="62"/>
  <c r="AI108" i="62"/>
  <c r="AI107" i="62"/>
  <c r="AI106" i="62"/>
  <c r="AI105" i="62"/>
  <c r="AI104" i="62"/>
  <c r="AI103" i="62"/>
  <c r="AI102" i="62"/>
  <c r="AI101" i="62"/>
  <c r="AI100" i="62"/>
  <c r="AI99" i="62"/>
  <c r="AI98" i="62"/>
  <c r="AI97" i="62"/>
  <c r="AI96" i="62"/>
  <c r="O36" i="31" s="1"/>
  <c r="AD94" i="62"/>
  <c r="AC94" i="62"/>
  <c r="AB94" i="62"/>
  <c r="AA94" i="62"/>
  <c r="Z94" i="62"/>
  <c r="W94" i="62"/>
  <c r="V94" i="62"/>
  <c r="U94" i="62"/>
  <c r="T94" i="62"/>
  <c r="S94" i="62"/>
  <c r="P94" i="62"/>
  <c r="O94" i="62"/>
  <c r="N94" i="62"/>
  <c r="M94" i="62"/>
  <c r="L94" i="62"/>
  <c r="I94" i="62"/>
  <c r="H94" i="62"/>
  <c r="G94" i="62"/>
  <c r="F94" i="62"/>
  <c r="E94" i="62"/>
  <c r="AD92" i="62"/>
  <c r="AC92" i="62"/>
  <c r="AB92" i="62"/>
  <c r="AA92" i="62"/>
  <c r="Z92" i="62"/>
  <c r="W92" i="62"/>
  <c r="V92" i="62"/>
  <c r="U92" i="62"/>
  <c r="T92" i="62"/>
  <c r="S92" i="62"/>
  <c r="P92" i="62"/>
  <c r="O92" i="62"/>
  <c r="N92" i="62"/>
  <c r="M92" i="62"/>
  <c r="L92" i="62"/>
  <c r="I92" i="62"/>
  <c r="H92" i="62"/>
  <c r="G92" i="62"/>
  <c r="F92" i="62"/>
  <c r="E92" i="62"/>
  <c r="AI91" i="62"/>
  <c r="O33" i="31" s="1"/>
  <c r="AI90" i="62"/>
  <c r="O32" i="31" s="1"/>
  <c r="AD89" i="62"/>
  <c r="AD93" i="62" s="1"/>
  <c r="AC93" i="62"/>
  <c r="AB89" i="62"/>
  <c r="AB93" i="62" s="1"/>
  <c r="AA89" i="62"/>
  <c r="AA93" i="62" s="1"/>
  <c r="Z89" i="62"/>
  <c r="Z93" i="62" s="1"/>
  <c r="W89" i="62"/>
  <c r="W93" i="62" s="1"/>
  <c r="V89" i="62"/>
  <c r="V93" i="62" s="1"/>
  <c r="U89" i="62"/>
  <c r="U93" i="62" s="1"/>
  <c r="T89" i="62"/>
  <c r="T93" i="62" s="1"/>
  <c r="S89" i="62"/>
  <c r="S93" i="62" s="1"/>
  <c r="P89" i="62"/>
  <c r="P93" i="62" s="1"/>
  <c r="O89" i="62"/>
  <c r="O93" i="62" s="1"/>
  <c r="N89" i="62"/>
  <c r="N93" i="62" s="1"/>
  <c r="L89" i="62"/>
  <c r="L93" i="62" s="1"/>
  <c r="I89" i="62"/>
  <c r="I93" i="62" s="1"/>
  <c r="H89" i="62"/>
  <c r="H93" i="62" s="1"/>
  <c r="G89" i="62"/>
  <c r="G93" i="62" s="1"/>
  <c r="F89" i="62"/>
  <c r="F93" i="62" s="1"/>
  <c r="E89" i="62"/>
  <c r="E93" i="62" s="1"/>
  <c r="AI88" i="62"/>
  <c r="O30" i="31" s="1"/>
  <c r="AI87" i="62"/>
  <c r="AI86" i="62"/>
  <c r="AI85" i="62"/>
  <c r="AI84" i="62"/>
  <c r="AI83" i="62"/>
  <c r="AI82" i="62"/>
  <c r="AI81" i="62"/>
  <c r="AI80" i="62"/>
  <c r="AI79" i="62"/>
  <c r="AI78" i="62"/>
  <c r="AI77" i="62"/>
  <c r="AI76" i="62"/>
  <c r="AI75" i="62"/>
  <c r="AI74" i="62"/>
  <c r="AI73" i="62"/>
  <c r="O28" i="31" s="1"/>
  <c r="AD71" i="62"/>
  <c r="AC71" i="62"/>
  <c r="AB71" i="62"/>
  <c r="AA71" i="62"/>
  <c r="Z71" i="62"/>
  <c r="W71" i="62"/>
  <c r="V71" i="62"/>
  <c r="U71" i="62"/>
  <c r="T71" i="62"/>
  <c r="S71" i="62"/>
  <c r="P71" i="62"/>
  <c r="O71" i="62"/>
  <c r="N71" i="62"/>
  <c r="M71" i="62"/>
  <c r="L71" i="62"/>
  <c r="I71" i="62"/>
  <c r="H71" i="62"/>
  <c r="G71" i="62"/>
  <c r="F71" i="62"/>
  <c r="E71" i="62"/>
  <c r="AD69" i="62"/>
  <c r="AC69" i="62"/>
  <c r="AB69" i="62"/>
  <c r="AA69" i="62"/>
  <c r="Z69" i="62"/>
  <c r="W69" i="62"/>
  <c r="V69" i="62"/>
  <c r="U69" i="62"/>
  <c r="T69" i="62"/>
  <c r="S69" i="62"/>
  <c r="P69" i="62"/>
  <c r="O69" i="62"/>
  <c r="N69" i="62"/>
  <c r="M69" i="62"/>
  <c r="L69" i="62"/>
  <c r="I69" i="62"/>
  <c r="H69" i="62"/>
  <c r="G69" i="62"/>
  <c r="F69" i="62"/>
  <c r="E69" i="62"/>
  <c r="AI68" i="62"/>
  <c r="O25" i="31" s="1"/>
  <c r="AI67" i="62"/>
  <c r="O24" i="31" s="1"/>
  <c r="AD66" i="62"/>
  <c r="AD70" i="62" s="1"/>
  <c r="AC66" i="62"/>
  <c r="AC70" i="62" s="1"/>
  <c r="AB66" i="62"/>
  <c r="AB70" i="62" s="1"/>
  <c r="AA66" i="62"/>
  <c r="AA70" i="62" s="1"/>
  <c r="Z66" i="62"/>
  <c r="Z70" i="62" s="1"/>
  <c r="W66" i="62"/>
  <c r="W70" i="62" s="1"/>
  <c r="V66" i="62"/>
  <c r="V70" i="62" s="1"/>
  <c r="U66" i="62"/>
  <c r="U70" i="62" s="1"/>
  <c r="T66" i="62"/>
  <c r="T70" i="62" s="1"/>
  <c r="S66" i="62"/>
  <c r="S70" i="62" s="1"/>
  <c r="P66" i="62"/>
  <c r="P70" i="62" s="1"/>
  <c r="O66" i="62"/>
  <c r="O70" i="62" s="1"/>
  <c r="N66" i="62"/>
  <c r="N70" i="62" s="1"/>
  <c r="M66" i="62"/>
  <c r="M70" i="62" s="1"/>
  <c r="L66" i="62"/>
  <c r="L70" i="62" s="1"/>
  <c r="I66" i="62"/>
  <c r="I70" i="62" s="1"/>
  <c r="H66" i="62"/>
  <c r="H70" i="62" s="1"/>
  <c r="G66" i="62"/>
  <c r="G70" i="62" s="1"/>
  <c r="F66" i="62"/>
  <c r="F70" i="62" s="1"/>
  <c r="E66" i="62"/>
  <c r="AI65" i="62"/>
  <c r="O22" i="31" s="1"/>
  <c r="AI64" i="62"/>
  <c r="AI63" i="62"/>
  <c r="AI62" i="62"/>
  <c r="AI61" i="62"/>
  <c r="AI60" i="62"/>
  <c r="AI59" i="62"/>
  <c r="AI58" i="62"/>
  <c r="AI57" i="62"/>
  <c r="AI56" i="62"/>
  <c r="AI55" i="62"/>
  <c r="AI54" i="62"/>
  <c r="AI53" i="62"/>
  <c r="AI52" i="62"/>
  <c r="AI51" i="62"/>
  <c r="AI50" i="62"/>
  <c r="O20" i="31" s="1"/>
  <c r="AD48" i="62"/>
  <c r="AC48" i="62"/>
  <c r="AB48" i="62"/>
  <c r="AA48" i="62"/>
  <c r="Z48" i="62"/>
  <c r="W48" i="62"/>
  <c r="V48" i="62"/>
  <c r="U48" i="62"/>
  <c r="T48" i="62"/>
  <c r="S48" i="62"/>
  <c r="P48" i="62"/>
  <c r="O48" i="62"/>
  <c r="N48" i="62"/>
  <c r="M48" i="62"/>
  <c r="L48" i="62"/>
  <c r="I48" i="62"/>
  <c r="H48" i="62"/>
  <c r="G48" i="62"/>
  <c r="F48" i="62"/>
  <c r="E48" i="62"/>
  <c r="AD46" i="62"/>
  <c r="AC46" i="62"/>
  <c r="AB46" i="62"/>
  <c r="AA46" i="62"/>
  <c r="Z46" i="62"/>
  <c r="W46" i="62"/>
  <c r="V46" i="62"/>
  <c r="U46" i="62"/>
  <c r="T46" i="62"/>
  <c r="S46" i="62"/>
  <c r="P46" i="62"/>
  <c r="O46" i="62"/>
  <c r="N46" i="62"/>
  <c r="M46" i="62"/>
  <c r="L46" i="62"/>
  <c r="I46" i="62"/>
  <c r="H46" i="62"/>
  <c r="G46" i="62"/>
  <c r="F46" i="62"/>
  <c r="E46" i="62"/>
  <c r="AI45" i="62"/>
  <c r="O17" i="31" s="1"/>
  <c r="AI44" i="62"/>
  <c r="O16" i="31" s="1"/>
  <c r="AD43" i="62"/>
  <c r="AD47" i="62" s="1"/>
  <c r="AC43" i="62"/>
  <c r="AC47" i="62" s="1"/>
  <c r="AB43" i="62"/>
  <c r="AB47" i="62" s="1"/>
  <c r="AA43" i="62"/>
  <c r="AA47" i="62" s="1"/>
  <c r="Z43" i="62"/>
  <c r="Z47" i="62" s="1"/>
  <c r="W43" i="62"/>
  <c r="W47" i="62" s="1"/>
  <c r="V43" i="62"/>
  <c r="V47" i="62" s="1"/>
  <c r="U43" i="62"/>
  <c r="U47" i="62" s="1"/>
  <c r="T43" i="62"/>
  <c r="T47" i="62" s="1"/>
  <c r="S43" i="62"/>
  <c r="S47" i="62" s="1"/>
  <c r="P43" i="62"/>
  <c r="P47" i="62" s="1"/>
  <c r="O43" i="62"/>
  <c r="O47" i="62" s="1"/>
  <c r="N43" i="62"/>
  <c r="N47" i="62" s="1"/>
  <c r="M43" i="62"/>
  <c r="M47" i="62" s="1"/>
  <c r="I43" i="62"/>
  <c r="I47" i="62" s="1"/>
  <c r="AI42" i="62"/>
  <c r="O14" i="31" s="1"/>
  <c r="AI41" i="62"/>
  <c r="AI40" i="62"/>
  <c r="AI39" i="62"/>
  <c r="AI38" i="62"/>
  <c r="AI37" i="62"/>
  <c r="AI36" i="62"/>
  <c r="AI35" i="62"/>
  <c r="AI34" i="62"/>
  <c r="AI33" i="62"/>
  <c r="AI32" i="62"/>
  <c r="AI31" i="62"/>
  <c r="AI30" i="62"/>
  <c r="AI29" i="62"/>
  <c r="AI28" i="62"/>
  <c r="AI27" i="62"/>
  <c r="O12" i="31" s="1"/>
  <c r="AD25" i="62"/>
  <c r="AC25" i="62"/>
  <c r="AB25" i="62"/>
  <c r="AA25" i="62"/>
  <c r="Z25" i="62"/>
  <c r="W25" i="62"/>
  <c r="V25" i="62"/>
  <c r="U25" i="62"/>
  <c r="T25" i="62"/>
  <c r="S25" i="62"/>
  <c r="P25" i="62"/>
  <c r="O25" i="62"/>
  <c r="N25" i="62"/>
  <c r="M25" i="62"/>
  <c r="L25" i="62"/>
  <c r="I25" i="62"/>
  <c r="H25" i="62"/>
  <c r="G25" i="62"/>
  <c r="F25" i="62"/>
  <c r="E25" i="62"/>
  <c r="AD23" i="62"/>
  <c r="AC23" i="62"/>
  <c r="AB23" i="62"/>
  <c r="AA23" i="62"/>
  <c r="Z23" i="62"/>
  <c r="W23" i="62"/>
  <c r="V23" i="62"/>
  <c r="U23" i="62"/>
  <c r="T23" i="62"/>
  <c r="S23" i="62"/>
  <c r="P23" i="62"/>
  <c r="O23" i="62"/>
  <c r="N23" i="62"/>
  <c r="M23" i="62"/>
  <c r="L23" i="62"/>
  <c r="I23" i="62"/>
  <c r="H23" i="62"/>
  <c r="G23" i="62"/>
  <c r="F23" i="62"/>
  <c r="E23" i="62"/>
  <c r="AI22" i="62"/>
  <c r="O9" i="31" s="1"/>
  <c r="AI21" i="62"/>
  <c r="O8" i="31" s="1"/>
  <c r="AD20" i="62"/>
  <c r="AD24" i="62" s="1"/>
  <c r="AC20" i="62"/>
  <c r="AC24" i="62" s="1"/>
  <c r="AB20" i="62"/>
  <c r="AB24" i="62" s="1"/>
  <c r="AA20" i="62"/>
  <c r="AA24" i="62" s="1"/>
  <c r="Z20" i="62"/>
  <c r="Z24" i="62" s="1"/>
  <c r="W20" i="62"/>
  <c r="W24" i="62" s="1"/>
  <c r="V20" i="62"/>
  <c r="V24" i="62" s="1"/>
  <c r="U20" i="62"/>
  <c r="U24" i="62" s="1"/>
  <c r="T20" i="62"/>
  <c r="T24" i="62" s="1"/>
  <c r="S20" i="62"/>
  <c r="S24" i="62" s="1"/>
  <c r="P20" i="62"/>
  <c r="P24" i="62" s="1"/>
  <c r="O20" i="62"/>
  <c r="O24" i="62" s="1"/>
  <c r="N20" i="62"/>
  <c r="N24" i="62" s="1"/>
  <c r="M20" i="62"/>
  <c r="M24" i="62" s="1"/>
  <c r="L20" i="62"/>
  <c r="L24" i="62" s="1"/>
  <c r="I20" i="62"/>
  <c r="I24" i="62" s="1"/>
  <c r="H20" i="62"/>
  <c r="H24" i="62" s="1"/>
  <c r="F20" i="62"/>
  <c r="F24" i="62" s="1"/>
  <c r="E20" i="62"/>
  <c r="AI19" i="62"/>
  <c r="O6" i="31" s="1"/>
  <c r="AI18" i="62"/>
  <c r="AI17" i="62"/>
  <c r="AI16" i="62"/>
  <c r="AI15" i="62"/>
  <c r="AI14" i="62"/>
  <c r="AI13" i="62"/>
  <c r="AI12" i="62"/>
  <c r="AI11" i="62"/>
  <c r="AI10" i="62"/>
  <c r="AI9" i="62"/>
  <c r="AI8" i="62"/>
  <c r="AI7" i="62"/>
  <c r="AI6" i="62"/>
  <c r="AI5" i="62"/>
  <c r="AI4" i="62"/>
  <c r="O4" i="31" s="1"/>
  <c r="B3" i="62"/>
  <c r="AB2" i="62" s="1"/>
  <c r="AB3" i="62" s="1"/>
  <c r="C2" i="62"/>
  <c r="E181" i="60"/>
  <c r="E185" i="60" s="1"/>
  <c r="E184" i="60"/>
  <c r="E186" i="60"/>
  <c r="AC434" i="60"/>
  <c r="AB434" i="60"/>
  <c r="AA434" i="60"/>
  <c r="Z434" i="60"/>
  <c r="Y434" i="60"/>
  <c r="X434" i="60"/>
  <c r="W434" i="60"/>
  <c r="V434" i="60"/>
  <c r="U434" i="60"/>
  <c r="T434" i="60"/>
  <c r="S434" i="60"/>
  <c r="R434" i="60"/>
  <c r="Q434" i="60"/>
  <c r="P434" i="60"/>
  <c r="O434" i="60"/>
  <c r="M434" i="60"/>
  <c r="L434" i="60"/>
  <c r="K434" i="60"/>
  <c r="J434" i="60"/>
  <c r="I434" i="60"/>
  <c r="H434" i="60"/>
  <c r="G434" i="60"/>
  <c r="F434" i="60"/>
  <c r="D434" i="60"/>
  <c r="AC433" i="60"/>
  <c r="AB433" i="60"/>
  <c r="AA433" i="60"/>
  <c r="Z433" i="60"/>
  <c r="Y433" i="60"/>
  <c r="X433" i="60"/>
  <c r="W433" i="60"/>
  <c r="V433" i="60"/>
  <c r="U433" i="60"/>
  <c r="T433" i="60"/>
  <c r="S433" i="60"/>
  <c r="R433" i="60"/>
  <c r="Q433" i="60"/>
  <c r="P433" i="60"/>
  <c r="O433" i="60"/>
  <c r="M433" i="60"/>
  <c r="L433" i="60"/>
  <c r="K433" i="60"/>
  <c r="J433" i="60"/>
  <c r="I433" i="60"/>
  <c r="H433" i="60"/>
  <c r="G433" i="60"/>
  <c r="F433" i="60"/>
  <c r="D433" i="60"/>
  <c r="AC432" i="60"/>
  <c r="AB432" i="60"/>
  <c r="AA432" i="60"/>
  <c r="Z432" i="60"/>
  <c r="Y432" i="60"/>
  <c r="X432" i="60"/>
  <c r="W432" i="60"/>
  <c r="V432" i="60"/>
  <c r="U432" i="60"/>
  <c r="T432" i="60"/>
  <c r="S432" i="60"/>
  <c r="R432" i="60"/>
  <c r="Q432" i="60"/>
  <c r="P432" i="60"/>
  <c r="O432" i="60"/>
  <c r="M432" i="60"/>
  <c r="L432" i="60"/>
  <c r="K432" i="60"/>
  <c r="J432" i="60"/>
  <c r="I432" i="60"/>
  <c r="H432" i="60"/>
  <c r="G432" i="60"/>
  <c r="F432" i="60"/>
  <c r="D432" i="60"/>
  <c r="AC431" i="60"/>
  <c r="AB431" i="60"/>
  <c r="AA431" i="60"/>
  <c r="Z431" i="60"/>
  <c r="Y431" i="60"/>
  <c r="X431" i="60"/>
  <c r="W431" i="60"/>
  <c r="V431" i="60"/>
  <c r="U431" i="60"/>
  <c r="T431" i="60"/>
  <c r="S431" i="60"/>
  <c r="R431" i="60"/>
  <c r="Q431" i="60"/>
  <c r="P431" i="60"/>
  <c r="O431" i="60"/>
  <c r="M431" i="60"/>
  <c r="L431" i="60"/>
  <c r="K431" i="60"/>
  <c r="J431" i="60"/>
  <c r="I431" i="60"/>
  <c r="H431" i="60"/>
  <c r="G431" i="60"/>
  <c r="F431" i="60"/>
  <c r="D431" i="60"/>
  <c r="AC430" i="60"/>
  <c r="AB430" i="60"/>
  <c r="AA430" i="60"/>
  <c r="Z430" i="60"/>
  <c r="Y430" i="60"/>
  <c r="X430" i="60"/>
  <c r="W430" i="60"/>
  <c r="V430" i="60"/>
  <c r="U430" i="60"/>
  <c r="T430" i="60"/>
  <c r="S430" i="60"/>
  <c r="R430" i="60"/>
  <c r="Q430" i="60"/>
  <c r="P430" i="60"/>
  <c r="O430" i="60"/>
  <c r="M430" i="60"/>
  <c r="L430" i="60"/>
  <c r="K430" i="60"/>
  <c r="J430" i="60"/>
  <c r="I430" i="60"/>
  <c r="H430" i="60"/>
  <c r="G430" i="60"/>
  <c r="F430" i="60"/>
  <c r="D430" i="60"/>
  <c r="AC429" i="60"/>
  <c r="AB429" i="60"/>
  <c r="AA429" i="60"/>
  <c r="Z429" i="60"/>
  <c r="Y429" i="60"/>
  <c r="X429" i="60"/>
  <c r="W429" i="60"/>
  <c r="V429" i="60"/>
  <c r="U429" i="60"/>
  <c r="T429" i="60"/>
  <c r="S429" i="60"/>
  <c r="R429" i="60"/>
  <c r="Q429" i="60"/>
  <c r="P429" i="60"/>
  <c r="O429" i="60"/>
  <c r="M429" i="60"/>
  <c r="L429" i="60"/>
  <c r="K429" i="60"/>
  <c r="J429" i="60"/>
  <c r="I429" i="60"/>
  <c r="H429" i="60"/>
  <c r="G429" i="60"/>
  <c r="F429" i="60"/>
  <c r="D429" i="60"/>
  <c r="AC428" i="60"/>
  <c r="AB428" i="60"/>
  <c r="AA428" i="60"/>
  <c r="Z428" i="60"/>
  <c r="Y428" i="60"/>
  <c r="X428" i="60"/>
  <c r="W428" i="60"/>
  <c r="V428" i="60"/>
  <c r="U428" i="60"/>
  <c r="T428" i="60"/>
  <c r="S428" i="60"/>
  <c r="R428" i="60"/>
  <c r="Q428" i="60"/>
  <c r="P428" i="60"/>
  <c r="O428" i="60"/>
  <c r="M428" i="60"/>
  <c r="L428" i="60"/>
  <c r="K428" i="60"/>
  <c r="J428" i="60"/>
  <c r="I428" i="60"/>
  <c r="H428" i="60"/>
  <c r="G428" i="60"/>
  <c r="F428" i="60"/>
  <c r="D428" i="60"/>
  <c r="AC427" i="60"/>
  <c r="AB427" i="60"/>
  <c r="AA427" i="60"/>
  <c r="Z427" i="60"/>
  <c r="Y427" i="60"/>
  <c r="X427" i="60"/>
  <c r="W427" i="60"/>
  <c r="V427" i="60"/>
  <c r="U427" i="60"/>
  <c r="T427" i="60"/>
  <c r="S427" i="60"/>
  <c r="R427" i="60"/>
  <c r="Q427" i="60"/>
  <c r="P427" i="60"/>
  <c r="O427" i="60"/>
  <c r="M427" i="60"/>
  <c r="L427" i="60"/>
  <c r="K427" i="60"/>
  <c r="J427" i="60"/>
  <c r="I427" i="60"/>
  <c r="H427" i="60"/>
  <c r="G427" i="60"/>
  <c r="F427" i="60"/>
  <c r="D427" i="60"/>
  <c r="AC426" i="60"/>
  <c r="AB426" i="60"/>
  <c r="AA426" i="60"/>
  <c r="Z426" i="60"/>
  <c r="Y426" i="60"/>
  <c r="X426" i="60"/>
  <c r="W426" i="60"/>
  <c r="V426" i="60"/>
  <c r="U426" i="60"/>
  <c r="T426" i="60"/>
  <c r="S426" i="60"/>
  <c r="R426" i="60"/>
  <c r="Q426" i="60"/>
  <c r="P426" i="60"/>
  <c r="O426" i="60"/>
  <c r="M426" i="60"/>
  <c r="L426" i="60"/>
  <c r="K426" i="60"/>
  <c r="J426" i="60"/>
  <c r="I426" i="60"/>
  <c r="H426" i="60"/>
  <c r="G426" i="60"/>
  <c r="F426" i="60"/>
  <c r="D426" i="60"/>
  <c r="AC425" i="60"/>
  <c r="AB425" i="60"/>
  <c r="AA425" i="60"/>
  <c r="Z425" i="60"/>
  <c r="Y425" i="60"/>
  <c r="X425" i="60"/>
  <c r="W425" i="60"/>
  <c r="V425" i="60"/>
  <c r="U425" i="60"/>
  <c r="T425" i="60"/>
  <c r="S425" i="60"/>
  <c r="R425" i="60"/>
  <c r="Q425" i="60"/>
  <c r="P425" i="60"/>
  <c r="O425" i="60"/>
  <c r="M425" i="60"/>
  <c r="L425" i="60"/>
  <c r="K425" i="60"/>
  <c r="J425" i="60"/>
  <c r="I425" i="60"/>
  <c r="H425" i="60"/>
  <c r="G425" i="60"/>
  <c r="F425" i="60"/>
  <c r="D425" i="60"/>
  <c r="AC424" i="60"/>
  <c r="AB424" i="60"/>
  <c r="AA424" i="60"/>
  <c r="Z424" i="60"/>
  <c r="Y424" i="60"/>
  <c r="X424" i="60"/>
  <c r="W424" i="60"/>
  <c r="V424" i="60"/>
  <c r="U424" i="60"/>
  <c r="T424" i="60"/>
  <c r="S424" i="60"/>
  <c r="R424" i="60"/>
  <c r="Q424" i="60"/>
  <c r="P424" i="60"/>
  <c r="O424" i="60"/>
  <c r="M424" i="60"/>
  <c r="L424" i="60"/>
  <c r="K424" i="60"/>
  <c r="J424" i="60"/>
  <c r="I424" i="60"/>
  <c r="H424" i="60"/>
  <c r="G424" i="60"/>
  <c r="F424" i="60"/>
  <c r="D424" i="60"/>
  <c r="AC423" i="60"/>
  <c r="AB423" i="60"/>
  <c r="AA423" i="60"/>
  <c r="Z423" i="60"/>
  <c r="Y423" i="60"/>
  <c r="X423" i="60"/>
  <c r="W423" i="60"/>
  <c r="V423" i="60"/>
  <c r="U423" i="60"/>
  <c r="T423" i="60"/>
  <c r="S423" i="60"/>
  <c r="R423" i="60"/>
  <c r="Q423" i="60"/>
  <c r="P423" i="60"/>
  <c r="O423" i="60"/>
  <c r="L423" i="60"/>
  <c r="K423" i="60"/>
  <c r="J423" i="60"/>
  <c r="I423" i="60"/>
  <c r="H423" i="60"/>
  <c r="G423" i="60"/>
  <c r="F423" i="60"/>
  <c r="D423" i="60"/>
  <c r="AI422" i="60"/>
  <c r="AH422" i="60"/>
  <c r="S422" i="60"/>
  <c r="Q422" i="60"/>
  <c r="E416" i="60"/>
  <c r="E414" i="60"/>
  <c r="AF413" i="60"/>
  <c r="N178" i="31" s="1"/>
  <c r="AF412" i="60"/>
  <c r="N177" i="31" s="1"/>
  <c r="E411" i="60"/>
  <c r="E415" i="60" s="1"/>
  <c r="AF410" i="60"/>
  <c r="N175" i="31" s="1"/>
  <c r="AF409" i="60"/>
  <c r="AF408" i="60"/>
  <c r="AF407" i="60"/>
  <c r="AF406" i="60"/>
  <c r="AF405" i="60"/>
  <c r="AF404" i="60"/>
  <c r="AF403" i="60"/>
  <c r="AF402" i="60"/>
  <c r="AF401" i="60"/>
  <c r="AF400" i="60"/>
  <c r="AF399" i="60"/>
  <c r="AF398" i="60"/>
  <c r="AF397" i="60"/>
  <c r="AF396" i="60"/>
  <c r="AF395" i="60"/>
  <c r="N173" i="31" s="1"/>
  <c r="E393" i="60"/>
  <c r="E391" i="60"/>
  <c r="AF390" i="60"/>
  <c r="N170" i="31" s="1"/>
  <c r="AF389" i="60"/>
  <c r="N169" i="31" s="1"/>
  <c r="E388" i="60"/>
  <c r="E392" i="60" s="1"/>
  <c r="AF387" i="60"/>
  <c r="AF386" i="60"/>
  <c r="AF385" i="60"/>
  <c r="AF384" i="60"/>
  <c r="AF383" i="60"/>
  <c r="AF382" i="60"/>
  <c r="AF381" i="60"/>
  <c r="AF380" i="60"/>
  <c r="AF379" i="60"/>
  <c r="AF378" i="60"/>
  <c r="AF377" i="60"/>
  <c r="AF376" i="60"/>
  <c r="AF375" i="60"/>
  <c r="AF374" i="60"/>
  <c r="AF373" i="60"/>
  <c r="AF372" i="60"/>
  <c r="N165" i="31" s="1"/>
  <c r="E370" i="60"/>
  <c r="E368" i="60"/>
  <c r="AF367" i="60"/>
  <c r="AF366" i="60"/>
  <c r="E365" i="60"/>
  <c r="E369" i="60" s="1"/>
  <c r="AF364" i="60"/>
  <c r="AF363" i="60"/>
  <c r="AF362" i="60"/>
  <c r="AF361" i="60"/>
  <c r="AF360" i="60"/>
  <c r="AF359" i="60"/>
  <c r="AF358" i="60"/>
  <c r="AF357" i="60"/>
  <c r="AF356" i="60"/>
  <c r="AF355" i="60"/>
  <c r="AF354" i="60"/>
  <c r="AF353" i="60"/>
  <c r="AF352" i="60"/>
  <c r="AF351" i="60"/>
  <c r="AF350" i="60"/>
  <c r="AF349" i="60"/>
  <c r="N157" i="31" s="1"/>
  <c r="E347" i="60"/>
  <c r="E345" i="60"/>
  <c r="AF344" i="60"/>
  <c r="N154" i="31" s="1"/>
  <c r="AF343" i="60"/>
  <c r="N153" i="31" s="1"/>
  <c r="E342" i="60"/>
  <c r="E346" i="60" s="1"/>
  <c r="AF341" i="60"/>
  <c r="N151" i="31" s="1"/>
  <c r="AF340" i="60"/>
  <c r="AF339" i="60"/>
  <c r="AF338" i="60"/>
  <c r="AF337" i="60"/>
  <c r="AF336" i="60"/>
  <c r="AF335" i="60"/>
  <c r="AF334" i="60"/>
  <c r="AF333" i="60"/>
  <c r="AF332" i="60"/>
  <c r="AF331" i="60"/>
  <c r="AF330" i="60"/>
  <c r="AF329" i="60"/>
  <c r="AF328" i="60"/>
  <c r="AF327" i="60"/>
  <c r="AF326" i="60"/>
  <c r="N149" i="31" s="1"/>
  <c r="E324" i="60"/>
  <c r="E322" i="60"/>
  <c r="AF321" i="60"/>
  <c r="N146" i="31" s="1"/>
  <c r="AF320" i="60"/>
  <c r="N145" i="31" s="1"/>
  <c r="E323" i="60"/>
  <c r="AF318" i="60"/>
  <c r="N143" i="31" s="1"/>
  <c r="AF317" i="60"/>
  <c r="AF316" i="60"/>
  <c r="AF315" i="60"/>
  <c r="AF314" i="60"/>
  <c r="AF313" i="60"/>
  <c r="AF312" i="60"/>
  <c r="AF311" i="60"/>
  <c r="AF310" i="60"/>
  <c r="AF309" i="60"/>
  <c r="AF308" i="60"/>
  <c r="AF307" i="60"/>
  <c r="AF306" i="60"/>
  <c r="AF305" i="60"/>
  <c r="AF304" i="60"/>
  <c r="AF303" i="60"/>
  <c r="N141" i="31" s="1"/>
  <c r="E301" i="60"/>
  <c r="E299" i="60"/>
  <c r="AF298" i="60"/>
  <c r="N105" i="31" s="1"/>
  <c r="AF297" i="60"/>
  <c r="N104" i="31" s="1"/>
  <c r="E296" i="60"/>
  <c r="E300" i="60" s="1"/>
  <c r="AF295" i="60"/>
  <c r="N102" i="31" s="1"/>
  <c r="AF294" i="60"/>
  <c r="AF293" i="60"/>
  <c r="AF292" i="60"/>
  <c r="AF291" i="60"/>
  <c r="AF290" i="60"/>
  <c r="AF289" i="60"/>
  <c r="AF288" i="60"/>
  <c r="AF287" i="60"/>
  <c r="AF286" i="60"/>
  <c r="AF285" i="60"/>
  <c r="AF284" i="60"/>
  <c r="AF283" i="60"/>
  <c r="AF282" i="60"/>
  <c r="AF281" i="60"/>
  <c r="AF280" i="60"/>
  <c r="N100" i="31" s="1"/>
  <c r="E278" i="60"/>
  <c r="E276" i="60"/>
  <c r="AF275" i="60"/>
  <c r="N97" i="31" s="1"/>
  <c r="N96" i="31"/>
  <c r="E273" i="60"/>
  <c r="AF272" i="60"/>
  <c r="N94" i="31" s="1"/>
  <c r="AF271" i="60"/>
  <c r="AF270" i="60"/>
  <c r="AF269" i="60"/>
  <c r="AF268" i="60"/>
  <c r="AF267" i="60"/>
  <c r="AF266" i="60"/>
  <c r="AF265" i="60"/>
  <c r="AF264" i="60"/>
  <c r="AF263" i="60"/>
  <c r="AF262" i="60"/>
  <c r="AF261" i="60"/>
  <c r="AF260" i="60"/>
  <c r="AF259" i="60"/>
  <c r="AF258" i="60"/>
  <c r="AF257" i="60"/>
  <c r="N92" i="31" s="1"/>
  <c r="E255" i="60"/>
  <c r="E253" i="60"/>
  <c r="AF252" i="60"/>
  <c r="N89" i="31" s="1"/>
  <c r="AF251" i="60"/>
  <c r="N88" i="31" s="1"/>
  <c r="E250" i="60"/>
  <c r="E254" i="60" s="1"/>
  <c r="AF249" i="60"/>
  <c r="N86" i="31" s="1"/>
  <c r="AF248" i="60"/>
  <c r="AF247" i="60"/>
  <c r="AF246" i="60"/>
  <c r="AF245" i="60"/>
  <c r="AF244" i="60"/>
  <c r="AF243" i="60"/>
  <c r="AF242" i="60"/>
  <c r="AF241" i="60"/>
  <c r="AF240" i="60"/>
  <c r="AF239" i="60"/>
  <c r="AF238" i="60"/>
  <c r="AF237" i="60"/>
  <c r="AF236" i="60"/>
  <c r="AF235" i="60"/>
  <c r="AF234" i="60"/>
  <c r="N84" i="31" s="1"/>
  <c r="E232" i="60"/>
  <c r="E230" i="60"/>
  <c r="AF229" i="60"/>
  <c r="N81" i="31" s="1"/>
  <c r="AF228" i="60"/>
  <c r="N80" i="31" s="1"/>
  <c r="E227" i="60"/>
  <c r="E231" i="60" s="1"/>
  <c r="AF226" i="60"/>
  <c r="N78" i="31" s="1"/>
  <c r="AF225" i="60"/>
  <c r="AF224" i="60"/>
  <c r="AF223" i="60"/>
  <c r="AF222" i="60"/>
  <c r="AF221" i="60"/>
  <c r="AF220" i="60"/>
  <c r="AF216" i="60"/>
  <c r="AF213" i="60"/>
  <c r="AF212" i="60"/>
  <c r="AF211" i="60"/>
  <c r="N76" i="31" s="1"/>
  <c r="E209" i="60"/>
  <c r="E207" i="60"/>
  <c r="E204" i="60"/>
  <c r="E208" i="60" s="1"/>
  <c r="AF202" i="60"/>
  <c r="AF201" i="60"/>
  <c r="AF199" i="60"/>
  <c r="AF198" i="60"/>
  <c r="AF197" i="60"/>
  <c r="AF196" i="60"/>
  <c r="AF192" i="60"/>
  <c r="AF190" i="60"/>
  <c r="AF189" i="60"/>
  <c r="AF183" i="60"/>
  <c r="N65" i="31" s="1"/>
  <c r="AF180" i="60"/>
  <c r="N62" i="31" s="1"/>
  <c r="AF177" i="60"/>
  <c r="AF176" i="60"/>
  <c r="AF175" i="60"/>
  <c r="AF174" i="60"/>
  <c r="AF173" i="60"/>
  <c r="AF172" i="60"/>
  <c r="AF171" i="60"/>
  <c r="AF168" i="60"/>
  <c r="AF165" i="60"/>
  <c r="N60" i="31" s="1"/>
  <c r="E161" i="60"/>
  <c r="AF160" i="60"/>
  <c r="N57" i="31" s="1"/>
  <c r="AF157" i="60"/>
  <c r="N54" i="31" s="1"/>
  <c r="AF156" i="60"/>
  <c r="AF4" i="60"/>
  <c r="N4" i="31" s="1"/>
  <c r="B3" i="60"/>
  <c r="V2" i="60" s="1"/>
  <c r="V3" i="60" s="1"/>
  <c r="C2" i="60"/>
  <c r="S422" i="59"/>
  <c r="T425" i="59"/>
  <c r="U425" i="59"/>
  <c r="E411" i="59"/>
  <c r="E415" i="59" s="1"/>
  <c r="F411" i="59"/>
  <c r="F415" i="59" s="1"/>
  <c r="H411" i="59"/>
  <c r="H415" i="59" s="1"/>
  <c r="I411" i="59"/>
  <c r="I415" i="59" s="1"/>
  <c r="J411" i="59"/>
  <c r="J415" i="59" s="1"/>
  <c r="K411" i="59"/>
  <c r="K415" i="59" s="1"/>
  <c r="L411" i="59"/>
  <c r="L415" i="59" s="1"/>
  <c r="M411" i="59"/>
  <c r="M415" i="59" s="1"/>
  <c r="O411" i="59"/>
  <c r="O415" i="59" s="1"/>
  <c r="P411" i="59"/>
  <c r="P415" i="59" s="1"/>
  <c r="Q411" i="59"/>
  <c r="Q415" i="59" s="1"/>
  <c r="R411" i="59"/>
  <c r="S411" i="59"/>
  <c r="S415" i="59" s="1"/>
  <c r="T411" i="59"/>
  <c r="T415" i="59" s="1"/>
  <c r="V415" i="59"/>
  <c r="W411" i="59"/>
  <c r="W415" i="59" s="1"/>
  <c r="X411" i="59"/>
  <c r="X415" i="59" s="1"/>
  <c r="Y411" i="59"/>
  <c r="Y415" i="59" s="1"/>
  <c r="Z411" i="59"/>
  <c r="Z415" i="59" s="1"/>
  <c r="AA411" i="59"/>
  <c r="AA415" i="59" s="1"/>
  <c r="AC411" i="59"/>
  <c r="AC415" i="59" s="1"/>
  <c r="AD411" i="59"/>
  <c r="AD415" i="59" s="1"/>
  <c r="AE411" i="59"/>
  <c r="AE415" i="59" s="1"/>
  <c r="AF411" i="59"/>
  <c r="AF415" i="59" s="1"/>
  <c r="AG411" i="59"/>
  <c r="AG415" i="59" s="1"/>
  <c r="AH411" i="59"/>
  <c r="AH415" i="59" s="1"/>
  <c r="E414" i="59"/>
  <c r="F414" i="59"/>
  <c r="H414" i="59"/>
  <c r="I414" i="59"/>
  <c r="J414" i="59"/>
  <c r="K414" i="59"/>
  <c r="L414" i="59"/>
  <c r="M414" i="59"/>
  <c r="O414" i="59"/>
  <c r="P414" i="59"/>
  <c r="Q414" i="59"/>
  <c r="R414" i="59"/>
  <c r="S414" i="59"/>
  <c r="T414" i="59"/>
  <c r="V414" i="59"/>
  <c r="W414" i="59"/>
  <c r="X414" i="59"/>
  <c r="Y414" i="59"/>
  <c r="Z414" i="59"/>
  <c r="AA414" i="59"/>
  <c r="AC414" i="59"/>
  <c r="AD414" i="59"/>
  <c r="AE414" i="59"/>
  <c r="AF414" i="59"/>
  <c r="AG414" i="59"/>
  <c r="AH414" i="59"/>
  <c r="R415" i="59"/>
  <c r="E416" i="59"/>
  <c r="F416" i="59"/>
  <c r="H416" i="59"/>
  <c r="I416" i="59"/>
  <c r="J416" i="59"/>
  <c r="K416" i="59"/>
  <c r="L416" i="59"/>
  <c r="M416" i="59"/>
  <c r="O416" i="59"/>
  <c r="P416" i="59"/>
  <c r="Q416" i="59"/>
  <c r="R416" i="59"/>
  <c r="S416" i="59"/>
  <c r="T416" i="59"/>
  <c r="V416" i="59"/>
  <c r="W416" i="59"/>
  <c r="X416" i="59"/>
  <c r="Y416" i="59"/>
  <c r="Z416" i="59"/>
  <c r="AA416" i="59"/>
  <c r="AC416" i="59"/>
  <c r="AD416" i="59"/>
  <c r="AE416" i="59"/>
  <c r="AF416" i="59"/>
  <c r="AG416" i="59"/>
  <c r="AH416" i="59"/>
  <c r="E388" i="59"/>
  <c r="E392" i="59" s="1"/>
  <c r="F388" i="59"/>
  <c r="F392" i="59" s="1"/>
  <c r="H388" i="59"/>
  <c r="H392" i="59" s="1"/>
  <c r="I388" i="59"/>
  <c r="J388" i="59"/>
  <c r="J392" i="59" s="1"/>
  <c r="K388" i="59"/>
  <c r="K392" i="59" s="1"/>
  <c r="L388" i="59"/>
  <c r="L392" i="59" s="1"/>
  <c r="M388" i="59"/>
  <c r="M392" i="59" s="1"/>
  <c r="O388" i="59"/>
  <c r="O392" i="59" s="1"/>
  <c r="P388" i="59"/>
  <c r="P392" i="59" s="1"/>
  <c r="Q388" i="59"/>
  <c r="Q392" i="59" s="1"/>
  <c r="R388" i="59"/>
  <c r="R392" i="59" s="1"/>
  <c r="S388" i="59"/>
  <c r="S392" i="59" s="1"/>
  <c r="T388" i="59"/>
  <c r="T392" i="59" s="1"/>
  <c r="V388" i="59"/>
  <c r="V392" i="59" s="1"/>
  <c r="W388" i="59"/>
  <c r="W392" i="59" s="1"/>
  <c r="X388" i="59"/>
  <c r="X392" i="59" s="1"/>
  <c r="Y388" i="59"/>
  <c r="Y392" i="59" s="1"/>
  <c r="Z388" i="59"/>
  <c r="Z392" i="59" s="1"/>
  <c r="AA388" i="59"/>
  <c r="AA392" i="59" s="1"/>
  <c r="AC388" i="59"/>
  <c r="AC392" i="59" s="1"/>
  <c r="AD388" i="59"/>
  <c r="AE388" i="59"/>
  <c r="AE392" i="59" s="1"/>
  <c r="AF388" i="59"/>
  <c r="AF392" i="59" s="1"/>
  <c r="AG388" i="59"/>
  <c r="AG392" i="59" s="1"/>
  <c r="AH388" i="59"/>
  <c r="AH392" i="59" s="1"/>
  <c r="E391" i="59"/>
  <c r="F391" i="59"/>
  <c r="H391" i="59"/>
  <c r="I391" i="59"/>
  <c r="J391" i="59"/>
  <c r="K391" i="59"/>
  <c r="L391" i="59"/>
  <c r="M391" i="59"/>
  <c r="O391" i="59"/>
  <c r="P391" i="59"/>
  <c r="Q391" i="59"/>
  <c r="R391" i="59"/>
  <c r="S391" i="59"/>
  <c r="T391" i="59"/>
  <c r="V391" i="59"/>
  <c r="W391" i="59"/>
  <c r="X391" i="59"/>
  <c r="Y391" i="59"/>
  <c r="Z391" i="59"/>
  <c r="AA391" i="59"/>
  <c r="AC391" i="59"/>
  <c r="AD391" i="59"/>
  <c r="AE391" i="59"/>
  <c r="AF391" i="59"/>
  <c r="AG391" i="59"/>
  <c r="AH391" i="59"/>
  <c r="I392" i="59"/>
  <c r="AD392" i="59"/>
  <c r="E393" i="59"/>
  <c r="F393" i="59"/>
  <c r="H393" i="59"/>
  <c r="I393" i="59"/>
  <c r="J393" i="59"/>
  <c r="K393" i="59"/>
  <c r="L393" i="59"/>
  <c r="M393" i="59"/>
  <c r="O393" i="59"/>
  <c r="P393" i="59"/>
  <c r="Q393" i="59"/>
  <c r="R393" i="59"/>
  <c r="S393" i="59"/>
  <c r="T393" i="59"/>
  <c r="V393" i="59"/>
  <c r="W393" i="59"/>
  <c r="X393" i="59"/>
  <c r="Y393" i="59"/>
  <c r="Z393" i="59"/>
  <c r="AA393" i="59"/>
  <c r="AC393" i="59"/>
  <c r="AD393" i="59"/>
  <c r="AE393" i="59"/>
  <c r="AF393" i="59"/>
  <c r="AG393" i="59"/>
  <c r="AH393" i="59"/>
  <c r="AH370" i="59"/>
  <c r="AH368" i="59"/>
  <c r="AH365" i="59"/>
  <c r="AH369" i="59" s="1"/>
  <c r="AA370" i="59"/>
  <c r="AA368" i="59"/>
  <c r="AA365" i="59"/>
  <c r="AA369" i="59" s="1"/>
  <c r="T370" i="59"/>
  <c r="T368" i="59"/>
  <c r="T365" i="59"/>
  <c r="T369" i="59" s="1"/>
  <c r="M370" i="59"/>
  <c r="M368" i="59"/>
  <c r="M365" i="59"/>
  <c r="M369" i="59" s="1"/>
  <c r="I365" i="59"/>
  <c r="I369" i="59" s="1"/>
  <c r="J365" i="59"/>
  <c r="J369" i="59" s="1"/>
  <c r="K365" i="59"/>
  <c r="K369" i="59" s="1"/>
  <c r="L365" i="59"/>
  <c r="L369" i="59" s="1"/>
  <c r="O365" i="59"/>
  <c r="O369" i="59" s="1"/>
  <c r="P365" i="59"/>
  <c r="P369" i="59" s="1"/>
  <c r="Q365" i="59"/>
  <c r="Q369" i="59" s="1"/>
  <c r="R365" i="59"/>
  <c r="R369" i="59" s="1"/>
  <c r="S365" i="59"/>
  <c r="S369" i="59" s="1"/>
  <c r="V365" i="59"/>
  <c r="V369" i="59" s="1"/>
  <c r="W365" i="59"/>
  <c r="W369" i="59" s="1"/>
  <c r="X365" i="59"/>
  <c r="X369" i="59" s="1"/>
  <c r="Y365" i="59"/>
  <c r="Y369" i="59" s="1"/>
  <c r="Z365" i="59"/>
  <c r="Z369" i="59" s="1"/>
  <c r="AC365" i="59"/>
  <c r="AC369" i="59" s="1"/>
  <c r="AD365" i="59"/>
  <c r="AD369" i="59" s="1"/>
  <c r="AE365" i="59"/>
  <c r="AE369" i="59" s="1"/>
  <c r="AF365" i="59"/>
  <c r="AF369" i="59" s="1"/>
  <c r="AG365" i="59"/>
  <c r="AG369" i="59" s="1"/>
  <c r="I368" i="59"/>
  <c r="J368" i="59"/>
  <c r="K368" i="59"/>
  <c r="L368" i="59"/>
  <c r="O368" i="59"/>
  <c r="P368" i="59"/>
  <c r="Q368" i="59"/>
  <c r="R368" i="59"/>
  <c r="S368" i="59"/>
  <c r="V368" i="59"/>
  <c r="W368" i="59"/>
  <c r="X368" i="59"/>
  <c r="Y368" i="59"/>
  <c r="Z368" i="59"/>
  <c r="AC368" i="59"/>
  <c r="AD368" i="59"/>
  <c r="AE368" i="59"/>
  <c r="AF368" i="59"/>
  <c r="AG368" i="59"/>
  <c r="I370" i="59"/>
  <c r="J370" i="59"/>
  <c r="K370" i="59"/>
  <c r="L370" i="59"/>
  <c r="O370" i="59"/>
  <c r="P370" i="59"/>
  <c r="Q370" i="59"/>
  <c r="R370" i="59"/>
  <c r="S370" i="59"/>
  <c r="V370" i="59"/>
  <c r="W370" i="59"/>
  <c r="X370" i="59"/>
  <c r="Y370" i="59"/>
  <c r="Z370" i="59"/>
  <c r="AC370" i="59"/>
  <c r="AD370" i="59"/>
  <c r="AE370" i="59"/>
  <c r="AF370" i="59"/>
  <c r="AG370" i="59"/>
  <c r="F370" i="59"/>
  <c r="F368" i="59"/>
  <c r="F365" i="59"/>
  <c r="F369" i="59" s="1"/>
  <c r="E365" i="59"/>
  <c r="E369" i="59" s="1"/>
  <c r="H365" i="59"/>
  <c r="H369" i="59" s="1"/>
  <c r="AE342" i="59"/>
  <c r="AE346" i="59" s="1"/>
  <c r="AE347" i="59"/>
  <c r="W342" i="59"/>
  <c r="W346" i="59" s="1"/>
  <c r="Y342" i="59"/>
  <c r="Y346" i="59" s="1"/>
  <c r="W345" i="59"/>
  <c r="X345" i="59"/>
  <c r="Y345" i="59"/>
  <c r="W347" i="59"/>
  <c r="X347" i="59"/>
  <c r="Y347" i="59"/>
  <c r="P342" i="59"/>
  <c r="P346" i="59" s="1"/>
  <c r="Q342" i="59"/>
  <c r="Q346" i="59" s="1"/>
  <c r="R342" i="59"/>
  <c r="R346" i="59" s="1"/>
  <c r="S342" i="59"/>
  <c r="S346" i="59" s="1"/>
  <c r="P345" i="59"/>
  <c r="Q345" i="59"/>
  <c r="R345" i="59"/>
  <c r="S345" i="59"/>
  <c r="P347" i="59"/>
  <c r="Q347" i="59"/>
  <c r="R347" i="59"/>
  <c r="S347" i="59"/>
  <c r="I342" i="59"/>
  <c r="I346" i="59" s="1"/>
  <c r="J342" i="59"/>
  <c r="J346" i="59" s="1"/>
  <c r="K342" i="59"/>
  <c r="K346" i="59" s="1"/>
  <c r="L342" i="59"/>
  <c r="L346" i="59" s="1"/>
  <c r="I345" i="59"/>
  <c r="J345" i="59"/>
  <c r="K345" i="59"/>
  <c r="L345" i="59"/>
  <c r="I347" i="59"/>
  <c r="J347" i="59"/>
  <c r="K347" i="59"/>
  <c r="L347" i="59"/>
  <c r="E342" i="59"/>
  <c r="E346" i="59" s="1"/>
  <c r="E345" i="59"/>
  <c r="E347" i="59"/>
  <c r="AH347" i="59"/>
  <c r="AH342" i="59"/>
  <c r="AH346" i="59" s="1"/>
  <c r="AA347" i="59"/>
  <c r="AA342" i="59"/>
  <c r="AA346" i="59" s="1"/>
  <c r="T347" i="59"/>
  <c r="T345" i="59"/>
  <c r="T342" i="59"/>
  <c r="T346" i="59" s="1"/>
  <c r="M347" i="59"/>
  <c r="M345" i="59"/>
  <c r="M342" i="59"/>
  <c r="M346" i="59" s="1"/>
  <c r="F347" i="59"/>
  <c r="F345" i="59"/>
  <c r="F342" i="59"/>
  <c r="F346" i="59" s="1"/>
  <c r="AD319" i="59"/>
  <c r="AD323" i="59" s="1"/>
  <c r="AE319" i="59"/>
  <c r="AE323" i="59" s="1"/>
  <c r="AF323" i="59"/>
  <c r="AG319" i="59"/>
  <c r="AG323" i="59" s="1"/>
  <c r="AD322" i="59"/>
  <c r="AE322" i="59"/>
  <c r="AF322" i="59"/>
  <c r="AG322" i="59"/>
  <c r="AD324" i="59"/>
  <c r="AE324" i="59"/>
  <c r="AF324" i="59"/>
  <c r="AG324" i="59"/>
  <c r="W319" i="59"/>
  <c r="W323" i="59" s="1"/>
  <c r="X319" i="59"/>
  <c r="X323" i="59" s="1"/>
  <c r="Y319" i="59"/>
  <c r="Y323" i="59" s="1"/>
  <c r="Z319" i="59"/>
  <c r="Z323" i="59" s="1"/>
  <c r="W322" i="59"/>
  <c r="X322" i="59"/>
  <c r="Y322" i="59"/>
  <c r="Z322" i="59"/>
  <c r="W324" i="59"/>
  <c r="X324" i="59"/>
  <c r="Y324" i="59"/>
  <c r="Z324" i="59"/>
  <c r="P319" i="59"/>
  <c r="P323" i="59" s="1"/>
  <c r="Q319" i="59"/>
  <c r="Q323" i="59" s="1"/>
  <c r="R319" i="59"/>
  <c r="R323" i="59" s="1"/>
  <c r="S319" i="59"/>
  <c r="S323" i="59" s="1"/>
  <c r="P322" i="59"/>
  <c r="Q322" i="59"/>
  <c r="R322" i="59"/>
  <c r="S322" i="59"/>
  <c r="P324" i="59"/>
  <c r="Q324" i="59"/>
  <c r="R324" i="59"/>
  <c r="S324" i="59"/>
  <c r="I319" i="59"/>
  <c r="I323" i="59" s="1"/>
  <c r="J319" i="59"/>
  <c r="J323" i="59" s="1"/>
  <c r="K323" i="59"/>
  <c r="I322" i="59"/>
  <c r="J322" i="59"/>
  <c r="K322" i="59"/>
  <c r="L322" i="59"/>
  <c r="L323" i="59"/>
  <c r="I324" i="59"/>
  <c r="J324" i="59"/>
  <c r="K324" i="59"/>
  <c r="L324" i="59"/>
  <c r="AH324" i="59"/>
  <c r="AH322" i="59"/>
  <c r="AH319" i="59"/>
  <c r="AH323" i="59" s="1"/>
  <c r="AA324" i="59"/>
  <c r="AA322" i="59"/>
  <c r="AA319" i="59"/>
  <c r="AA323" i="59" s="1"/>
  <c r="M324" i="59"/>
  <c r="M322" i="59"/>
  <c r="M323" i="59"/>
  <c r="F324" i="59"/>
  <c r="F322" i="59"/>
  <c r="F319" i="59"/>
  <c r="F323" i="59" s="1"/>
  <c r="T324" i="59"/>
  <c r="T322" i="59"/>
  <c r="O319" i="59"/>
  <c r="O323" i="59" s="1"/>
  <c r="V319" i="59"/>
  <c r="V323" i="59" s="1"/>
  <c r="AC319" i="59"/>
  <c r="AC323" i="59" s="1"/>
  <c r="O322" i="59"/>
  <c r="V322" i="59"/>
  <c r="AC322" i="59"/>
  <c r="O324" i="59"/>
  <c r="V324" i="59"/>
  <c r="AC324" i="59"/>
  <c r="H342" i="59"/>
  <c r="H346" i="59" s="1"/>
  <c r="O342" i="59"/>
  <c r="O346" i="59" s="1"/>
  <c r="V342" i="59"/>
  <c r="V346" i="59" s="1"/>
  <c r="Z342" i="59"/>
  <c r="Z346" i="59" s="1"/>
  <c r="AC342" i="59"/>
  <c r="AC346" i="59" s="1"/>
  <c r="AF342" i="59"/>
  <c r="AF346" i="59" s="1"/>
  <c r="AG342" i="59"/>
  <c r="AG346" i="59" s="1"/>
  <c r="H345" i="59"/>
  <c r="O345" i="59"/>
  <c r="V345" i="59"/>
  <c r="AC345" i="59"/>
  <c r="H347" i="59"/>
  <c r="O347" i="59"/>
  <c r="V347" i="59"/>
  <c r="Z347" i="59"/>
  <c r="AC347" i="59"/>
  <c r="AD347" i="59"/>
  <c r="AF347" i="59"/>
  <c r="AG347" i="59"/>
  <c r="I296" i="59"/>
  <c r="I300" i="59" s="1"/>
  <c r="J296" i="59"/>
  <c r="J300" i="59" s="1"/>
  <c r="K296" i="59"/>
  <c r="K300" i="59" s="1"/>
  <c r="O296" i="59"/>
  <c r="O300" i="59" s="1"/>
  <c r="P296" i="59"/>
  <c r="P300" i="59" s="1"/>
  <c r="Q296" i="59"/>
  <c r="Q300" i="59" s="1"/>
  <c r="R296" i="59"/>
  <c r="R300" i="59" s="1"/>
  <c r="S300" i="59"/>
  <c r="V296" i="59"/>
  <c r="V300" i="59" s="1"/>
  <c r="W296" i="59"/>
  <c r="W300" i="59" s="1"/>
  <c r="X296" i="59"/>
  <c r="X300" i="59" s="1"/>
  <c r="Y296" i="59"/>
  <c r="Y300" i="59" s="1"/>
  <c r="Z296" i="59"/>
  <c r="Z300" i="59" s="1"/>
  <c r="AC296" i="59"/>
  <c r="AC300" i="59" s="1"/>
  <c r="AD296" i="59"/>
  <c r="AD300" i="59" s="1"/>
  <c r="AE296" i="59"/>
  <c r="AE300" i="59" s="1"/>
  <c r="I299" i="59"/>
  <c r="J299" i="59"/>
  <c r="K299" i="59"/>
  <c r="L299" i="59"/>
  <c r="O299" i="59"/>
  <c r="P299" i="59"/>
  <c r="Q299" i="59"/>
  <c r="R299" i="59"/>
  <c r="S299" i="59"/>
  <c r="V299" i="59"/>
  <c r="W299" i="59"/>
  <c r="X299" i="59"/>
  <c r="Y299" i="59"/>
  <c r="Z299" i="59"/>
  <c r="AC299" i="59"/>
  <c r="AD299" i="59"/>
  <c r="AE299" i="59"/>
  <c r="I301" i="59"/>
  <c r="J301" i="59"/>
  <c r="K301" i="59"/>
  <c r="L301" i="59"/>
  <c r="O301" i="59"/>
  <c r="P301" i="59"/>
  <c r="Q301" i="59"/>
  <c r="R301" i="59"/>
  <c r="S301" i="59"/>
  <c r="V301" i="59"/>
  <c r="W301" i="59"/>
  <c r="X301" i="59"/>
  <c r="Y301" i="59"/>
  <c r="Z301" i="59"/>
  <c r="AC301" i="59"/>
  <c r="AD301" i="59"/>
  <c r="AE301" i="59"/>
  <c r="E296" i="59"/>
  <c r="E300" i="59" s="1"/>
  <c r="H296" i="59"/>
  <c r="H300" i="59" s="1"/>
  <c r="AF296" i="59"/>
  <c r="AF300" i="59" s="1"/>
  <c r="AG296" i="59"/>
  <c r="AG300" i="59" s="1"/>
  <c r="H276" i="59"/>
  <c r="I276" i="59"/>
  <c r="J276" i="59"/>
  <c r="K276" i="59"/>
  <c r="L276" i="59"/>
  <c r="O276" i="59"/>
  <c r="P276" i="59"/>
  <c r="Q276" i="59"/>
  <c r="R276" i="59"/>
  <c r="S276" i="59"/>
  <c r="V276" i="59"/>
  <c r="W276" i="59"/>
  <c r="X276" i="59"/>
  <c r="Y276" i="59"/>
  <c r="Z276" i="59"/>
  <c r="AC276" i="59"/>
  <c r="AD276" i="59"/>
  <c r="AE276" i="59"/>
  <c r="AC277" i="59"/>
  <c r="H278" i="59"/>
  <c r="I278" i="59"/>
  <c r="J278" i="59"/>
  <c r="K278" i="59"/>
  <c r="L278" i="59"/>
  <c r="O278" i="59"/>
  <c r="P278" i="59"/>
  <c r="Q278" i="59"/>
  <c r="R278" i="59"/>
  <c r="S278" i="59"/>
  <c r="V278" i="59"/>
  <c r="W278" i="59"/>
  <c r="X278" i="59"/>
  <c r="Y278" i="59"/>
  <c r="Z278" i="59"/>
  <c r="AC278" i="59"/>
  <c r="AD278" i="59"/>
  <c r="AE278" i="59"/>
  <c r="H273" i="59"/>
  <c r="H277" i="59" s="1"/>
  <c r="I273" i="59"/>
  <c r="I277" i="59" s="1"/>
  <c r="J273" i="59"/>
  <c r="J277" i="59" s="1"/>
  <c r="K273" i="59"/>
  <c r="K277" i="59" s="1"/>
  <c r="L273" i="59"/>
  <c r="L277" i="59" s="1"/>
  <c r="O273" i="59"/>
  <c r="O277" i="59" s="1"/>
  <c r="P273" i="59"/>
  <c r="P277" i="59" s="1"/>
  <c r="Q273" i="59"/>
  <c r="Q277" i="59" s="1"/>
  <c r="R273" i="59"/>
  <c r="R277" i="59" s="1"/>
  <c r="S273" i="59"/>
  <c r="S277" i="59" s="1"/>
  <c r="V273" i="59"/>
  <c r="V277" i="59" s="1"/>
  <c r="W273" i="59"/>
  <c r="W277" i="59" s="1"/>
  <c r="X273" i="59"/>
  <c r="X277" i="59" s="1"/>
  <c r="Y273" i="59"/>
  <c r="Y277" i="59" s="1"/>
  <c r="Z273" i="59"/>
  <c r="Z277" i="59" s="1"/>
  <c r="AC273" i="59"/>
  <c r="AD273" i="59"/>
  <c r="AD277" i="59" s="1"/>
  <c r="AE273" i="59"/>
  <c r="AE277" i="59" s="1"/>
  <c r="AF273" i="59"/>
  <c r="AF277" i="59" s="1"/>
  <c r="AG277" i="59"/>
  <c r="I253" i="59"/>
  <c r="J253" i="59"/>
  <c r="K253" i="59"/>
  <c r="L253" i="59"/>
  <c r="O253" i="59"/>
  <c r="P253" i="59"/>
  <c r="Q253" i="59"/>
  <c r="R253" i="59"/>
  <c r="S253" i="59"/>
  <c r="V253" i="59"/>
  <c r="W253" i="59"/>
  <c r="X253" i="59"/>
  <c r="Y253" i="59"/>
  <c r="Z253" i="59"/>
  <c r="AC253" i="59"/>
  <c r="AD253" i="59"/>
  <c r="AE253" i="59"/>
  <c r="I255" i="59"/>
  <c r="J255" i="59"/>
  <c r="K255" i="59"/>
  <c r="L255" i="59"/>
  <c r="O255" i="59"/>
  <c r="P255" i="59"/>
  <c r="Q255" i="59"/>
  <c r="R255" i="59"/>
  <c r="S255" i="59"/>
  <c r="V255" i="59"/>
  <c r="W255" i="59"/>
  <c r="X255" i="59"/>
  <c r="Y255" i="59"/>
  <c r="Z255" i="59"/>
  <c r="AC255" i="59"/>
  <c r="AD255" i="59"/>
  <c r="AE255" i="59"/>
  <c r="I250" i="59"/>
  <c r="I254" i="59" s="1"/>
  <c r="K250" i="59"/>
  <c r="K254" i="59" s="1"/>
  <c r="L250" i="59"/>
  <c r="L254" i="59" s="1"/>
  <c r="O250" i="59"/>
  <c r="O254" i="59" s="1"/>
  <c r="P250" i="59"/>
  <c r="P254" i="59" s="1"/>
  <c r="Q250" i="59"/>
  <c r="Q254" i="59" s="1"/>
  <c r="R250" i="59"/>
  <c r="R254" i="59" s="1"/>
  <c r="S250" i="59"/>
  <c r="S254" i="59" s="1"/>
  <c r="V250" i="59"/>
  <c r="V254" i="59" s="1"/>
  <c r="W250" i="59"/>
  <c r="W254" i="59" s="1"/>
  <c r="X250" i="59"/>
  <c r="X254" i="59" s="1"/>
  <c r="Y250" i="59"/>
  <c r="Y254" i="59" s="1"/>
  <c r="Z250" i="59"/>
  <c r="Z254" i="59" s="1"/>
  <c r="AC250" i="59"/>
  <c r="AC254" i="59" s="1"/>
  <c r="AD250" i="59"/>
  <c r="AD254" i="59" s="1"/>
  <c r="AE254" i="59"/>
  <c r="H230" i="59"/>
  <c r="I230" i="59"/>
  <c r="J230" i="59"/>
  <c r="K230" i="59"/>
  <c r="L230" i="59"/>
  <c r="O230" i="59"/>
  <c r="P230" i="59"/>
  <c r="Q230" i="59"/>
  <c r="R230" i="59"/>
  <c r="S230" i="59"/>
  <c r="V230" i="59"/>
  <c r="W230" i="59"/>
  <c r="X230" i="59"/>
  <c r="Y230" i="59"/>
  <c r="Z230" i="59"/>
  <c r="AD230" i="59"/>
  <c r="AE230" i="59"/>
  <c r="H232" i="59"/>
  <c r="I232" i="59"/>
  <c r="J232" i="59"/>
  <c r="K232" i="59"/>
  <c r="L232" i="59"/>
  <c r="O232" i="59"/>
  <c r="P232" i="59"/>
  <c r="Q232" i="59"/>
  <c r="R232" i="59"/>
  <c r="S232" i="59"/>
  <c r="V232" i="59"/>
  <c r="W232" i="59"/>
  <c r="X232" i="59"/>
  <c r="Y232" i="59"/>
  <c r="Z232" i="59"/>
  <c r="AD232" i="59"/>
  <c r="AE232" i="59"/>
  <c r="H231" i="59"/>
  <c r="I231" i="59"/>
  <c r="J231" i="59"/>
  <c r="K231" i="59"/>
  <c r="L231" i="59"/>
  <c r="O231" i="59"/>
  <c r="P231" i="59"/>
  <c r="Q231" i="59"/>
  <c r="R231" i="59"/>
  <c r="S231" i="59"/>
  <c r="V227" i="59"/>
  <c r="V231" i="59" s="1"/>
  <c r="W231" i="59"/>
  <c r="X227" i="59"/>
  <c r="X231" i="59" s="1"/>
  <c r="Y227" i="59"/>
  <c r="Y231" i="59" s="1"/>
  <c r="Z227" i="59"/>
  <c r="Z231" i="59" s="1"/>
  <c r="AD227" i="59"/>
  <c r="AD231" i="59" s="1"/>
  <c r="AE227" i="59"/>
  <c r="AE231" i="59" s="1"/>
  <c r="AF227" i="59"/>
  <c r="AF231" i="59" s="1"/>
  <c r="AG227" i="59"/>
  <c r="AG231" i="59" s="1"/>
  <c r="I208" i="59"/>
  <c r="K208" i="59"/>
  <c r="L208" i="59"/>
  <c r="O208" i="59"/>
  <c r="P208" i="59"/>
  <c r="Q208" i="59"/>
  <c r="R208" i="59"/>
  <c r="S204" i="59"/>
  <c r="S208" i="59" s="1"/>
  <c r="V204" i="59"/>
  <c r="V208" i="59" s="1"/>
  <c r="W204" i="59"/>
  <c r="W208" i="59" s="1"/>
  <c r="X204" i="59"/>
  <c r="X208" i="59" s="1"/>
  <c r="Y204" i="59"/>
  <c r="Y208" i="59" s="1"/>
  <c r="Z204" i="59"/>
  <c r="Z208" i="59" s="1"/>
  <c r="AC204" i="59"/>
  <c r="AC208" i="59" s="1"/>
  <c r="AD204" i="59"/>
  <c r="AD208" i="59" s="1"/>
  <c r="AE204" i="59"/>
  <c r="AE208" i="59" s="1"/>
  <c r="I207" i="59"/>
  <c r="J207" i="59"/>
  <c r="K207" i="59"/>
  <c r="L207" i="59"/>
  <c r="O207" i="59"/>
  <c r="P207" i="59"/>
  <c r="Q207" i="59"/>
  <c r="R207" i="59"/>
  <c r="S207" i="59"/>
  <c r="V207" i="59"/>
  <c r="W207" i="59"/>
  <c r="X207" i="59"/>
  <c r="Y207" i="59"/>
  <c r="Z207" i="59"/>
  <c r="AC207" i="59"/>
  <c r="AD207" i="59"/>
  <c r="AE207" i="59"/>
  <c r="J208" i="59"/>
  <c r="I209" i="59"/>
  <c r="J209" i="59"/>
  <c r="K209" i="59"/>
  <c r="L209" i="59"/>
  <c r="O209" i="59"/>
  <c r="P209" i="59"/>
  <c r="Q209" i="59"/>
  <c r="R209" i="59"/>
  <c r="S209" i="59"/>
  <c r="V209" i="59"/>
  <c r="W209" i="59"/>
  <c r="X209" i="59"/>
  <c r="Y209" i="59"/>
  <c r="Z209" i="59"/>
  <c r="AC209" i="59"/>
  <c r="AD209" i="59"/>
  <c r="AE209" i="59"/>
  <c r="AE158" i="59"/>
  <c r="AE162" i="59" s="1"/>
  <c r="AD161" i="59"/>
  <c r="AE161" i="59"/>
  <c r="AD163" i="59"/>
  <c r="AE163" i="59"/>
  <c r="I181" i="59"/>
  <c r="I185" i="59" s="1"/>
  <c r="J181" i="59"/>
  <c r="J185" i="59" s="1"/>
  <c r="K181" i="59"/>
  <c r="K185" i="59" s="1"/>
  <c r="L181" i="59"/>
  <c r="L185" i="59" s="1"/>
  <c r="O181" i="59"/>
  <c r="O185" i="59" s="1"/>
  <c r="P181" i="59"/>
  <c r="P185" i="59" s="1"/>
  <c r="Q181" i="59"/>
  <c r="Q185" i="59" s="1"/>
  <c r="R181" i="59"/>
  <c r="R185" i="59" s="1"/>
  <c r="S181" i="59"/>
  <c r="S185" i="59" s="1"/>
  <c r="V181" i="59"/>
  <c r="V185" i="59" s="1"/>
  <c r="W181" i="59"/>
  <c r="W185" i="59" s="1"/>
  <c r="X181" i="59"/>
  <c r="X185" i="59" s="1"/>
  <c r="Y181" i="59"/>
  <c r="Y185" i="59" s="1"/>
  <c r="Z181" i="59"/>
  <c r="Z185" i="59" s="1"/>
  <c r="AC181" i="59"/>
  <c r="AC185" i="59" s="1"/>
  <c r="AD181" i="59"/>
  <c r="AD185" i="59" s="1"/>
  <c r="AE181" i="59"/>
  <c r="AE185" i="59" s="1"/>
  <c r="I184" i="59"/>
  <c r="J184" i="59"/>
  <c r="K184" i="59"/>
  <c r="L184" i="59"/>
  <c r="O184" i="59"/>
  <c r="P184" i="59"/>
  <c r="Q184" i="59"/>
  <c r="R184" i="59"/>
  <c r="S184" i="59"/>
  <c r="V184" i="59"/>
  <c r="W184" i="59"/>
  <c r="X184" i="59"/>
  <c r="Y184" i="59"/>
  <c r="Z184" i="59"/>
  <c r="AC184" i="59"/>
  <c r="AD184" i="59"/>
  <c r="AE184" i="59"/>
  <c r="I186" i="59"/>
  <c r="J186" i="59"/>
  <c r="K186" i="59"/>
  <c r="L186" i="59"/>
  <c r="O186" i="59"/>
  <c r="P186" i="59"/>
  <c r="Q186" i="59"/>
  <c r="R186" i="59"/>
  <c r="S186" i="59"/>
  <c r="V186" i="59"/>
  <c r="W186" i="59"/>
  <c r="X186" i="59"/>
  <c r="Y186" i="59"/>
  <c r="Z186" i="59"/>
  <c r="AC186" i="59"/>
  <c r="AD186" i="59"/>
  <c r="AE186" i="59"/>
  <c r="W158" i="59"/>
  <c r="W162" i="59" s="1"/>
  <c r="X158" i="59"/>
  <c r="X162" i="59" s="1"/>
  <c r="W161" i="59"/>
  <c r="X161" i="59"/>
  <c r="W163" i="59"/>
  <c r="X163" i="59"/>
  <c r="P158" i="59"/>
  <c r="P162" i="59" s="1"/>
  <c r="Q158" i="59"/>
  <c r="Q162" i="59" s="1"/>
  <c r="R158" i="59"/>
  <c r="R162" i="59" s="1"/>
  <c r="S158" i="59"/>
  <c r="S162" i="59" s="1"/>
  <c r="P161" i="59"/>
  <c r="Q161" i="59"/>
  <c r="R161" i="59"/>
  <c r="P163" i="59"/>
  <c r="Q163" i="59"/>
  <c r="R163" i="59"/>
  <c r="S163" i="59"/>
  <c r="J158" i="59"/>
  <c r="J162" i="59" s="1"/>
  <c r="K158" i="59"/>
  <c r="K162" i="59" s="1"/>
  <c r="L158" i="59"/>
  <c r="L162" i="59" s="1"/>
  <c r="J161" i="59"/>
  <c r="K161" i="59"/>
  <c r="L161" i="59"/>
  <c r="J163" i="59"/>
  <c r="K163" i="59"/>
  <c r="L163" i="59"/>
  <c r="I158" i="59"/>
  <c r="I162" i="59" s="1"/>
  <c r="I161" i="59"/>
  <c r="I163" i="59"/>
  <c r="I135" i="59"/>
  <c r="I139" i="59" s="1"/>
  <c r="J135" i="59"/>
  <c r="J139" i="59" s="1"/>
  <c r="K135" i="59"/>
  <c r="K139" i="59" s="1"/>
  <c r="L135" i="59"/>
  <c r="L139" i="59" s="1"/>
  <c r="O139" i="59"/>
  <c r="P135" i="59"/>
  <c r="P139" i="59" s="1"/>
  <c r="Q135" i="59"/>
  <c r="Q139" i="59" s="1"/>
  <c r="R135" i="59"/>
  <c r="R139" i="59" s="1"/>
  <c r="S135" i="59"/>
  <c r="S139" i="59" s="1"/>
  <c r="V135" i="59"/>
  <c r="V139" i="59" s="1"/>
  <c r="W135" i="59"/>
  <c r="W139" i="59" s="1"/>
  <c r="X135" i="59"/>
  <c r="X139" i="59" s="1"/>
  <c r="Y135" i="59"/>
  <c r="Y139" i="59" s="1"/>
  <c r="Z135" i="59"/>
  <c r="Z139" i="59" s="1"/>
  <c r="AC135" i="59"/>
  <c r="AC139" i="59" s="1"/>
  <c r="AD135" i="59"/>
  <c r="AD139" i="59" s="1"/>
  <c r="AE135" i="59"/>
  <c r="AE139" i="59" s="1"/>
  <c r="I138" i="59"/>
  <c r="J138" i="59"/>
  <c r="K138" i="59"/>
  <c r="L138" i="59"/>
  <c r="O138" i="59"/>
  <c r="P138" i="59"/>
  <c r="Q138" i="59"/>
  <c r="R138" i="59"/>
  <c r="S138" i="59"/>
  <c r="V138" i="59"/>
  <c r="W138" i="59"/>
  <c r="X138" i="59"/>
  <c r="Y138" i="59"/>
  <c r="Z138" i="59"/>
  <c r="AC138" i="59"/>
  <c r="AD138" i="59"/>
  <c r="AE138" i="59"/>
  <c r="I140" i="59"/>
  <c r="J140" i="59"/>
  <c r="K140" i="59"/>
  <c r="L140" i="59"/>
  <c r="O140" i="59"/>
  <c r="P140" i="59"/>
  <c r="Q140" i="59"/>
  <c r="R140" i="59"/>
  <c r="S140" i="59"/>
  <c r="V140" i="59"/>
  <c r="W140" i="59"/>
  <c r="X140" i="59"/>
  <c r="Y140" i="59"/>
  <c r="Z140" i="59"/>
  <c r="AC140" i="59"/>
  <c r="AD140" i="59"/>
  <c r="AE140" i="59"/>
  <c r="I115" i="59"/>
  <c r="J115" i="59"/>
  <c r="K115" i="59"/>
  <c r="L115" i="59"/>
  <c r="O115" i="59"/>
  <c r="P115" i="59"/>
  <c r="Q115" i="59"/>
  <c r="R115" i="59"/>
  <c r="S115" i="59"/>
  <c r="V115" i="59"/>
  <c r="W115" i="59"/>
  <c r="X115" i="59"/>
  <c r="Y115" i="59"/>
  <c r="Z115" i="59"/>
  <c r="AC115" i="59"/>
  <c r="AD115" i="59"/>
  <c r="AE115" i="59"/>
  <c r="I117" i="59"/>
  <c r="J117" i="59"/>
  <c r="K117" i="59"/>
  <c r="L117" i="59"/>
  <c r="O117" i="59"/>
  <c r="P117" i="59"/>
  <c r="Q117" i="59"/>
  <c r="R117" i="59"/>
  <c r="S117" i="59"/>
  <c r="V117" i="59"/>
  <c r="W117" i="59"/>
  <c r="X117" i="59"/>
  <c r="Y117" i="59"/>
  <c r="Z117" i="59"/>
  <c r="AC117" i="59"/>
  <c r="AD117" i="59"/>
  <c r="AE117" i="59"/>
  <c r="I112" i="59"/>
  <c r="I116" i="59" s="1"/>
  <c r="J112" i="59"/>
  <c r="J116" i="59" s="1"/>
  <c r="K112" i="59"/>
  <c r="K116" i="59" s="1"/>
  <c r="L112" i="59"/>
  <c r="L116" i="59" s="1"/>
  <c r="O112" i="59"/>
  <c r="O116" i="59" s="1"/>
  <c r="P112" i="59"/>
  <c r="P116" i="59" s="1"/>
  <c r="Q112" i="59"/>
  <c r="Q116" i="59" s="1"/>
  <c r="R112" i="59"/>
  <c r="R116" i="59" s="1"/>
  <c r="S112" i="59"/>
  <c r="S116" i="59" s="1"/>
  <c r="V112" i="59"/>
  <c r="V116" i="59" s="1"/>
  <c r="W112" i="59"/>
  <c r="W116" i="59" s="1"/>
  <c r="X112" i="59"/>
  <c r="X116" i="59" s="1"/>
  <c r="Y112" i="59"/>
  <c r="Y116" i="59" s="1"/>
  <c r="Z112" i="59"/>
  <c r="Z116" i="59" s="1"/>
  <c r="AC112" i="59"/>
  <c r="AC116" i="59" s="1"/>
  <c r="AD112" i="59"/>
  <c r="AD116" i="59" s="1"/>
  <c r="AE112" i="59"/>
  <c r="AE116" i="59" s="1"/>
  <c r="I92" i="59"/>
  <c r="J92" i="59"/>
  <c r="K92" i="59"/>
  <c r="L92" i="59"/>
  <c r="O92" i="59"/>
  <c r="P92" i="59"/>
  <c r="Q92" i="59"/>
  <c r="R92" i="59"/>
  <c r="S92" i="59"/>
  <c r="V92" i="59"/>
  <c r="W92" i="59"/>
  <c r="X92" i="59"/>
  <c r="Y92" i="59"/>
  <c r="Z92" i="59"/>
  <c r="AC92" i="59"/>
  <c r="AD92" i="59"/>
  <c r="AE92" i="59"/>
  <c r="AE93" i="59"/>
  <c r="I94" i="59"/>
  <c r="J94" i="59"/>
  <c r="K94" i="59"/>
  <c r="L94" i="59"/>
  <c r="O94" i="59"/>
  <c r="P94" i="59"/>
  <c r="Q94" i="59"/>
  <c r="R94" i="59"/>
  <c r="S94" i="59"/>
  <c r="V94" i="59"/>
  <c r="W94" i="59"/>
  <c r="X94" i="59"/>
  <c r="Y94" i="59"/>
  <c r="Z94" i="59"/>
  <c r="AC94" i="59"/>
  <c r="AD94" i="59"/>
  <c r="AE94" i="59"/>
  <c r="I89" i="59"/>
  <c r="I93" i="59" s="1"/>
  <c r="J89" i="59"/>
  <c r="J93" i="59" s="1"/>
  <c r="K89" i="59"/>
  <c r="K93" i="59" s="1"/>
  <c r="L89" i="59"/>
  <c r="L93" i="59" s="1"/>
  <c r="O89" i="59"/>
  <c r="O93" i="59" s="1"/>
  <c r="P89" i="59"/>
  <c r="P93" i="59" s="1"/>
  <c r="R89" i="59"/>
  <c r="R93" i="59" s="1"/>
  <c r="S89" i="59"/>
  <c r="S93" i="59" s="1"/>
  <c r="V89" i="59"/>
  <c r="V93" i="59" s="1"/>
  <c r="W89" i="59"/>
  <c r="W93" i="59" s="1"/>
  <c r="X89" i="59"/>
  <c r="X93" i="59" s="1"/>
  <c r="Y89" i="59"/>
  <c r="Y93" i="59" s="1"/>
  <c r="Z89" i="59"/>
  <c r="Z93" i="59" s="1"/>
  <c r="AC89" i="59"/>
  <c r="AC93" i="59" s="1"/>
  <c r="AD89" i="59"/>
  <c r="AD93" i="59" s="1"/>
  <c r="AE89" i="59"/>
  <c r="W66" i="59"/>
  <c r="W70" i="59" s="1"/>
  <c r="X66" i="59"/>
  <c r="X70" i="59" s="1"/>
  <c r="Y66" i="59"/>
  <c r="Y70" i="59" s="1"/>
  <c r="Z66" i="59"/>
  <c r="Z70" i="59" s="1"/>
  <c r="AC66" i="59"/>
  <c r="AC70" i="59" s="1"/>
  <c r="AD66" i="59"/>
  <c r="AD70" i="59" s="1"/>
  <c r="AE66" i="59"/>
  <c r="AE70" i="59" s="1"/>
  <c r="P71" i="59"/>
  <c r="Q71" i="59"/>
  <c r="R71" i="59"/>
  <c r="S71" i="59"/>
  <c r="V71" i="59"/>
  <c r="W71" i="59"/>
  <c r="X71" i="59"/>
  <c r="Y71" i="59"/>
  <c r="Z71" i="59"/>
  <c r="AC71" i="59"/>
  <c r="AD71" i="59"/>
  <c r="AE71" i="59"/>
  <c r="P66" i="59"/>
  <c r="P70" i="59" s="1"/>
  <c r="Q66" i="59"/>
  <c r="Q70" i="59" s="1"/>
  <c r="I69" i="59"/>
  <c r="J69" i="59"/>
  <c r="K69" i="59"/>
  <c r="L69" i="59"/>
  <c r="O69" i="59"/>
  <c r="P69" i="59"/>
  <c r="Q69" i="59"/>
  <c r="R69" i="59"/>
  <c r="S69" i="59"/>
  <c r="V69" i="59"/>
  <c r="W69" i="59"/>
  <c r="X69" i="59"/>
  <c r="Y69" i="59"/>
  <c r="Z69" i="59"/>
  <c r="AC69" i="59"/>
  <c r="AD69" i="59"/>
  <c r="AE69" i="59"/>
  <c r="AF69" i="59"/>
  <c r="I66" i="59"/>
  <c r="I70" i="59" s="1"/>
  <c r="I71" i="59"/>
  <c r="J71" i="59"/>
  <c r="I48" i="59"/>
  <c r="J48" i="59"/>
  <c r="K48" i="59"/>
  <c r="L48" i="59"/>
  <c r="O48" i="59"/>
  <c r="P48" i="59"/>
  <c r="Q48" i="59"/>
  <c r="R48" i="59"/>
  <c r="S48" i="59"/>
  <c r="V48" i="59"/>
  <c r="W48" i="59"/>
  <c r="X48" i="59"/>
  <c r="Y48" i="59"/>
  <c r="Z48" i="59"/>
  <c r="AC48" i="59"/>
  <c r="AD48" i="59"/>
  <c r="AE48" i="59"/>
  <c r="I46" i="59"/>
  <c r="J46" i="59"/>
  <c r="K46" i="59"/>
  <c r="L46" i="59"/>
  <c r="O46" i="59"/>
  <c r="P46" i="59"/>
  <c r="Q46" i="59"/>
  <c r="R46" i="59"/>
  <c r="S46" i="59"/>
  <c r="V46" i="59"/>
  <c r="W46" i="59"/>
  <c r="X46" i="59"/>
  <c r="Y46" i="59"/>
  <c r="Z46" i="59"/>
  <c r="AC46" i="59"/>
  <c r="AD46" i="59"/>
  <c r="AE46" i="59"/>
  <c r="H47" i="59"/>
  <c r="I47" i="59"/>
  <c r="J47" i="59"/>
  <c r="K47" i="59"/>
  <c r="L47" i="59"/>
  <c r="O47" i="59"/>
  <c r="P47" i="59"/>
  <c r="Q47" i="59"/>
  <c r="R47" i="59"/>
  <c r="S47" i="59"/>
  <c r="V47" i="59"/>
  <c r="W47" i="59"/>
  <c r="X47" i="59"/>
  <c r="Y47" i="59"/>
  <c r="Z47" i="59"/>
  <c r="AC47" i="59"/>
  <c r="AD47" i="59"/>
  <c r="AE47" i="59"/>
  <c r="AG47" i="59"/>
  <c r="E20" i="59"/>
  <c r="E24" i="59" s="1"/>
  <c r="I20" i="59"/>
  <c r="I24" i="59" s="1"/>
  <c r="J20" i="59"/>
  <c r="J24" i="59" s="1"/>
  <c r="K20" i="59"/>
  <c r="K24" i="59" s="1"/>
  <c r="L20" i="59"/>
  <c r="L24" i="59" s="1"/>
  <c r="O20" i="59"/>
  <c r="O24" i="59" s="1"/>
  <c r="P20" i="59"/>
  <c r="P24" i="59" s="1"/>
  <c r="Q20" i="59"/>
  <c r="Q24" i="59" s="1"/>
  <c r="R20" i="59"/>
  <c r="R24" i="59" s="1"/>
  <c r="S20" i="59"/>
  <c r="S24" i="59" s="1"/>
  <c r="V20" i="59"/>
  <c r="V24" i="59" s="1"/>
  <c r="W20" i="59"/>
  <c r="W24" i="59" s="1"/>
  <c r="X20" i="59"/>
  <c r="X24" i="59" s="1"/>
  <c r="Y20" i="59"/>
  <c r="Y24" i="59" s="1"/>
  <c r="Z20" i="59"/>
  <c r="Z24" i="59" s="1"/>
  <c r="AC20" i="59"/>
  <c r="AC24" i="59" s="1"/>
  <c r="AD20" i="59"/>
  <c r="AD24" i="59" s="1"/>
  <c r="AE20" i="59"/>
  <c r="AE24" i="59" s="1"/>
  <c r="I23" i="59"/>
  <c r="J23" i="59"/>
  <c r="K23" i="59"/>
  <c r="L23" i="59"/>
  <c r="O23" i="59"/>
  <c r="P23" i="59"/>
  <c r="Q23" i="59"/>
  <c r="R23" i="59"/>
  <c r="S23" i="59"/>
  <c r="V23" i="59"/>
  <c r="W23" i="59"/>
  <c r="X23" i="59"/>
  <c r="Y23" i="59"/>
  <c r="Z23" i="59"/>
  <c r="AC23" i="59"/>
  <c r="AD23" i="59"/>
  <c r="AE23" i="59"/>
  <c r="I25" i="59"/>
  <c r="J25" i="59"/>
  <c r="K25" i="59"/>
  <c r="L25" i="59"/>
  <c r="O25" i="59"/>
  <c r="P25" i="59"/>
  <c r="Q25" i="59"/>
  <c r="R25" i="59"/>
  <c r="S25" i="59"/>
  <c r="V25" i="59"/>
  <c r="W25" i="59"/>
  <c r="X25" i="59"/>
  <c r="Y25" i="59"/>
  <c r="Z25" i="59"/>
  <c r="AC25" i="59"/>
  <c r="AD25" i="59"/>
  <c r="AE25" i="59"/>
  <c r="H23" i="59"/>
  <c r="AH434" i="59"/>
  <c r="AG434" i="59"/>
  <c r="AF434" i="59"/>
  <c r="AE434" i="59"/>
  <c r="AD434" i="59"/>
  <c r="AC434" i="59"/>
  <c r="AB434" i="59"/>
  <c r="AA434" i="59"/>
  <c r="Z434" i="59"/>
  <c r="Y434" i="59"/>
  <c r="X434" i="59"/>
  <c r="W434" i="59"/>
  <c r="V434" i="59"/>
  <c r="U434" i="59"/>
  <c r="T434" i="59"/>
  <c r="S434" i="59"/>
  <c r="R434" i="59"/>
  <c r="Q434" i="59"/>
  <c r="P434" i="59"/>
  <c r="O434" i="59"/>
  <c r="N434" i="59"/>
  <c r="M434" i="59"/>
  <c r="L434" i="59"/>
  <c r="K434" i="59"/>
  <c r="J434" i="59"/>
  <c r="I434" i="59"/>
  <c r="H434" i="59"/>
  <c r="G434" i="59"/>
  <c r="F434" i="59"/>
  <c r="E434" i="59"/>
  <c r="D434" i="59"/>
  <c r="AH433" i="59"/>
  <c r="AG433" i="59"/>
  <c r="AF433" i="59"/>
  <c r="AE433" i="59"/>
  <c r="AD433" i="59"/>
  <c r="AC433" i="59"/>
  <c r="AB433" i="59"/>
  <c r="AA433" i="59"/>
  <c r="Z433" i="59"/>
  <c r="Y433" i="59"/>
  <c r="X433" i="59"/>
  <c r="W433" i="59"/>
  <c r="V433" i="59"/>
  <c r="U433" i="59"/>
  <c r="T433" i="59"/>
  <c r="S433" i="59"/>
  <c r="R433" i="59"/>
  <c r="Q433" i="59"/>
  <c r="P433" i="59"/>
  <c r="O433" i="59"/>
  <c r="N433" i="59"/>
  <c r="M433" i="59"/>
  <c r="L433" i="59"/>
  <c r="K433" i="59"/>
  <c r="J433" i="59"/>
  <c r="I433" i="59"/>
  <c r="H433" i="59"/>
  <c r="G433" i="59"/>
  <c r="F433" i="59"/>
  <c r="E433" i="59"/>
  <c r="D433" i="59"/>
  <c r="AH432" i="59"/>
  <c r="AG432" i="59"/>
  <c r="AF432" i="59"/>
  <c r="AE432" i="59"/>
  <c r="AD432" i="59"/>
  <c r="AC432" i="59"/>
  <c r="AB432" i="59"/>
  <c r="AA432" i="59"/>
  <c r="Z432" i="59"/>
  <c r="Y432" i="59"/>
  <c r="X432" i="59"/>
  <c r="W432" i="59"/>
  <c r="V432" i="59"/>
  <c r="U432" i="59"/>
  <c r="T432" i="59"/>
  <c r="S432" i="59"/>
  <c r="R432" i="59"/>
  <c r="Q432" i="59"/>
  <c r="P432" i="59"/>
  <c r="O432" i="59"/>
  <c r="N432" i="59"/>
  <c r="M432" i="59"/>
  <c r="L432" i="59"/>
  <c r="K432" i="59"/>
  <c r="J432" i="59"/>
  <c r="I432" i="59"/>
  <c r="H432" i="59"/>
  <c r="G432" i="59"/>
  <c r="F432" i="59"/>
  <c r="E432" i="59"/>
  <c r="D432" i="59"/>
  <c r="AH431" i="59"/>
  <c r="AG431" i="59"/>
  <c r="AF431" i="59"/>
  <c r="AE431" i="59"/>
  <c r="AD431" i="59"/>
  <c r="AC431" i="59"/>
  <c r="AB431" i="59"/>
  <c r="AA431" i="59"/>
  <c r="Z431" i="59"/>
  <c r="Y431" i="59"/>
  <c r="X431" i="59"/>
  <c r="W431" i="59"/>
  <c r="V431" i="59"/>
  <c r="U431" i="59"/>
  <c r="T431" i="59"/>
  <c r="S431" i="59"/>
  <c r="R431" i="59"/>
  <c r="Q431" i="59"/>
  <c r="P431" i="59"/>
  <c r="O431" i="59"/>
  <c r="N431" i="59"/>
  <c r="M431" i="59"/>
  <c r="L431" i="59"/>
  <c r="K431" i="59"/>
  <c r="J431" i="59"/>
  <c r="I431" i="59"/>
  <c r="H431" i="59"/>
  <c r="G431" i="59"/>
  <c r="F431" i="59"/>
  <c r="E431" i="59"/>
  <c r="D431" i="59"/>
  <c r="AH430" i="59"/>
  <c r="AG430" i="59"/>
  <c r="AF430" i="59"/>
  <c r="AE430" i="59"/>
  <c r="AD430" i="59"/>
  <c r="AC430" i="59"/>
  <c r="AB430" i="59"/>
  <c r="AA430" i="59"/>
  <c r="Z430" i="59"/>
  <c r="Y430" i="59"/>
  <c r="X430" i="59"/>
  <c r="W430" i="59"/>
  <c r="V430" i="59"/>
  <c r="U430" i="59"/>
  <c r="T430" i="59"/>
  <c r="S430" i="59"/>
  <c r="R430" i="59"/>
  <c r="Q430" i="59"/>
  <c r="P430" i="59"/>
  <c r="O430" i="59"/>
  <c r="N430" i="59"/>
  <c r="M430" i="59"/>
  <c r="L430" i="59"/>
  <c r="K430" i="59"/>
  <c r="J430" i="59"/>
  <c r="I430" i="59"/>
  <c r="H430" i="59"/>
  <c r="G430" i="59"/>
  <c r="F430" i="59"/>
  <c r="E430" i="59"/>
  <c r="D430" i="59"/>
  <c r="AH429" i="59"/>
  <c r="AG429" i="59"/>
  <c r="AF429" i="59"/>
  <c r="AE429" i="59"/>
  <c r="AD429" i="59"/>
  <c r="AC429" i="59"/>
  <c r="AB429" i="59"/>
  <c r="AA429" i="59"/>
  <c r="Z429" i="59"/>
  <c r="Y429" i="59"/>
  <c r="X429" i="59"/>
  <c r="W429" i="59"/>
  <c r="V429" i="59"/>
  <c r="U429" i="59"/>
  <c r="T429" i="59"/>
  <c r="S429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D429" i="59"/>
  <c r="AH428" i="59"/>
  <c r="AG428" i="59"/>
  <c r="AF428" i="59"/>
  <c r="AE428" i="59"/>
  <c r="AD428" i="59"/>
  <c r="AC428" i="59"/>
  <c r="AB428" i="59"/>
  <c r="AA428" i="59"/>
  <c r="Z428" i="59"/>
  <c r="Y428" i="59"/>
  <c r="X428" i="59"/>
  <c r="W428" i="59"/>
  <c r="V428" i="59"/>
  <c r="U428" i="59"/>
  <c r="T428" i="59"/>
  <c r="S428" i="59"/>
  <c r="R428" i="59"/>
  <c r="Q428" i="59"/>
  <c r="P428" i="59"/>
  <c r="O428" i="59"/>
  <c r="N428" i="59"/>
  <c r="M428" i="59"/>
  <c r="L428" i="59"/>
  <c r="K428" i="59"/>
  <c r="J428" i="59"/>
  <c r="I428" i="59"/>
  <c r="H428" i="59"/>
  <c r="G428" i="59"/>
  <c r="F428" i="59"/>
  <c r="E428" i="59"/>
  <c r="D428" i="59"/>
  <c r="AH427" i="59"/>
  <c r="AG427" i="59"/>
  <c r="AF427" i="59"/>
  <c r="AE427" i="59"/>
  <c r="AD427" i="59"/>
  <c r="AC427" i="59"/>
  <c r="AB427" i="59"/>
  <c r="AA427" i="59"/>
  <c r="Z427" i="59"/>
  <c r="Y427" i="59"/>
  <c r="X427" i="59"/>
  <c r="W427" i="59"/>
  <c r="V427" i="59"/>
  <c r="U427" i="59"/>
  <c r="T427" i="59"/>
  <c r="S427" i="59"/>
  <c r="R427" i="59"/>
  <c r="Q427" i="59"/>
  <c r="P427" i="59"/>
  <c r="O427" i="59"/>
  <c r="N427" i="59"/>
  <c r="M427" i="59"/>
  <c r="L427" i="59"/>
  <c r="K427" i="59"/>
  <c r="J427" i="59"/>
  <c r="I427" i="59"/>
  <c r="H427" i="59"/>
  <c r="G427" i="59"/>
  <c r="F427" i="59"/>
  <c r="E427" i="59"/>
  <c r="D427" i="59"/>
  <c r="AH426" i="59"/>
  <c r="AG426" i="59"/>
  <c r="AF426" i="59"/>
  <c r="AE426" i="59"/>
  <c r="AD426" i="59"/>
  <c r="AC426" i="59"/>
  <c r="AB426" i="59"/>
  <c r="AA426" i="59"/>
  <c r="Z426" i="59"/>
  <c r="Y426" i="59"/>
  <c r="X426" i="59"/>
  <c r="W426" i="59"/>
  <c r="V426" i="59"/>
  <c r="U426" i="59"/>
  <c r="T426" i="59"/>
  <c r="S426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D426" i="59"/>
  <c r="AH425" i="59"/>
  <c r="AG425" i="59"/>
  <c r="AF425" i="59"/>
  <c r="AE425" i="59"/>
  <c r="AD425" i="59"/>
  <c r="AC425" i="59"/>
  <c r="AB425" i="59"/>
  <c r="AA425" i="59"/>
  <c r="Z425" i="59"/>
  <c r="Y425" i="59"/>
  <c r="X425" i="59"/>
  <c r="W425" i="59"/>
  <c r="V425" i="59"/>
  <c r="S425" i="59"/>
  <c r="R425" i="59"/>
  <c r="Q425" i="59"/>
  <c r="P425" i="59"/>
  <c r="O425" i="59"/>
  <c r="N425" i="59"/>
  <c r="M425" i="59"/>
  <c r="L425" i="59"/>
  <c r="K425" i="59"/>
  <c r="J425" i="59"/>
  <c r="I425" i="59"/>
  <c r="H425" i="59"/>
  <c r="G425" i="59"/>
  <c r="F425" i="59"/>
  <c r="E425" i="59"/>
  <c r="D425" i="59"/>
  <c r="AH424" i="59"/>
  <c r="AG424" i="59"/>
  <c r="AF424" i="59"/>
  <c r="AE424" i="59"/>
  <c r="AD424" i="59"/>
  <c r="AC424" i="59"/>
  <c r="AB424" i="59"/>
  <c r="AA424" i="59"/>
  <c r="Z424" i="59"/>
  <c r="Y424" i="59"/>
  <c r="X424" i="59"/>
  <c r="W424" i="59"/>
  <c r="V424" i="59"/>
  <c r="U424" i="59"/>
  <c r="T424" i="59"/>
  <c r="S424" i="59"/>
  <c r="R424" i="59"/>
  <c r="Q424" i="59"/>
  <c r="P424" i="59"/>
  <c r="O424" i="59"/>
  <c r="N424" i="59"/>
  <c r="M424" i="59"/>
  <c r="L424" i="59"/>
  <c r="K424" i="59"/>
  <c r="J424" i="59"/>
  <c r="I424" i="59"/>
  <c r="H424" i="59"/>
  <c r="G424" i="59"/>
  <c r="F424" i="59"/>
  <c r="E424" i="59"/>
  <c r="D424" i="59"/>
  <c r="AH423" i="59"/>
  <c r="AG423" i="59"/>
  <c r="AF423" i="59"/>
  <c r="AE423" i="59"/>
  <c r="AD423" i="59"/>
  <c r="AC423" i="59"/>
  <c r="AB423" i="59"/>
  <c r="AA423" i="59"/>
  <c r="Z423" i="59"/>
  <c r="Y423" i="59"/>
  <c r="X423" i="59"/>
  <c r="W423" i="59"/>
  <c r="V423" i="59"/>
  <c r="U423" i="59"/>
  <c r="T423" i="59"/>
  <c r="S423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D423" i="59"/>
  <c r="AL422" i="59"/>
  <c r="AK422" i="59"/>
  <c r="Q422" i="59"/>
  <c r="AI413" i="59"/>
  <c r="M178" i="31" s="1"/>
  <c r="AI412" i="59"/>
  <c r="M177" i="31" s="1"/>
  <c r="AI410" i="59"/>
  <c r="M175" i="31" s="1"/>
  <c r="AI409" i="59"/>
  <c r="AI408" i="59"/>
  <c r="AI407" i="59"/>
  <c r="AI406" i="59"/>
  <c r="AI405" i="59"/>
  <c r="AI404" i="59"/>
  <c r="AI403" i="59"/>
  <c r="AI402" i="59"/>
  <c r="AI401" i="59"/>
  <c r="AI400" i="59"/>
  <c r="AI399" i="59"/>
  <c r="AI398" i="59"/>
  <c r="AI397" i="59"/>
  <c r="AI396" i="59"/>
  <c r="AI395" i="59"/>
  <c r="M173" i="31" s="1"/>
  <c r="AI390" i="59"/>
  <c r="AI389" i="59"/>
  <c r="M169" i="31" s="1"/>
  <c r="AI387" i="59"/>
  <c r="M167" i="31" s="1"/>
  <c r="AI386" i="59"/>
  <c r="AI385" i="59"/>
  <c r="AI384" i="59"/>
  <c r="AI383" i="59"/>
  <c r="AI382" i="59"/>
  <c r="AI381" i="59"/>
  <c r="AI380" i="59"/>
  <c r="AI379" i="59"/>
  <c r="AI378" i="59"/>
  <c r="AI377" i="59"/>
  <c r="AI376" i="59"/>
  <c r="AI375" i="59"/>
  <c r="AI374" i="59"/>
  <c r="AI373" i="59"/>
  <c r="AI372" i="59"/>
  <c r="M165" i="31" s="1"/>
  <c r="H370" i="59"/>
  <c r="E370" i="59"/>
  <c r="H368" i="59"/>
  <c r="E368" i="59"/>
  <c r="AI367" i="59"/>
  <c r="AI366" i="59"/>
  <c r="AI364" i="59"/>
  <c r="AI363" i="59"/>
  <c r="AI362" i="59"/>
  <c r="AI361" i="59"/>
  <c r="AI360" i="59"/>
  <c r="AI359" i="59"/>
  <c r="AI358" i="59"/>
  <c r="AI357" i="59"/>
  <c r="AI356" i="59"/>
  <c r="AI355" i="59"/>
  <c r="AI354" i="59"/>
  <c r="AI353" i="59"/>
  <c r="AI352" i="59"/>
  <c r="AI351" i="59"/>
  <c r="AI350" i="59"/>
  <c r="AI349" i="59"/>
  <c r="M157" i="31" s="1"/>
  <c r="AI344" i="59"/>
  <c r="M154" i="31" s="1"/>
  <c r="AI343" i="59"/>
  <c r="M153" i="31" s="1"/>
  <c r="AI341" i="59"/>
  <c r="M151" i="31" s="1"/>
  <c r="AI340" i="59"/>
  <c r="AI339" i="59"/>
  <c r="AI338" i="59"/>
  <c r="AI337" i="59"/>
  <c r="AI336" i="59"/>
  <c r="AI335" i="59"/>
  <c r="AI334" i="59"/>
  <c r="AI333" i="59"/>
  <c r="AI332" i="59"/>
  <c r="AI331" i="59"/>
  <c r="AI330" i="59"/>
  <c r="AI329" i="59"/>
  <c r="AI328" i="59"/>
  <c r="AI327" i="59"/>
  <c r="AI326" i="59"/>
  <c r="M149" i="31" s="1"/>
  <c r="H324" i="59"/>
  <c r="E324" i="59"/>
  <c r="H322" i="59"/>
  <c r="E322" i="59"/>
  <c r="AI321" i="59"/>
  <c r="M146" i="31" s="1"/>
  <c r="AI320" i="59"/>
  <c r="M145" i="31" s="1"/>
  <c r="H319" i="59"/>
  <c r="H323" i="59" s="1"/>
  <c r="E319" i="59"/>
  <c r="E323" i="59" s="1"/>
  <c r="AI318" i="59"/>
  <c r="M143" i="31" s="1"/>
  <c r="AI317" i="59"/>
  <c r="AI316" i="59"/>
  <c r="AI315" i="59"/>
  <c r="AI314" i="59"/>
  <c r="AI313" i="59"/>
  <c r="AI312" i="59"/>
  <c r="AI311" i="59"/>
  <c r="AI310" i="59"/>
  <c r="AI309" i="59"/>
  <c r="AI308" i="59"/>
  <c r="AI307" i="59"/>
  <c r="AI306" i="59"/>
  <c r="AI305" i="59"/>
  <c r="AI304" i="59"/>
  <c r="AI303" i="59"/>
  <c r="M141" i="31" s="1"/>
  <c r="AG301" i="59"/>
  <c r="AF301" i="59"/>
  <c r="H301" i="59"/>
  <c r="E301" i="59"/>
  <c r="AG299" i="59"/>
  <c r="AF299" i="59"/>
  <c r="H299" i="59"/>
  <c r="E299" i="59"/>
  <c r="AI298" i="59"/>
  <c r="M105" i="31" s="1"/>
  <c r="AI297" i="59"/>
  <c r="M104" i="31" s="1"/>
  <c r="AI295" i="59"/>
  <c r="M102" i="31" s="1"/>
  <c r="AI294" i="59"/>
  <c r="AI293" i="59"/>
  <c r="AI292" i="59"/>
  <c r="AI291" i="59"/>
  <c r="AI290" i="59"/>
  <c r="AI289" i="59"/>
  <c r="AI288" i="59"/>
  <c r="AI287" i="59"/>
  <c r="AI286" i="59"/>
  <c r="AI285" i="59"/>
  <c r="AI284" i="59"/>
  <c r="AI283" i="59"/>
  <c r="AI282" i="59"/>
  <c r="AI281" i="59"/>
  <c r="AI280" i="59"/>
  <c r="M100" i="31" s="1"/>
  <c r="AG278" i="59"/>
  <c r="AF278" i="59"/>
  <c r="E278" i="59"/>
  <c r="AG276" i="59"/>
  <c r="AF276" i="59"/>
  <c r="E276" i="59"/>
  <c r="AI275" i="59"/>
  <c r="AI274" i="59"/>
  <c r="M96" i="31" s="1"/>
  <c r="E273" i="59"/>
  <c r="E277" i="59" s="1"/>
  <c r="AI272" i="59"/>
  <c r="M94" i="31" s="1"/>
  <c r="AI271" i="59"/>
  <c r="AI270" i="59"/>
  <c r="AI269" i="59"/>
  <c r="AI268" i="59"/>
  <c r="AI267" i="59"/>
  <c r="AI266" i="59"/>
  <c r="AI265" i="59"/>
  <c r="AI264" i="59"/>
  <c r="AI263" i="59"/>
  <c r="AI262" i="59"/>
  <c r="AI261" i="59"/>
  <c r="AI260" i="59"/>
  <c r="AI259" i="59"/>
  <c r="AI258" i="59"/>
  <c r="AI257" i="59"/>
  <c r="M92" i="31" s="1"/>
  <c r="AG255" i="59"/>
  <c r="AF255" i="59"/>
  <c r="H255" i="59"/>
  <c r="E255" i="59"/>
  <c r="AG253" i="59"/>
  <c r="AF253" i="59"/>
  <c r="H253" i="59"/>
  <c r="E253" i="59"/>
  <c r="AI252" i="59"/>
  <c r="M89" i="31" s="1"/>
  <c r="AI251" i="59"/>
  <c r="M88" i="31" s="1"/>
  <c r="AG254" i="59"/>
  <c r="AF250" i="59"/>
  <c r="H250" i="59"/>
  <c r="H254" i="59" s="1"/>
  <c r="E250" i="59"/>
  <c r="E254" i="59" s="1"/>
  <c r="AI249" i="59"/>
  <c r="M86" i="31" s="1"/>
  <c r="AI248" i="59"/>
  <c r="AI247" i="59"/>
  <c r="AI246" i="59"/>
  <c r="AI245" i="59"/>
  <c r="AI244" i="59"/>
  <c r="AI243" i="59"/>
  <c r="AI242" i="59"/>
  <c r="AI241" i="59"/>
  <c r="AI240" i="59"/>
  <c r="AI239" i="59"/>
  <c r="AI238" i="59"/>
  <c r="AI237" i="59"/>
  <c r="AI236" i="59"/>
  <c r="AI235" i="59"/>
  <c r="AI234" i="59"/>
  <c r="M84" i="31" s="1"/>
  <c r="AG232" i="59"/>
  <c r="AF232" i="59"/>
  <c r="E232" i="59"/>
  <c r="E231" i="59"/>
  <c r="AG230" i="59"/>
  <c r="AF230" i="59"/>
  <c r="E230" i="59"/>
  <c r="AI229" i="59"/>
  <c r="M81" i="31" s="1"/>
  <c r="AI228" i="59"/>
  <c r="M80" i="31" s="1"/>
  <c r="AI226" i="59"/>
  <c r="M78" i="31" s="1"/>
  <c r="AI225" i="59"/>
  <c r="AI224" i="59"/>
  <c r="AI223" i="59"/>
  <c r="AI222" i="59"/>
  <c r="AI221" i="59"/>
  <c r="AI220" i="59"/>
  <c r="AI219" i="59"/>
  <c r="AI218" i="59"/>
  <c r="AI217" i="59"/>
  <c r="AI216" i="59"/>
  <c r="AI215" i="59"/>
  <c r="AI214" i="59"/>
  <c r="AI213" i="59"/>
  <c r="AI212" i="59"/>
  <c r="AI211" i="59"/>
  <c r="M76" i="31" s="1"/>
  <c r="AG209" i="59"/>
  <c r="AF209" i="59"/>
  <c r="H209" i="59"/>
  <c r="E209" i="59"/>
  <c r="AG207" i="59"/>
  <c r="AF207" i="59"/>
  <c r="H207" i="59"/>
  <c r="E207" i="59"/>
  <c r="AI206" i="59"/>
  <c r="M73" i="31" s="1"/>
  <c r="AI205" i="59"/>
  <c r="M72" i="31" s="1"/>
  <c r="AG204" i="59"/>
  <c r="AG208" i="59" s="1"/>
  <c r="H208" i="59"/>
  <c r="E208" i="59"/>
  <c r="AI203" i="59"/>
  <c r="M70" i="31" s="1"/>
  <c r="AI202" i="59"/>
  <c r="AI201" i="59"/>
  <c r="AI200" i="59"/>
  <c r="AI199" i="59"/>
  <c r="AI198" i="59"/>
  <c r="AI197" i="59"/>
  <c r="AI196" i="59"/>
  <c r="AI195" i="59"/>
  <c r="AI194" i="59"/>
  <c r="AI193" i="59"/>
  <c r="AI192" i="59"/>
  <c r="AI191" i="59"/>
  <c r="AI190" i="59"/>
  <c r="AI189" i="59"/>
  <c r="AI188" i="59"/>
  <c r="M68" i="31" s="1"/>
  <c r="AG186" i="59"/>
  <c r="AF186" i="59"/>
  <c r="H186" i="59"/>
  <c r="E186" i="59"/>
  <c r="AG184" i="59"/>
  <c r="AF184" i="59"/>
  <c r="H184" i="59"/>
  <c r="E184" i="59"/>
  <c r="AI183" i="59"/>
  <c r="M65" i="31" s="1"/>
  <c r="AI182" i="59"/>
  <c r="M64" i="31" s="1"/>
  <c r="AG181" i="59"/>
  <c r="AG185" i="59" s="1"/>
  <c r="AF181" i="59"/>
  <c r="AF185" i="59" s="1"/>
  <c r="H181" i="59"/>
  <c r="H185" i="59" s="1"/>
  <c r="E181" i="59"/>
  <c r="AI180" i="59"/>
  <c r="M62" i="31" s="1"/>
  <c r="AI179" i="59"/>
  <c r="AI178" i="59"/>
  <c r="AI177" i="59"/>
  <c r="AI176" i="59"/>
  <c r="AI175" i="59"/>
  <c r="AI174" i="59"/>
  <c r="AI173" i="59"/>
  <c r="AI172" i="59"/>
  <c r="AI171" i="59"/>
  <c r="AI170" i="59"/>
  <c r="AI169" i="59"/>
  <c r="AI168" i="59"/>
  <c r="AI167" i="59"/>
  <c r="AI166" i="59"/>
  <c r="AI165" i="59"/>
  <c r="M60" i="31" s="1"/>
  <c r="AG163" i="59"/>
  <c r="AF163" i="59"/>
  <c r="AC163" i="59"/>
  <c r="Y163" i="59"/>
  <c r="V163" i="59"/>
  <c r="O163" i="59"/>
  <c r="H163" i="59"/>
  <c r="E163" i="59"/>
  <c r="AG161" i="59"/>
  <c r="AF161" i="59"/>
  <c r="AC161" i="59"/>
  <c r="Y161" i="59"/>
  <c r="V161" i="59"/>
  <c r="O161" i="59"/>
  <c r="H161" i="59"/>
  <c r="E161" i="59"/>
  <c r="AI160" i="59"/>
  <c r="M57" i="31" s="1"/>
  <c r="AI159" i="59"/>
  <c r="M56" i="31" s="1"/>
  <c r="AG158" i="59"/>
  <c r="AG162" i="59" s="1"/>
  <c r="AF158" i="59"/>
  <c r="AF162" i="59" s="1"/>
  <c r="AC162" i="59"/>
  <c r="Y158" i="59"/>
  <c r="Y162" i="59" s="1"/>
  <c r="V158" i="59"/>
  <c r="V162" i="59" s="1"/>
  <c r="O158" i="59"/>
  <c r="O162" i="59" s="1"/>
  <c r="H158" i="59"/>
  <c r="H162" i="59" s="1"/>
  <c r="AI157" i="59"/>
  <c r="M54" i="31" s="1"/>
  <c r="AI156" i="59"/>
  <c r="AI155" i="59"/>
  <c r="M53" i="31" s="1"/>
  <c r="AI154" i="59"/>
  <c r="AI153" i="59"/>
  <c r="AI152" i="59"/>
  <c r="AI151" i="59"/>
  <c r="AI150" i="59"/>
  <c r="AI149" i="59"/>
  <c r="AI148" i="59"/>
  <c r="AI147" i="59"/>
  <c r="AI146" i="59"/>
  <c r="AI145" i="59"/>
  <c r="AI144" i="59"/>
  <c r="AI143" i="59"/>
  <c r="AI142" i="59"/>
  <c r="M52" i="31" s="1"/>
  <c r="AG140" i="59"/>
  <c r="AF140" i="59"/>
  <c r="H140" i="59"/>
  <c r="E140" i="59"/>
  <c r="AG138" i="59"/>
  <c r="AF138" i="59"/>
  <c r="H138" i="59"/>
  <c r="E138" i="59"/>
  <c r="AI137" i="59"/>
  <c r="M49" i="31" s="1"/>
  <c r="AI136" i="59"/>
  <c r="M48" i="31" s="1"/>
  <c r="AG135" i="59"/>
  <c r="AG139" i="59" s="1"/>
  <c r="AF135" i="59"/>
  <c r="AF139" i="59" s="1"/>
  <c r="AI134" i="59"/>
  <c r="M46" i="31" s="1"/>
  <c r="AI133" i="59"/>
  <c r="AI132" i="59"/>
  <c r="AI131" i="59"/>
  <c r="AI130" i="59"/>
  <c r="AI129" i="59"/>
  <c r="AI128" i="59"/>
  <c r="AI127" i="59"/>
  <c r="AI126" i="59"/>
  <c r="AI125" i="59"/>
  <c r="AI124" i="59"/>
  <c r="AI123" i="59"/>
  <c r="AI122" i="59"/>
  <c r="AI121" i="59"/>
  <c r="AI120" i="59"/>
  <c r="AI119" i="59"/>
  <c r="M44" i="31" s="1"/>
  <c r="AG117" i="59"/>
  <c r="AF117" i="59"/>
  <c r="H117" i="59"/>
  <c r="E117" i="59"/>
  <c r="AG115" i="59"/>
  <c r="AF115" i="59"/>
  <c r="H115" i="59"/>
  <c r="E115" i="59"/>
  <c r="AI114" i="59"/>
  <c r="M41" i="31" s="1"/>
  <c r="AI113" i="59"/>
  <c r="M40" i="31" s="1"/>
  <c r="AG112" i="59"/>
  <c r="AG116" i="59" s="1"/>
  <c r="AF112" i="59"/>
  <c r="AF116" i="59" s="1"/>
  <c r="H112" i="59"/>
  <c r="H116" i="59" s="1"/>
  <c r="E112" i="59"/>
  <c r="E116" i="59" s="1"/>
  <c r="AI111" i="59"/>
  <c r="M38" i="31" s="1"/>
  <c r="AI110" i="59"/>
  <c r="AI109" i="59"/>
  <c r="AI108" i="59"/>
  <c r="AI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M36" i="31" s="1"/>
  <c r="AG94" i="59"/>
  <c r="AF94" i="59"/>
  <c r="H94" i="59"/>
  <c r="E94" i="59"/>
  <c r="AG92" i="59"/>
  <c r="AF92" i="59"/>
  <c r="H92" i="59"/>
  <c r="E92" i="59"/>
  <c r="AI91" i="59"/>
  <c r="M33" i="31" s="1"/>
  <c r="AI90" i="59"/>
  <c r="M32" i="31" s="1"/>
  <c r="AG89" i="59"/>
  <c r="AG93" i="59" s="1"/>
  <c r="AF89" i="59"/>
  <c r="AF93" i="59" s="1"/>
  <c r="H89" i="59"/>
  <c r="H93" i="59" s="1"/>
  <c r="AI88" i="59"/>
  <c r="M30" i="31" s="1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M28" i="31" s="1"/>
  <c r="AG71" i="59"/>
  <c r="AF71" i="59"/>
  <c r="O71" i="59"/>
  <c r="L71" i="59"/>
  <c r="K71" i="59"/>
  <c r="H71" i="59"/>
  <c r="E71" i="59"/>
  <c r="H69" i="59"/>
  <c r="E69" i="59"/>
  <c r="AI68" i="59"/>
  <c r="M25" i="31" s="1"/>
  <c r="AI67" i="59"/>
  <c r="M24" i="31" s="1"/>
  <c r="AG66" i="59"/>
  <c r="AF66" i="59"/>
  <c r="V66" i="59"/>
  <c r="V70" i="59" s="1"/>
  <c r="S66" i="59"/>
  <c r="S70" i="59" s="1"/>
  <c r="R66" i="59"/>
  <c r="R70" i="59" s="1"/>
  <c r="O66" i="59"/>
  <c r="O70" i="59" s="1"/>
  <c r="L66" i="59"/>
  <c r="L70" i="59" s="1"/>
  <c r="K66" i="59"/>
  <c r="K70" i="59" s="1"/>
  <c r="H66" i="59"/>
  <c r="H70" i="59" s="1"/>
  <c r="E66" i="59"/>
  <c r="E70" i="59" s="1"/>
  <c r="AI65" i="59"/>
  <c r="M22" i="31" s="1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M20" i="31" s="1"/>
  <c r="AG48" i="59"/>
  <c r="AF48" i="59"/>
  <c r="H48" i="59"/>
  <c r="E48" i="59"/>
  <c r="E47" i="59"/>
  <c r="AG46" i="59"/>
  <c r="AF46" i="59"/>
  <c r="H46" i="59"/>
  <c r="E46" i="59"/>
  <c r="AI45" i="59"/>
  <c r="AI44" i="59"/>
  <c r="M16" i="31" s="1"/>
  <c r="AI42" i="59"/>
  <c r="M14" i="31" s="1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M12" i="31" s="1"/>
  <c r="AG25" i="59"/>
  <c r="AF25" i="59"/>
  <c r="H25" i="59"/>
  <c r="E25" i="59"/>
  <c r="AG23" i="59"/>
  <c r="AF23" i="59"/>
  <c r="E23" i="59"/>
  <c r="AI22" i="59"/>
  <c r="AI21" i="59"/>
  <c r="M8" i="31" s="1"/>
  <c r="AG20" i="59"/>
  <c r="AG24" i="59" s="1"/>
  <c r="AF20" i="59"/>
  <c r="H20" i="59"/>
  <c r="H24" i="59" s="1"/>
  <c r="AI19" i="59"/>
  <c r="M6" i="31" s="1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I6" i="59"/>
  <c r="AI5" i="59"/>
  <c r="AI4" i="59"/>
  <c r="M4" i="31" s="1"/>
  <c r="B3" i="59"/>
  <c r="AA2" i="59" s="1"/>
  <c r="AA3" i="59" s="1"/>
  <c r="C2" i="59"/>
  <c r="AI303" i="52"/>
  <c r="X141" i="31" s="1"/>
  <c r="AI326" i="52"/>
  <c r="X149" i="31" s="1"/>
  <c r="AI349" i="52"/>
  <c r="AI372" i="52"/>
  <c r="X165" i="31" s="1"/>
  <c r="AI395" i="52"/>
  <c r="X173" i="31" s="1"/>
  <c r="AI316" i="52"/>
  <c r="AI317" i="52"/>
  <c r="AI339" i="52"/>
  <c r="AI340" i="52"/>
  <c r="AI362" i="52"/>
  <c r="AI363" i="52"/>
  <c r="AI385" i="52"/>
  <c r="AI386" i="52"/>
  <c r="AI408" i="52"/>
  <c r="AI409" i="52"/>
  <c r="AI318" i="52"/>
  <c r="X143" i="31" s="1"/>
  <c r="AI341" i="52"/>
  <c r="X151" i="31" s="1"/>
  <c r="AI364" i="52"/>
  <c r="AI387" i="52"/>
  <c r="X167" i="31" s="1"/>
  <c r="AI410" i="52"/>
  <c r="X175" i="31" s="1"/>
  <c r="AI320" i="52"/>
  <c r="X145" i="31" s="1"/>
  <c r="AI343" i="52"/>
  <c r="X153" i="31" s="1"/>
  <c r="AI366" i="52"/>
  <c r="AI389" i="52"/>
  <c r="AI412" i="52"/>
  <c r="X177" i="31" s="1"/>
  <c r="AI390" i="52"/>
  <c r="AI50" i="52"/>
  <c r="X20" i="31" s="1"/>
  <c r="AI119" i="52"/>
  <c r="X44" i="31" s="1"/>
  <c r="AI142" i="52"/>
  <c r="X52" i="31" s="1"/>
  <c r="AI165" i="52"/>
  <c r="X60" i="31" s="1"/>
  <c r="AI4" i="52"/>
  <c r="X4" i="31" s="1"/>
  <c r="AI73" i="52"/>
  <c r="X28" i="31" s="1"/>
  <c r="AI27" i="52"/>
  <c r="X12" i="31" s="1"/>
  <c r="AI96" i="52"/>
  <c r="X36" i="31" s="1"/>
  <c r="AI188" i="52"/>
  <c r="X68" i="31" s="1"/>
  <c r="AI280" i="52"/>
  <c r="X100" i="31" s="1"/>
  <c r="AI257" i="52"/>
  <c r="X92" i="31" s="1"/>
  <c r="AI211" i="52"/>
  <c r="X76" i="31" s="1"/>
  <c r="AI234" i="52"/>
  <c r="X84" i="31" s="1"/>
  <c r="AH373" i="50"/>
  <c r="AI395" i="51"/>
  <c r="V173" i="31" s="1"/>
  <c r="AI142" i="51"/>
  <c r="V52" i="31" s="1"/>
  <c r="AI321" i="51"/>
  <c r="V146" i="31" s="1"/>
  <c r="AI366" i="51"/>
  <c r="AI366" i="48"/>
  <c r="AH366" i="49"/>
  <c r="AH367" i="50"/>
  <c r="AI316" i="48"/>
  <c r="AI317" i="48"/>
  <c r="AI339" i="48"/>
  <c r="AI340" i="48"/>
  <c r="AI362" i="48"/>
  <c r="AI363" i="48"/>
  <c r="AI385" i="48"/>
  <c r="AI386" i="48"/>
  <c r="AI408" i="48"/>
  <c r="AI409" i="48"/>
  <c r="AI318" i="48"/>
  <c r="T143" i="31" s="1"/>
  <c r="AI341" i="48"/>
  <c r="T151" i="31" s="1"/>
  <c r="AI364" i="48"/>
  <c r="AI387" i="48"/>
  <c r="AI410" i="48"/>
  <c r="T175" i="31" s="1"/>
  <c r="AI320" i="48"/>
  <c r="T145" i="31" s="1"/>
  <c r="AI343" i="48"/>
  <c r="T153" i="31" s="1"/>
  <c r="AI389" i="48"/>
  <c r="AI412" i="48"/>
  <c r="T177" i="31" s="1"/>
  <c r="AI321" i="48"/>
  <c r="T146" i="31" s="1"/>
  <c r="AI344" i="48"/>
  <c r="T154" i="31" s="1"/>
  <c r="AI367" i="48"/>
  <c r="AI390" i="48"/>
  <c r="AI413" i="48"/>
  <c r="T178" i="31" s="1"/>
  <c r="AI303" i="48"/>
  <c r="T141" i="31" s="1"/>
  <c r="AI326" i="48"/>
  <c r="T149" i="31" s="1"/>
  <c r="AI349" i="48"/>
  <c r="AI372" i="48"/>
  <c r="T165" i="31" s="1"/>
  <c r="AI395" i="48"/>
  <c r="T173" i="31" s="1"/>
  <c r="AI413" i="52"/>
  <c r="X178" i="31" s="1"/>
  <c r="AI367" i="52"/>
  <c r="AI344" i="52"/>
  <c r="X154" i="31" s="1"/>
  <c r="AH327" i="50"/>
  <c r="AH326" i="49"/>
  <c r="U149" i="31" s="1"/>
  <c r="AI326" i="51"/>
  <c r="V149" i="31" s="1"/>
  <c r="AI321" i="52"/>
  <c r="X146" i="31" s="1"/>
  <c r="AI298" i="52"/>
  <c r="X105" i="31" s="1"/>
  <c r="AI297" i="52"/>
  <c r="X104" i="31" s="1"/>
  <c r="AI295" i="52"/>
  <c r="X102" i="31" s="1"/>
  <c r="AI293" i="52"/>
  <c r="AI294" i="52"/>
  <c r="AI275" i="52"/>
  <c r="X97" i="31" s="1"/>
  <c r="AI274" i="52"/>
  <c r="X96" i="31" s="1"/>
  <c r="AI272" i="52"/>
  <c r="X94" i="31" s="1"/>
  <c r="AI270" i="52"/>
  <c r="AI271" i="52"/>
  <c r="AH258" i="50"/>
  <c r="AI252" i="52"/>
  <c r="X89" i="31" s="1"/>
  <c r="AI251" i="52"/>
  <c r="X88" i="31" s="1"/>
  <c r="AI249" i="52"/>
  <c r="X86" i="31" s="1"/>
  <c r="AI247" i="52"/>
  <c r="AI248" i="52"/>
  <c r="AI229" i="52"/>
  <c r="X81" i="31" s="1"/>
  <c r="AI228" i="52"/>
  <c r="X80" i="31" s="1"/>
  <c r="AI226" i="52"/>
  <c r="X78" i="31" s="1"/>
  <c r="AI224" i="52"/>
  <c r="AI225" i="52"/>
  <c r="AI206" i="52"/>
  <c r="X73" i="31" s="1"/>
  <c r="AI205" i="52"/>
  <c r="X72" i="31" s="1"/>
  <c r="AI203" i="52"/>
  <c r="X70" i="31" s="1"/>
  <c r="AI201" i="52"/>
  <c r="AI202" i="52"/>
  <c r="AI183" i="52"/>
  <c r="X65" i="31" s="1"/>
  <c r="AI182" i="52"/>
  <c r="X64" i="31" s="1"/>
  <c r="AI180" i="52"/>
  <c r="X62" i="31" s="1"/>
  <c r="AI178" i="52"/>
  <c r="AI179" i="52"/>
  <c r="AI19" i="48"/>
  <c r="T6" i="31" s="1"/>
  <c r="AH19" i="49"/>
  <c r="U6" i="31" s="1"/>
  <c r="AI19" i="51"/>
  <c r="V6" i="31" s="1"/>
  <c r="AH20" i="50"/>
  <c r="W7" i="31" s="1"/>
  <c r="AI19" i="52"/>
  <c r="X6" i="31" s="1"/>
  <c r="AI160" i="52"/>
  <c r="X57" i="31" s="1"/>
  <c r="AI159" i="52"/>
  <c r="X56" i="31" s="1"/>
  <c r="AI157" i="52"/>
  <c r="X54" i="31" s="1"/>
  <c r="AI155" i="52"/>
  <c r="AI156" i="52"/>
  <c r="AI137" i="52"/>
  <c r="X49" i="31" s="1"/>
  <c r="AI136" i="52"/>
  <c r="X48" i="31" s="1"/>
  <c r="AI132" i="52"/>
  <c r="AI133" i="52"/>
  <c r="AI114" i="52"/>
  <c r="X41" i="31" s="1"/>
  <c r="AI113" i="52"/>
  <c r="X40" i="31" s="1"/>
  <c r="AI111" i="52"/>
  <c r="X38" i="31" s="1"/>
  <c r="AI109" i="52"/>
  <c r="AI110" i="52"/>
  <c r="AI91" i="52"/>
  <c r="X33" i="31" s="1"/>
  <c r="AI90" i="52"/>
  <c r="X32" i="31" s="1"/>
  <c r="AI88" i="52"/>
  <c r="X30" i="31" s="1"/>
  <c r="AI86" i="52"/>
  <c r="AI87" i="52"/>
  <c r="AI68" i="52"/>
  <c r="X25" i="31" s="1"/>
  <c r="AI67" i="52"/>
  <c r="X24" i="31" s="1"/>
  <c r="AI65" i="52"/>
  <c r="X22" i="31" s="1"/>
  <c r="AI63" i="52"/>
  <c r="AI64" i="52"/>
  <c r="AI45" i="52"/>
  <c r="X17" i="31" s="1"/>
  <c r="AI44" i="52"/>
  <c r="X16" i="31" s="1"/>
  <c r="AI42" i="52"/>
  <c r="X14" i="31" s="1"/>
  <c r="AI40" i="52"/>
  <c r="AI41" i="52"/>
  <c r="AH28" i="50"/>
  <c r="AI22" i="52"/>
  <c r="X9" i="31" s="1"/>
  <c r="AI21" i="52"/>
  <c r="X8" i="31" s="1"/>
  <c r="AI17" i="52"/>
  <c r="AI18" i="52"/>
  <c r="AH414" i="50"/>
  <c r="AH413" i="50"/>
  <c r="W178" i="31" s="1"/>
  <c r="AH412" i="49"/>
  <c r="U177" i="31" s="1"/>
  <c r="AI412" i="51"/>
  <c r="V177" i="31" s="1"/>
  <c r="AH411" i="50"/>
  <c r="W176" i="31" s="1"/>
  <c r="AH410" i="49"/>
  <c r="U175" i="31" s="1"/>
  <c r="AI410" i="51"/>
  <c r="V175" i="31" s="1"/>
  <c r="AH409" i="50"/>
  <c r="AH410" i="50"/>
  <c r="W175" i="31" s="1"/>
  <c r="AH408" i="49"/>
  <c r="AH409" i="49"/>
  <c r="AI408" i="51"/>
  <c r="AI409" i="51"/>
  <c r="AH396" i="50"/>
  <c r="AH395" i="49"/>
  <c r="U173" i="31" s="1"/>
  <c r="AH391" i="50"/>
  <c r="AH390" i="49"/>
  <c r="U170" i="31" s="1"/>
  <c r="AI390" i="51"/>
  <c r="V170" i="31" s="1"/>
  <c r="AH390" i="50"/>
  <c r="AH389" i="49"/>
  <c r="AI389" i="51"/>
  <c r="AH388" i="50"/>
  <c r="W168" i="31" s="1"/>
  <c r="AH387" i="49"/>
  <c r="U167" i="31" s="1"/>
  <c r="AI387" i="51"/>
  <c r="V167" i="31" s="1"/>
  <c r="AH386" i="50"/>
  <c r="AH387" i="50"/>
  <c r="W167" i="31" s="1"/>
  <c r="AH372" i="49"/>
  <c r="U165" i="31" s="1"/>
  <c r="AI372" i="51"/>
  <c r="V165" i="31" s="1"/>
  <c r="AH368" i="50"/>
  <c r="AH365" i="50"/>
  <c r="AH364" i="49"/>
  <c r="AI364" i="51"/>
  <c r="AH363" i="50"/>
  <c r="AH364" i="50"/>
  <c r="AH350" i="50"/>
  <c r="AH349" i="49"/>
  <c r="AI349" i="51"/>
  <c r="AH345" i="50"/>
  <c r="W155" i="31" s="1"/>
  <c r="AH344" i="49"/>
  <c r="U154" i="31" s="1"/>
  <c r="AI344" i="51"/>
  <c r="V154" i="31" s="1"/>
  <c r="AH344" i="50"/>
  <c r="W154" i="31" s="1"/>
  <c r="AI343" i="51"/>
  <c r="V153" i="31" s="1"/>
  <c r="AH343" i="49"/>
  <c r="U153" i="31" s="1"/>
  <c r="AH342" i="50"/>
  <c r="W152" i="31" s="1"/>
  <c r="AH341" i="49"/>
  <c r="U151" i="31" s="1"/>
  <c r="AI341" i="51"/>
  <c r="V151" i="31" s="1"/>
  <c r="AH340" i="50"/>
  <c r="AH341" i="50"/>
  <c r="W151" i="31" s="1"/>
  <c r="AH322" i="50"/>
  <c r="AH321" i="49"/>
  <c r="U146" i="31" s="1"/>
  <c r="AH321" i="50"/>
  <c r="W146" i="31" s="1"/>
  <c r="AH320" i="49"/>
  <c r="U145" i="31" s="1"/>
  <c r="AI320" i="51"/>
  <c r="V145" i="31" s="1"/>
  <c r="AH319" i="50"/>
  <c r="W144" i="31" s="1"/>
  <c r="AH318" i="49"/>
  <c r="U143" i="31" s="1"/>
  <c r="AI318" i="51"/>
  <c r="V143" i="31" s="1"/>
  <c r="AI316" i="51"/>
  <c r="AI317" i="51"/>
  <c r="AH317" i="49"/>
  <c r="U142" i="31" s="1"/>
  <c r="AH317" i="50"/>
  <c r="AH318" i="50"/>
  <c r="W143" i="31" s="1"/>
  <c r="AH304" i="50"/>
  <c r="AH303" i="49"/>
  <c r="U141" i="31" s="1"/>
  <c r="AI303" i="51"/>
  <c r="V141" i="31" s="1"/>
  <c r="AH299" i="50"/>
  <c r="W105" i="31" s="1"/>
  <c r="AH298" i="50"/>
  <c r="AH296" i="50"/>
  <c r="W103" i="31" s="1"/>
  <c r="AH294" i="50"/>
  <c r="AH295" i="50"/>
  <c r="W102" i="31" s="1"/>
  <c r="AH281" i="50"/>
  <c r="AI280" i="51"/>
  <c r="V100" i="31" s="1"/>
  <c r="AH276" i="50"/>
  <c r="W97" i="31" s="1"/>
  <c r="AH275" i="50"/>
  <c r="AH273" i="50"/>
  <c r="W95" i="31" s="1"/>
  <c r="AH271" i="50"/>
  <c r="AH272" i="50"/>
  <c r="W94" i="31" s="1"/>
  <c r="AH253" i="50"/>
  <c r="W89" i="31" s="1"/>
  <c r="AH252" i="50"/>
  <c r="AH206" i="50"/>
  <c r="AH229" i="50"/>
  <c r="AH250" i="50"/>
  <c r="W87" i="31" s="1"/>
  <c r="AH248" i="50"/>
  <c r="AH249" i="50"/>
  <c r="W86" i="31" s="1"/>
  <c r="AH235" i="50"/>
  <c r="AH230" i="50"/>
  <c r="W81" i="31" s="1"/>
  <c r="AI228" i="51"/>
  <c r="V80" i="31" s="1"/>
  <c r="AH227" i="50"/>
  <c r="W79" i="31" s="1"/>
  <c r="AH204" i="50"/>
  <c r="W71" i="31" s="1"/>
  <c r="AH225" i="50"/>
  <c r="AH226" i="50"/>
  <c r="W78" i="31" s="1"/>
  <c r="AH212" i="50"/>
  <c r="AI211" i="51"/>
  <c r="V76" i="31" s="1"/>
  <c r="AI211" i="48"/>
  <c r="T76" i="31" s="1"/>
  <c r="AH211" i="49"/>
  <c r="U76" i="31" s="1"/>
  <c r="AH207" i="50"/>
  <c r="W73" i="31" s="1"/>
  <c r="AI205" i="51"/>
  <c r="V72" i="31" s="1"/>
  <c r="AI205" i="48"/>
  <c r="T72" i="31" s="1"/>
  <c r="AH205" i="49"/>
  <c r="U72" i="31" s="1"/>
  <c r="AH202" i="50"/>
  <c r="AH203" i="50"/>
  <c r="W70" i="31" s="1"/>
  <c r="AH189" i="50"/>
  <c r="AH184" i="50"/>
  <c r="W65" i="31" s="1"/>
  <c r="AH183" i="50"/>
  <c r="AH181" i="50"/>
  <c r="W63" i="31" s="1"/>
  <c r="AH179" i="50"/>
  <c r="AH180" i="50"/>
  <c r="W62" i="31" s="1"/>
  <c r="AH166" i="50"/>
  <c r="AH161" i="50"/>
  <c r="W57" i="31" s="1"/>
  <c r="AH160" i="50"/>
  <c r="AH158" i="50"/>
  <c r="W55" i="31" s="1"/>
  <c r="AH156" i="50"/>
  <c r="AH157" i="50"/>
  <c r="W54" i="31" s="1"/>
  <c r="AH143" i="50"/>
  <c r="AH138" i="50"/>
  <c r="W49" i="31" s="1"/>
  <c r="AH137" i="50"/>
  <c r="AH135" i="50"/>
  <c r="W47" i="31" s="1"/>
  <c r="AH133" i="50"/>
  <c r="AH120" i="50"/>
  <c r="AI119" i="51"/>
  <c r="V44" i="31" s="1"/>
  <c r="AH115" i="50"/>
  <c r="W41" i="31" s="1"/>
  <c r="AI114" i="48"/>
  <c r="T41" i="31" s="1"/>
  <c r="AH114" i="49"/>
  <c r="U41" i="31" s="1"/>
  <c r="AI114" i="51"/>
  <c r="V41" i="31" s="1"/>
  <c r="AH114" i="50"/>
  <c r="AH112" i="50"/>
  <c r="W39" i="31" s="1"/>
  <c r="AH110" i="50"/>
  <c r="AH111" i="50"/>
  <c r="W38" i="31" s="1"/>
  <c r="AH97" i="50"/>
  <c r="AH92" i="50"/>
  <c r="W33" i="31" s="1"/>
  <c r="AH91" i="50"/>
  <c r="AH89" i="50"/>
  <c r="W31" i="31" s="1"/>
  <c r="AH87" i="50"/>
  <c r="AH88" i="50"/>
  <c r="W30" i="31" s="1"/>
  <c r="AH74" i="50"/>
  <c r="AH69" i="50"/>
  <c r="W25" i="31" s="1"/>
  <c r="AH68" i="50"/>
  <c r="W24" i="31" s="1"/>
  <c r="AH66" i="50"/>
  <c r="AH64" i="50"/>
  <c r="AH65" i="50"/>
  <c r="W22" i="31" s="1"/>
  <c r="AH51" i="50"/>
  <c r="AH46" i="50"/>
  <c r="AH45" i="50"/>
  <c r="AH43" i="50"/>
  <c r="W15" i="31" s="1"/>
  <c r="AH41" i="50"/>
  <c r="AH42" i="50"/>
  <c r="W14" i="31" s="1"/>
  <c r="AI27" i="51"/>
  <c r="V12" i="31" s="1"/>
  <c r="AH23" i="50"/>
  <c r="AH22" i="50"/>
  <c r="AH18" i="50"/>
  <c r="AH19" i="50"/>
  <c r="W6" i="31" s="1"/>
  <c r="AH5" i="50"/>
  <c r="AI413" i="51"/>
  <c r="V178" i="31" s="1"/>
  <c r="AI385" i="51"/>
  <c r="AI386" i="51"/>
  <c r="AI367" i="51"/>
  <c r="AI362" i="51"/>
  <c r="AI363" i="51"/>
  <c r="AI339" i="51"/>
  <c r="AI340" i="51"/>
  <c r="AH339" i="49"/>
  <c r="AH340" i="49"/>
  <c r="AI298" i="51"/>
  <c r="V105" i="31" s="1"/>
  <c r="AI298" i="48"/>
  <c r="T105" i="31" s="1"/>
  <c r="AH298" i="49"/>
  <c r="U105" i="31" s="1"/>
  <c r="AI297" i="51"/>
  <c r="V104" i="31" s="1"/>
  <c r="AI295" i="51"/>
  <c r="V102" i="31" s="1"/>
  <c r="AI293" i="51"/>
  <c r="AI294" i="51"/>
  <c r="AI275" i="51"/>
  <c r="V97" i="31" s="1"/>
  <c r="AI274" i="51"/>
  <c r="V96" i="31" s="1"/>
  <c r="AI272" i="51"/>
  <c r="V94" i="31" s="1"/>
  <c r="AI272" i="48"/>
  <c r="T94" i="31" s="1"/>
  <c r="AH272" i="49"/>
  <c r="U94" i="31" s="1"/>
  <c r="AI270" i="51"/>
  <c r="AI271" i="51"/>
  <c r="AI270" i="48"/>
  <c r="AI271" i="48"/>
  <c r="AH270" i="49"/>
  <c r="AH271" i="49"/>
  <c r="AI257" i="51"/>
  <c r="V92" i="31" s="1"/>
  <c r="AH257" i="49"/>
  <c r="U92" i="31" s="1"/>
  <c r="AI257" i="48"/>
  <c r="T92" i="31" s="1"/>
  <c r="AI252" i="51"/>
  <c r="V89" i="31" s="1"/>
  <c r="AI252" i="48"/>
  <c r="T89" i="31" s="1"/>
  <c r="AH252" i="49"/>
  <c r="U89" i="31" s="1"/>
  <c r="AI251" i="51"/>
  <c r="V88" i="31" s="1"/>
  <c r="AI251" i="48"/>
  <c r="T88" i="31" s="1"/>
  <c r="AH251" i="49"/>
  <c r="U88" i="31" s="1"/>
  <c r="AI249" i="51"/>
  <c r="V86" i="31" s="1"/>
  <c r="AI249" i="48"/>
  <c r="T86" i="31" s="1"/>
  <c r="AH249" i="49"/>
  <c r="U86" i="31" s="1"/>
  <c r="AI247" i="51"/>
  <c r="AI248" i="51"/>
  <c r="AI234" i="51"/>
  <c r="V84" i="31" s="1"/>
  <c r="AI229" i="51"/>
  <c r="V81" i="31" s="1"/>
  <c r="AI229" i="48"/>
  <c r="T81" i="31" s="1"/>
  <c r="AH229" i="49"/>
  <c r="U81" i="31" s="1"/>
  <c r="AI226" i="51"/>
  <c r="V78" i="31" s="1"/>
  <c r="AI226" i="48"/>
  <c r="T78" i="31" s="1"/>
  <c r="AH226" i="49"/>
  <c r="U78" i="31" s="1"/>
  <c r="AI203" i="51"/>
  <c r="V70" i="31" s="1"/>
  <c r="AI203" i="48"/>
  <c r="T70" i="31" s="1"/>
  <c r="AH203" i="49"/>
  <c r="U70" i="31" s="1"/>
  <c r="AI224" i="51"/>
  <c r="AI225" i="51"/>
  <c r="AI224" i="48"/>
  <c r="AI225" i="48"/>
  <c r="AH224" i="49"/>
  <c r="AH225" i="49"/>
  <c r="AI206" i="51"/>
  <c r="V73" i="31" s="1"/>
  <c r="AI201" i="51"/>
  <c r="AI202" i="51"/>
  <c r="AI188" i="51"/>
  <c r="V68" i="31" s="1"/>
  <c r="AI183" i="51"/>
  <c r="V65" i="31" s="1"/>
  <c r="AI182" i="51"/>
  <c r="V64" i="31" s="1"/>
  <c r="AI180" i="51"/>
  <c r="V62" i="31" s="1"/>
  <c r="AI180" i="48"/>
  <c r="T62" i="31" s="1"/>
  <c r="AH180" i="49"/>
  <c r="U62" i="31" s="1"/>
  <c r="AI178" i="51"/>
  <c r="AI179" i="51"/>
  <c r="AI165" i="51"/>
  <c r="V60" i="31" s="1"/>
  <c r="AI165" i="48"/>
  <c r="T60" i="31" s="1"/>
  <c r="AH165" i="49"/>
  <c r="U60" i="31" s="1"/>
  <c r="AI160" i="51"/>
  <c r="V57" i="31" s="1"/>
  <c r="AI159" i="51"/>
  <c r="V56" i="31" s="1"/>
  <c r="AI157" i="51"/>
  <c r="V54" i="31" s="1"/>
  <c r="AI157" i="48"/>
  <c r="T54" i="31" s="1"/>
  <c r="AH157" i="49"/>
  <c r="U54" i="31" s="1"/>
  <c r="AI155" i="51"/>
  <c r="AI156" i="51"/>
  <c r="AI137" i="51"/>
  <c r="V49" i="31" s="1"/>
  <c r="AI136" i="51"/>
  <c r="V48" i="31" s="1"/>
  <c r="AI134" i="51"/>
  <c r="V46" i="31" s="1"/>
  <c r="AI134" i="48"/>
  <c r="T46" i="31" s="1"/>
  <c r="AH134" i="49"/>
  <c r="U46" i="31" s="1"/>
  <c r="AI132" i="51"/>
  <c r="AI133" i="51"/>
  <c r="AI132" i="48"/>
  <c r="AI133" i="48"/>
  <c r="AH132" i="49"/>
  <c r="AH133" i="49"/>
  <c r="AH119" i="49"/>
  <c r="U44" i="31" s="1"/>
  <c r="AI113" i="51"/>
  <c r="V40" i="31" s="1"/>
  <c r="AI111" i="51"/>
  <c r="V38" i="31" s="1"/>
  <c r="AI111" i="48"/>
  <c r="T38" i="31" s="1"/>
  <c r="AH111" i="49"/>
  <c r="U38" i="31" s="1"/>
  <c r="AI109" i="51"/>
  <c r="AI110" i="51"/>
  <c r="AI96" i="51"/>
  <c r="V36" i="31" s="1"/>
  <c r="AI91" i="51"/>
  <c r="V33" i="31" s="1"/>
  <c r="AI90" i="51"/>
  <c r="V32" i="31" s="1"/>
  <c r="AI88" i="51"/>
  <c r="V30" i="31" s="1"/>
  <c r="AI88" i="48"/>
  <c r="T30" i="31" s="1"/>
  <c r="AH88" i="49"/>
  <c r="U30" i="31" s="1"/>
  <c r="AI86" i="51"/>
  <c r="AI87" i="51"/>
  <c r="AI73" i="51"/>
  <c r="V28" i="31" s="1"/>
  <c r="AI68" i="51"/>
  <c r="V25" i="31" s="1"/>
  <c r="AI67" i="51"/>
  <c r="V24" i="31" s="1"/>
  <c r="AI67" i="48"/>
  <c r="T24" i="31" s="1"/>
  <c r="AH67" i="49"/>
  <c r="U24" i="31" s="1"/>
  <c r="AI65" i="51"/>
  <c r="V22" i="31" s="1"/>
  <c r="AI65" i="48"/>
  <c r="T22" i="31" s="1"/>
  <c r="AH65" i="49"/>
  <c r="U22" i="31" s="1"/>
  <c r="AI63" i="51"/>
  <c r="AI64" i="51"/>
  <c r="AI50" i="51"/>
  <c r="V20" i="31" s="1"/>
  <c r="AI45" i="51"/>
  <c r="V17" i="31" s="1"/>
  <c r="AI44" i="51"/>
  <c r="V16" i="31" s="1"/>
  <c r="AI42" i="51"/>
  <c r="V14" i="31" s="1"/>
  <c r="AI42" i="48"/>
  <c r="T14" i="31" s="1"/>
  <c r="AH42" i="49"/>
  <c r="U14" i="31" s="1"/>
  <c r="AI40" i="51"/>
  <c r="AI41" i="51"/>
  <c r="AI40" i="48"/>
  <c r="AI41" i="48"/>
  <c r="AH40" i="49"/>
  <c r="AH41" i="49"/>
  <c r="AI22" i="51"/>
  <c r="V9" i="31" s="1"/>
  <c r="AI21" i="51"/>
  <c r="V8" i="31" s="1"/>
  <c r="AI17" i="51"/>
  <c r="AI18" i="51"/>
  <c r="AI4" i="51"/>
  <c r="V4" i="31" s="1"/>
  <c r="AH413" i="49"/>
  <c r="U178" i="31" s="1"/>
  <c r="AH385" i="49"/>
  <c r="AH386" i="49"/>
  <c r="AH367" i="49"/>
  <c r="AH362" i="49"/>
  <c r="AH363" i="49"/>
  <c r="AH297" i="49"/>
  <c r="U104" i="31" s="1"/>
  <c r="AI297" i="48"/>
  <c r="T104" i="31" s="1"/>
  <c r="AH295" i="49"/>
  <c r="U102" i="31" s="1"/>
  <c r="AH293" i="49"/>
  <c r="AH294" i="49"/>
  <c r="AH280" i="49"/>
  <c r="U100" i="31" s="1"/>
  <c r="AH275" i="49"/>
  <c r="U97" i="31" s="1"/>
  <c r="AH274" i="49"/>
  <c r="U96" i="31" s="1"/>
  <c r="AH247" i="49"/>
  <c r="AH248" i="49"/>
  <c r="AH234" i="49"/>
  <c r="U84" i="31" s="1"/>
  <c r="AH228" i="49"/>
  <c r="U80" i="31" s="1"/>
  <c r="AI228" i="48"/>
  <c r="T80" i="31" s="1"/>
  <c r="AH206" i="49"/>
  <c r="U73" i="31" s="1"/>
  <c r="AH201" i="49"/>
  <c r="AH202" i="49"/>
  <c r="AH188" i="49"/>
  <c r="U68" i="31" s="1"/>
  <c r="AI188" i="48"/>
  <c r="T68" i="31" s="1"/>
  <c r="AH183" i="49"/>
  <c r="U65" i="31" s="1"/>
  <c r="AH182" i="49"/>
  <c r="U64" i="31" s="1"/>
  <c r="AH178" i="49"/>
  <c r="AH179" i="49"/>
  <c r="AH142" i="49"/>
  <c r="U52" i="31" s="1"/>
  <c r="AH160" i="49"/>
  <c r="U57" i="31" s="1"/>
  <c r="AH159" i="49"/>
  <c r="U56" i="31" s="1"/>
  <c r="AI159" i="48"/>
  <c r="T56" i="31" s="1"/>
  <c r="AH155" i="49"/>
  <c r="AH156" i="49"/>
  <c r="AI142" i="48"/>
  <c r="T52" i="31" s="1"/>
  <c r="AH137" i="49"/>
  <c r="U49" i="31" s="1"/>
  <c r="AH136" i="49"/>
  <c r="U48" i="31" s="1"/>
  <c r="AI119" i="48"/>
  <c r="T44" i="31" s="1"/>
  <c r="AH113" i="49"/>
  <c r="U40" i="31" s="1"/>
  <c r="AI113" i="48"/>
  <c r="T40" i="31" s="1"/>
  <c r="AH109" i="49"/>
  <c r="AH110" i="49"/>
  <c r="AH96" i="49"/>
  <c r="U36" i="31" s="1"/>
  <c r="AH91" i="49"/>
  <c r="U33" i="31" s="1"/>
  <c r="AH90" i="49"/>
  <c r="U32" i="31" s="1"/>
  <c r="AI90" i="48"/>
  <c r="T32" i="31" s="1"/>
  <c r="AH86" i="49"/>
  <c r="AH87" i="49"/>
  <c r="AH73" i="49"/>
  <c r="U28" i="31" s="1"/>
  <c r="AH68" i="49"/>
  <c r="U25" i="31" s="1"/>
  <c r="AH63" i="49"/>
  <c r="AH64" i="49"/>
  <c r="AH50" i="49"/>
  <c r="U20" i="31" s="1"/>
  <c r="AI50" i="48"/>
  <c r="T20" i="31" s="1"/>
  <c r="AH45" i="49"/>
  <c r="U17" i="31" s="1"/>
  <c r="AH22" i="49"/>
  <c r="U9" i="31" s="1"/>
  <c r="AH44" i="49"/>
  <c r="U16" i="31" s="1"/>
  <c r="AH27" i="49"/>
  <c r="U12" i="31" s="1"/>
  <c r="AI27" i="48"/>
  <c r="T12" i="31" s="1"/>
  <c r="AH21" i="49"/>
  <c r="U8" i="31" s="1"/>
  <c r="AH17" i="49"/>
  <c r="AH18" i="49"/>
  <c r="AI17" i="48"/>
  <c r="AI18" i="48"/>
  <c r="AH4" i="49"/>
  <c r="U4" i="31" s="1"/>
  <c r="AI4" i="48"/>
  <c r="T4" i="31" s="1"/>
  <c r="AI295" i="48"/>
  <c r="T102" i="31" s="1"/>
  <c r="AI293" i="48"/>
  <c r="AI294" i="48"/>
  <c r="AI280" i="48"/>
  <c r="T100" i="31" s="1"/>
  <c r="AI275" i="48"/>
  <c r="T97" i="31" s="1"/>
  <c r="AI274" i="48"/>
  <c r="T96" i="31" s="1"/>
  <c r="AI247" i="48"/>
  <c r="AI248" i="48"/>
  <c r="AI234" i="48"/>
  <c r="T84" i="31" s="1"/>
  <c r="AI206" i="48"/>
  <c r="T73" i="31" s="1"/>
  <c r="AI201" i="48"/>
  <c r="AI202" i="48"/>
  <c r="AI183" i="48"/>
  <c r="T65" i="31" s="1"/>
  <c r="AI182" i="48"/>
  <c r="T64" i="31" s="1"/>
  <c r="AI178" i="48"/>
  <c r="AI179" i="48"/>
  <c r="AI160" i="48"/>
  <c r="T57" i="31" s="1"/>
  <c r="AI155" i="48"/>
  <c r="AI156" i="48"/>
  <c r="AI137" i="48"/>
  <c r="T49" i="31" s="1"/>
  <c r="AI136" i="48"/>
  <c r="T48" i="31" s="1"/>
  <c r="AI109" i="48"/>
  <c r="AI110" i="48"/>
  <c r="AI86" i="48"/>
  <c r="AI87" i="48"/>
  <c r="AI96" i="48"/>
  <c r="T36" i="31" s="1"/>
  <c r="AI91" i="48"/>
  <c r="T33" i="31" s="1"/>
  <c r="AI63" i="48"/>
  <c r="AI64" i="48"/>
  <c r="AI73" i="48"/>
  <c r="T28" i="31" s="1"/>
  <c r="AI68" i="48"/>
  <c r="T25" i="31" s="1"/>
  <c r="AI45" i="48"/>
  <c r="T17" i="31" s="1"/>
  <c r="AI44" i="48"/>
  <c r="T16" i="31" s="1"/>
  <c r="AI22" i="48"/>
  <c r="T9" i="31" s="1"/>
  <c r="T115" i="31" s="1"/>
  <c r="AI21" i="48"/>
  <c r="T8" i="31" s="1"/>
  <c r="S422" i="48"/>
  <c r="Q422" i="48"/>
  <c r="S422" i="49"/>
  <c r="Q422" i="49"/>
  <c r="S422" i="51"/>
  <c r="Q422" i="51"/>
  <c r="S423" i="50"/>
  <c r="Q423" i="50"/>
  <c r="S422" i="52"/>
  <c r="Q422" i="52"/>
  <c r="AH434" i="52"/>
  <c r="AG434" i="52"/>
  <c r="AF434" i="52"/>
  <c r="AE434" i="52"/>
  <c r="AD434" i="52"/>
  <c r="AC434" i="52"/>
  <c r="AB434" i="52"/>
  <c r="AA434" i="52"/>
  <c r="Z434" i="52"/>
  <c r="Y434" i="52"/>
  <c r="X434" i="52"/>
  <c r="W434" i="52"/>
  <c r="V434" i="52"/>
  <c r="U434" i="52"/>
  <c r="T434" i="52"/>
  <c r="S434" i="52"/>
  <c r="R434" i="52"/>
  <c r="Q434" i="52"/>
  <c r="P434" i="52"/>
  <c r="O434" i="52"/>
  <c r="N434" i="52"/>
  <c r="M434" i="52"/>
  <c r="L434" i="52"/>
  <c r="K434" i="52"/>
  <c r="J434" i="52"/>
  <c r="I434" i="52"/>
  <c r="H434" i="52"/>
  <c r="G434" i="52"/>
  <c r="F434" i="52"/>
  <c r="E434" i="52"/>
  <c r="D434" i="52"/>
  <c r="AH433" i="52"/>
  <c r="AG433" i="52"/>
  <c r="AF433" i="52"/>
  <c r="AE433" i="52"/>
  <c r="AD433" i="52"/>
  <c r="AC433" i="52"/>
  <c r="AB433" i="52"/>
  <c r="AA433" i="52"/>
  <c r="Z433" i="52"/>
  <c r="Y433" i="52"/>
  <c r="X433" i="52"/>
  <c r="W433" i="52"/>
  <c r="V433" i="52"/>
  <c r="U433" i="52"/>
  <c r="T433" i="52"/>
  <c r="S433" i="52"/>
  <c r="R433" i="52"/>
  <c r="Q433" i="52"/>
  <c r="P433" i="52"/>
  <c r="O433" i="52"/>
  <c r="N433" i="52"/>
  <c r="M433" i="52"/>
  <c r="L433" i="52"/>
  <c r="K433" i="52"/>
  <c r="J433" i="52"/>
  <c r="I433" i="52"/>
  <c r="H433" i="52"/>
  <c r="G433" i="52"/>
  <c r="F433" i="52"/>
  <c r="E433" i="52"/>
  <c r="D433" i="52"/>
  <c r="AH432" i="52"/>
  <c r="AG432" i="52"/>
  <c r="AF432" i="52"/>
  <c r="AE432" i="52"/>
  <c r="AD432" i="52"/>
  <c r="AC432" i="52"/>
  <c r="AB432" i="52"/>
  <c r="AA432" i="52"/>
  <c r="Z432" i="52"/>
  <c r="Y432" i="52"/>
  <c r="X432" i="52"/>
  <c r="W432" i="52"/>
  <c r="V432" i="52"/>
  <c r="U432" i="52"/>
  <c r="T432" i="52"/>
  <c r="S432" i="52"/>
  <c r="R432" i="52"/>
  <c r="Q432" i="52"/>
  <c r="P432" i="52"/>
  <c r="O432" i="52"/>
  <c r="N432" i="52"/>
  <c r="M432" i="52"/>
  <c r="L432" i="52"/>
  <c r="K432" i="52"/>
  <c r="J432" i="52"/>
  <c r="I432" i="52"/>
  <c r="H432" i="52"/>
  <c r="G432" i="52"/>
  <c r="F432" i="52"/>
  <c r="E432" i="52"/>
  <c r="D432" i="52"/>
  <c r="AH431" i="52"/>
  <c r="AG431" i="52"/>
  <c r="AF431" i="52"/>
  <c r="AE431" i="52"/>
  <c r="AD431" i="52"/>
  <c r="AC431" i="52"/>
  <c r="AB431" i="52"/>
  <c r="AA431" i="52"/>
  <c r="Z431" i="52"/>
  <c r="Y431" i="52"/>
  <c r="X431" i="52"/>
  <c r="W431" i="52"/>
  <c r="V431" i="52"/>
  <c r="U431" i="52"/>
  <c r="T431" i="52"/>
  <c r="S431" i="52"/>
  <c r="R431" i="52"/>
  <c r="Q431" i="52"/>
  <c r="P431" i="52"/>
  <c r="O431" i="52"/>
  <c r="N431" i="52"/>
  <c r="M431" i="52"/>
  <c r="L431" i="52"/>
  <c r="K431" i="52"/>
  <c r="J431" i="52"/>
  <c r="I431" i="52"/>
  <c r="H431" i="52"/>
  <c r="G431" i="52"/>
  <c r="F431" i="52"/>
  <c r="E431" i="52"/>
  <c r="D431" i="52"/>
  <c r="AH430" i="52"/>
  <c r="AG430" i="52"/>
  <c r="AF430" i="52"/>
  <c r="AE430" i="52"/>
  <c r="AD430" i="52"/>
  <c r="AC430" i="52"/>
  <c r="AB430" i="52"/>
  <c r="AA430" i="52"/>
  <c r="Z430" i="52"/>
  <c r="Y430" i="52"/>
  <c r="X430" i="52"/>
  <c r="W430" i="52"/>
  <c r="V430" i="52"/>
  <c r="U430" i="52"/>
  <c r="T430" i="52"/>
  <c r="S430" i="52"/>
  <c r="R430" i="52"/>
  <c r="Q430" i="52"/>
  <c r="P430" i="52"/>
  <c r="O430" i="52"/>
  <c r="N430" i="52"/>
  <c r="M430" i="52"/>
  <c r="L430" i="52"/>
  <c r="K430" i="52"/>
  <c r="J430" i="52"/>
  <c r="I430" i="52"/>
  <c r="H430" i="52"/>
  <c r="G430" i="52"/>
  <c r="F430" i="52"/>
  <c r="E430" i="52"/>
  <c r="D430" i="52"/>
  <c r="AH429" i="52"/>
  <c r="AG429" i="52"/>
  <c r="AF429" i="52"/>
  <c r="AE429" i="52"/>
  <c r="AD429" i="52"/>
  <c r="AC429" i="52"/>
  <c r="AB429" i="52"/>
  <c r="AA429" i="52"/>
  <c r="Z429" i="52"/>
  <c r="Y429" i="52"/>
  <c r="X429" i="52"/>
  <c r="W429" i="52"/>
  <c r="V429" i="52"/>
  <c r="U429" i="52"/>
  <c r="T429" i="52"/>
  <c r="S429" i="52"/>
  <c r="R429" i="52"/>
  <c r="Q429" i="52"/>
  <c r="P429" i="52"/>
  <c r="O429" i="52"/>
  <c r="N429" i="52"/>
  <c r="M429" i="52"/>
  <c r="L429" i="52"/>
  <c r="K429" i="52"/>
  <c r="J429" i="52"/>
  <c r="I429" i="52"/>
  <c r="H429" i="52"/>
  <c r="G429" i="52"/>
  <c r="F429" i="52"/>
  <c r="E429" i="52"/>
  <c r="D429" i="52"/>
  <c r="AH428" i="52"/>
  <c r="AG428" i="52"/>
  <c r="AF428" i="52"/>
  <c r="AE428" i="52"/>
  <c r="AD428" i="52"/>
  <c r="AC428" i="52"/>
  <c r="AB428" i="52"/>
  <c r="AA428" i="52"/>
  <c r="Z428" i="52"/>
  <c r="Y428" i="52"/>
  <c r="X428" i="52"/>
  <c r="W428" i="52"/>
  <c r="V428" i="52"/>
  <c r="U428" i="52"/>
  <c r="T428" i="52"/>
  <c r="S428" i="52"/>
  <c r="R428" i="52"/>
  <c r="Q428" i="52"/>
  <c r="P428" i="52"/>
  <c r="O428" i="52"/>
  <c r="N428" i="52"/>
  <c r="M428" i="52"/>
  <c r="L428" i="52"/>
  <c r="K428" i="52"/>
  <c r="J428" i="52"/>
  <c r="I428" i="52"/>
  <c r="H428" i="52"/>
  <c r="G428" i="52"/>
  <c r="F428" i="52"/>
  <c r="E428" i="52"/>
  <c r="D428" i="52"/>
  <c r="AH427" i="52"/>
  <c r="AG427" i="52"/>
  <c r="AF427" i="52"/>
  <c r="AE427" i="52"/>
  <c r="AD427" i="52"/>
  <c r="AC427" i="52"/>
  <c r="AB427" i="52"/>
  <c r="AA427" i="52"/>
  <c r="Z427" i="52"/>
  <c r="Y427" i="52"/>
  <c r="X427" i="52"/>
  <c r="W427" i="52"/>
  <c r="V427" i="52"/>
  <c r="U427" i="52"/>
  <c r="T427" i="52"/>
  <c r="S427" i="52"/>
  <c r="R427" i="52"/>
  <c r="Q427" i="52"/>
  <c r="P427" i="52"/>
  <c r="O427" i="52"/>
  <c r="N427" i="52"/>
  <c r="M427" i="52"/>
  <c r="L427" i="52"/>
  <c r="K427" i="52"/>
  <c r="J427" i="52"/>
  <c r="I427" i="52"/>
  <c r="H427" i="52"/>
  <c r="G427" i="52"/>
  <c r="F427" i="52"/>
  <c r="E427" i="52"/>
  <c r="D427" i="52"/>
  <c r="AH426" i="52"/>
  <c r="AG426" i="52"/>
  <c r="AF426" i="52"/>
  <c r="AE426" i="52"/>
  <c r="AD426" i="52"/>
  <c r="AC426" i="52"/>
  <c r="AB426" i="52"/>
  <c r="AA426" i="52"/>
  <c r="Z426" i="52"/>
  <c r="Y426" i="52"/>
  <c r="X426" i="52"/>
  <c r="W426" i="52"/>
  <c r="V426" i="52"/>
  <c r="U426" i="52"/>
  <c r="T426" i="52"/>
  <c r="S426" i="52"/>
  <c r="R426" i="52"/>
  <c r="Q426" i="52"/>
  <c r="P426" i="52"/>
  <c r="O426" i="52"/>
  <c r="N426" i="52"/>
  <c r="M426" i="52"/>
  <c r="L426" i="52"/>
  <c r="K426" i="52"/>
  <c r="J426" i="52"/>
  <c r="I426" i="52"/>
  <c r="H426" i="52"/>
  <c r="G426" i="52"/>
  <c r="F426" i="52"/>
  <c r="E426" i="52"/>
  <c r="D426" i="52"/>
  <c r="AH425" i="52"/>
  <c r="AG425" i="52"/>
  <c r="AF425" i="52"/>
  <c r="AE425" i="52"/>
  <c r="AD425" i="52"/>
  <c r="AC425" i="52"/>
  <c r="AB425" i="52"/>
  <c r="AA425" i="52"/>
  <c r="Z425" i="52"/>
  <c r="Y425" i="52"/>
  <c r="X425" i="52"/>
  <c r="W425" i="52"/>
  <c r="V425" i="52"/>
  <c r="T425" i="52"/>
  <c r="S425" i="52"/>
  <c r="R425" i="52"/>
  <c r="Q425" i="52"/>
  <c r="P425" i="52"/>
  <c r="O425" i="52"/>
  <c r="N425" i="52"/>
  <c r="M425" i="52"/>
  <c r="L425" i="52"/>
  <c r="K425" i="52"/>
  <c r="J425" i="52"/>
  <c r="I425" i="52"/>
  <c r="H425" i="52"/>
  <c r="G425" i="52"/>
  <c r="F425" i="52"/>
  <c r="E425" i="52"/>
  <c r="D425" i="52"/>
  <c r="AH424" i="52"/>
  <c r="AG424" i="52"/>
  <c r="AF424" i="52"/>
  <c r="AE424" i="52"/>
  <c r="AD424" i="52"/>
  <c r="AC424" i="52"/>
  <c r="AB424" i="52"/>
  <c r="AA424" i="52"/>
  <c r="Z424" i="52"/>
  <c r="Y424" i="52"/>
  <c r="X424" i="52"/>
  <c r="W424" i="52"/>
  <c r="V424" i="52"/>
  <c r="U424" i="52"/>
  <c r="T424" i="52"/>
  <c r="S424" i="52"/>
  <c r="R424" i="52"/>
  <c r="Q424" i="52"/>
  <c r="P424" i="52"/>
  <c r="O424" i="52"/>
  <c r="N424" i="52"/>
  <c r="M424" i="52"/>
  <c r="L424" i="52"/>
  <c r="K424" i="52"/>
  <c r="J424" i="52"/>
  <c r="I424" i="52"/>
  <c r="H424" i="52"/>
  <c r="G424" i="52"/>
  <c r="F424" i="52"/>
  <c r="E424" i="52"/>
  <c r="D424" i="52"/>
  <c r="AH423" i="52"/>
  <c r="AG423" i="52"/>
  <c r="AF423" i="52"/>
  <c r="AE423" i="52"/>
  <c r="AD423" i="52"/>
  <c r="AC423" i="52"/>
  <c r="AB423" i="52"/>
  <c r="AA423" i="52"/>
  <c r="Z423" i="52"/>
  <c r="Y423" i="52"/>
  <c r="X423" i="52"/>
  <c r="W423" i="52"/>
  <c r="V423" i="52"/>
  <c r="U423" i="52"/>
  <c r="T423" i="52"/>
  <c r="S423" i="52"/>
  <c r="R423" i="52"/>
  <c r="Q423" i="52"/>
  <c r="P423" i="52"/>
  <c r="O423" i="52"/>
  <c r="N423" i="52"/>
  <c r="M423" i="52"/>
  <c r="L423" i="52"/>
  <c r="K423" i="52"/>
  <c r="J423" i="52"/>
  <c r="I423" i="52"/>
  <c r="H423" i="52"/>
  <c r="G423" i="52"/>
  <c r="F423" i="52"/>
  <c r="E423" i="52"/>
  <c r="D423" i="52"/>
  <c r="AL422" i="52"/>
  <c r="AK422" i="52"/>
  <c r="AI407" i="52"/>
  <c r="AI406" i="52"/>
  <c r="AI405" i="52"/>
  <c r="AI404" i="52"/>
  <c r="AI403" i="52"/>
  <c r="AI402" i="52"/>
  <c r="AI401" i="52"/>
  <c r="AI400" i="52"/>
  <c r="AI399" i="52"/>
  <c r="AI398" i="52"/>
  <c r="AI397" i="52"/>
  <c r="AI396" i="52"/>
  <c r="AI384" i="52"/>
  <c r="AI383" i="52"/>
  <c r="AI382" i="52"/>
  <c r="AI381" i="52"/>
  <c r="AI380" i="52"/>
  <c r="AI379" i="52"/>
  <c r="AI378" i="52"/>
  <c r="AI377" i="52"/>
  <c r="AI376" i="52"/>
  <c r="AI375" i="52"/>
  <c r="AI374" i="52"/>
  <c r="AI373" i="52"/>
  <c r="AI361" i="52"/>
  <c r="AI360" i="52"/>
  <c r="AI359" i="52"/>
  <c r="AI358" i="52"/>
  <c r="AI357" i="52"/>
  <c r="AI356" i="52"/>
  <c r="AI355" i="52"/>
  <c r="AI354" i="52"/>
  <c r="AI353" i="52"/>
  <c r="AI352" i="52"/>
  <c r="AI351" i="52"/>
  <c r="AI350" i="52"/>
  <c r="AI338" i="52"/>
  <c r="AI337" i="52"/>
  <c r="AI336" i="52"/>
  <c r="AI335" i="52"/>
  <c r="AI334" i="52"/>
  <c r="AI333" i="52"/>
  <c r="AI332" i="52"/>
  <c r="AI331" i="52"/>
  <c r="AI330" i="52"/>
  <c r="AI329" i="52"/>
  <c r="AI328" i="52"/>
  <c r="AI327" i="52"/>
  <c r="AI315" i="52"/>
  <c r="AI314" i="52"/>
  <c r="AI313" i="52"/>
  <c r="AI312" i="52"/>
  <c r="AI311" i="52"/>
  <c r="AI310" i="52"/>
  <c r="AI309" i="52"/>
  <c r="AI308" i="52"/>
  <c r="AI307" i="52"/>
  <c r="AI306" i="52"/>
  <c r="AI305" i="52"/>
  <c r="AI304" i="52"/>
  <c r="AI292" i="52"/>
  <c r="AI291" i="52"/>
  <c r="AI290" i="52"/>
  <c r="AI289" i="52"/>
  <c r="AI288" i="52"/>
  <c r="AI287" i="52"/>
  <c r="AI286" i="52"/>
  <c r="AI285" i="52"/>
  <c r="AI284" i="52"/>
  <c r="AI283" i="52"/>
  <c r="AI282" i="52"/>
  <c r="AI281" i="52"/>
  <c r="AI269" i="52"/>
  <c r="AI268" i="52"/>
  <c r="AI267" i="52"/>
  <c r="AI266" i="52"/>
  <c r="AI265" i="52"/>
  <c r="AI264" i="52"/>
  <c r="AI263" i="52"/>
  <c r="AI262" i="52"/>
  <c r="AI261" i="52"/>
  <c r="AI260" i="52"/>
  <c r="AI259" i="52"/>
  <c r="AI258" i="52"/>
  <c r="AI246" i="52"/>
  <c r="AI245" i="52"/>
  <c r="AI244" i="52"/>
  <c r="AI243" i="52"/>
  <c r="AI242" i="52"/>
  <c r="AI241" i="52"/>
  <c r="AI240" i="52"/>
  <c r="AI239" i="52"/>
  <c r="AI238" i="52"/>
  <c r="AI237" i="52"/>
  <c r="AI236" i="52"/>
  <c r="AI235" i="52"/>
  <c r="AI223" i="52"/>
  <c r="AI222" i="52"/>
  <c r="AI221" i="52"/>
  <c r="AI220" i="52"/>
  <c r="AI219" i="52"/>
  <c r="AI218" i="52"/>
  <c r="AI217" i="52"/>
  <c r="AI216" i="52"/>
  <c r="AI215" i="52"/>
  <c r="AI214" i="52"/>
  <c r="AI213" i="52"/>
  <c r="AI212" i="52"/>
  <c r="AI200" i="52"/>
  <c r="AI199" i="52"/>
  <c r="AI198" i="52"/>
  <c r="AI197" i="52"/>
  <c r="AI196" i="52"/>
  <c r="AI195" i="52"/>
  <c r="AI194" i="52"/>
  <c r="AI193" i="52"/>
  <c r="AI192" i="52"/>
  <c r="AI191" i="52"/>
  <c r="AI190" i="52"/>
  <c r="AI189" i="52"/>
  <c r="AI177" i="52"/>
  <c r="AI176" i="52"/>
  <c r="AI175" i="52"/>
  <c r="AI174" i="52"/>
  <c r="AI173" i="52"/>
  <c r="AI172" i="52"/>
  <c r="AI171" i="52"/>
  <c r="AI170" i="52"/>
  <c r="AI169" i="52"/>
  <c r="AI168" i="52"/>
  <c r="AI167" i="52"/>
  <c r="AI166" i="52"/>
  <c r="AI154" i="52"/>
  <c r="AI153" i="52"/>
  <c r="AI152" i="52"/>
  <c r="AI151" i="52"/>
  <c r="AI150" i="52"/>
  <c r="AI149" i="52"/>
  <c r="AI148" i="52"/>
  <c r="AI147" i="52"/>
  <c r="AI146" i="52"/>
  <c r="AI145" i="52"/>
  <c r="AI144" i="52"/>
  <c r="AI143" i="52"/>
  <c r="AI134" i="52"/>
  <c r="AI131" i="52"/>
  <c r="AI130" i="52"/>
  <c r="AI129" i="52"/>
  <c r="AI128" i="52"/>
  <c r="AI127" i="52"/>
  <c r="AI126" i="52"/>
  <c r="AI125" i="52"/>
  <c r="AI124" i="52"/>
  <c r="AI123" i="52"/>
  <c r="AI122" i="52"/>
  <c r="AI121" i="52"/>
  <c r="AI120" i="52"/>
  <c r="AI108" i="52"/>
  <c r="AI107" i="52"/>
  <c r="AI106" i="52"/>
  <c r="AI105" i="52"/>
  <c r="AI104" i="52"/>
  <c r="AI103" i="52"/>
  <c r="AI102" i="52"/>
  <c r="AI101" i="52"/>
  <c r="AI100" i="52"/>
  <c r="AI99" i="52"/>
  <c r="AI98" i="52"/>
  <c r="AI97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16" i="52"/>
  <c r="AI15" i="52"/>
  <c r="AI14" i="52"/>
  <c r="AI13" i="52"/>
  <c r="AI12" i="52"/>
  <c r="AI11" i="52"/>
  <c r="AI10" i="52"/>
  <c r="AI9" i="52"/>
  <c r="AI8" i="52"/>
  <c r="AI7" i="52"/>
  <c r="AI6" i="52"/>
  <c r="AI5" i="52"/>
  <c r="B3" i="52"/>
  <c r="O2" i="52"/>
  <c r="O3" i="52"/>
  <c r="C2" i="52"/>
  <c r="AH434" i="51"/>
  <c r="AG434" i="51"/>
  <c r="AF434" i="51"/>
  <c r="AE434" i="51"/>
  <c r="AD434" i="51"/>
  <c r="AC434" i="51"/>
  <c r="AB434" i="51"/>
  <c r="AA434" i="51"/>
  <c r="Z434" i="51"/>
  <c r="Y434" i="51"/>
  <c r="X434" i="51"/>
  <c r="W434" i="51"/>
  <c r="V434" i="51"/>
  <c r="U434" i="51"/>
  <c r="T434" i="51"/>
  <c r="S434" i="51"/>
  <c r="R434" i="51"/>
  <c r="Q434" i="51"/>
  <c r="P434" i="51"/>
  <c r="O434" i="51"/>
  <c r="N434" i="51"/>
  <c r="M434" i="51"/>
  <c r="L434" i="51"/>
  <c r="K434" i="51"/>
  <c r="J434" i="51"/>
  <c r="I434" i="51"/>
  <c r="H434" i="51"/>
  <c r="G434" i="51"/>
  <c r="F434" i="51"/>
  <c r="E434" i="51"/>
  <c r="D434" i="51"/>
  <c r="AH433" i="51"/>
  <c r="D433" i="51"/>
  <c r="E433" i="51"/>
  <c r="F433" i="51"/>
  <c r="G433" i="51"/>
  <c r="H433" i="51"/>
  <c r="I433" i="51"/>
  <c r="J433" i="51"/>
  <c r="K433" i="51"/>
  <c r="L433" i="51"/>
  <c r="M433" i="51"/>
  <c r="N433" i="51"/>
  <c r="O433" i="51"/>
  <c r="P433" i="51"/>
  <c r="Q433" i="51"/>
  <c r="R433" i="51"/>
  <c r="S433" i="51"/>
  <c r="T433" i="51"/>
  <c r="U433" i="51"/>
  <c r="V433" i="51"/>
  <c r="W433" i="51"/>
  <c r="X433" i="51"/>
  <c r="Y433" i="51"/>
  <c r="Z433" i="51"/>
  <c r="AA433" i="51"/>
  <c r="AB433" i="51"/>
  <c r="AC433" i="51"/>
  <c r="AD433" i="51"/>
  <c r="AE433" i="51"/>
  <c r="AF433" i="51"/>
  <c r="AG433" i="51"/>
  <c r="AH432" i="51"/>
  <c r="D432" i="51"/>
  <c r="E432" i="51"/>
  <c r="F432" i="51"/>
  <c r="G432" i="51"/>
  <c r="H432" i="51"/>
  <c r="I432" i="51"/>
  <c r="J432" i="51"/>
  <c r="K432" i="51"/>
  <c r="L432" i="51"/>
  <c r="M432" i="51"/>
  <c r="N432" i="51"/>
  <c r="O432" i="51"/>
  <c r="P432" i="51"/>
  <c r="Q432" i="51"/>
  <c r="R432" i="51"/>
  <c r="S432" i="51"/>
  <c r="T432" i="51"/>
  <c r="U432" i="51"/>
  <c r="V432" i="51"/>
  <c r="W432" i="51"/>
  <c r="X432" i="51"/>
  <c r="Y432" i="51"/>
  <c r="Z432" i="51"/>
  <c r="AA432" i="51"/>
  <c r="AB432" i="51"/>
  <c r="AC432" i="51"/>
  <c r="AD432" i="51"/>
  <c r="AE432" i="51"/>
  <c r="AF432" i="51"/>
  <c r="AG432" i="51"/>
  <c r="AH431" i="51"/>
  <c r="D431" i="51"/>
  <c r="E431" i="51"/>
  <c r="F431" i="51"/>
  <c r="G431" i="51"/>
  <c r="H431" i="51"/>
  <c r="I431" i="51"/>
  <c r="J431" i="51"/>
  <c r="K431" i="51"/>
  <c r="L431" i="51"/>
  <c r="M431" i="51"/>
  <c r="N431" i="51"/>
  <c r="O431" i="51"/>
  <c r="P431" i="51"/>
  <c r="Q431" i="51"/>
  <c r="R431" i="51"/>
  <c r="S431" i="51"/>
  <c r="T431" i="51"/>
  <c r="U431" i="51"/>
  <c r="V431" i="51"/>
  <c r="W431" i="51"/>
  <c r="X431" i="51"/>
  <c r="Y431" i="51"/>
  <c r="Z431" i="51"/>
  <c r="AA431" i="51"/>
  <c r="AB431" i="51"/>
  <c r="AC431" i="51"/>
  <c r="AD431" i="51"/>
  <c r="AE431" i="51"/>
  <c r="AF431" i="51"/>
  <c r="AG431" i="51"/>
  <c r="AH430" i="51"/>
  <c r="D430" i="51"/>
  <c r="E430" i="51"/>
  <c r="F430" i="51"/>
  <c r="G430" i="51"/>
  <c r="H430" i="51"/>
  <c r="I430" i="51"/>
  <c r="J430" i="51"/>
  <c r="K430" i="51"/>
  <c r="L430" i="51"/>
  <c r="M430" i="51"/>
  <c r="N430" i="51"/>
  <c r="O430" i="51"/>
  <c r="P430" i="51"/>
  <c r="Q430" i="51"/>
  <c r="R430" i="51"/>
  <c r="S430" i="51"/>
  <c r="T430" i="51"/>
  <c r="U430" i="51"/>
  <c r="V430" i="51"/>
  <c r="W430" i="51"/>
  <c r="X430" i="51"/>
  <c r="Y430" i="51"/>
  <c r="Z430" i="51"/>
  <c r="AA430" i="51"/>
  <c r="AB430" i="51"/>
  <c r="AC430" i="51"/>
  <c r="AD430" i="51"/>
  <c r="AE430" i="51"/>
  <c r="AF430" i="51"/>
  <c r="AG430" i="51"/>
  <c r="AH429" i="51"/>
  <c r="AG429" i="51"/>
  <c r="AF429" i="51"/>
  <c r="AE429" i="51"/>
  <c r="AD429" i="51"/>
  <c r="AC429" i="51"/>
  <c r="AB429" i="51"/>
  <c r="AA429" i="51"/>
  <c r="Z429" i="51"/>
  <c r="Y429" i="51"/>
  <c r="X429" i="51"/>
  <c r="W429" i="51"/>
  <c r="V429" i="51"/>
  <c r="U429" i="51"/>
  <c r="T429" i="51"/>
  <c r="S429" i="51"/>
  <c r="R429" i="51"/>
  <c r="Q429" i="51"/>
  <c r="P429" i="51"/>
  <c r="O429" i="51"/>
  <c r="N429" i="51"/>
  <c r="M429" i="51"/>
  <c r="L429" i="51"/>
  <c r="J429" i="51"/>
  <c r="I429" i="51"/>
  <c r="H429" i="51"/>
  <c r="G429" i="51"/>
  <c r="F429" i="51"/>
  <c r="E429" i="51"/>
  <c r="D429" i="51"/>
  <c r="AH428" i="51"/>
  <c r="AG428" i="51"/>
  <c r="AF428" i="51"/>
  <c r="AE428" i="51"/>
  <c r="AD428" i="51"/>
  <c r="AC428" i="51"/>
  <c r="AB428" i="51"/>
  <c r="AA428" i="51"/>
  <c r="Z428" i="51"/>
  <c r="Y428" i="51"/>
  <c r="X428" i="51"/>
  <c r="W428" i="51"/>
  <c r="V428" i="51"/>
  <c r="U428" i="51"/>
  <c r="T428" i="51"/>
  <c r="S428" i="51"/>
  <c r="R428" i="51"/>
  <c r="Q428" i="51"/>
  <c r="P428" i="51"/>
  <c r="O428" i="51"/>
  <c r="N428" i="51"/>
  <c r="M428" i="51"/>
  <c r="L428" i="51"/>
  <c r="D428" i="51"/>
  <c r="E428" i="51"/>
  <c r="F428" i="51"/>
  <c r="G428" i="51"/>
  <c r="H428" i="51"/>
  <c r="I428" i="51"/>
  <c r="J428" i="51"/>
  <c r="AH427" i="51"/>
  <c r="D427" i="51"/>
  <c r="E427" i="51"/>
  <c r="F427" i="51"/>
  <c r="G427" i="51"/>
  <c r="H427" i="51"/>
  <c r="I427" i="51"/>
  <c r="J427" i="51"/>
  <c r="K427" i="51"/>
  <c r="L427" i="51"/>
  <c r="M427" i="51"/>
  <c r="N427" i="51"/>
  <c r="O427" i="51"/>
  <c r="P427" i="51"/>
  <c r="Q427" i="51"/>
  <c r="R427" i="51"/>
  <c r="S427" i="51"/>
  <c r="T427" i="51"/>
  <c r="U427" i="51"/>
  <c r="V427" i="51"/>
  <c r="W427" i="51"/>
  <c r="X427" i="51"/>
  <c r="Y427" i="51"/>
  <c r="Z427" i="51"/>
  <c r="AA427" i="51"/>
  <c r="AB427" i="51"/>
  <c r="AC427" i="51"/>
  <c r="AD427" i="51"/>
  <c r="AE427" i="51"/>
  <c r="AF427" i="51"/>
  <c r="AG427" i="51"/>
  <c r="AH426" i="51"/>
  <c r="AG426" i="51"/>
  <c r="AF426" i="51"/>
  <c r="AE426" i="51"/>
  <c r="AD426" i="51"/>
  <c r="AC426" i="51"/>
  <c r="AB426" i="51"/>
  <c r="AA426" i="51"/>
  <c r="Z426" i="51"/>
  <c r="Y426" i="51"/>
  <c r="X426" i="51"/>
  <c r="W426" i="51"/>
  <c r="V426" i="51"/>
  <c r="U426" i="51"/>
  <c r="T426" i="51"/>
  <c r="S426" i="51"/>
  <c r="R426" i="51"/>
  <c r="Q426" i="51"/>
  <c r="P426" i="51"/>
  <c r="O426" i="51"/>
  <c r="N426" i="51"/>
  <c r="M426" i="51"/>
  <c r="L426" i="51"/>
  <c r="K426" i="51"/>
  <c r="J426" i="51"/>
  <c r="I426" i="51"/>
  <c r="H426" i="51"/>
  <c r="G426" i="51"/>
  <c r="F426" i="51"/>
  <c r="E426" i="51"/>
  <c r="D426" i="51"/>
  <c r="AH425" i="51"/>
  <c r="D425" i="51"/>
  <c r="E425" i="51"/>
  <c r="F425" i="51"/>
  <c r="G425" i="51"/>
  <c r="H425" i="51"/>
  <c r="I425" i="51"/>
  <c r="J425" i="51"/>
  <c r="K425" i="51"/>
  <c r="L425" i="51"/>
  <c r="M425" i="51"/>
  <c r="N425" i="51"/>
  <c r="O425" i="51"/>
  <c r="P425" i="51"/>
  <c r="Q425" i="51"/>
  <c r="R425" i="51"/>
  <c r="S425" i="51"/>
  <c r="T425" i="51"/>
  <c r="U425" i="51"/>
  <c r="V425" i="51"/>
  <c r="W425" i="51"/>
  <c r="X425" i="51"/>
  <c r="Y425" i="51"/>
  <c r="Z425" i="51"/>
  <c r="AA425" i="51"/>
  <c r="AB425" i="51"/>
  <c r="AC425" i="51"/>
  <c r="AD425" i="51"/>
  <c r="AE425" i="51"/>
  <c r="AF425" i="51"/>
  <c r="AG425" i="51"/>
  <c r="AH424" i="51"/>
  <c r="D424" i="51"/>
  <c r="E424" i="51"/>
  <c r="F424" i="51"/>
  <c r="G424" i="51"/>
  <c r="H424" i="51"/>
  <c r="I424" i="51"/>
  <c r="J424" i="51"/>
  <c r="K424" i="51"/>
  <c r="L424" i="51"/>
  <c r="M424" i="51"/>
  <c r="N424" i="51"/>
  <c r="O424" i="51"/>
  <c r="P424" i="51"/>
  <c r="Q424" i="51"/>
  <c r="R424" i="51"/>
  <c r="S424" i="51"/>
  <c r="T424" i="51"/>
  <c r="U424" i="51"/>
  <c r="V424" i="51"/>
  <c r="W424" i="51"/>
  <c r="X424" i="51"/>
  <c r="Y424" i="51"/>
  <c r="Z424" i="51"/>
  <c r="AA424" i="51"/>
  <c r="AB424" i="51"/>
  <c r="AC424" i="51"/>
  <c r="AD424" i="51"/>
  <c r="AE424" i="51"/>
  <c r="AF424" i="51"/>
  <c r="AG424" i="51"/>
  <c r="AH423" i="51"/>
  <c r="D423" i="51"/>
  <c r="E423" i="51"/>
  <c r="F423" i="51"/>
  <c r="G423" i="51"/>
  <c r="H423" i="51"/>
  <c r="I423" i="51"/>
  <c r="J423" i="51"/>
  <c r="K423" i="51"/>
  <c r="L423" i="51"/>
  <c r="M423" i="51"/>
  <c r="N423" i="51"/>
  <c r="O423" i="51"/>
  <c r="P423" i="51"/>
  <c r="Q423" i="51"/>
  <c r="R423" i="51"/>
  <c r="S423" i="51"/>
  <c r="T423" i="51"/>
  <c r="U423" i="51"/>
  <c r="V423" i="51"/>
  <c r="W423" i="51"/>
  <c r="X423" i="51"/>
  <c r="Y423" i="51"/>
  <c r="Z423" i="51"/>
  <c r="AA423" i="51"/>
  <c r="AB423" i="51"/>
  <c r="AC423" i="51"/>
  <c r="AD423" i="51"/>
  <c r="AE423" i="51"/>
  <c r="AF423" i="51"/>
  <c r="AG423" i="51"/>
  <c r="AL422" i="51"/>
  <c r="AK422" i="51"/>
  <c r="AI407" i="51"/>
  <c r="AI406" i="51"/>
  <c r="AI405" i="51"/>
  <c r="AI404" i="51"/>
  <c r="AI403" i="51"/>
  <c r="AI402" i="51"/>
  <c r="AI401" i="51"/>
  <c r="AI400" i="51"/>
  <c r="AI399" i="51"/>
  <c r="AI398" i="51"/>
  <c r="AI397" i="51"/>
  <c r="AI396" i="51"/>
  <c r="AI384" i="51"/>
  <c r="AI383" i="51"/>
  <c r="AI382" i="51"/>
  <c r="AI381" i="51"/>
  <c r="AI380" i="51"/>
  <c r="AI379" i="51"/>
  <c r="AI378" i="51"/>
  <c r="AI377" i="51"/>
  <c r="AI376" i="51"/>
  <c r="AI375" i="51"/>
  <c r="AI374" i="51"/>
  <c r="AI373" i="51"/>
  <c r="AI361" i="51"/>
  <c r="AI360" i="51"/>
  <c r="AI359" i="51"/>
  <c r="AI358" i="51"/>
  <c r="AI357" i="51"/>
  <c r="AI356" i="51"/>
  <c r="AI355" i="51"/>
  <c r="AI354" i="51"/>
  <c r="AI353" i="51"/>
  <c r="AI352" i="51"/>
  <c r="AI351" i="51"/>
  <c r="AI350" i="51"/>
  <c r="AI338" i="51"/>
  <c r="AI337" i="51"/>
  <c r="AI336" i="51"/>
  <c r="AI335" i="51"/>
  <c r="AI334" i="51"/>
  <c r="AI333" i="51"/>
  <c r="AI332" i="51"/>
  <c r="AI331" i="51"/>
  <c r="AI330" i="51"/>
  <c r="AI329" i="51"/>
  <c r="AI328" i="51"/>
  <c r="AI327" i="51"/>
  <c r="AI315" i="51"/>
  <c r="AI314" i="51"/>
  <c r="AI313" i="51"/>
  <c r="AI312" i="51"/>
  <c r="AI311" i="51"/>
  <c r="AI310" i="51"/>
  <c r="AI309" i="51"/>
  <c r="AI308" i="51"/>
  <c r="AI307" i="51"/>
  <c r="AI306" i="51"/>
  <c r="AI305" i="51"/>
  <c r="AI304" i="51"/>
  <c r="AI292" i="51"/>
  <c r="AI291" i="51"/>
  <c r="AI290" i="51"/>
  <c r="AI289" i="51"/>
  <c r="AI288" i="51"/>
  <c r="AI287" i="51"/>
  <c r="AI286" i="51"/>
  <c r="AI285" i="51"/>
  <c r="AI284" i="51"/>
  <c r="AI283" i="51"/>
  <c r="AI282" i="51"/>
  <c r="AI281" i="51"/>
  <c r="AI269" i="51"/>
  <c r="AI268" i="51"/>
  <c r="AI267" i="51"/>
  <c r="AI266" i="51"/>
  <c r="AI265" i="51"/>
  <c r="AI264" i="51"/>
  <c r="AI263" i="51"/>
  <c r="AI262" i="51"/>
  <c r="AI261" i="51"/>
  <c r="AI260" i="51"/>
  <c r="AI259" i="51"/>
  <c r="AI258" i="51"/>
  <c r="AI246" i="51"/>
  <c r="AI245" i="51"/>
  <c r="AI244" i="51"/>
  <c r="AI243" i="51"/>
  <c r="AI242" i="51"/>
  <c r="AI241" i="51"/>
  <c r="AI240" i="51"/>
  <c r="AI239" i="51"/>
  <c r="AI238" i="51"/>
  <c r="AI237" i="51"/>
  <c r="AI236" i="51"/>
  <c r="AI235" i="51"/>
  <c r="AI223" i="51"/>
  <c r="AI222" i="51"/>
  <c r="AI221" i="51"/>
  <c r="AI220" i="51"/>
  <c r="AI219" i="51"/>
  <c r="AI218" i="51"/>
  <c r="AI217" i="51"/>
  <c r="AI216" i="51"/>
  <c r="AI215" i="51"/>
  <c r="AI214" i="51"/>
  <c r="AI213" i="51"/>
  <c r="AI212" i="51"/>
  <c r="AI200" i="51"/>
  <c r="AI199" i="51"/>
  <c r="AI198" i="51"/>
  <c r="AI197" i="51"/>
  <c r="AI196" i="51"/>
  <c r="AI195" i="51"/>
  <c r="AI194" i="51"/>
  <c r="AI193" i="51"/>
  <c r="AI192" i="51"/>
  <c r="AI191" i="51"/>
  <c r="AI190" i="51"/>
  <c r="AI189" i="51"/>
  <c r="AI177" i="51"/>
  <c r="AI176" i="51"/>
  <c r="AI175" i="51"/>
  <c r="AI174" i="51"/>
  <c r="AI173" i="51"/>
  <c r="AI172" i="51"/>
  <c r="AI171" i="51"/>
  <c r="AI170" i="51"/>
  <c r="AI169" i="51"/>
  <c r="AI168" i="51"/>
  <c r="AI167" i="51"/>
  <c r="AI166" i="51"/>
  <c r="AI154" i="51"/>
  <c r="AI153" i="51"/>
  <c r="AI152" i="51"/>
  <c r="AI151" i="51"/>
  <c r="AI150" i="51"/>
  <c r="AI149" i="51"/>
  <c r="AI148" i="51"/>
  <c r="AI147" i="51"/>
  <c r="AI146" i="51"/>
  <c r="AI145" i="51"/>
  <c r="AI144" i="51"/>
  <c r="AI143" i="51"/>
  <c r="AI131" i="51"/>
  <c r="AI130" i="51"/>
  <c r="AI129" i="51"/>
  <c r="AI128" i="51"/>
  <c r="AI127" i="51"/>
  <c r="AI126" i="51"/>
  <c r="AI125" i="51"/>
  <c r="AI124" i="51"/>
  <c r="AI123" i="51"/>
  <c r="AI122" i="51"/>
  <c r="AI121" i="51"/>
  <c r="AI120" i="51"/>
  <c r="AI108" i="51"/>
  <c r="AI107" i="51"/>
  <c r="AI106" i="51"/>
  <c r="AI105" i="51"/>
  <c r="AI104" i="51"/>
  <c r="AI103" i="51"/>
  <c r="AI102" i="51"/>
  <c r="AI101" i="51"/>
  <c r="AI100" i="51"/>
  <c r="AI99" i="51"/>
  <c r="AI98" i="51"/>
  <c r="AI97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16" i="51"/>
  <c r="AI15" i="51"/>
  <c r="AI14" i="51"/>
  <c r="AI13" i="51"/>
  <c r="AI12" i="51"/>
  <c r="AI11" i="51"/>
  <c r="AI10" i="51"/>
  <c r="AI9" i="51"/>
  <c r="AI8" i="51"/>
  <c r="AI7" i="51"/>
  <c r="AI6" i="51"/>
  <c r="AI5" i="51"/>
  <c r="B3" i="51"/>
  <c r="X2" i="51"/>
  <c r="X3" i="51"/>
  <c r="C2" i="51"/>
  <c r="AF435" i="50"/>
  <c r="AE435" i="50"/>
  <c r="AD435" i="50"/>
  <c r="AC435" i="50"/>
  <c r="AB435" i="50"/>
  <c r="AA435" i="50"/>
  <c r="Z435" i="50"/>
  <c r="Y435" i="50"/>
  <c r="X435" i="50"/>
  <c r="W435" i="50"/>
  <c r="V435" i="50"/>
  <c r="U435" i="50"/>
  <c r="T435" i="50"/>
  <c r="S435" i="50"/>
  <c r="R435" i="50"/>
  <c r="Q435" i="50"/>
  <c r="P435" i="50"/>
  <c r="O435" i="50"/>
  <c r="N435" i="50"/>
  <c r="M435" i="50"/>
  <c r="L435" i="50"/>
  <c r="K435" i="50"/>
  <c r="J435" i="50"/>
  <c r="I435" i="50"/>
  <c r="H435" i="50"/>
  <c r="G435" i="50"/>
  <c r="F435" i="50"/>
  <c r="E435" i="50"/>
  <c r="D435" i="50"/>
  <c r="AF434" i="50"/>
  <c r="AE434" i="50"/>
  <c r="AD434" i="50"/>
  <c r="AC434" i="50"/>
  <c r="AB434" i="50"/>
  <c r="AA434" i="50"/>
  <c r="Z434" i="50"/>
  <c r="Y434" i="50"/>
  <c r="X434" i="50"/>
  <c r="W434" i="50"/>
  <c r="V434" i="50"/>
  <c r="U434" i="50"/>
  <c r="T434" i="50"/>
  <c r="S434" i="50"/>
  <c r="R434" i="50"/>
  <c r="Q434" i="50"/>
  <c r="P434" i="50"/>
  <c r="O434" i="50"/>
  <c r="N434" i="50"/>
  <c r="M434" i="50"/>
  <c r="L434" i="50"/>
  <c r="K434" i="50"/>
  <c r="J434" i="50"/>
  <c r="I434" i="50"/>
  <c r="H434" i="50"/>
  <c r="G434" i="50"/>
  <c r="F434" i="50"/>
  <c r="E434" i="50"/>
  <c r="D434" i="50"/>
  <c r="AF433" i="50"/>
  <c r="AE433" i="50"/>
  <c r="AD433" i="50"/>
  <c r="AC433" i="50"/>
  <c r="AB433" i="50"/>
  <c r="AA433" i="50"/>
  <c r="Z433" i="50"/>
  <c r="Y433" i="50"/>
  <c r="X433" i="50"/>
  <c r="W433" i="50"/>
  <c r="V433" i="50"/>
  <c r="U433" i="50"/>
  <c r="T433" i="50"/>
  <c r="S433" i="50"/>
  <c r="R433" i="50"/>
  <c r="Q433" i="50"/>
  <c r="P433" i="50"/>
  <c r="O433" i="50"/>
  <c r="N433" i="50"/>
  <c r="M433" i="50"/>
  <c r="L433" i="50"/>
  <c r="K433" i="50"/>
  <c r="J433" i="50"/>
  <c r="I433" i="50"/>
  <c r="H433" i="50"/>
  <c r="G433" i="50"/>
  <c r="F433" i="50"/>
  <c r="E433" i="50"/>
  <c r="D433" i="50"/>
  <c r="AF432" i="50"/>
  <c r="AE432" i="50"/>
  <c r="AD432" i="50"/>
  <c r="AC432" i="50"/>
  <c r="AB432" i="50"/>
  <c r="AA432" i="50"/>
  <c r="Z432" i="50"/>
  <c r="Y432" i="50"/>
  <c r="X432" i="50"/>
  <c r="W432" i="50"/>
  <c r="V432" i="50"/>
  <c r="U432" i="50"/>
  <c r="T432" i="50"/>
  <c r="S432" i="50"/>
  <c r="R432" i="50"/>
  <c r="Q432" i="50"/>
  <c r="P432" i="50"/>
  <c r="O432" i="50"/>
  <c r="N432" i="50"/>
  <c r="M432" i="50"/>
  <c r="L432" i="50"/>
  <c r="K432" i="50"/>
  <c r="J432" i="50"/>
  <c r="I432" i="50"/>
  <c r="H432" i="50"/>
  <c r="G432" i="50"/>
  <c r="F432" i="50"/>
  <c r="E432" i="50"/>
  <c r="D432" i="50"/>
  <c r="AF431" i="50"/>
  <c r="AE431" i="50"/>
  <c r="AD431" i="50"/>
  <c r="AC431" i="50"/>
  <c r="AB431" i="50"/>
  <c r="AA431" i="50"/>
  <c r="Z431" i="50"/>
  <c r="Y431" i="50"/>
  <c r="X431" i="50"/>
  <c r="W431" i="50"/>
  <c r="V431" i="50"/>
  <c r="U431" i="50"/>
  <c r="T431" i="50"/>
  <c r="S431" i="50"/>
  <c r="R431" i="50"/>
  <c r="Q431" i="50"/>
  <c r="P431" i="50"/>
  <c r="O431" i="50"/>
  <c r="N431" i="50"/>
  <c r="M431" i="50"/>
  <c r="L431" i="50"/>
  <c r="K431" i="50"/>
  <c r="J431" i="50"/>
  <c r="I431" i="50"/>
  <c r="H431" i="50"/>
  <c r="G431" i="50"/>
  <c r="F431" i="50"/>
  <c r="E431" i="50"/>
  <c r="D431" i="50"/>
  <c r="AF430" i="50"/>
  <c r="AE430" i="50"/>
  <c r="AD430" i="50"/>
  <c r="AC430" i="50"/>
  <c r="AB430" i="50"/>
  <c r="AA430" i="50"/>
  <c r="Z430" i="50"/>
  <c r="Y430" i="50"/>
  <c r="X430" i="50"/>
  <c r="W430" i="50"/>
  <c r="V430" i="50"/>
  <c r="U430" i="50"/>
  <c r="T430" i="50"/>
  <c r="S430" i="50"/>
  <c r="R430" i="50"/>
  <c r="Q430" i="50"/>
  <c r="P430" i="50"/>
  <c r="O430" i="50"/>
  <c r="N430" i="50"/>
  <c r="M430" i="50"/>
  <c r="L430" i="50"/>
  <c r="K430" i="50"/>
  <c r="J430" i="50"/>
  <c r="I430" i="50"/>
  <c r="H430" i="50"/>
  <c r="G430" i="50"/>
  <c r="F430" i="50"/>
  <c r="E430" i="50"/>
  <c r="D430" i="50"/>
  <c r="AF429" i="50"/>
  <c r="AE429" i="50"/>
  <c r="AD429" i="50"/>
  <c r="AC429" i="50"/>
  <c r="AB429" i="50"/>
  <c r="AA429" i="50"/>
  <c r="Z429" i="50"/>
  <c r="Y429" i="50"/>
  <c r="X429" i="50"/>
  <c r="W429" i="50"/>
  <c r="V429" i="50"/>
  <c r="U429" i="50"/>
  <c r="T429" i="50"/>
  <c r="S429" i="50"/>
  <c r="R429" i="50"/>
  <c r="Q429" i="50"/>
  <c r="P429" i="50"/>
  <c r="O429" i="50"/>
  <c r="N429" i="50"/>
  <c r="M429" i="50"/>
  <c r="L429" i="50"/>
  <c r="K429" i="50"/>
  <c r="J429" i="50"/>
  <c r="I429" i="50"/>
  <c r="H429" i="50"/>
  <c r="G429" i="50"/>
  <c r="F429" i="50"/>
  <c r="E429" i="50"/>
  <c r="D429" i="50"/>
  <c r="AF428" i="50"/>
  <c r="AE428" i="50"/>
  <c r="AD428" i="50"/>
  <c r="AC428" i="50"/>
  <c r="AB428" i="50"/>
  <c r="AA428" i="50"/>
  <c r="Z428" i="50"/>
  <c r="Y428" i="50"/>
  <c r="X428" i="50"/>
  <c r="W428" i="50"/>
  <c r="V428" i="50"/>
  <c r="U428" i="50"/>
  <c r="T428" i="50"/>
  <c r="S428" i="50"/>
  <c r="R428" i="50"/>
  <c r="Q428" i="50"/>
  <c r="P428" i="50"/>
  <c r="O428" i="50"/>
  <c r="N428" i="50"/>
  <c r="M428" i="50"/>
  <c r="L428" i="50"/>
  <c r="K428" i="50"/>
  <c r="J428" i="50"/>
  <c r="I428" i="50"/>
  <c r="H428" i="50"/>
  <c r="G428" i="50"/>
  <c r="F428" i="50"/>
  <c r="E428" i="50"/>
  <c r="D428" i="50"/>
  <c r="AF427" i="50"/>
  <c r="AE427" i="50"/>
  <c r="AD427" i="50"/>
  <c r="AC427" i="50"/>
  <c r="AB427" i="50"/>
  <c r="AA427" i="50"/>
  <c r="Z427" i="50"/>
  <c r="Y427" i="50"/>
  <c r="X427" i="50"/>
  <c r="W427" i="50"/>
  <c r="V427" i="50"/>
  <c r="U427" i="50"/>
  <c r="T427" i="50"/>
  <c r="S427" i="50"/>
  <c r="R427" i="50"/>
  <c r="Q427" i="50"/>
  <c r="P427" i="50"/>
  <c r="O427" i="50"/>
  <c r="N427" i="50"/>
  <c r="M427" i="50"/>
  <c r="L427" i="50"/>
  <c r="K427" i="50"/>
  <c r="J427" i="50"/>
  <c r="I427" i="50"/>
  <c r="H427" i="50"/>
  <c r="G427" i="50"/>
  <c r="F427" i="50"/>
  <c r="E427" i="50"/>
  <c r="D427" i="50"/>
  <c r="AF426" i="50"/>
  <c r="AE426" i="50"/>
  <c r="AD426" i="50"/>
  <c r="AC426" i="50"/>
  <c r="AB426" i="50"/>
  <c r="AA426" i="50"/>
  <c r="Z426" i="50"/>
  <c r="Y426" i="50"/>
  <c r="X426" i="50"/>
  <c r="W426" i="50"/>
  <c r="V426" i="50"/>
  <c r="U426" i="50"/>
  <c r="T426" i="50"/>
  <c r="S426" i="50"/>
  <c r="R426" i="50"/>
  <c r="Q426" i="50"/>
  <c r="P426" i="50"/>
  <c r="O426" i="50"/>
  <c r="N426" i="50"/>
  <c r="M426" i="50"/>
  <c r="L426" i="50"/>
  <c r="K426" i="50"/>
  <c r="J426" i="50"/>
  <c r="I426" i="50"/>
  <c r="H426" i="50"/>
  <c r="G426" i="50"/>
  <c r="F426" i="50"/>
  <c r="E426" i="50"/>
  <c r="D426" i="50"/>
  <c r="AF425" i="50"/>
  <c r="AE425" i="50"/>
  <c r="AD425" i="50"/>
  <c r="AC425" i="50"/>
  <c r="AB425" i="50"/>
  <c r="AA425" i="50"/>
  <c r="Z425" i="50"/>
  <c r="Y425" i="50"/>
  <c r="X425" i="50"/>
  <c r="W425" i="50"/>
  <c r="V425" i="50"/>
  <c r="U425" i="50"/>
  <c r="T425" i="50"/>
  <c r="S425" i="50"/>
  <c r="R425" i="50"/>
  <c r="Q425" i="50"/>
  <c r="P425" i="50"/>
  <c r="O425" i="50"/>
  <c r="N425" i="50"/>
  <c r="M425" i="50"/>
  <c r="L425" i="50"/>
  <c r="K425" i="50"/>
  <c r="J425" i="50"/>
  <c r="I425" i="50"/>
  <c r="H425" i="50"/>
  <c r="G425" i="50"/>
  <c r="F425" i="50"/>
  <c r="E425" i="50"/>
  <c r="D425" i="50"/>
  <c r="AF424" i="50"/>
  <c r="AE424" i="50"/>
  <c r="AD424" i="50"/>
  <c r="AC424" i="50"/>
  <c r="AB424" i="50"/>
  <c r="AA424" i="50"/>
  <c r="Z424" i="50"/>
  <c r="Y424" i="50"/>
  <c r="X424" i="50"/>
  <c r="W424" i="50"/>
  <c r="V424" i="50"/>
  <c r="U424" i="50"/>
  <c r="T424" i="50"/>
  <c r="S424" i="50"/>
  <c r="R424" i="50"/>
  <c r="Q424" i="50"/>
  <c r="P424" i="50"/>
  <c r="O424" i="50"/>
  <c r="N424" i="50"/>
  <c r="M424" i="50"/>
  <c r="L424" i="50"/>
  <c r="K424" i="50"/>
  <c r="J424" i="50"/>
  <c r="I424" i="50"/>
  <c r="H424" i="50"/>
  <c r="G424" i="50"/>
  <c r="F424" i="50"/>
  <c r="E424" i="50"/>
  <c r="D424" i="50"/>
  <c r="AK423" i="50"/>
  <c r="AJ423" i="50"/>
  <c r="AH408" i="50"/>
  <c r="AH407" i="50"/>
  <c r="AH406" i="50"/>
  <c r="AH405" i="50"/>
  <c r="AH404" i="50"/>
  <c r="AH403" i="50"/>
  <c r="AH402" i="50"/>
  <c r="AH401" i="50"/>
  <c r="AH400" i="50"/>
  <c r="AH399" i="50"/>
  <c r="AH398" i="50"/>
  <c r="AH397" i="50"/>
  <c r="AH385" i="50"/>
  <c r="AH384" i="50"/>
  <c r="AH383" i="50"/>
  <c r="AH382" i="50"/>
  <c r="AH381" i="50"/>
  <c r="AH380" i="50"/>
  <c r="AH379" i="50"/>
  <c r="AH378" i="50"/>
  <c r="AH377" i="50"/>
  <c r="AH376" i="50"/>
  <c r="AH375" i="50"/>
  <c r="AH374" i="50"/>
  <c r="AH362" i="50"/>
  <c r="AH361" i="50"/>
  <c r="AH360" i="50"/>
  <c r="AH359" i="50"/>
  <c r="AH358" i="50"/>
  <c r="AH357" i="50"/>
  <c r="AH356" i="50"/>
  <c r="AH355" i="50"/>
  <c r="AH354" i="50"/>
  <c r="AH353" i="50"/>
  <c r="AH352" i="50"/>
  <c r="AH351" i="50"/>
  <c r="AH339" i="50"/>
  <c r="AH338" i="50"/>
  <c r="AH337" i="50"/>
  <c r="AH336" i="50"/>
  <c r="AH335" i="50"/>
  <c r="AH334" i="50"/>
  <c r="AH333" i="50"/>
  <c r="AH332" i="50"/>
  <c r="AH331" i="50"/>
  <c r="AH330" i="50"/>
  <c r="AH329" i="50"/>
  <c r="AH328" i="50"/>
  <c r="AH316" i="50"/>
  <c r="AH315" i="50"/>
  <c r="AH314" i="50"/>
  <c r="AH313" i="50"/>
  <c r="AH312" i="50"/>
  <c r="AH311" i="50"/>
  <c r="AH310" i="50"/>
  <c r="AH309" i="50"/>
  <c r="AH308" i="50"/>
  <c r="AH307" i="50"/>
  <c r="AH306" i="50"/>
  <c r="AH305" i="50"/>
  <c r="AH293" i="50"/>
  <c r="AH292" i="50"/>
  <c r="AH291" i="50"/>
  <c r="AH290" i="50"/>
  <c r="AH289" i="50"/>
  <c r="AH288" i="50"/>
  <c r="AH287" i="50"/>
  <c r="AH286" i="50"/>
  <c r="AH285" i="50"/>
  <c r="AH284" i="50"/>
  <c r="AH283" i="50"/>
  <c r="AH282" i="50"/>
  <c r="AH270" i="50"/>
  <c r="AH269" i="50"/>
  <c r="AH268" i="50"/>
  <c r="AH267" i="50"/>
  <c r="AH266" i="50"/>
  <c r="AH265" i="50"/>
  <c r="AH264" i="50"/>
  <c r="AH263" i="50"/>
  <c r="AH262" i="50"/>
  <c r="AH261" i="50"/>
  <c r="AH260" i="50"/>
  <c r="AH259" i="50"/>
  <c r="AH247" i="50"/>
  <c r="AH246" i="50"/>
  <c r="AH245" i="50"/>
  <c r="AH244" i="50"/>
  <c r="AH243" i="50"/>
  <c r="AH242" i="50"/>
  <c r="AH241" i="50"/>
  <c r="AH240" i="50"/>
  <c r="AH239" i="50"/>
  <c r="AH238" i="50"/>
  <c r="AH237" i="50"/>
  <c r="AH236" i="50"/>
  <c r="AH224" i="50"/>
  <c r="AH223" i="50"/>
  <c r="AH222" i="50"/>
  <c r="AH221" i="50"/>
  <c r="AH220" i="50"/>
  <c r="AH219" i="50"/>
  <c r="AH218" i="50"/>
  <c r="AH217" i="50"/>
  <c r="AH216" i="50"/>
  <c r="AH215" i="50"/>
  <c r="AH214" i="50"/>
  <c r="AH213" i="50"/>
  <c r="AH201" i="50"/>
  <c r="AH200" i="50"/>
  <c r="AH199" i="50"/>
  <c r="AH198" i="50"/>
  <c r="AH197" i="50"/>
  <c r="AH196" i="50"/>
  <c r="AH195" i="50"/>
  <c r="AH194" i="50"/>
  <c r="AH193" i="50"/>
  <c r="AH192" i="50"/>
  <c r="AH191" i="50"/>
  <c r="AH190" i="50"/>
  <c r="AH178" i="50"/>
  <c r="AH177" i="50"/>
  <c r="AH176" i="50"/>
  <c r="AH175" i="50"/>
  <c r="AH174" i="50"/>
  <c r="AH173" i="50"/>
  <c r="AH172" i="50"/>
  <c r="AH171" i="50"/>
  <c r="AH170" i="50"/>
  <c r="AH169" i="50"/>
  <c r="AH168" i="50"/>
  <c r="AH167" i="50"/>
  <c r="AH155" i="50"/>
  <c r="AH154" i="50"/>
  <c r="AH153" i="50"/>
  <c r="AH152" i="50"/>
  <c r="AH151" i="50"/>
  <c r="AH150" i="50"/>
  <c r="AH149" i="50"/>
  <c r="AH148" i="50"/>
  <c r="AH147" i="50"/>
  <c r="AH146" i="50"/>
  <c r="AH145" i="50"/>
  <c r="AH144" i="50"/>
  <c r="AH134" i="50"/>
  <c r="W46" i="31" s="1"/>
  <c r="AH132" i="50"/>
  <c r="AH131" i="50"/>
  <c r="AH130" i="50"/>
  <c r="AH129" i="50"/>
  <c r="AH128" i="50"/>
  <c r="AH127" i="50"/>
  <c r="AH126" i="50"/>
  <c r="AH125" i="50"/>
  <c r="AH124" i="50"/>
  <c r="AH123" i="50"/>
  <c r="AH122" i="50"/>
  <c r="AH121" i="50"/>
  <c r="AH109" i="50"/>
  <c r="AH108" i="50"/>
  <c r="AH107" i="50"/>
  <c r="AH106" i="50"/>
  <c r="AH105" i="50"/>
  <c r="AH104" i="50"/>
  <c r="AH103" i="50"/>
  <c r="AH102" i="50"/>
  <c r="AH101" i="50"/>
  <c r="AH100" i="50"/>
  <c r="AH99" i="50"/>
  <c r="AH98" i="50"/>
  <c r="AH86" i="50"/>
  <c r="AH85" i="50"/>
  <c r="AH84" i="50"/>
  <c r="AH83" i="50"/>
  <c r="AH82" i="50"/>
  <c r="AH81" i="50"/>
  <c r="AH80" i="50"/>
  <c r="AH79" i="50"/>
  <c r="AH78" i="50"/>
  <c r="AH77" i="50"/>
  <c r="AH76" i="50"/>
  <c r="AH75" i="50"/>
  <c r="AH63" i="50"/>
  <c r="AH62" i="50"/>
  <c r="AH61" i="50"/>
  <c r="AH60" i="50"/>
  <c r="AH59" i="50"/>
  <c r="AH58" i="50"/>
  <c r="AH57" i="50"/>
  <c r="AH56" i="50"/>
  <c r="AH55" i="50"/>
  <c r="AH54" i="50"/>
  <c r="AH53" i="50"/>
  <c r="AH52" i="50"/>
  <c r="AH40" i="50"/>
  <c r="W13" i="31" s="1"/>
  <c r="AH39" i="50"/>
  <c r="AH38" i="50"/>
  <c r="AH37" i="50"/>
  <c r="AH36" i="50"/>
  <c r="AH35" i="50"/>
  <c r="AH34" i="50"/>
  <c r="AH33" i="50"/>
  <c r="AH32" i="50"/>
  <c r="AH31" i="50"/>
  <c r="AH30" i="50"/>
  <c r="AH29" i="50"/>
  <c r="AH17" i="50"/>
  <c r="AH16" i="50"/>
  <c r="AH15" i="50"/>
  <c r="AH14" i="50"/>
  <c r="AH13" i="50"/>
  <c r="AH12" i="50"/>
  <c r="AH11" i="50"/>
  <c r="AH10" i="50"/>
  <c r="AH9" i="50"/>
  <c r="AH8" i="50"/>
  <c r="AH7" i="50"/>
  <c r="AH6" i="50"/>
  <c r="A3" i="50"/>
  <c r="N3" i="50" s="1"/>
  <c r="N4" i="50" s="1"/>
  <c r="C2" i="50"/>
  <c r="W2" i="52"/>
  <c r="W3" i="52" s="1"/>
  <c r="R2" i="51"/>
  <c r="R3" i="51"/>
  <c r="AF434" i="49"/>
  <c r="AE434" i="49"/>
  <c r="AD434" i="49"/>
  <c r="AC434" i="49"/>
  <c r="AB434" i="49"/>
  <c r="AA434" i="49"/>
  <c r="Z434" i="49"/>
  <c r="Y434" i="49"/>
  <c r="X434" i="49"/>
  <c r="W434" i="49"/>
  <c r="V434" i="49"/>
  <c r="U434" i="49"/>
  <c r="T434" i="49"/>
  <c r="S434" i="49"/>
  <c r="R434" i="49"/>
  <c r="Q434" i="49"/>
  <c r="P434" i="49"/>
  <c r="O434" i="49"/>
  <c r="N434" i="49"/>
  <c r="M434" i="49"/>
  <c r="L434" i="49"/>
  <c r="K434" i="49"/>
  <c r="J434" i="49"/>
  <c r="I434" i="49"/>
  <c r="H434" i="49"/>
  <c r="G434" i="49"/>
  <c r="F434" i="49"/>
  <c r="D434" i="49"/>
  <c r="E434" i="49"/>
  <c r="AF433" i="49"/>
  <c r="AE433" i="49"/>
  <c r="AD433" i="49"/>
  <c r="AC433" i="49"/>
  <c r="AB433" i="49"/>
  <c r="AA433" i="49"/>
  <c r="Z433" i="49"/>
  <c r="Y433" i="49"/>
  <c r="X433" i="49"/>
  <c r="W433" i="49"/>
  <c r="V433" i="49"/>
  <c r="U433" i="49"/>
  <c r="T433" i="49"/>
  <c r="S433" i="49"/>
  <c r="R433" i="49"/>
  <c r="Q433" i="49"/>
  <c r="P433" i="49"/>
  <c r="O433" i="49"/>
  <c r="N433" i="49"/>
  <c r="M433" i="49"/>
  <c r="L433" i="49"/>
  <c r="K433" i="49"/>
  <c r="J433" i="49"/>
  <c r="I433" i="49"/>
  <c r="H433" i="49"/>
  <c r="G433" i="49"/>
  <c r="F433" i="49"/>
  <c r="D433" i="49"/>
  <c r="E433" i="49"/>
  <c r="AF432" i="49"/>
  <c r="AE432" i="49"/>
  <c r="AD432" i="49"/>
  <c r="AC432" i="49"/>
  <c r="AB432" i="49"/>
  <c r="AA432" i="49"/>
  <c r="Z432" i="49"/>
  <c r="Y432" i="49"/>
  <c r="X432" i="49"/>
  <c r="W432" i="49"/>
  <c r="V432" i="49"/>
  <c r="U432" i="49"/>
  <c r="T432" i="49"/>
  <c r="S432" i="49"/>
  <c r="R432" i="49"/>
  <c r="Q432" i="49"/>
  <c r="P432" i="49"/>
  <c r="O432" i="49"/>
  <c r="N432" i="49"/>
  <c r="M432" i="49"/>
  <c r="L432" i="49"/>
  <c r="K432" i="49"/>
  <c r="J432" i="49"/>
  <c r="I432" i="49"/>
  <c r="H432" i="49"/>
  <c r="G432" i="49"/>
  <c r="F432" i="49"/>
  <c r="D432" i="49"/>
  <c r="E432" i="49"/>
  <c r="AF431" i="49"/>
  <c r="AE431" i="49"/>
  <c r="AD431" i="49"/>
  <c r="AC431" i="49"/>
  <c r="AB431" i="49"/>
  <c r="AA431" i="49"/>
  <c r="Z431" i="49"/>
  <c r="Y431" i="49"/>
  <c r="X431" i="49"/>
  <c r="W431" i="49"/>
  <c r="V431" i="49"/>
  <c r="U431" i="49"/>
  <c r="T431" i="49"/>
  <c r="S431" i="49"/>
  <c r="R431" i="49"/>
  <c r="Q431" i="49"/>
  <c r="P431" i="49"/>
  <c r="O431" i="49"/>
  <c r="N431" i="49"/>
  <c r="M431" i="49"/>
  <c r="L431" i="49"/>
  <c r="K431" i="49"/>
  <c r="J431" i="49"/>
  <c r="I431" i="49"/>
  <c r="H431" i="49"/>
  <c r="G431" i="49"/>
  <c r="F431" i="49"/>
  <c r="D431" i="49"/>
  <c r="E431" i="49"/>
  <c r="AF430" i="49"/>
  <c r="AE430" i="49"/>
  <c r="AD430" i="49"/>
  <c r="AC430" i="49"/>
  <c r="AB430" i="49"/>
  <c r="AA430" i="49"/>
  <c r="Z430" i="49"/>
  <c r="Y430" i="49"/>
  <c r="X430" i="49"/>
  <c r="W430" i="49"/>
  <c r="V430" i="49"/>
  <c r="U430" i="49"/>
  <c r="T430" i="49"/>
  <c r="S430" i="49"/>
  <c r="R430" i="49"/>
  <c r="Q430" i="49"/>
  <c r="P430" i="49"/>
  <c r="O430" i="49"/>
  <c r="N430" i="49"/>
  <c r="M430" i="49"/>
  <c r="L430" i="49"/>
  <c r="K430" i="49"/>
  <c r="J430" i="49"/>
  <c r="I430" i="49"/>
  <c r="H430" i="49"/>
  <c r="G430" i="49"/>
  <c r="F430" i="49"/>
  <c r="D430" i="49"/>
  <c r="E430" i="49"/>
  <c r="AF429" i="49"/>
  <c r="AE429" i="49"/>
  <c r="AD429" i="49"/>
  <c r="AC429" i="49"/>
  <c r="AB429" i="49"/>
  <c r="AA429" i="49"/>
  <c r="Z429" i="49"/>
  <c r="Y429" i="49"/>
  <c r="X429" i="49"/>
  <c r="W429" i="49"/>
  <c r="V429" i="49"/>
  <c r="U429" i="49"/>
  <c r="T429" i="49"/>
  <c r="S429" i="49"/>
  <c r="R429" i="49"/>
  <c r="Q429" i="49"/>
  <c r="P429" i="49"/>
  <c r="O429" i="49"/>
  <c r="N429" i="49"/>
  <c r="M429" i="49"/>
  <c r="L429" i="49"/>
  <c r="K429" i="49"/>
  <c r="J429" i="49"/>
  <c r="I429" i="49"/>
  <c r="H429" i="49"/>
  <c r="G429" i="49"/>
  <c r="F429" i="49"/>
  <c r="D429" i="49"/>
  <c r="E429" i="49"/>
  <c r="AF428" i="49"/>
  <c r="AE428" i="49"/>
  <c r="AD428" i="49"/>
  <c r="AC428" i="49"/>
  <c r="AB428" i="49"/>
  <c r="AA428" i="49"/>
  <c r="Z428" i="49"/>
  <c r="Y428" i="49"/>
  <c r="X428" i="49"/>
  <c r="W428" i="49"/>
  <c r="V428" i="49"/>
  <c r="U428" i="49"/>
  <c r="T428" i="49"/>
  <c r="S428" i="49"/>
  <c r="R428" i="49"/>
  <c r="Q428" i="49"/>
  <c r="P428" i="49"/>
  <c r="O428" i="49"/>
  <c r="N428" i="49"/>
  <c r="M428" i="49"/>
  <c r="L428" i="49"/>
  <c r="K428" i="49"/>
  <c r="J428" i="49"/>
  <c r="I428" i="49"/>
  <c r="H428" i="49"/>
  <c r="G428" i="49"/>
  <c r="F428" i="49"/>
  <c r="D428" i="49"/>
  <c r="E428" i="49"/>
  <c r="AF427" i="49"/>
  <c r="AE427" i="49"/>
  <c r="AD427" i="49"/>
  <c r="AC427" i="49"/>
  <c r="AB427" i="49"/>
  <c r="AA427" i="49"/>
  <c r="Z427" i="49"/>
  <c r="Y427" i="49"/>
  <c r="X427" i="49"/>
  <c r="W427" i="49"/>
  <c r="V427" i="49"/>
  <c r="U427" i="49"/>
  <c r="T427" i="49"/>
  <c r="S427" i="49"/>
  <c r="R427" i="49"/>
  <c r="Q427" i="49"/>
  <c r="P427" i="49"/>
  <c r="O427" i="49"/>
  <c r="N427" i="49"/>
  <c r="M427" i="49"/>
  <c r="L427" i="49"/>
  <c r="K427" i="49"/>
  <c r="J427" i="49"/>
  <c r="I427" i="49"/>
  <c r="H427" i="49"/>
  <c r="G427" i="49"/>
  <c r="F427" i="49"/>
  <c r="D427" i="49"/>
  <c r="E427" i="49"/>
  <c r="AF426" i="49"/>
  <c r="AE426" i="49"/>
  <c r="AD426" i="49"/>
  <c r="AC426" i="49"/>
  <c r="AB426" i="49"/>
  <c r="AA426" i="49"/>
  <c r="Z426" i="49"/>
  <c r="Y426" i="49"/>
  <c r="X426" i="49"/>
  <c r="W426" i="49"/>
  <c r="V426" i="49"/>
  <c r="U426" i="49"/>
  <c r="T426" i="49"/>
  <c r="S426" i="49"/>
  <c r="R426" i="49"/>
  <c r="Q426" i="49"/>
  <c r="P426" i="49"/>
  <c r="O426" i="49"/>
  <c r="N426" i="49"/>
  <c r="M426" i="49"/>
  <c r="L426" i="49"/>
  <c r="K426" i="49"/>
  <c r="J426" i="49"/>
  <c r="I426" i="49"/>
  <c r="H426" i="49"/>
  <c r="G426" i="49"/>
  <c r="F426" i="49"/>
  <c r="D426" i="49"/>
  <c r="E426" i="49"/>
  <c r="AF425" i="49"/>
  <c r="AE425" i="49"/>
  <c r="AD425" i="49"/>
  <c r="AC425" i="49"/>
  <c r="AB425" i="49"/>
  <c r="AA425" i="49"/>
  <c r="Z425" i="49"/>
  <c r="Y425" i="49"/>
  <c r="X425" i="49"/>
  <c r="W425" i="49"/>
  <c r="V425" i="49"/>
  <c r="U425" i="49"/>
  <c r="T425" i="49"/>
  <c r="S425" i="49"/>
  <c r="R425" i="49"/>
  <c r="Q425" i="49"/>
  <c r="P425" i="49"/>
  <c r="O425" i="49"/>
  <c r="N425" i="49"/>
  <c r="M425" i="49"/>
  <c r="L425" i="49"/>
  <c r="K425" i="49"/>
  <c r="J425" i="49"/>
  <c r="I425" i="49"/>
  <c r="H425" i="49"/>
  <c r="G425" i="49"/>
  <c r="D425" i="49"/>
  <c r="E425" i="49"/>
  <c r="F425" i="49"/>
  <c r="AF424" i="49"/>
  <c r="AE424" i="49"/>
  <c r="AD424" i="49"/>
  <c r="AC424" i="49"/>
  <c r="AB424" i="49"/>
  <c r="AA424" i="49"/>
  <c r="Z424" i="49"/>
  <c r="Y424" i="49"/>
  <c r="X424" i="49"/>
  <c r="W424" i="49"/>
  <c r="V424" i="49"/>
  <c r="U424" i="49"/>
  <c r="T424" i="49"/>
  <c r="S424" i="49"/>
  <c r="R424" i="49"/>
  <c r="Q424" i="49"/>
  <c r="P424" i="49"/>
  <c r="O424" i="49"/>
  <c r="N424" i="49"/>
  <c r="M424" i="49"/>
  <c r="L424" i="49"/>
  <c r="K424" i="49"/>
  <c r="J424" i="49"/>
  <c r="I424" i="49"/>
  <c r="H424" i="49"/>
  <c r="G424" i="49"/>
  <c r="F424" i="49"/>
  <c r="D424" i="49"/>
  <c r="E424" i="49"/>
  <c r="AF423" i="49"/>
  <c r="AE423" i="49"/>
  <c r="AD423" i="49"/>
  <c r="AC423" i="49"/>
  <c r="AB423" i="49"/>
  <c r="AA423" i="49"/>
  <c r="Z423" i="49"/>
  <c r="Y423" i="49"/>
  <c r="X423" i="49"/>
  <c r="W423" i="49"/>
  <c r="V423" i="49"/>
  <c r="U423" i="49"/>
  <c r="T423" i="49"/>
  <c r="S423" i="49"/>
  <c r="R423" i="49"/>
  <c r="Q423" i="49"/>
  <c r="P423" i="49"/>
  <c r="O423" i="49"/>
  <c r="N423" i="49"/>
  <c r="M423" i="49"/>
  <c r="L423" i="49"/>
  <c r="K423" i="49"/>
  <c r="J423" i="49"/>
  <c r="I423" i="49"/>
  <c r="H423" i="49"/>
  <c r="G423" i="49"/>
  <c r="F423" i="49"/>
  <c r="D423" i="49"/>
  <c r="E423" i="49"/>
  <c r="AK422" i="49"/>
  <c r="AJ422" i="49"/>
  <c r="AH407" i="49"/>
  <c r="AH406" i="49"/>
  <c r="AH405" i="49"/>
  <c r="AH404" i="49"/>
  <c r="AH403" i="49"/>
  <c r="AH402" i="49"/>
  <c r="AH401" i="49"/>
  <c r="AH400" i="49"/>
  <c r="AH399" i="49"/>
  <c r="AH398" i="49"/>
  <c r="AH397" i="49"/>
  <c r="AH396" i="49"/>
  <c r="AH384" i="49"/>
  <c r="AH383" i="49"/>
  <c r="AH382" i="49"/>
  <c r="AH381" i="49"/>
  <c r="AH380" i="49"/>
  <c r="AH379" i="49"/>
  <c r="AH378" i="49"/>
  <c r="AH377" i="49"/>
  <c r="AH376" i="49"/>
  <c r="AH375" i="49"/>
  <c r="AH374" i="49"/>
  <c r="AH373" i="49"/>
  <c r="AH361" i="49"/>
  <c r="AH360" i="49"/>
  <c r="AH359" i="49"/>
  <c r="AH358" i="49"/>
  <c r="AH357" i="49"/>
  <c r="AH356" i="49"/>
  <c r="AH355" i="49"/>
  <c r="AH354" i="49"/>
  <c r="AH353" i="49"/>
  <c r="AH352" i="49"/>
  <c r="AH351" i="49"/>
  <c r="AH350" i="49"/>
  <c r="AH338" i="49"/>
  <c r="AH337" i="49"/>
  <c r="AH336" i="49"/>
  <c r="AH335" i="49"/>
  <c r="AH334" i="49"/>
  <c r="AH333" i="49"/>
  <c r="AH332" i="49"/>
  <c r="AH331" i="49"/>
  <c r="AH330" i="49"/>
  <c r="AH329" i="49"/>
  <c r="AH328" i="49"/>
  <c r="AH327" i="49"/>
  <c r="AH315" i="49"/>
  <c r="AH314" i="49"/>
  <c r="AH313" i="49"/>
  <c r="AH312" i="49"/>
  <c r="AH311" i="49"/>
  <c r="AH310" i="49"/>
  <c r="AH309" i="49"/>
  <c r="AH308" i="49"/>
  <c r="AH307" i="49"/>
  <c r="AH306" i="49"/>
  <c r="AH305" i="49"/>
  <c r="AH304" i="49"/>
  <c r="AH292" i="49"/>
  <c r="AH291" i="49"/>
  <c r="AH290" i="49"/>
  <c r="AH289" i="49"/>
  <c r="AH288" i="49"/>
  <c r="AH287" i="49"/>
  <c r="AH286" i="49"/>
  <c r="AH285" i="49"/>
  <c r="AH284" i="49"/>
  <c r="AH283" i="49"/>
  <c r="AH282" i="49"/>
  <c r="AH281" i="49"/>
  <c r="AH269" i="49"/>
  <c r="AH268" i="49"/>
  <c r="AH267" i="49"/>
  <c r="AH266" i="49"/>
  <c r="AH265" i="49"/>
  <c r="AH264" i="49"/>
  <c r="AH263" i="49"/>
  <c r="AH262" i="49"/>
  <c r="AH261" i="49"/>
  <c r="AH260" i="49"/>
  <c r="AH259" i="49"/>
  <c r="AH258" i="49"/>
  <c r="AH246" i="49"/>
  <c r="AH245" i="49"/>
  <c r="AH244" i="49"/>
  <c r="AH243" i="49"/>
  <c r="AH242" i="49"/>
  <c r="AH241" i="49"/>
  <c r="AH240" i="49"/>
  <c r="AH239" i="49"/>
  <c r="AH238" i="49"/>
  <c r="AH237" i="49"/>
  <c r="AH236" i="49"/>
  <c r="AH235" i="49"/>
  <c r="AH223" i="49"/>
  <c r="AH222" i="49"/>
  <c r="AH221" i="49"/>
  <c r="AH220" i="49"/>
  <c r="AH219" i="49"/>
  <c r="AH218" i="49"/>
  <c r="AH217" i="49"/>
  <c r="AH216" i="49"/>
  <c r="AH215" i="49"/>
  <c r="AH214" i="49"/>
  <c r="AH213" i="49"/>
  <c r="AH212" i="49"/>
  <c r="AH200" i="49"/>
  <c r="AH199" i="49"/>
  <c r="AH198" i="49"/>
  <c r="AH197" i="49"/>
  <c r="AH196" i="49"/>
  <c r="AH195" i="49"/>
  <c r="AH194" i="49"/>
  <c r="AH193" i="49"/>
  <c r="AH192" i="49"/>
  <c r="AH191" i="49"/>
  <c r="AH190" i="49"/>
  <c r="AH189" i="49"/>
  <c r="AH177" i="49"/>
  <c r="AH176" i="49"/>
  <c r="AH175" i="49"/>
  <c r="AH174" i="49"/>
  <c r="AH173" i="49"/>
  <c r="AH172" i="49"/>
  <c r="AH171" i="49"/>
  <c r="AH170" i="49"/>
  <c r="AH169" i="49"/>
  <c r="AH168" i="49"/>
  <c r="AH167" i="49"/>
  <c r="AH166" i="49"/>
  <c r="AH154" i="49"/>
  <c r="AH153" i="49"/>
  <c r="AH152" i="49"/>
  <c r="AH151" i="49"/>
  <c r="AH150" i="49"/>
  <c r="AH149" i="49"/>
  <c r="AH148" i="49"/>
  <c r="AH147" i="49"/>
  <c r="AH146" i="49"/>
  <c r="AH145" i="49"/>
  <c r="AH144" i="49"/>
  <c r="AH143" i="49"/>
  <c r="AH131" i="49"/>
  <c r="AH130" i="49"/>
  <c r="AH129" i="49"/>
  <c r="AH128" i="49"/>
  <c r="AH127" i="49"/>
  <c r="AH126" i="49"/>
  <c r="AH125" i="49"/>
  <c r="AH124" i="49"/>
  <c r="AH123" i="49"/>
  <c r="AH122" i="49"/>
  <c r="AH121" i="49"/>
  <c r="AH120" i="49"/>
  <c r="AH108" i="49"/>
  <c r="AH107" i="49"/>
  <c r="AH106" i="49"/>
  <c r="AH105" i="49"/>
  <c r="AH104" i="49"/>
  <c r="AH103" i="49"/>
  <c r="AH102" i="49"/>
  <c r="AH101" i="49"/>
  <c r="AH100" i="49"/>
  <c r="AH99" i="49"/>
  <c r="AH98" i="49"/>
  <c r="AH97" i="49"/>
  <c r="AH85" i="49"/>
  <c r="AH84" i="49"/>
  <c r="AH83" i="49"/>
  <c r="AH82" i="49"/>
  <c r="AH81" i="49"/>
  <c r="AH80" i="49"/>
  <c r="AH79" i="49"/>
  <c r="AH78" i="49"/>
  <c r="AH77" i="49"/>
  <c r="AH76" i="49"/>
  <c r="AH75" i="49"/>
  <c r="AH74" i="49"/>
  <c r="AH62" i="49"/>
  <c r="AH61" i="49"/>
  <c r="AH60" i="49"/>
  <c r="AH59" i="49"/>
  <c r="AH58" i="49"/>
  <c r="AH57" i="49"/>
  <c r="AH56" i="49"/>
  <c r="AH55" i="49"/>
  <c r="AH54" i="49"/>
  <c r="AH53" i="49"/>
  <c r="AH52" i="49"/>
  <c r="AH51" i="49"/>
  <c r="AH39" i="49"/>
  <c r="AH38" i="49"/>
  <c r="AH37" i="49"/>
  <c r="AH36" i="49"/>
  <c r="AH35" i="49"/>
  <c r="AH34" i="49"/>
  <c r="AH33" i="49"/>
  <c r="AH32" i="49"/>
  <c r="AH31" i="49"/>
  <c r="AH30" i="49"/>
  <c r="AH29" i="49"/>
  <c r="AH28" i="49"/>
  <c r="AH16" i="49"/>
  <c r="AH15" i="49"/>
  <c r="AH14" i="49"/>
  <c r="AH13" i="49"/>
  <c r="AH12" i="49"/>
  <c r="AH11" i="49"/>
  <c r="AH10" i="49"/>
  <c r="AH9" i="49"/>
  <c r="AH8" i="49"/>
  <c r="AH7" i="49"/>
  <c r="AH6" i="49"/>
  <c r="AH5" i="49"/>
  <c r="B3" i="49"/>
  <c r="F2" i="49" s="1"/>
  <c r="F3" i="49" s="1"/>
  <c r="C2" i="49"/>
  <c r="AH434" i="48"/>
  <c r="AG434" i="48"/>
  <c r="AF434" i="48"/>
  <c r="AE434" i="48"/>
  <c r="AD434" i="48"/>
  <c r="AC434" i="48"/>
  <c r="AB434" i="48"/>
  <c r="AA434" i="48"/>
  <c r="Z434" i="48"/>
  <c r="Y434" i="48"/>
  <c r="X434" i="48"/>
  <c r="W434" i="48"/>
  <c r="V434" i="48"/>
  <c r="U434" i="48"/>
  <c r="T434" i="48"/>
  <c r="S434" i="48"/>
  <c r="R434" i="48"/>
  <c r="Q434" i="48"/>
  <c r="P434" i="48"/>
  <c r="O434" i="48"/>
  <c r="N434" i="48"/>
  <c r="M434" i="48"/>
  <c r="L434" i="48"/>
  <c r="K434" i="48"/>
  <c r="J434" i="48"/>
  <c r="I434" i="48"/>
  <c r="H434" i="48"/>
  <c r="G434" i="48"/>
  <c r="F434" i="48"/>
  <c r="E434" i="48"/>
  <c r="D434" i="48"/>
  <c r="AH433" i="48"/>
  <c r="AG433" i="48"/>
  <c r="AF433" i="48"/>
  <c r="AE433" i="48"/>
  <c r="AD433" i="48"/>
  <c r="AC433" i="48"/>
  <c r="AB433" i="48"/>
  <c r="AA433" i="48"/>
  <c r="Z433" i="48"/>
  <c r="Y433" i="48"/>
  <c r="X433" i="48"/>
  <c r="W433" i="48"/>
  <c r="V433" i="48"/>
  <c r="U433" i="48"/>
  <c r="T433" i="48"/>
  <c r="S433" i="48"/>
  <c r="R433" i="48"/>
  <c r="Q433" i="48"/>
  <c r="P433" i="48"/>
  <c r="O433" i="48"/>
  <c r="N433" i="48"/>
  <c r="M433" i="48"/>
  <c r="L433" i="48"/>
  <c r="K433" i="48"/>
  <c r="J433" i="48"/>
  <c r="I433" i="48"/>
  <c r="H433" i="48"/>
  <c r="G433" i="48"/>
  <c r="F433" i="48"/>
  <c r="E433" i="48"/>
  <c r="D433" i="48"/>
  <c r="AH432" i="48"/>
  <c r="AG432" i="48"/>
  <c r="AF432" i="48"/>
  <c r="AE432" i="48"/>
  <c r="AD432" i="48"/>
  <c r="AC432" i="48"/>
  <c r="AB432" i="48"/>
  <c r="AA432" i="48"/>
  <c r="Z432" i="48"/>
  <c r="Y432" i="48"/>
  <c r="X432" i="48"/>
  <c r="W432" i="48"/>
  <c r="V432" i="48"/>
  <c r="U432" i="48"/>
  <c r="T432" i="48"/>
  <c r="S432" i="48"/>
  <c r="R432" i="48"/>
  <c r="Q432" i="48"/>
  <c r="P432" i="48"/>
  <c r="O432" i="48"/>
  <c r="N432" i="48"/>
  <c r="M432" i="48"/>
  <c r="L432" i="48"/>
  <c r="K432" i="48"/>
  <c r="J432" i="48"/>
  <c r="I432" i="48"/>
  <c r="H432" i="48"/>
  <c r="G432" i="48"/>
  <c r="F432" i="48"/>
  <c r="E432" i="48"/>
  <c r="D432" i="48"/>
  <c r="AH431" i="48"/>
  <c r="AG431" i="48"/>
  <c r="AF431" i="48"/>
  <c r="AE431" i="48"/>
  <c r="AD431" i="48"/>
  <c r="AC431" i="48"/>
  <c r="AB431" i="48"/>
  <c r="AA431" i="48"/>
  <c r="Z431" i="48"/>
  <c r="Y431" i="48"/>
  <c r="X431" i="48"/>
  <c r="W431" i="48"/>
  <c r="V431" i="48"/>
  <c r="U431" i="48"/>
  <c r="T431" i="48"/>
  <c r="S431" i="48"/>
  <c r="R431" i="48"/>
  <c r="Q431" i="48"/>
  <c r="P431" i="48"/>
  <c r="O431" i="48"/>
  <c r="N431" i="48"/>
  <c r="M431" i="48"/>
  <c r="L431" i="48"/>
  <c r="K431" i="48"/>
  <c r="J431" i="48"/>
  <c r="I431" i="48"/>
  <c r="H431" i="48"/>
  <c r="G431" i="48"/>
  <c r="F431" i="48"/>
  <c r="E431" i="48"/>
  <c r="D431" i="48"/>
  <c r="AH430" i="48"/>
  <c r="AG430" i="48"/>
  <c r="AF430" i="48"/>
  <c r="AE430" i="48"/>
  <c r="AD430" i="48"/>
  <c r="AC430" i="48"/>
  <c r="AB430" i="48"/>
  <c r="AA430" i="48"/>
  <c r="Z430" i="48"/>
  <c r="Y430" i="48"/>
  <c r="X430" i="48"/>
  <c r="W430" i="48"/>
  <c r="V430" i="48"/>
  <c r="U430" i="48"/>
  <c r="T430" i="48"/>
  <c r="S430" i="48"/>
  <c r="R430" i="48"/>
  <c r="Q430" i="48"/>
  <c r="P430" i="48"/>
  <c r="O430" i="48"/>
  <c r="N430" i="48"/>
  <c r="M430" i="48"/>
  <c r="L430" i="48"/>
  <c r="K430" i="48"/>
  <c r="J430" i="48"/>
  <c r="I430" i="48"/>
  <c r="H430" i="48"/>
  <c r="G430" i="48"/>
  <c r="F430" i="48"/>
  <c r="E430" i="48"/>
  <c r="D430" i="48"/>
  <c r="AH429" i="48"/>
  <c r="AG429" i="48"/>
  <c r="AF429" i="48"/>
  <c r="AE429" i="48"/>
  <c r="AD429" i="48"/>
  <c r="AC429" i="48"/>
  <c r="AB429" i="48"/>
  <c r="AA429" i="48"/>
  <c r="Z429" i="48"/>
  <c r="Y429" i="48"/>
  <c r="X429" i="48"/>
  <c r="W429" i="48"/>
  <c r="V429" i="48"/>
  <c r="U429" i="48"/>
  <c r="T429" i="48"/>
  <c r="S429" i="48"/>
  <c r="R429" i="48"/>
  <c r="Q429" i="48"/>
  <c r="P429" i="48"/>
  <c r="O429" i="48"/>
  <c r="N429" i="48"/>
  <c r="M429" i="48"/>
  <c r="L429" i="48"/>
  <c r="K429" i="48"/>
  <c r="J429" i="48"/>
  <c r="I429" i="48"/>
  <c r="H429" i="48"/>
  <c r="G429" i="48"/>
  <c r="F429" i="48"/>
  <c r="E429" i="48"/>
  <c r="D429" i="48"/>
  <c r="AH428" i="48"/>
  <c r="AG428" i="48"/>
  <c r="AF428" i="48"/>
  <c r="AE428" i="48"/>
  <c r="AD428" i="48"/>
  <c r="AC428" i="48"/>
  <c r="AB428" i="48"/>
  <c r="AA428" i="48"/>
  <c r="Z428" i="48"/>
  <c r="Y428" i="48"/>
  <c r="X428" i="48"/>
  <c r="W428" i="48"/>
  <c r="V428" i="48"/>
  <c r="U428" i="48"/>
  <c r="T428" i="48"/>
  <c r="S428" i="48"/>
  <c r="R428" i="48"/>
  <c r="Q428" i="48"/>
  <c r="P428" i="48"/>
  <c r="O428" i="48"/>
  <c r="N428" i="48"/>
  <c r="M428" i="48"/>
  <c r="L428" i="48"/>
  <c r="K428" i="48"/>
  <c r="J428" i="48"/>
  <c r="I428" i="48"/>
  <c r="H428" i="48"/>
  <c r="G428" i="48"/>
  <c r="F428" i="48"/>
  <c r="E428" i="48"/>
  <c r="D428" i="48"/>
  <c r="AH427" i="48"/>
  <c r="AG427" i="48"/>
  <c r="AF427" i="48"/>
  <c r="AE427" i="48"/>
  <c r="AD427" i="48"/>
  <c r="AC427" i="48"/>
  <c r="AB427" i="48"/>
  <c r="AA427" i="48"/>
  <c r="Z427" i="48"/>
  <c r="Y427" i="48"/>
  <c r="X427" i="48"/>
  <c r="W427" i="48"/>
  <c r="V427" i="48"/>
  <c r="U427" i="48"/>
  <c r="T427" i="48"/>
  <c r="S427" i="48"/>
  <c r="R427" i="48"/>
  <c r="Q427" i="48"/>
  <c r="P427" i="48"/>
  <c r="O427" i="48"/>
  <c r="N427" i="48"/>
  <c r="M427" i="48"/>
  <c r="L427" i="48"/>
  <c r="K427" i="48"/>
  <c r="J427" i="48"/>
  <c r="I427" i="48"/>
  <c r="H427" i="48"/>
  <c r="G427" i="48"/>
  <c r="F427" i="48"/>
  <c r="E427" i="48"/>
  <c r="D427" i="48"/>
  <c r="AH426" i="48"/>
  <c r="AG426" i="48"/>
  <c r="AF426" i="48"/>
  <c r="AE426" i="48"/>
  <c r="AD426" i="48"/>
  <c r="AC426" i="48"/>
  <c r="AB426" i="48"/>
  <c r="AA426" i="48"/>
  <c r="Z426" i="48"/>
  <c r="Y426" i="48"/>
  <c r="X426" i="48"/>
  <c r="W426" i="48"/>
  <c r="V426" i="48"/>
  <c r="U426" i="48"/>
  <c r="T426" i="48"/>
  <c r="S426" i="48"/>
  <c r="R426" i="48"/>
  <c r="Q426" i="48"/>
  <c r="P426" i="48"/>
  <c r="O426" i="48"/>
  <c r="N426" i="48"/>
  <c r="M426" i="48"/>
  <c r="L426" i="48"/>
  <c r="K426" i="48"/>
  <c r="J426" i="48"/>
  <c r="I426" i="48"/>
  <c r="H426" i="48"/>
  <c r="G426" i="48"/>
  <c r="F426" i="48"/>
  <c r="D426" i="48"/>
  <c r="E426" i="48"/>
  <c r="AH425" i="48"/>
  <c r="AG425" i="48"/>
  <c r="AF425" i="48"/>
  <c r="AE425" i="48"/>
  <c r="AD425" i="48"/>
  <c r="AC425" i="48"/>
  <c r="AB425" i="48"/>
  <c r="AA425" i="48"/>
  <c r="Z425" i="48"/>
  <c r="Y425" i="48"/>
  <c r="X425" i="48"/>
  <c r="W425" i="48"/>
  <c r="V425" i="48"/>
  <c r="U425" i="48"/>
  <c r="T425" i="48"/>
  <c r="S425" i="48"/>
  <c r="R425" i="48"/>
  <c r="Q425" i="48"/>
  <c r="P425" i="48"/>
  <c r="O425" i="48"/>
  <c r="N425" i="48"/>
  <c r="M425" i="48"/>
  <c r="L425" i="48"/>
  <c r="K425" i="48"/>
  <c r="J425" i="48"/>
  <c r="I425" i="48"/>
  <c r="H425" i="48"/>
  <c r="G425" i="48"/>
  <c r="F425" i="48"/>
  <c r="E425" i="48"/>
  <c r="D425" i="48"/>
  <c r="AH424" i="48"/>
  <c r="AG424" i="48"/>
  <c r="AF424" i="48"/>
  <c r="AE424" i="48"/>
  <c r="AD424" i="48"/>
  <c r="AC424" i="48"/>
  <c r="AB424" i="48"/>
  <c r="AA424" i="48"/>
  <c r="Z424" i="48"/>
  <c r="Y424" i="48"/>
  <c r="X424" i="48"/>
  <c r="W424" i="48"/>
  <c r="V424" i="48"/>
  <c r="U424" i="48"/>
  <c r="T424" i="48"/>
  <c r="S424" i="48"/>
  <c r="R424" i="48"/>
  <c r="Q424" i="48"/>
  <c r="P424" i="48"/>
  <c r="O424" i="48"/>
  <c r="N424" i="48"/>
  <c r="M424" i="48"/>
  <c r="L424" i="48"/>
  <c r="K424" i="48"/>
  <c r="J424" i="48"/>
  <c r="I424" i="48"/>
  <c r="H424" i="48"/>
  <c r="G424" i="48"/>
  <c r="F424" i="48"/>
  <c r="E424" i="48"/>
  <c r="D424" i="48"/>
  <c r="AH423" i="48"/>
  <c r="AG423" i="48"/>
  <c r="AF423" i="48"/>
  <c r="AE423" i="48"/>
  <c r="AD423" i="48"/>
  <c r="AC423" i="48"/>
  <c r="AB423" i="48"/>
  <c r="AA423" i="48"/>
  <c r="Z423" i="48"/>
  <c r="Y423" i="48"/>
  <c r="X423" i="48"/>
  <c r="W423" i="48"/>
  <c r="V423" i="48"/>
  <c r="U423" i="48"/>
  <c r="T423" i="48"/>
  <c r="S423" i="48"/>
  <c r="R423" i="48"/>
  <c r="Q423" i="48"/>
  <c r="P423" i="48"/>
  <c r="O423" i="48"/>
  <c r="N423" i="48"/>
  <c r="M423" i="48"/>
  <c r="L423" i="48"/>
  <c r="K423" i="48"/>
  <c r="J423" i="48"/>
  <c r="I423" i="48"/>
  <c r="H423" i="48"/>
  <c r="G423" i="48"/>
  <c r="D423" i="48"/>
  <c r="F423" i="48"/>
  <c r="AL422" i="48"/>
  <c r="AK422" i="48"/>
  <c r="AI407" i="48"/>
  <c r="AI406" i="48"/>
  <c r="AI405" i="48"/>
  <c r="AI404" i="48"/>
  <c r="AI403" i="48"/>
  <c r="AI402" i="48"/>
  <c r="AI401" i="48"/>
  <c r="AI400" i="48"/>
  <c r="AI399" i="48"/>
  <c r="AI398" i="48"/>
  <c r="AI397" i="48"/>
  <c r="AI396" i="48"/>
  <c r="AI384" i="48"/>
  <c r="AI383" i="48"/>
  <c r="AI382" i="48"/>
  <c r="AI381" i="48"/>
  <c r="AI380" i="48"/>
  <c r="AI379" i="48"/>
  <c r="AI378" i="48"/>
  <c r="AI377" i="48"/>
  <c r="AI376" i="48"/>
  <c r="AI375" i="48"/>
  <c r="AI374" i="48"/>
  <c r="AI373" i="48"/>
  <c r="AI361" i="48"/>
  <c r="AI360" i="48"/>
  <c r="AI359" i="48"/>
  <c r="AI358" i="48"/>
  <c r="AI357" i="48"/>
  <c r="AI356" i="48"/>
  <c r="AI355" i="48"/>
  <c r="AI354" i="48"/>
  <c r="AI353" i="48"/>
  <c r="AI352" i="48"/>
  <c r="AI351" i="48"/>
  <c r="AI350" i="48"/>
  <c r="AI338" i="48"/>
  <c r="AI337" i="48"/>
  <c r="AI336" i="48"/>
  <c r="AI335" i="48"/>
  <c r="AI334" i="48"/>
  <c r="AI333" i="48"/>
  <c r="AI332" i="48"/>
  <c r="AI331" i="48"/>
  <c r="AI330" i="48"/>
  <c r="AI329" i="48"/>
  <c r="AI328" i="48"/>
  <c r="AI327" i="48"/>
  <c r="AI315" i="48"/>
  <c r="AI314" i="48"/>
  <c r="AI313" i="48"/>
  <c r="AI312" i="48"/>
  <c r="AI311" i="48"/>
  <c r="AI310" i="48"/>
  <c r="AI309" i="48"/>
  <c r="AI308" i="48"/>
  <c r="AI307" i="48"/>
  <c r="AI306" i="48"/>
  <c r="AI305" i="48"/>
  <c r="AI304" i="48"/>
  <c r="AI292" i="48"/>
  <c r="AI291" i="48"/>
  <c r="AI290" i="48"/>
  <c r="AI289" i="48"/>
  <c r="AI288" i="48"/>
  <c r="AI287" i="48"/>
  <c r="AI286" i="48"/>
  <c r="AI285" i="48"/>
  <c r="AI284" i="48"/>
  <c r="AI283" i="48"/>
  <c r="AI282" i="48"/>
  <c r="AI281" i="48"/>
  <c r="AI269" i="48"/>
  <c r="AI268" i="48"/>
  <c r="AI267" i="48"/>
  <c r="AI266" i="48"/>
  <c r="AI265" i="48"/>
  <c r="AI264" i="48"/>
  <c r="AI263" i="48"/>
  <c r="AI262" i="48"/>
  <c r="AI261" i="48"/>
  <c r="AI260" i="48"/>
  <c r="AI259" i="48"/>
  <c r="AI258" i="48"/>
  <c r="AI246" i="48"/>
  <c r="AI245" i="48"/>
  <c r="AI244" i="48"/>
  <c r="AI243" i="48"/>
  <c r="AI242" i="48"/>
  <c r="AI241" i="48"/>
  <c r="AI240" i="48"/>
  <c r="AI239" i="48"/>
  <c r="AI238" i="48"/>
  <c r="AI237" i="48"/>
  <c r="AI236" i="48"/>
  <c r="AI235" i="48"/>
  <c r="AI223" i="48"/>
  <c r="AI222" i="48"/>
  <c r="AI221" i="48"/>
  <c r="AI220" i="48"/>
  <c r="AI219" i="48"/>
  <c r="AI218" i="48"/>
  <c r="AI217" i="48"/>
  <c r="AI216" i="48"/>
  <c r="AI215" i="48"/>
  <c r="AI214" i="48"/>
  <c r="AI213" i="48"/>
  <c r="AI212" i="48"/>
  <c r="AI200" i="48"/>
  <c r="AI199" i="48"/>
  <c r="AI198" i="48"/>
  <c r="AI197" i="48"/>
  <c r="AI196" i="48"/>
  <c r="AI195" i="48"/>
  <c r="AI194" i="48"/>
  <c r="AI193" i="48"/>
  <c r="AI192" i="48"/>
  <c r="AI191" i="48"/>
  <c r="AI190" i="48"/>
  <c r="AI189" i="48"/>
  <c r="AI177" i="48"/>
  <c r="AI176" i="48"/>
  <c r="AI175" i="48"/>
  <c r="AI174" i="48"/>
  <c r="AI173" i="48"/>
  <c r="AI172" i="48"/>
  <c r="AI171" i="48"/>
  <c r="AI170" i="48"/>
  <c r="AI169" i="48"/>
  <c r="AI168" i="48"/>
  <c r="AI167" i="48"/>
  <c r="AI166" i="48"/>
  <c r="AI154" i="48"/>
  <c r="AI153" i="48"/>
  <c r="AI152" i="48"/>
  <c r="AI151" i="48"/>
  <c r="AI150" i="48"/>
  <c r="AI149" i="48"/>
  <c r="AI148" i="48"/>
  <c r="AI147" i="48"/>
  <c r="AI146" i="48"/>
  <c r="AI145" i="48"/>
  <c r="AI144" i="48"/>
  <c r="AI143" i="48"/>
  <c r="AI131" i="48"/>
  <c r="AI130" i="48"/>
  <c r="AI129" i="48"/>
  <c r="AI128" i="48"/>
  <c r="AI127" i="48"/>
  <c r="AI126" i="48"/>
  <c r="AI125" i="48"/>
  <c r="AI124" i="48"/>
  <c r="AI123" i="48"/>
  <c r="AI122" i="48"/>
  <c r="AI121" i="48"/>
  <c r="AI120" i="48"/>
  <c r="AI108" i="48"/>
  <c r="AI107" i="48"/>
  <c r="AI106" i="48"/>
  <c r="AI105" i="48"/>
  <c r="AI104" i="48"/>
  <c r="AI103" i="48"/>
  <c r="AI102" i="48"/>
  <c r="AI101" i="48"/>
  <c r="AI100" i="48"/>
  <c r="AI99" i="48"/>
  <c r="AI98" i="48"/>
  <c r="AI97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16" i="48"/>
  <c r="AI15" i="48"/>
  <c r="AI14" i="48"/>
  <c r="AI13" i="48"/>
  <c r="AI12" i="48"/>
  <c r="AI11" i="48"/>
  <c r="AI10" i="48"/>
  <c r="AI9" i="48"/>
  <c r="AI8" i="48"/>
  <c r="AI7" i="48"/>
  <c r="AI6" i="48"/>
  <c r="AI5" i="48"/>
  <c r="B3" i="48"/>
  <c r="M2" i="48" s="1"/>
  <c r="M3" i="48" s="1"/>
  <c r="C2" i="48"/>
  <c r="H2" i="48"/>
  <c r="H3" i="48" s="1"/>
  <c r="X2" i="48"/>
  <c r="X3" i="48" s="1"/>
  <c r="T2" i="48"/>
  <c r="T3" i="48" s="1"/>
  <c r="K2" i="48"/>
  <c r="K3" i="48"/>
  <c r="AF2" i="48"/>
  <c r="AF3" i="48"/>
  <c r="W2" i="48"/>
  <c r="W3" i="48" s="1"/>
  <c r="C191" i="31"/>
  <c r="D199" i="31"/>
  <c r="D198" i="31"/>
  <c r="D196" i="31"/>
  <c r="D195" i="31"/>
  <c r="C204" i="31"/>
  <c r="G188" i="31"/>
  <c r="G201" i="31" s="1"/>
  <c r="E188" i="31"/>
  <c r="G186" i="31"/>
  <c r="E199" i="31"/>
  <c r="G185" i="31"/>
  <c r="F198" i="31"/>
  <c r="E198" i="31"/>
  <c r="G183" i="31"/>
  <c r="F196" i="31"/>
  <c r="E196" i="31"/>
  <c r="G182" i="31"/>
  <c r="F195" i="31"/>
  <c r="E195" i="31"/>
  <c r="E161" i="31"/>
  <c r="E153" i="31"/>
  <c r="E136" i="31"/>
  <c r="E32" i="31"/>
  <c r="E24" i="31"/>
  <c r="M7" i="25"/>
  <c r="D50" i="25"/>
  <c r="E50" i="25"/>
  <c r="F50" i="25"/>
  <c r="G50" i="25"/>
  <c r="H50" i="25"/>
  <c r="I50" i="25"/>
  <c r="J50" i="25"/>
  <c r="K50" i="25"/>
  <c r="L50" i="25"/>
  <c r="D51" i="25"/>
  <c r="E51" i="25"/>
  <c r="F51" i="25"/>
  <c r="G51" i="25"/>
  <c r="H51" i="25"/>
  <c r="I51" i="25"/>
  <c r="J51" i="25"/>
  <c r="K51" i="25"/>
  <c r="L51" i="25"/>
  <c r="D52" i="25"/>
  <c r="E52" i="25"/>
  <c r="F52" i="25"/>
  <c r="G52" i="25"/>
  <c r="H52" i="25"/>
  <c r="I52" i="25"/>
  <c r="J52" i="25"/>
  <c r="K52" i="25"/>
  <c r="L52" i="25"/>
  <c r="E55" i="25"/>
  <c r="F55" i="25"/>
  <c r="G55" i="25"/>
  <c r="H55" i="25"/>
  <c r="I55" i="25"/>
  <c r="J55" i="25"/>
  <c r="K55" i="25"/>
  <c r="L55" i="25"/>
  <c r="E57" i="25"/>
  <c r="F57" i="25"/>
  <c r="G57" i="25"/>
  <c r="H57" i="25"/>
  <c r="I57" i="25"/>
  <c r="J57" i="25"/>
  <c r="K57" i="25"/>
  <c r="L57" i="25"/>
  <c r="E56" i="25"/>
  <c r="F56" i="25"/>
  <c r="G56" i="25"/>
  <c r="H56" i="25"/>
  <c r="I56" i="25"/>
  <c r="J56" i="25"/>
  <c r="K56" i="25"/>
  <c r="L56" i="25"/>
  <c r="O35" i="25"/>
  <c r="N35" i="25"/>
  <c r="M35" i="25"/>
  <c r="P35" i="25" s="1"/>
  <c r="O34" i="25"/>
  <c r="O57" i="25" s="1"/>
  <c r="N34" i="25"/>
  <c r="M34" i="25"/>
  <c r="O33" i="25"/>
  <c r="O32" i="25"/>
  <c r="O56" i="25" s="1"/>
  <c r="N33" i="25"/>
  <c r="M33" i="25"/>
  <c r="P33" i="25" s="1"/>
  <c r="N32" i="25"/>
  <c r="N56" i="25" s="1"/>
  <c r="M32" i="25"/>
  <c r="O31" i="25"/>
  <c r="N31" i="25"/>
  <c r="M31" i="25"/>
  <c r="M30" i="25"/>
  <c r="O30" i="25"/>
  <c r="N30" i="25"/>
  <c r="N55" i="25" s="1"/>
  <c r="O23" i="25"/>
  <c r="N23" i="25"/>
  <c r="M23" i="25"/>
  <c r="O22" i="25"/>
  <c r="N22" i="25"/>
  <c r="M22" i="25"/>
  <c r="P22" i="25" s="1"/>
  <c r="Q22" i="25" s="1"/>
  <c r="O21" i="25"/>
  <c r="N21" i="25"/>
  <c r="M21" i="25"/>
  <c r="O20" i="25"/>
  <c r="N20" i="25"/>
  <c r="M20" i="25"/>
  <c r="O19" i="25"/>
  <c r="M19" i="25"/>
  <c r="N19" i="25"/>
  <c r="O18" i="25"/>
  <c r="O6" i="25"/>
  <c r="O7" i="25"/>
  <c r="O12" i="25"/>
  <c r="O13" i="25"/>
  <c r="O50" i="25"/>
  <c r="N18" i="25"/>
  <c r="M18" i="25"/>
  <c r="P18" i="25" s="1"/>
  <c r="Q18" i="25" s="1"/>
  <c r="O17" i="25"/>
  <c r="O52" i="25" s="1"/>
  <c r="N17" i="25"/>
  <c r="P17" i="25" s="1"/>
  <c r="Q16" i="25" s="1"/>
  <c r="N10" i="25"/>
  <c r="N11" i="25"/>
  <c r="N16" i="25"/>
  <c r="M17" i="25"/>
  <c r="O16" i="25"/>
  <c r="M16" i="25"/>
  <c r="P16" i="25" s="1"/>
  <c r="O15" i="25"/>
  <c r="N15" i="25"/>
  <c r="M15" i="25"/>
  <c r="P15" i="25" s="1"/>
  <c r="O14" i="25"/>
  <c r="N14" i="25"/>
  <c r="M14" i="25"/>
  <c r="N13" i="25"/>
  <c r="M13" i="25"/>
  <c r="P13" i="25" s="1"/>
  <c r="N12" i="25"/>
  <c r="N50" i="25" s="1"/>
  <c r="M12" i="25"/>
  <c r="O8" i="25"/>
  <c r="O9" i="25"/>
  <c r="O10" i="25"/>
  <c r="O11" i="25"/>
  <c r="N8" i="25"/>
  <c r="N9" i="25"/>
  <c r="N7" i="25"/>
  <c r="N6" i="25"/>
  <c r="M6" i="25"/>
  <c r="M8" i="25"/>
  <c r="M9" i="25"/>
  <c r="P9" i="25" s="1"/>
  <c r="M10" i="25"/>
  <c r="P10" i="25"/>
  <c r="Q10" i="25" s="1"/>
  <c r="M11" i="25"/>
  <c r="P11" i="25" s="1"/>
  <c r="D57" i="25"/>
  <c r="P57" i="25" s="1"/>
  <c r="D56" i="25"/>
  <c r="D55" i="25"/>
  <c r="P47" i="25"/>
  <c r="P46" i="25"/>
  <c r="P45" i="25"/>
  <c r="P44" i="25"/>
  <c r="Q44" i="25" s="1"/>
  <c r="P43" i="25"/>
  <c r="P42" i="25"/>
  <c r="Q42" i="25" s="1"/>
  <c r="P41" i="25"/>
  <c r="P40" i="25"/>
  <c r="Q40" i="25"/>
  <c r="P39" i="25"/>
  <c r="P38" i="25"/>
  <c r="Q38" i="25"/>
  <c r="P37" i="25"/>
  <c r="P36" i="25"/>
  <c r="Q36" i="25" s="1"/>
  <c r="P29" i="25"/>
  <c r="P28" i="25"/>
  <c r="Q28" i="25" s="1"/>
  <c r="P27" i="25"/>
  <c r="P26" i="25"/>
  <c r="Q26" i="25" s="1"/>
  <c r="P25" i="25"/>
  <c r="P24" i="25"/>
  <c r="Q24" i="25" s="1"/>
  <c r="AC2" i="48"/>
  <c r="AC3" i="48"/>
  <c r="AH2" i="48"/>
  <c r="AH3" i="48"/>
  <c r="L2" i="48"/>
  <c r="L3" i="48"/>
  <c r="V2" i="48"/>
  <c r="V3" i="48" s="1"/>
  <c r="F2" i="48"/>
  <c r="F3" i="48"/>
  <c r="P2" i="48"/>
  <c r="P3" i="48" s="1"/>
  <c r="AA2" i="48"/>
  <c r="AA3" i="48" s="1"/>
  <c r="G2" i="48"/>
  <c r="G3" i="48" s="1"/>
  <c r="R2" i="48"/>
  <c r="R3" i="48"/>
  <c r="AB2" i="48"/>
  <c r="AB3" i="48" s="1"/>
  <c r="Y2" i="48"/>
  <c r="Y3" i="48"/>
  <c r="G2" i="52"/>
  <c r="G3" i="52"/>
  <c r="D2" i="52"/>
  <c r="D3" i="52"/>
  <c r="AF2" i="52"/>
  <c r="AF3" i="52" s="1"/>
  <c r="S2" i="52"/>
  <c r="S3" i="52" s="1"/>
  <c r="E2" i="52"/>
  <c r="E3" i="52" s="1"/>
  <c r="Y2" i="52"/>
  <c r="Y3" i="52" s="1"/>
  <c r="Q2" i="52"/>
  <c r="Q3" i="52" s="1"/>
  <c r="AG2" i="52"/>
  <c r="AG3" i="52"/>
  <c r="AE2" i="52"/>
  <c r="AE3" i="52" s="1"/>
  <c r="L2" i="52"/>
  <c r="L3" i="52" s="1"/>
  <c r="J2" i="51"/>
  <c r="J3" i="51"/>
  <c r="W2" i="51"/>
  <c r="W3" i="51" s="1"/>
  <c r="P2" i="51"/>
  <c r="P3" i="51" s="1"/>
  <c r="P2" i="52"/>
  <c r="P3" i="52" s="1"/>
  <c r="AE2" i="51"/>
  <c r="AE3" i="51" s="1"/>
  <c r="AC2" i="51"/>
  <c r="AC3" i="51" s="1"/>
  <c r="U2" i="52"/>
  <c r="U3" i="52" s="1"/>
  <c r="Z2" i="52"/>
  <c r="Z3" i="52" s="1"/>
  <c r="M57" i="25"/>
  <c r="Z2" i="51"/>
  <c r="Z3" i="51"/>
  <c r="F2" i="51"/>
  <c r="F3" i="51"/>
  <c r="AG2" i="51"/>
  <c r="AG3" i="51"/>
  <c r="G2" i="51"/>
  <c r="G3" i="51" s="1"/>
  <c r="M2" i="51"/>
  <c r="M3" i="51"/>
  <c r="N2" i="51"/>
  <c r="N3" i="51"/>
  <c r="Q2" i="51"/>
  <c r="Q3" i="51"/>
  <c r="AF2" i="51"/>
  <c r="AF3" i="51" s="1"/>
  <c r="M55" i="25"/>
  <c r="P6" i="25"/>
  <c r="P19" i="25"/>
  <c r="P23" i="25"/>
  <c r="P34" i="25"/>
  <c r="Q34" i="25"/>
  <c r="P7" i="25"/>
  <c r="AD2" i="52"/>
  <c r="AD3" i="52" s="1"/>
  <c r="Q46" i="25"/>
  <c r="P14" i="25"/>
  <c r="Q14" i="25"/>
  <c r="N57" i="25"/>
  <c r="K3" i="50"/>
  <c r="K4" i="50" s="1"/>
  <c r="P3" i="50"/>
  <c r="P4" i="50" s="1"/>
  <c r="D3" i="50"/>
  <c r="D4" i="50" s="1"/>
  <c r="T3" i="50"/>
  <c r="T4" i="50" s="1"/>
  <c r="E3" i="50"/>
  <c r="E4" i="50" s="1"/>
  <c r="Y3" i="50"/>
  <c r="Y4" i="50" s="1"/>
  <c r="S3" i="50"/>
  <c r="S4" i="50" s="1"/>
  <c r="AA3" i="50"/>
  <c r="AA4" i="50" s="1"/>
  <c r="R3" i="50"/>
  <c r="R4" i="50" s="1"/>
  <c r="U3" i="50"/>
  <c r="U4" i="50" s="1"/>
  <c r="AE3" i="50"/>
  <c r="AE4" i="50" s="1"/>
  <c r="F3" i="50"/>
  <c r="F4" i="50" s="1"/>
  <c r="R93" i="31" l="1"/>
  <c r="D2" i="67"/>
  <c r="D3" i="67" s="1"/>
  <c r="E2" i="67"/>
  <c r="E3" i="67" s="1"/>
  <c r="K2" i="67"/>
  <c r="K3" i="67" s="1"/>
  <c r="F2" i="67"/>
  <c r="F3" i="67" s="1"/>
  <c r="AB2" i="67"/>
  <c r="AB3" i="67" s="1"/>
  <c r="AH299" i="67"/>
  <c r="R115" i="31"/>
  <c r="R158" i="31"/>
  <c r="Y158" i="31" s="1"/>
  <c r="R174" i="31"/>
  <c r="Y161" i="31"/>
  <c r="Y162" i="31"/>
  <c r="Y159" i="31"/>
  <c r="U2" i="64"/>
  <c r="U3" i="64" s="1"/>
  <c r="AC2" i="64"/>
  <c r="AC3" i="64" s="1"/>
  <c r="AH2" i="64"/>
  <c r="AH3" i="64" s="1"/>
  <c r="AG2" i="64"/>
  <c r="AG3" i="64" s="1"/>
  <c r="AF2" i="64"/>
  <c r="AF3" i="64" s="1"/>
  <c r="AE2" i="64"/>
  <c r="AE3" i="64" s="1"/>
  <c r="AD2" i="64"/>
  <c r="AD3" i="64" s="1"/>
  <c r="AI209" i="51"/>
  <c r="V74" i="31" s="1"/>
  <c r="Q6" i="25"/>
  <c r="P52" i="25"/>
  <c r="AH71" i="67"/>
  <c r="R26" i="31" s="1"/>
  <c r="O2" i="51"/>
  <c r="O3" i="51" s="1"/>
  <c r="AD2" i="51"/>
  <c r="AD3" i="51" s="1"/>
  <c r="AH2" i="51"/>
  <c r="AH3" i="51" s="1"/>
  <c r="U2" i="51"/>
  <c r="U3" i="51" s="1"/>
  <c r="E2" i="51"/>
  <c r="E3" i="51" s="1"/>
  <c r="K2" i="51"/>
  <c r="K3" i="51" s="1"/>
  <c r="AB2" i="51"/>
  <c r="AB3" i="51" s="1"/>
  <c r="AA2" i="51"/>
  <c r="AA3" i="51" s="1"/>
  <c r="L2" i="51"/>
  <c r="L3" i="51" s="1"/>
  <c r="Y2" i="51"/>
  <c r="Y3" i="51" s="1"/>
  <c r="T2" i="51"/>
  <c r="T3" i="51" s="1"/>
  <c r="H2" i="51"/>
  <c r="H3" i="51" s="1"/>
  <c r="V2" i="51"/>
  <c r="V3" i="51" s="1"/>
  <c r="S2" i="51"/>
  <c r="S3" i="51" s="1"/>
  <c r="I2" i="51"/>
  <c r="I3" i="51" s="1"/>
  <c r="F2" i="52"/>
  <c r="F3" i="52" s="1"/>
  <c r="R2" i="52"/>
  <c r="R3" i="52" s="1"/>
  <c r="M2" i="52"/>
  <c r="M3" i="52" s="1"/>
  <c r="AB2" i="52"/>
  <c r="AB3" i="52" s="1"/>
  <c r="H2" i="52"/>
  <c r="H3" i="52" s="1"/>
  <c r="I2" i="52"/>
  <c r="I3" i="52" s="1"/>
  <c r="V2" i="52"/>
  <c r="V3" i="52" s="1"/>
  <c r="AH2" i="52"/>
  <c r="AH3" i="52" s="1"/>
  <c r="T2" i="52"/>
  <c r="T3" i="52" s="1"/>
  <c r="AA2" i="52"/>
  <c r="AA3" i="52" s="1"/>
  <c r="J2" i="52"/>
  <c r="J3" i="52" s="1"/>
  <c r="N2" i="52"/>
  <c r="N3" i="52" s="1"/>
  <c r="K2" i="52"/>
  <c r="K3" i="52" s="1"/>
  <c r="AC2" i="52"/>
  <c r="AC3" i="52" s="1"/>
  <c r="X2" i="52"/>
  <c r="X3" i="52" s="1"/>
  <c r="AI414" i="52"/>
  <c r="M52" i="25"/>
  <c r="D300" i="49"/>
  <c r="AH300" i="49" s="1"/>
  <c r="AH296" i="49"/>
  <c r="U103" i="31" s="1"/>
  <c r="AI276" i="48"/>
  <c r="N51" i="25"/>
  <c r="D2" i="51"/>
  <c r="D3" i="51" s="1"/>
  <c r="AI255" i="52"/>
  <c r="X90" i="31" s="1"/>
  <c r="AI46" i="51"/>
  <c r="AH393" i="67"/>
  <c r="R171" i="31" s="1"/>
  <c r="O51" i="25"/>
  <c r="AI23" i="52"/>
  <c r="AI296" i="52"/>
  <c r="X103" i="31" s="1"/>
  <c r="AH426" i="63"/>
  <c r="AH116" i="50"/>
  <c r="P32" i="25"/>
  <c r="Q32" i="25" s="1"/>
  <c r="P20" i="25"/>
  <c r="O55" i="25"/>
  <c r="P31" i="25"/>
  <c r="AH433" i="63"/>
  <c r="AI48" i="51"/>
  <c r="V18" i="31" s="1"/>
  <c r="M50" i="25"/>
  <c r="P50" i="25" s="1"/>
  <c r="M56" i="25"/>
  <c r="P56" i="25" s="1"/>
  <c r="O115" i="31"/>
  <c r="AI186" i="66"/>
  <c r="S66" i="31" s="1"/>
  <c r="P55" i="25"/>
  <c r="M51" i="25"/>
  <c r="P51" i="25" s="1"/>
  <c r="P8" i="25"/>
  <c r="Q8" i="25" s="1"/>
  <c r="N52" i="25"/>
  <c r="P12" i="25"/>
  <c r="Q12" i="25" s="1"/>
  <c r="P21" i="25"/>
  <c r="E277" i="60"/>
  <c r="AF273" i="60"/>
  <c r="AH427" i="63"/>
  <c r="AI300" i="52"/>
  <c r="AI301" i="52"/>
  <c r="X106" i="31" s="1"/>
  <c r="AI345" i="51"/>
  <c r="V155" i="31" s="1"/>
  <c r="X3" i="50"/>
  <c r="X4" i="50" s="1"/>
  <c r="P30" i="25"/>
  <c r="Q30" i="25" s="1"/>
  <c r="I2" i="48"/>
  <c r="I3" i="48" s="1"/>
  <c r="V115" i="31"/>
  <c r="W115" i="31"/>
  <c r="AH425" i="63"/>
  <c r="AI323" i="52"/>
  <c r="AI347" i="51"/>
  <c r="H3" i="50"/>
  <c r="H4" i="50" s="1"/>
  <c r="AD2" i="48"/>
  <c r="AD3" i="48" s="1"/>
  <c r="N2" i="48"/>
  <c r="N3" i="48" s="1"/>
  <c r="Z2" i="48"/>
  <c r="Z3" i="48" s="1"/>
  <c r="J2" i="48"/>
  <c r="J3" i="48" s="1"/>
  <c r="V169" i="31"/>
  <c r="V186" i="31"/>
  <c r="X115" i="31"/>
  <c r="AH430" i="63"/>
  <c r="AH345" i="67"/>
  <c r="R155" i="31" s="1"/>
  <c r="AH431" i="63"/>
  <c r="S115" i="31"/>
  <c r="G3" i="50"/>
  <c r="G4" i="50" s="1"/>
  <c r="S2" i="48"/>
  <c r="S3" i="48" s="1"/>
  <c r="U2" i="48"/>
  <c r="U3" i="48" s="1"/>
  <c r="O2" i="48"/>
  <c r="O3" i="48" s="1"/>
  <c r="Q2" i="48"/>
  <c r="Q3" i="48" s="1"/>
  <c r="AG25" i="50"/>
  <c r="U115" i="31"/>
  <c r="AH424" i="63"/>
  <c r="M3" i="50"/>
  <c r="M4" i="50" s="1"/>
  <c r="D2" i="48"/>
  <c r="D3" i="48" s="1"/>
  <c r="AG26" i="50"/>
  <c r="AH26" i="50" s="1"/>
  <c r="AH429" i="63"/>
  <c r="AI46" i="52"/>
  <c r="AI207" i="51"/>
  <c r="V3" i="50"/>
  <c r="V4" i="50" s="1"/>
  <c r="AG2" i="48"/>
  <c r="AG3" i="48" s="1"/>
  <c r="E2" i="48"/>
  <c r="E3" i="48" s="1"/>
  <c r="AE2" i="48"/>
  <c r="AE3" i="48" s="1"/>
  <c r="AH434" i="63"/>
  <c r="AI94" i="52"/>
  <c r="X34" i="31" s="1"/>
  <c r="AI115" i="51"/>
  <c r="AH302" i="50"/>
  <c r="W106" i="31" s="1"/>
  <c r="L3" i="50"/>
  <c r="L4" i="50" s="1"/>
  <c r="AH278" i="67"/>
  <c r="R98" i="31" s="1"/>
  <c r="AI47" i="52"/>
  <c r="W182" i="31"/>
  <c r="AI48" i="66"/>
  <c r="S18" i="31" s="1"/>
  <c r="AI253" i="52"/>
  <c r="AI181" i="52"/>
  <c r="X63" i="31" s="1"/>
  <c r="AI163" i="52"/>
  <c r="X58" i="31" s="1"/>
  <c r="AI232" i="51"/>
  <c r="V82" i="31" s="1"/>
  <c r="AI255" i="48"/>
  <c r="T90" i="31" s="1"/>
  <c r="AH325" i="50"/>
  <c r="Q53" i="31"/>
  <c r="M323" i="63"/>
  <c r="AH323" i="63" s="1"/>
  <c r="AH319" i="63"/>
  <c r="P144" i="31" s="1"/>
  <c r="Q174" i="31"/>
  <c r="Q142" i="31"/>
  <c r="Q166" i="31"/>
  <c r="Q93" i="31"/>
  <c r="Q85" i="31"/>
  <c r="Q29" i="31"/>
  <c r="Q61" i="31"/>
  <c r="Q37" i="31"/>
  <c r="L2" i="64"/>
  <c r="L3" i="64" s="1"/>
  <c r="W2" i="64"/>
  <c r="W3" i="64" s="1"/>
  <c r="Q77" i="31"/>
  <c r="X2" i="64"/>
  <c r="X3" i="64" s="1"/>
  <c r="Q101" i="31"/>
  <c r="AI278" i="64"/>
  <c r="Q98" i="31" s="1"/>
  <c r="Q69" i="31"/>
  <c r="Q45" i="31"/>
  <c r="Q21" i="31"/>
  <c r="Q13" i="31"/>
  <c r="Q5" i="31"/>
  <c r="Q167" i="31"/>
  <c r="Q184" i="31" s="1"/>
  <c r="Q150" i="31"/>
  <c r="Q186" i="31"/>
  <c r="Q187" i="31"/>
  <c r="Q115" i="31"/>
  <c r="Q182" i="31"/>
  <c r="Y4" i="31"/>
  <c r="P77" i="31"/>
  <c r="P101" i="31"/>
  <c r="P61" i="31"/>
  <c r="L81" i="31"/>
  <c r="L89" i="31"/>
  <c r="G198" i="31"/>
  <c r="L65" i="31"/>
  <c r="L84" i="31"/>
  <c r="L92" i="31"/>
  <c r="L100" i="31"/>
  <c r="L70" i="31"/>
  <c r="L94" i="31"/>
  <c r="L57" i="31"/>
  <c r="L97" i="31"/>
  <c r="L86" i="31"/>
  <c r="L73" i="31"/>
  <c r="L78" i="31"/>
  <c r="L105" i="31"/>
  <c r="L4" i="31"/>
  <c r="L54" i="31"/>
  <c r="L62" i="31"/>
  <c r="L60" i="31"/>
  <c r="L102" i="31"/>
  <c r="L68" i="31"/>
  <c r="W120" i="31"/>
  <c r="L76" i="31"/>
  <c r="G195" i="31"/>
  <c r="Q122" i="31"/>
  <c r="Q112" i="31"/>
  <c r="G196" i="31"/>
  <c r="Q114" i="31"/>
  <c r="Q125" i="31"/>
  <c r="E201" i="31"/>
  <c r="Q124" i="31"/>
  <c r="M125" i="31"/>
  <c r="P45" i="31"/>
  <c r="P37" i="31"/>
  <c r="P150" i="31"/>
  <c r="P85" i="31"/>
  <c r="P5" i="31"/>
  <c r="P21" i="31"/>
  <c r="P166" i="31"/>
  <c r="P69" i="31"/>
  <c r="P93" i="31"/>
  <c r="P174" i="31"/>
  <c r="P142" i="31"/>
  <c r="P53" i="31"/>
  <c r="P29" i="31"/>
  <c r="P13" i="31"/>
  <c r="O77" i="31"/>
  <c r="O93" i="31"/>
  <c r="O174" i="31"/>
  <c r="O150" i="31"/>
  <c r="O69" i="31"/>
  <c r="O125" i="31"/>
  <c r="AG2" i="62"/>
  <c r="AG3" i="62" s="1"/>
  <c r="AH2" i="62"/>
  <c r="AH3" i="62" s="1"/>
  <c r="AF2" i="62"/>
  <c r="AF3" i="62" s="1"/>
  <c r="O187" i="31"/>
  <c r="AE2" i="62"/>
  <c r="AE3" i="62" s="1"/>
  <c r="O169" i="31"/>
  <c r="O186" i="31" s="1"/>
  <c r="O142" i="31"/>
  <c r="O85" i="31"/>
  <c r="O45" i="31"/>
  <c r="O37" i="31"/>
  <c r="O21" i="31"/>
  <c r="O5" i="31"/>
  <c r="O29" i="31"/>
  <c r="O13" i="31"/>
  <c r="O184" i="31"/>
  <c r="O166" i="31"/>
  <c r="O182" i="31"/>
  <c r="O101" i="31"/>
  <c r="O124" i="31"/>
  <c r="O122" i="31"/>
  <c r="O61" i="31"/>
  <c r="O112" i="31"/>
  <c r="O110" i="31"/>
  <c r="O114" i="31"/>
  <c r="B3" i="13"/>
  <c r="F3" i="13" s="1"/>
  <c r="C4" i="12"/>
  <c r="A5" i="12"/>
  <c r="F4" i="12"/>
  <c r="H4" i="12"/>
  <c r="D4" i="12"/>
  <c r="I4" i="12"/>
  <c r="J4" i="12"/>
  <c r="K4" i="12"/>
  <c r="G4" i="12"/>
  <c r="L4" i="12"/>
  <c r="M4" i="12"/>
  <c r="N4" i="12"/>
  <c r="O4" i="12"/>
  <c r="A5" i="13"/>
  <c r="B5" i="13" s="1"/>
  <c r="M21" i="31"/>
  <c r="M37" i="31"/>
  <c r="M174" i="31"/>
  <c r="M45" i="31"/>
  <c r="M5" i="31"/>
  <c r="M150" i="31"/>
  <c r="M85" i="31"/>
  <c r="M77" i="31"/>
  <c r="M69" i="31"/>
  <c r="M13" i="31"/>
  <c r="V174" i="31"/>
  <c r="V142" i="31"/>
  <c r="V184" i="31"/>
  <c r="V29" i="31"/>
  <c r="V13" i="31"/>
  <c r="V101" i="31"/>
  <c r="V5" i="31"/>
  <c r="V69" i="31"/>
  <c r="V61" i="31"/>
  <c r="V93" i="31"/>
  <c r="V21" i="31"/>
  <c r="V85" i="31"/>
  <c r="AI70" i="51"/>
  <c r="AI20" i="51"/>
  <c r="V7" i="31" s="1"/>
  <c r="AI71" i="51"/>
  <c r="V26" i="31" s="1"/>
  <c r="AI25" i="51"/>
  <c r="V10" i="31" s="1"/>
  <c r="AI89" i="51"/>
  <c r="V31" i="31" s="1"/>
  <c r="AI427" i="51"/>
  <c r="AI93" i="51"/>
  <c r="AI69" i="51"/>
  <c r="AI162" i="51"/>
  <c r="AI416" i="51"/>
  <c r="V179" i="31" s="1"/>
  <c r="AI428" i="51"/>
  <c r="AI433" i="51"/>
  <c r="AI254" i="51"/>
  <c r="AI391" i="51"/>
  <c r="AI424" i="51"/>
  <c r="AI425" i="51"/>
  <c r="V125" i="31"/>
  <c r="V110" i="31"/>
  <c r="AI278" i="51"/>
  <c r="V98" i="31" s="1"/>
  <c r="AI204" i="51"/>
  <c r="V71" i="31" s="1"/>
  <c r="V53" i="31"/>
  <c r="AI324" i="51"/>
  <c r="V147" i="31" s="1"/>
  <c r="AI342" i="51"/>
  <c r="V152" i="31" s="1"/>
  <c r="AI393" i="51"/>
  <c r="V171" i="31" s="1"/>
  <c r="AI431" i="51"/>
  <c r="AI163" i="51"/>
  <c r="V58" i="31" s="1"/>
  <c r="AI392" i="51"/>
  <c r="AI322" i="51"/>
  <c r="AI255" i="51"/>
  <c r="V90" i="31" s="1"/>
  <c r="AI276" i="51"/>
  <c r="AI301" i="51"/>
  <c r="V106" i="31" s="1"/>
  <c r="AI414" i="51"/>
  <c r="AI434" i="51"/>
  <c r="V45" i="31"/>
  <c r="AI138" i="51"/>
  <c r="AI423" i="51"/>
  <c r="AI299" i="51"/>
  <c r="AI429" i="51"/>
  <c r="AJ429" i="51" s="1"/>
  <c r="AI161" i="51"/>
  <c r="AI426" i="51"/>
  <c r="AI273" i="51"/>
  <c r="V95" i="31" s="1"/>
  <c r="AI346" i="51"/>
  <c r="AI368" i="51"/>
  <c r="AI430" i="51"/>
  <c r="V150" i="31"/>
  <c r="V77" i="31"/>
  <c r="AI230" i="51"/>
  <c r="AI135" i="51"/>
  <c r="V47" i="31" s="1"/>
  <c r="X150" i="31"/>
  <c r="X169" i="31"/>
  <c r="X186" i="31" s="1"/>
  <c r="X170" i="31"/>
  <c r="X187" i="31" s="1"/>
  <c r="X142" i="31"/>
  <c r="X184" i="31"/>
  <c r="AI433" i="52"/>
  <c r="AI432" i="52"/>
  <c r="AI434" i="52"/>
  <c r="X93" i="31"/>
  <c r="X45" i="31"/>
  <c r="X13" i="31"/>
  <c r="X5" i="31"/>
  <c r="X77" i="31"/>
  <c r="AI428" i="52"/>
  <c r="AI423" i="52"/>
  <c r="X21" i="31"/>
  <c r="AI138" i="52"/>
  <c r="AI424" i="52"/>
  <c r="AI388" i="52"/>
  <c r="AI89" i="52"/>
  <c r="X31" i="31" s="1"/>
  <c r="X122" i="31"/>
  <c r="X166" i="31"/>
  <c r="AI207" i="52"/>
  <c r="X29" i="31"/>
  <c r="X61" i="31"/>
  <c r="AI93" i="52"/>
  <c r="AI276" i="52"/>
  <c r="AI278" i="52"/>
  <c r="X98" i="31" s="1"/>
  <c r="AI25" i="52"/>
  <c r="X10" i="31" s="1"/>
  <c r="AI158" i="52"/>
  <c r="X55" i="31" s="1"/>
  <c r="AI299" i="52"/>
  <c r="AI426" i="52"/>
  <c r="AI427" i="52"/>
  <c r="AI429" i="52"/>
  <c r="AI430" i="52"/>
  <c r="AI431" i="52"/>
  <c r="AI117" i="52"/>
  <c r="X42" i="31" s="1"/>
  <c r="AI227" i="52"/>
  <c r="X79" i="31" s="1"/>
  <c r="AI391" i="52"/>
  <c r="W184" i="31"/>
  <c r="W174" i="31"/>
  <c r="W85" i="31"/>
  <c r="W101" i="31"/>
  <c r="W21" i="31"/>
  <c r="W45" i="31"/>
  <c r="W61" i="31"/>
  <c r="W29" i="31"/>
  <c r="W150" i="31"/>
  <c r="W110" i="31"/>
  <c r="AH24" i="50"/>
  <c r="AC3" i="50"/>
  <c r="AC4" i="50" s="1"/>
  <c r="AD3" i="50"/>
  <c r="AD4" i="50" s="1"/>
  <c r="I3" i="50"/>
  <c r="I4" i="50" s="1"/>
  <c r="AH187" i="50"/>
  <c r="W66" i="31" s="1"/>
  <c r="AB3" i="50"/>
  <c r="AB4" i="50" s="1"/>
  <c r="AF3" i="50"/>
  <c r="AF4" i="50" s="1"/>
  <c r="W53" i="31"/>
  <c r="W69" i="31"/>
  <c r="W93" i="31"/>
  <c r="AH72" i="50"/>
  <c r="W26" i="31" s="1"/>
  <c r="AH47" i="50"/>
  <c r="AH300" i="50"/>
  <c r="AH415" i="50"/>
  <c r="W142" i="31"/>
  <c r="AH70" i="50"/>
  <c r="W3" i="50"/>
  <c r="W4" i="50" s="1"/>
  <c r="J3" i="50"/>
  <c r="J4" i="50" s="1"/>
  <c r="Q3" i="50"/>
  <c r="Q4" i="50" s="1"/>
  <c r="W77" i="31"/>
  <c r="Z3" i="50"/>
  <c r="Z4" i="50" s="1"/>
  <c r="O3" i="50"/>
  <c r="O4" i="50" s="1"/>
  <c r="AH348" i="50"/>
  <c r="AH48" i="50"/>
  <c r="W17" i="31" s="1"/>
  <c r="AH417" i="50"/>
  <c r="AH366" i="50"/>
  <c r="W161" i="31" s="1"/>
  <c r="I301" i="50"/>
  <c r="AH301" i="50" s="1"/>
  <c r="AH297" i="50"/>
  <c r="W104" i="31" s="1"/>
  <c r="L104" i="31" s="1"/>
  <c r="AH210" i="50"/>
  <c r="W74" i="31" s="1"/>
  <c r="AH392" i="50"/>
  <c r="AH93" i="50"/>
  <c r="AH369" i="50"/>
  <c r="AH346" i="50"/>
  <c r="AH279" i="50"/>
  <c r="W98" i="31" s="1"/>
  <c r="AH118" i="50"/>
  <c r="W170" i="31"/>
  <c r="AH141" i="50"/>
  <c r="W50" i="31" s="1"/>
  <c r="AH323" i="50"/>
  <c r="G117" i="50"/>
  <c r="AH117" i="50" s="1"/>
  <c r="AH113" i="50"/>
  <c r="W40" i="31" s="1"/>
  <c r="AH49" i="50"/>
  <c r="W123" i="31"/>
  <c r="AH231" i="50"/>
  <c r="AH254" i="50"/>
  <c r="AH90" i="50"/>
  <c r="W32" i="31" s="1"/>
  <c r="AH162" i="50"/>
  <c r="AH233" i="50"/>
  <c r="W82" i="31" s="1"/>
  <c r="AG3" i="50"/>
  <c r="AG4" i="50" s="1"/>
  <c r="U61" i="31"/>
  <c r="U187" i="31"/>
  <c r="U53" i="31"/>
  <c r="U93" i="31"/>
  <c r="AH46" i="49"/>
  <c r="U101" i="31"/>
  <c r="U21" i="31"/>
  <c r="U85" i="31"/>
  <c r="AH370" i="49"/>
  <c r="AH117" i="49"/>
  <c r="U42" i="31" s="1"/>
  <c r="U5" i="31"/>
  <c r="AH71" i="49"/>
  <c r="U26" i="31" s="1"/>
  <c r="AH253" i="49"/>
  <c r="AH299" i="49"/>
  <c r="AH324" i="49"/>
  <c r="U147" i="31" s="1"/>
  <c r="U29" i="31"/>
  <c r="U174" i="31"/>
  <c r="AH273" i="49"/>
  <c r="U95" i="31" s="1"/>
  <c r="U166" i="31"/>
  <c r="AH184" i="49"/>
  <c r="U15" i="31"/>
  <c r="U69" i="31"/>
  <c r="U169" i="31"/>
  <c r="AH186" i="49"/>
  <c r="U66" i="31" s="1"/>
  <c r="AH230" i="49"/>
  <c r="U150" i="31"/>
  <c r="AH227" i="49"/>
  <c r="U79" i="31" s="1"/>
  <c r="U7" i="31"/>
  <c r="AH158" i="49"/>
  <c r="U55" i="31" s="1"/>
  <c r="AH47" i="49"/>
  <c r="AH347" i="49"/>
  <c r="U13" i="31"/>
  <c r="AH232" i="49"/>
  <c r="U82" i="31" s="1"/>
  <c r="AH301" i="49"/>
  <c r="U106" i="31" s="1"/>
  <c r="AH368" i="49"/>
  <c r="U110" i="31"/>
  <c r="U45" i="31"/>
  <c r="AH25" i="49"/>
  <c r="U10" i="31" s="1"/>
  <c r="AH48" i="49"/>
  <c r="U18" i="31" s="1"/>
  <c r="AH207" i="49"/>
  <c r="AH276" i="49"/>
  <c r="AH69" i="49"/>
  <c r="AG2" i="49"/>
  <c r="AG3" i="49" s="1"/>
  <c r="T13" i="31"/>
  <c r="T167" i="31"/>
  <c r="T184" i="31" s="1"/>
  <c r="AI423" i="48"/>
  <c r="AJ423" i="48" s="1"/>
  <c r="T53" i="31"/>
  <c r="AI138" i="48"/>
  <c r="T61" i="31"/>
  <c r="AI69" i="48"/>
  <c r="T150" i="31"/>
  <c r="AI186" i="48"/>
  <c r="T66" i="31" s="1"/>
  <c r="T69" i="31"/>
  <c r="T37" i="31"/>
  <c r="T142" i="31"/>
  <c r="T21" i="31"/>
  <c r="T166" i="31"/>
  <c r="AI277" i="48"/>
  <c r="AI185" i="48"/>
  <c r="T182" i="31"/>
  <c r="T101" i="31"/>
  <c r="AI115" i="48"/>
  <c r="AI140" i="48"/>
  <c r="T50" i="31" s="1"/>
  <c r="AI46" i="48"/>
  <c r="AI227" i="48"/>
  <c r="T79" i="31" s="1"/>
  <c r="AI322" i="48"/>
  <c r="T169" i="31"/>
  <c r="T186" i="31" s="1"/>
  <c r="AI209" i="48"/>
  <c r="T74" i="31" s="1"/>
  <c r="AI184" i="48"/>
  <c r="AI117" i="48"/>
  <c r="T42" i="31" s="1"/>
  <c r="T93" i="31"/>
  <c r="T77" i="31"/>
  <c r="T29" i="31"/>
  <c r="T124" i="31"/>
  <c r="AI92" i="48"/>
  <c r="AI161" i="48"/>
  <c r="AI278" i="48"/>
  <c r="T98" i="31" s="1"/>
  <c r="X114" i="31"/>
  <c r="AI392" i="52"/>
  <c r="AI70" i="52"/>
  <c r="X110" i="31"/>
  <c r="AI369" i="52"/>
  <c r="AI116" i="52"/>
  <c r="AI208" i="52"/>
  <c r="D346" i="52"/>
  <c r="AI346" i="52" s="1"/>
  <c r="AI342" i="52"/>
  <c r="X152" i="31" s="1"/>
  <c r="AI411" i="52"/>
  <c r="X176" i="31" s="1"/>
  <c r="D415" i="52"/>
  <c r="AI415" i="52" s="1"/>
  <c r="AI162" i="52"/>
  <c r="AI186" i="52"/>
  <c r="X66" i="31" s="1"/>
  <c r="AI209" i="52"/>
  <c r="X74" i="31" s="1"/>
  <c r="AI254" i="52"/>
  <c r="AI161" i="52"/>
  <c r="AI204" i="52"/>
  <c r="X71" i="31" s="1"/>
  <c r="AI365" i="52"/>
  <c r="X160" i="31" s="1"/>
  <c r="AI135" i="52"/>
  <c r="X47" i="31" s="1"/>
  <c r="D139" i="52"/>
  <c r="AI139" i="52" s="1"/>
  <c r="AI368" i="52"/>
  <c r="AI140" i="52"/>
  <c r="X50" i="31" s="1"/>
  <c r="AI184" i="52"/>
  <c r="AI185" i="52"/>
  <c r="AI92" i="52"/>
  <c r="X53" i="31"/>
  <c r="X101" i="31"/>
  <c r="D24" i="52"/>
  <c r="AI24" i="52" s="1"/>
  <c r="AI20" i="52"/>
  <c r="X7" i="31" s="1"/>
  <c r="AI69" i="52"/>
  <c r="AI71" i="52"/>
  <c r="X26" i="31" s="1"/>
  <c r="AI115" i="52"/>
  <c r="AI370" i="52"/>
  <c r="AI43" i="52"/>
  <c r="X15" i="31" s="1"/>
  <c r="X85" i="31"/>
  <c r="AI273" i="52"/>
  <c r="X95" i="31" s="1"/>
  <c r="D277" i="52"/>
  <c r="AI277" i="52" s="1"/>
  <c r="AI324" i="52"/>
  <c r="X147" i="31" s="1"/>
  <c r="AI347" i="52"/>
  <c r="AI393" i="52"/>
  <c r="X171" i="31" s="1"/>
  <c r="AI250" i="52"/>
  <c r="X87" i="31" s="1"/>
  <c r="AI66" i="52"/>
  <c r="X23" i="31" s="1"/>
  <c r="AI425" i="52"/>
  <c r="AJ425" i="52" s="1"/>
  <c r="X37" i="31"/>
  <c r="X69" i="31"/>
  <c r="X174" i="31"/>
  <c r="D231" i="52"/>
  <c r="AI231" i="52" s="1"/>
  <c r="AI319" i="52"/>
  <c r="X144" i="31" s="1"/>
  <c r="AI230" i="52"/>
  <c r="AI112" i="52"/>
  <c r="X39" i="31" s="1"/>
  <c r="X120" i="31"/>
  <c r="AI322" i="52"/>
  <c r="W125" i="31"/>
  <c r="AH232" i="50"/>
  <c r="AH412" i="50"/>
  <c r="W177" i="31" s="1"/>
  <c r="Y177" i="31" s="1"/>
  <c r="L177" i="31" s="1"/>
  <c r="D416" i="50"/>
  <c r="AH416" i="50" s="1"/>
  <c r="W179" i="31" s="1"/>
  <c r="AH228" i="50"/>
  <c r="W80" i="31" s="1"/>
  <c r="AH424" i="50"/>
  <c r="AH426" i="50"/>
  <c r="AH427" i="50"/>
  <c r="AH428" i="50"/>
  <c r="AH430" i="50"/>
  <c r="AH432" i="50"/>
  <c r="AH434" i="50"/>
  <c r="AH435" i="50"/>
  <c r="AH320" i="50"/>
  <c r="W145" i="31" s="1"/>
  <c r="Y145" i="31" s="1"/>
  <c r="L145" i="31" s="1"/>
  <c r="AH205" i="50"/>
  <c r="W72" i="31" s="1"/>
  <c r="W185" i="31"/>
  <c r="AH186" i="50"/>
  <c r="AH343" i="50"/>
  <c r="W153" i="31" s="1"/>
  <c r="Y153" i="31" s="1"/>
  <c r="L153" i="31" s="1"/>
  <c r="AH136" i="50"/>
  <c r="W48" i="31" s="1"/>
  <c r="AH140" i="50"/>
  <c r="AH159" i="50"/>
  <c r="W56" i="31" s="1"/>
  <c r="AH389" i="50"/>
  <c r="AH185" i="50"/>
  <c r="D370" i="50"/>
  <c r="AH370" i="50" s="1"/>
  <c r="W163" i="31" s="1"/>
  <c r="AH371" i="50"/>
  <c r="AH25" i="50"/>
  <c r="W9" i="31" s="1"/>
  <c r="AH21" i="50"/>
  <c r="W8" i="31" s="1"/>
  <c r="AH44" i="50"/>
  <c r="W16" i="31" s="1"/>
  <c r="AH71" i="50"/>
  <c r="AH67" i="50"/>
  <c r="W23" i="31" s="1"/>
  <c r="W113" i="31" s="1"/>
  <c r="AH274" i="50"/>
  <c r="W96" i="31" s="1"/>
  <c r="AH277" i="50"/>
  <c r="AH394" i="50"/>
  <c r="AH256" i="50"/>
  <c r="W90" i="31" s="1"/>
  <c r="AH425" i="50"/>
  <c r="AH429" i="50"/>
  <c r="AH431" i="50"/>
  <c r="AH433" i="50"/>
  <c r="AH182" i="50"/>
  <c r="W64" i="31" s="1"/>
  <c r="AH95" i="50"/>
  <c r="W34" i="31" s="1"/>
  <c r="AH164" i="50"/>
  <c r="W58" i="31" s="1"/>
  <c r="W37" i="31"/>
  <c r="W166" i="31"/>
  <c r="AH139" i="50"/>
  <c r="AH208" i="50"/>
  <c r="AI277" i="51"/>
  <c r="AI415" i="51"/>
  <c r="AI116" i="51"/>
  <c r="AI231" i="51"/>
  <c r="V112" i="31"/>
  <c r="AI300" i="51"/>
  <c r="AI208" i="51"/>
  <c r="V122" i="31"/>
  <c r="AI66" i="51"/>
  <c r="V23" i="31" s="1"/>
  <c r="V37" i="31"/>
  <c r="V187" i="31"/>
  <c r="AI24" i="51"/>
  <c r="AI323" i="51"/>
  <c r="AI369" i="51"/>
  <c r="AI388" i="51"/>
  <c r="AI158" i="51"/>
  <c r="V55" i="31" s="1"/>
  <c r="AI250" i="51"/>
  <c r="V87" i="31" s="1"/>
  <c r="AI92" i="51"/>
  <c r="AI296" i="51"/>
  <c r="V103" i="31" s="1"/>
  <c r="V124" i="31"/>
  <c r="AI186" i="51"/>
  <c r="V66" i="31" s="1"/>
  <c r="AI227" i="51"/>
  <c r="V79" i="31" s="1"/>
  <c r="AI411" i="51"/>
  <c r="V176" i="31" s="1"/>
  <c r="AI432" i="51"/>
  <c r="AI112" i="51"/>
  <c r="V39" i="31" s="1"/>
  <c r="V166" i="31"/>
  <c r="AI139" i="51"/>
  <c r="V114" i="31"/>
  <c r="D47" i="51"/>
  <c r="AI47" i="51" s="1"/>
  <c r="AI43" i="51"/>
  <c r="V15" i="31" s="1"/>
  <c r="D185" i="51"/>
  <c r="AI185" i="51" s="1"/>
  <c r="AI181" i="51"/>
  <c r="V63" i="31" s="1"/>
  <c r="AI184" i="51"/>
  <c r="AI253" i="51"/>
  <c r="AI319" i="51"/>
  <c r="V144" i="31" s="1"/>
  <c r="AI365" i="51"/>
  <c r="V160" i="31" s="1"/>
  <c r="AH70" i="49"/>
  <c r="U182" i="31"/>
  <c r="U77" i="31"/>
  <c r="U37" i="31"/>
  <c r="U112" i="31"/>
  <c r="AH365" i="49"/>
  <c r="U160" i="31" s="1"/>
  <c r="U114" i="31"/>
  <c r="U120" i="31"/>
  <c r="AH66" i="49"/>
  <c r="U23" i="31" s="1"/>
  <c r="AH423" i="49"/>
  <c r="AH427" i="49"/>
  <c r="AH181" i="49"/>
  <c r="U63" i="31" s="1"/>
  <c r="U184" i="31"/>
  <c r="AH426" i="49"/>
  <c r="AH428" i="49"/>
  <c r="AH429" i="49"/>
  <c r="AH430" i="49"/>
  <c r="AH432" i="49"/>
  <c r="AH434" i="49"/>
  <c r="AI24" i="48"/>
  <c r="AI300" i="48"/>
  <c r="T125" i="31"/>
  <c r="AI365" i="48"/>
  <c r="T160" i="31" s="1"/>
  <c r="AI70" i="48"/>
  <c r="AI66" i="48"/>
  <c r="T23" i="31" s="1"/>
  <c r="AI231" i="48"/>
  <c r="AI181" i="48"/>
  <c r="T63" i="31" s="1"/>
  <c r="AI368" i="48"/>
  <c r="T174" i="31"/>
  <c r="AI47" i="48"/>
  <c r="AI43" i="48"/>
  <c r="T15" i="31" s="1"/>
  <c r="T85" i="31"/>
  <c r="AI319" i="48"/>
  <c r="T144" i="31" s="1"/>
  <c r="AI135" i="48"/>
  <c r="T47" i="31" s="1"/>
  <c r="T170" i="31"/>
  <c r="AI369" i="48"/>
  <c r="T45" i="31"/>
  <c r="T122" i="31"/>
  <c r="AI250" i="48"/>
  <c r="T87" i="31" s="1"/>
  <c r="AI158" i="48"/>
  <c r="T55" i="31" s="1"/>
  <c r="AI71" i="48"/>
  <c r="T26" i="31" s="1"/>
  <c r="AI230" i="48"/>
  <c r="AI414" i="48"/>
  <c r="AI94" i="48"/>
  <c r="T34" i="31" s="1"/>
  <c r="AI208" i="48"/>
  <c r="AI391" i="48"/>
  <c r="AI416" i="48"/>
  <c r="T179" i="31" s="1"/>
  <c r="AI48" i="48"/>
  <c r="T18" i="31" s="1"/>
  <c r="T112" i="31"/>
  <c r="T110" i="31"/>
  <c r="AI23" i="48"/>
  <c r="S150" i="31"/>
  <c r="S142" i="31"/>
  <c r="S186" i="31"/>
  <c r="S187" i="31"/>
  <c r="S13" i="31"/>
  <c r="S45" i="31"/>
  <c r="S29" i="31"/>
  <c r="S37" i="31"/>
  <c r="S85" i="31"/>
  <c r="S5" i="31"/>
  <c r="S61" i="31"/>
  <c r="S21" i="31"/>
  <c r="S77" i="31"/>
  <c r="AI140" i="66"/>
  <c r="S50" i="31" s="1"/>
  <c r="AI432" i="66"/>
  <c r="S120" i="31"/>
  <c r="S122" i="31"/>
  <c r="S124" i="31"/>
  <c r="AI278" i="66"/>
  <c r="S98" i="31" s="1"/>
  <c r="AI323" i="66"/>
  <c r="AI116" i="66"/>
  <c r="S112" i="31"/>
  <c r="S114" i="31"/>
  <c r="AI139" i="66"/>
  <c r="AI209" i="66"/>
  <c r="S74" i="31" s="1"/>
  <c r="AI433" i="66"/>
  <c r="AI115" i="66"/>
  <c r="S125" i="31"/>
  <c r="S166" i="31"/>
  <c r="AI184" i="66"/>
  <c r="S167" i="31"/>
  <c r="S184" i="31" s="1"/>
  <c r="AI69" i="66"/>
  <c r="AI253" i="66"/>
  <c r="AI230" i="66"/>
  <c r="AI347" i="66"/>
  <c r="AI430" i="66"/>
  <c r="AI429" i="66"/>
  <c r="R45" i="31"/>
  <c r="R53" i="31"/>
  <c r="R61" i="31"/>
  <c r="R5" i="31"/>
  <c r="R21" i="31"/>
  <c r="R29" i="31"/>
  <c r="R150" i="31"/>
  <c r="R85" i="31"/>
  <c r="R37" i="31"/>
  <c r="R120" i="31"/>
  <c r="R124" i="31"/>
  <c r="R69" i="31"/>
  <c r="R77" i="31"/>
  <c r="R125" i="31"/>
  <c r="R13" i="31"/>
  <c r="R142" i="31"/>
  <c r="R182" i="31"/>
  <c r="R122" i="31"/>
  <c r="AH185" i="67"/>
  <c r="AH48" i="67"/>
  <c r="R18" i="31" s="1"/>
  <c r="AH163" i="67"/>
  <c r="R58" i="31" s="1"/>
  <c r="AH296" i="67"/>
  <c r="R103" i="31" s="1"/>
  <c r="AH300" i="67"/>
  <c r="AH347" i="67"/>
  <c r="AH391" i="67"/>
  <c r="AH416" i="67"/>
  <c r="R179" i="31" s="1"/>
  <c r="AH424" i="67"/>
  <c r="AH428" i="67"/>
  <c r="AH432" i="67"/>
  <c r="AH434" i="67"/>
  <c r="R114" i="31"/>
  <c r="AH46" i="67"/>
  <c r="AH427" i="67"/>
  <c r="AH140" i="67"/>
  <c r="R50" i="31" s="1"/>
  <c r="AH161" i="67"/>
  <c r="AH25" i="67"/>
  <c r="R10" i="31" s="1"/>
  <c r="AH158" i="67"/>
  <c r="R55" i="31" s="1"/>
  <c r="R187" i="31"/>
  <c r="AH255" i="67"/>
  <c r="R90" i="31" s="1"/>
  <c r="AH276" i="67"/>
  <c r="AH93" i="67"/>
  <c r="AH230" i="67"/>
  <c r="AH411" i="67"/>
  <c r="R176" i="31" s="1"/>
  <c r="AH23" i="67"/>
  <c r="AH92" i="67"/>
  <c r="AH115" i="67"/>
  <c r="AH138" i="67"/>
  <c r="AH423" i="67"/>
  <c r="AH425" i="67"/>
  <c r="AH431" i="67"/>
  <c r="R166" i="31"/>
  <c r="AH20" i="67"/>
  <c r="R7" i="31" s="1"/>
  <c r="R110" i="31"/>
  <c r="AH301" i="67"/>
  <c r="R106" i="31" s="1"/>
  <c r="AH429" i="67"/>
  <c r="AH430" i="67"/>
  <c r="R167" i="31"/>
  <c r="R184" i="31" s="1"/>
  <c r="AH207" i="67"/>
  <c r="AH232" i="67"/>
  <c r="R82" i="31" s="1"/>
  <c r="AH253" i="67"/>
  <c r="AH433" i="67"/>
  <c r="AH70" i="67"/>
  <c r="AH94" i="67"/>
  <c r="R34" i="31" s="1"/>
  <c r="R101" i="31"/>
  <c r="R169" i="31"/>
  <c r="R186" i="31" s="1"/>
  <c r="AH117" i="67"/>
  <c r="R42" i="31" s="1"/>
  <c r="AH69" i="67"/>
  <c r="AH184" i="67"/>
  <c r="AH209" i="67"/>
  <c r="R74" i="31" s="1"/>
  <c r="AH322" i="67"/>
  <c r="AH368" i="67"/>
  <c r="AH370" i="67"/>
  <c r="R163" i="31" s="1"/>
  <c r="AH186" i="67"/>
  <c r="R66" i="31" s="1"/>
  <c r="AH365" i="67"/>
  <c r="R160" i="31" s="1"/>
  <c r="AH426" i="67"/>
  <c r="AH324" i="67"/>
  <c r="R147" i="31" s="1"/>
  <c r="Y154" i="31"/>
  <c r="AH319" i="67"/>
  <c r="R144" i="31" s="1"/>
  <c r="AH414" i="67"/>
  <c r="AG2" i="67"/>
  <c r="AG3" i="67" s="1"/>
  <c r="P124" i="31"/>
  <c r="P114" i="31"/>
  <c r="P112" i="31"/>
  <c r="P167" i="31"/>
  <c r="P184" i="31" s="1"/>
  <c r="P186" i="31"/>
  <c r="P122" i="31"/>
  <c r="P170" i="31"/>
  <c r="P187" i="31" s="1"/>
  <c r="P125" i="31"/>
  <c r="AG2" i="63"/>
  <c r="AG3" i="63" s="1"/>
  <c r="Y2" i="63"/>
  <c r="Y3" i="63" s="1"/>
  <c r="AA2" i="63"/>
  <c r="AA3" i="63" s="1"/>
  <c r="M166" i="31"/>
  <c r="M61" i="31"/>
  <c r="X112" i="31"/>
  <c r="X132" i="31" s="1"/>
  <c r="M101" i="31"/>
  <c r="M93" i="31"/>
  <c r="M124" i="31"/>
  <c r="M122" i="31"/>
  <c r="M120" i="31"/>
  <c r="Y175" i="31"/>
  <c r="M142" i="31"/>
  <c r="M112" i="31"/>
  <c r="M29" i="31"/>
  <c r="M114" i="31"/>
  <c r="M110" i="31"/>
  <c r="O120" i="31"/>
  <c r="AE2" i="60"/>
  <c r="AE3" i="60" s="1"/>
  <c r="N174" i="31"/>
  <c r="N101" i="31"/>
  <c r="N93" i="31"/>
  <c r="N85" i="31"/>
  <c r="AF5" i="60"/>
  <c r="N77" i="31"/>
  <c r="N150" i="31"/>
  <c r="N142" i="31"/>
  <c r="N61" i="31"/>
  <c r="N182" i="31"/>
  <c r="N166" i="31"/>
  <c r="N69" i="31"/>
  <c r="N167" i="31"/>
  <c r="N184" i="31" s="1"/>
  <c r="N124" i="31"/>
  <c r="N122" i="31"/>
  <c r="N125" i="31"/>
  <c r="N120" i="31"/>
  <c r="N186" i="31"/>
  <c r="Y149" i="31"/>
  <c r="L149" i="31" s="1"/>
  <c r="N187" i="31"/>
  <c r="X182" i="31"/>
  <c r="X124" i="31"/>
  <c r="X125" i="31"/>
  <c r="W122" i="31"/>
  <c r="W112" i="31"/>
  <c r="V182" i="31"/>
  <c r="V120" i="31"/>
  <c r="U125" i="31"/>
  <c r="U124" i="31"/>
  <c r="U122" i="31"/>
  <c r="T120" i="31"/>
  <c r="T114" i="31"/>
  <c r="AI323" i="48"/>
  <c r="AI254" i="48"/>
  <c r="AI393" i="48"/>
  <c r="T171" i="31" s="1"/>
  <c r="AI370" i="48"/>
  <c r="AI424" i="48"/>
  <c r="AI204" i="48"/>
  <c r="T71" i="31" s="1"/>
  <c r="AI162" i="48"/>
  <c r="AI345" i="48"/>
  <c r="T155" i="31" s="1"/>
  <c r="AI342" i="48"/>
  <c r="T152" i="31" s="1"/>
  <c r="AI232" i="48"/>
  <c r="T82" i="31" s="1"/>
  <c r="AI20" i="48"/>
  <c r="T7" i="31" s="1"/>
  <c r="AI415" i="48"/>
  <c r="AI411" i="48"/>
  <c r="T176" i="31" s="1"/>
  <c r="AI388" i="48"/>
  <c r="AI301" i="48"/>
  <c r="T106" i="31" s="1"/>
  <c r="AI89" i="48"/>
  <c r="T31" i="31" s="1"/>
  <c r="AI434" i="48"/>
  <c r="AI25" i="48"/>
  <c r="T10" i="31" s="1"/>
  <c r="AI346" i="48"/>
  <c r="AI426" i="48"/>
  <c r="AI112" i="48"/>
  <c r="T39" i="31" s="1"/>
  <c r="AI392" i="48"/>
  <c r="AI296" i="48"/>
  <c r="T103" i="31" s="1"/>
  <c r="AI324" i="48"/>
  <c r="T147" i="31" s="1"/>
  <c r="AI273" i="48"/>
  <c r="T95" i="31" s="1"/>
  <c r="AI139" i="48"/>
  <c r="AI93" i="48"/>
  <c r="AI347" i="48"/>
  <c r="AI253" i="48"/>
  <c r="AI116" i="48"/>
  <c r="AI207" i="48"/>
  <c r="AI425" i="48"/>
  <c r="AI427" i="48"/>
  <c r="AI428" i="48"/>
  <c r="AI429" i="48"/>
  <c r="AI430" i="48"/>
  <c r="AI431" i="48"/>
  <c r="AI432" i="48"/>
  <c r="AI433" i="48"/>
  <c r="T5" i="31"/>
  <c r="S182" i="31"/>
  <c r="S110" i="31"/>
  <c r="R112" i="31"/>
  <c r="Q120" i="31"/>
  <c r="Q110" i="31"/>
  <c r="P182" i="31"/>
  <c r="P120" i="31"/>
  <c r="P110" i="31"/>
  <c r="Y173" i="31"/>
  <c r="L173" i="31" s="1"/>
  <c r="Y76" i="31"/>
  <c r="Y94" i="31"/>
  <c r="Y84" i="31"/>
  <c r="AH347" i="50"/>
  <c r="AH393" i="50"/>
  <c r="W171" i="31" s="1"/>
  <c r="AH209" i="50"/>
  <c r="AH278" i="50"/>
  <c r="AH324" i="50"/>
  <c r="W147" i="31" s="1"/>
  <c r="AH255" i="50"/>
  <c r="AH94" i="50"/>
  <c r="AH163" i="50"/>
  <c r="AH251" i="50"/>
  <c r="W88" i="31" s="1"/>
  <c r="AH323" i="49"/>
  <c r="AH250" i="49"/>
  <c r="U87" i="31" s="1"/>
  <c r="AH24" i="49"/>
  <c r="AH392" i="49"/>
  <c r="AH345" i="49"/>
  <c r="U155" i="31" s="1"/>
  <c r="AH342" i="49"/>
  <c r="U152" i="31" s="1"/>
  <c r="AH322" i="49"/>
  <c r="AH346" i="49"/>
  <c r="AH425" i="49"/>
  <c r="AH391" i="49"/>
  <c r="AH94" i="49"/>
  <c r="U34" i="31" s="1"/>
  <c r="AH140" i="49"/>
  <c r="U50" i="31" s="1"/>
  <c r="AH209" i="49"/>
  <c r="U74" i="31" s="1"/>
  <c r="AH278" i="49"/>
  <c r="U98" i="31" s="1"/>
  <c r="AH414" i="49"/>
  <c r="AH115" i="49"/>
  <c r="AH416" i="49"/>
  <c r="U179" i="31" s="1"/>
  <c r="AH112" i="49"/>
  <c r="U39" i="31" s="1"/>
  <c r="AH93" i="49"/>
  <c r="AH231" i="49"/>
  <c r="AH92" i="49"/>
  <c r="AH393" i="49"/>
  <c r="U171" i="31" s="1"/>
  <c r="AH89" i="49"/>
  <c r="U31" i="31" s="1"/>
  <c r="AH139" i="49"/>
  <c r="AH162" i="49"/>
  <c r="AH208" i="49"/>
  <c r="AH319" i="49"/>
  <c r="U144" i="31" s="1"/>
  <c r="AH388" i="49"/>
  <c r="AH135" i="49"/>
  <c r="U47" i="31" s="1"/>
  <c r="AH204" i="49"/>
  <c r="U71" i="31" s="1"/>
  <c r="AH431" i="49"/>
  <c r="AH433" i="49"/>
  <c r="AH23" i="49"/>
  <c r="AH163" i="49"/>
  <c r="U58" i="31" s="1"/>
  <c r="AH254" i="49"/>
  <c r="AH415" i="49"/>
  <c r="AH411" i="49"/>
  <c r="U176" i="31" s="1"/>
  <c r="AH424" i="49"/>
  <c r="AH138" i="49"/>
  <c r="AH116" i="49"/>
  <c r="AH369" i="49"/>
  <c r="AH161" i="49"/>
  <c r="AH185" i="49"/>
  <c r="AH277" i="49"/>
  <c r="AH255" i="49"/>
  <c r="U90" i="31" s="1"/>
  <c r="AD433" i="60"/>
  <c r="AD425" i="60"/>
  <c r="AF215" i="60"/>
  <c r="W2" i="49"/>
  <c r="W3" i="49" s="1"/>
  <c r="AC2" i="49"/>
  <c r="AC3" i="49" s="1"/>
  <c r="N2" i="49"/>
  <c r="N3" i="49" s="1"/>
  <c r="L2" i="49"/>
  <c r="L3" i="49" s="1"/>
  <c r="AF2" i="49"/>
  <c r="AF3" i="49" s="1"/>
  <c r="I2" i="49"/>
  <c r="I3" i="49" s="1"/>
  <c r="V2" i="49"/>
  <c r="V3" i="49" s="1"/>
  <c r="S2" i="49"/>
  <c r="S3" i="49" s="1"/>
  <c r="Q2" i="49"/>
  <c r="Q3" i="49" s="1"/>
  <c r="J2" i="49"/>
  <c r="J3" i="49" s="1"/>
  <c r="AA2" i="49"/>
  <c r="AA3" i="49" s="1"/>
  <c r="Y2" i="49"/>
  <c r="Y3" i="49" s="1"/>
  <c r="AD2" i="49"/>
  <c r="AD3" i="49" s="1"/>
  <c r="AB2" i="49"/>
  <c r="AB3" i="49" s="1"/>
  <c r="O2" i="49"/>
  <c r="O3" i="49" s="1"/>
  <c r="E2" i="49"/>
  <c r="E3" i="49" s="1"/>
  <c r="P2" i="49"/>
  <c r="P3" i="49" s="1"/>
  <c r="D2" i="49"/>
  <c r="D3" i="49" s="1"/>
  <c r="G2" i="49"/>
  <c r="G3" i="49" s="1"/>
  <c r="R2" i="49"/>
  <c r="R3" i="49" s="1"/>
  <c r="T2" i="49"/>
  <c r="T3" i="49" s="1"/>
  <c r="H2" i="49"/>
  <c r="H3" i="49" s="1"/>
  <c r="AE2" i="49"/>
  <c r="AE3" i="49" s="1"/>
  <c r="Z2" i="49"/>
  <c r="Z3" i="49" s="1"/>
  <c r="U2" i="49"/>
  <c r="U3" i="49" s="1"/>
  <c r="K2" i="49"/>
  <c r="K3" i="49" s="1"/>
  <c r="X2" i="49"/>
  <c r="X3" i="49" s="1"/>
  <c r="M2" i="49"/>
  <c r="M3" i="49" s="1"/>
  <c r="Z2" i="67"/>
  <c r="Z3" i="67" s="1"/>
  <c r="I2" i="67"/>
  <c r="I3" i="67" s="1"/>
  <c r="K2" i="64"/>
  <c r="K3" i="64" s="1"/>
  <c r="I2" i="64"/>
  <c r="I3" i="64" s="1"/>
  <c r="J2" i="64"/>
  <c r="J3" i="64" s="1"/>
  <c r="P2" i="63"/>
  <c r="P3" i="63" s="1"/>
  <c r="L2" i="63"/>
  <c r="L3" i="63" s="1"/>
  <c r="M2" i="63"/>
  <c r="M3" i="63" s="1"/>
  <c r="N2" i="63"/>
  <c r="N3" i="63" s="1"/>
  <c r="O2" i="63"/>
  <c r="O3" i="63" s="1"/>
  <c r="L178" i="31"/>
  <c r="K2" i="66"/>
  <c r="K3" i="66" s="1"/>
  <c r="AH2" i="66"/>
  <c r="AH3" i="66" s="1"/>
  <c r="L2" i="66"/>
  <c r="L3" i="66" s="1"/>
  <c r="Y2" i="66"/>
  <c r="Y3" i="66" s="1"/>
  <c r="Z2" i="66"/>
  <c r="Z3" i="66" s="1"/>
  <c r="O2" i="66"/>
  <c r="O3" i="66" s="1"/>
  <c r="F2" i="66"/>
  <c r="F3" i="66" s="1"/>
  <c r="AA2" i="66"/>
  <c r="AA3" i="66" s="1"/>
  <c r="N2" i="66"/>
  <c r="N3" i="66" s="1"/>
  <c r="G2" i="66"/>
  <c r="G3" i="66" s="1"/>
  <c r="AD2" i="66"/>
  <c r="AD3" i="66" s="1"/>
  <c r="M2" i="66"/>
  <c r="M3" i="66" s="1"/>
  <c r="W2" i="66"/>
  <c r="W3" i="66" s="1"/>
  <c r="X2" i="66"/>
  <c r="X3" i="66" s="1"/>
  <c r="J2" i="66"/>
  <c r="J3" i="66" s="1"/>
  <c r="AE2" i="66"/>
  <c r="AE3" i="66" s="1"/>
  <c r="Y2" i="67"/>
  <c r="Y3" i="67" s="1"/>
  <c r="U2" i="67"/>
  <c r="U3" i="67" s="1"/>
  <c r="W2" i="67"/>
  <c r="W3" i="67" s="1"/>
  <c r="X2" i="67"/>
  <c r="X3" i="67" s="1"/>
  <c r="AH277" i="67"/>
  <c r="AH162" i="67"/>
  <c r="AH346" i="67"/>
  <c r="AH116" i="67"/>
  <c r="AH392" i="67"/>
  <c r="AH208" i="67"/>
  <c r="AH231" i="67"/>
  <c r="AH139" i="67"/>
  <c r="AH47" i="67"/>
  <c r="AH24" i="67"/>
  <c r="AH254" i="67"/>
  <c r="AH89" i="67"/>
  <c r="R31" i="31" s="1"/>
  <c r="AH227" i="67"/>
  <c r="R79" i="31" s="1"/>
  <c r="AH112" i="67"/>
  <c r="R39" i="31" s="1"/>
  <c r="AH66" i="67"/>
  <c r="R23" i="31" s="1"/>
  <c r="AH204" i="67"/>
  <c r="R71" i="31" s="1"/>
  <c r="AC2" i="67"/>
  <c r="AC3" i="67" s="1"/>
  <c r="AH323" i="67"/>
  <c r="AH342" i="67"/>
  <c r="R152" i="31" s="1"/>
  <c r="AH369" i="67"/>
  <c r="AH388" i="67"/>
  <c r="AH415" i="67"/>
  <c r="AD2" i="67"/>
  <c r="AD3" i="67" s="1"/>
  <c r="AH43" i="67"/>
  <c r="R15" i="31" s="1"/>
  <c r="AH181" i="67"/>
  <c r="R63" i="31" s="1"/>
  <c r="AH250" i="67"/>
  <c r="R87" i="31" s="1"/>
  <c r="G2" i="67"/>
  <c r="G3" i="67" s="1"/>
  <c r="S2" i="67"/>
  <c r="S3" i="67" s="1"/>
  <c r="AE2" i="67"/>
  <c r="AE3" i="67" s="1"/>
  <c r="H2" i="67"/>
  <c r="H3" i="67" s="1"/>
  <c r="T2" i="67"/>
  <c r="T3" i="67" s="1"/>
  <c r="AF2" i="67"/>
  <c r="AF3" i="67" s="1"/>
  <c r="J2" i="67"/>
  <c r="J3" i="67" s="1"/>
  <c r="V2" i="67"/>
  <c r="V3" i="67" s="1"/>
  <c r="AH135" i="67"/>
  <c r="R47" i="31" s="1"/>
  <c r="AH273" i="67"/>
  <c r="R95" i="31" s="1"/>
  <c r="AI117" i="66"/>
  <c r="S42" i="31" s="1"/>
  <c r="AI112" i="66"/>
  <c r="S39" i="31" s="1"/>
  <c r="D300" i="66"/>
  <c r="AI300" i="66" s="1"/>
  <c r="AI296" i="66"/>
  <c r="S103" i="31" s="1"/>
  <c r="AI424" i="66"/>
  <c r="AI345" i="66"/>
  <c r="S155" i="31" s="1"/>
  <c r="AI411" i="66"/>
  <c r="S176" i="31" s="1"/>
  <c r="AI434" i="66"/>
  <c r="AI181" i="66"/>
  <c r="S63" i="31" s="1"/>
  <c r="AI365" i="66"/>
  <c r="S160" i="31" s="1"/>
  <c r="AI431" i="66"/>
  <c r="AI46" i="66"/>
  <c r="AI346" i="66"/>
  <c r="AI43" i="66"/>
  <c r="S15" i="31" s="1"/>
  <c r="AI93" i="66"/>
  <c r="AI89" i="66"/>
  <c r="S31" i="31" s="1"/>
  <c r="AI163" i="66"/>
  <c r="S58" i="31" s="1"/>
  <c r="I254" i="66"/>
  <c r="AI254" i="66" s="1"/>
  <c r="AI250" i="66"/>
  <c r="S87" i="31" s="1"/>
  <c r="AI414" i="66"/>
  <c r="AI423" i="66"/>
  <c r="D162" i="66"/>
  <c r="AI162" i="66" s="1"/>
  <c r="AI158" i="66"/>
  <c r="S55" i="31" s="1"/>
  <c r="D70" i="66"/>
  <c r="AI70" i="66" s="1"/>
  <c r="AI66" i="66"/>
  <c r="S23" i="31" s="1"/>
  <c r="AI322" i="66"/>
  <c r="AI138" i="66"/>
  <c r="AI227" i="66"/>
  <c r="S79" i="31" s="1"/>
  <c r="AI94" i="66"/>
  <c r="S34" i="31" s="1"/>
  <c r="AI231" i="66"/>
  <c r="AI71" i="66"/>
  <c r="S26" i="31" s="1"/>
  <c r="AI426" i="66"/>
  <c r="AI92" i="66"/>
  <c r="AI185" i="66"/>
  <c r="AI324" i="66"/>
  <c r="S147" i="31" s="1"/>
  <c r="AI393" i="66"/>
  <c r="S171" i="31" s="1"/>
  <c r="AI319" i="66"/>
  <c r="S144" i="31" s="1"/>
  <c r="AI388" i="66"/>
  <c r="D392" i="66"/>
  <c r="AI392" i="66" s="1"/>
  <c r="AI135" i="66"/>
  <c r="S47" i="31" s="1"/>
  <c r="AI161" i="66"/>
  <c r="AI369" i="66"/>
  <c r="D24" i="66"/>
  <c r="AI24" i="66" s="1"/>
  <c r="AI20" i="66"/>
  <c r="S7" i="31" s="1"/>
  <c r="AI255" i="66"/>
  <c r="S90" i="31" s="1"/>
  <c r="AI276" i="66"/>
  <c r="AI301" i="66"/>
  <c r="S106" i="31" s="1"/>
  <c r="AI415" i="66"/>
  <c r="AI428" i="66"/>
  <c r="AI207" i="66"/>
  <c r="AI277" i="66"/>
  <c r="AI391" i="66"/>
  <c r="AG2" i="66"/>
  <c r="AG3" i="66" s="1"/>
  <c r="U2" i="66"/>
  <c r="U3" i="66" s="1"/>
  <c r="I2" i="66"/>
  <c r="I3" i="66" s="1"/>
  <c r="AF2" i="66"/>
  <c r="AF3" i="66" s="1"/>
  <c r="T2" i="66"/>
  <c r="T3" i="66" s="1"/>
  <c r="H2" i="66"/>
  <c r="H3" i="66" s="1"/>
  <c r="AC2" i="66"/>
  <c r="AC3" i="66" s="1"/>
  <c r="Q2" i="66"/>
  <c r="Q3" i="66" s="1"/>
  <c r="E2" i="66"/>
  <c r="E3" i="66" s="1"/>
  <c r="AB2" i="66"/>
  <c r="AB3" i="66" s="1"/>
  <c r="P2" i="66"/>
  <c r="P3" i="66" s="1"/>
  <c r="D2" i="66"/>
  <c r="D3" i="66" s="1"/>
  <c r="AI47" i="66"/>
  <c r="D208" i="66"/>
  <c r="AI208" i="66" s="1"/>
  <c r="AI204" i="66"/>
  <c r="S71" i="31" s="1"/>
  <c r="R2" i="66"/>
  <c r="R3" i="66" s="1"/>
  <c r="AI23" i="66"/>
  <c r="AI25" i="66"/>
  <c r="S10" i="31" s="1"/>
  <c r="AI232" i="66"/>
  <c r="S82" i="31" s="1"/>
  <c r="AI342" i="66"/>
  <c r="S152" i="31" s="1"/>
  <c r="AI370" i="66"/>
  <c r="V2" i="66"/>
  <c r="V3" i="66" s="1"/>
  <c r="AI273" i="66"/>
  <c r="S95" i="31" s="1"/>
  <c r="AI299" i="66"/>
  <c r="AI368" i="66"/>
  <c r="AI416" i="66"/>
  <c r="S179" i="31" s="1"/>
  <c r="AI425" i="66"/>
  <c r="AI427" i="66"/>
  <c r="AI278" i="59"/>
  <c r="M98" i="31" s="1"/>
  <c r="AI186" i="59"/>
  <c r="M66" i="31" s="1"/>
  <c r="AI227" i="59"/>
  <c r="M79" i="31" s="1"/>
  <c r="AI368" i="64"/>
  <c r="AI414" i="64"/>
  <c r="AI426" i="64"/>
  <c r="AI433" i="64"/>
  <c r="AI158" i="64"/>
  <c r="Q55" i="31" s="1"/>
  <c r="AI253" i="64"/>
  <c r="AI23" i="64"/>
  <c r="AI69" i="64"/>
  <c r="AI276" i="64"/>
  <c r="AI345" i="64"/>
  <c r="Q155" i="31" s="1"/>
  <c r="AI94" i="64"/>
  <c r="Q34" i="31" s="1"/>
  <c r="AI301" i="64"/>
  <c r="Q106" i="31" s="1"/>
  <c r="AI425" i="64"/>
  <c r="AI322" i="64"/>
  <c r="AI429" i="64"/>
  <c r="AI347" i="64"/>
  <c r="AI231" i="64"/>
  <c r="AI230" i="64"/>
  <c r="AI255" i="64"/>
  <c r="Q90" i="31" s="1"/>
  <c r="Q144" i="31"/>
  <c r="AI430" i="64"/>
  <c r="AI46" i="64"/>
  <c r="AI71" i="64"/>
  <c r="Q26" i="31" s="1"/>
  <c r="AI432" i="64"/>
  <c r="AI70" i="64"/>
  <c r="AI273" i="64"/>
  <c r="Q95" i="31" s="1"/>
  <c r="Y2" i="64"/>
  <c r="Y3" i="64" s="1"/>
  <c r="Z2" i="64"/>
  <c r="Z3" i="64" s="1"/>
  <c r="M2" i="64"/>
  <c r="M3" i="64" s="1"/>
  <c r="N2" i="64"/>
  <c r="N3" i="64" s="1"/>
  <c r="O2" i="64"/>
  <c r="O3" i="64" s="1"/>
  <c r="AI47" i="64"/>
  <c r="AI162" i="64"/>
  <c r="AI393" i="64"/>
  <c r="Q171" i="31" s="1"/>
  <c r="AI163" i="64"/>
  <c r="Q58" i="31" s="1"/>
  <c r="AI277" i="64"/>
  <c r="AI89" i="64"/>
  <c r="Q31" i="31" s="1"/>
  <c r="AI24" i="64"/>
  <c r="AI117" i="64"/>
  <c r="Q42" i="31" s="1"/>
  <c r="AI392" i="64"/>
  <c r="AI388" i="64"/>
  <c r="AI93" i="64"/>
  <c r="AI48" i="64"/>
  <c r="Q18" i="31" s="1"/>
  <c r="AI66" i="64"/>
  <c r="Q23" i="31" s="1"/>
  <c r="AI254" i="64"/>
  <c r="AI346" i="64"/>
  <c r="AI369" i="64"/>
  <c r="AI300" i="64"/>
  <c r="AI324" i="64"/>
  <c r="Q147" i="31" s="1"/>
  <c r="AI415" i="64"/>
  <c r="AI423" i="64"/>
  <c r="AI20" i="64"/>
  <c r="Q7" i="31" s="1"/>
  <c r="AI299" i="64"/>
  <c r="AI391" i="64"/>
  <c r="AI434" i="64"/>
  <c r="AI232" i="64"/>
  <c r="Q82" i="31" s="1"/>
  <c r="AI250" i="64"/>
  <c r="Q87" i="31" s="1"/>
  <c r="AI365" i="64"/>
  <c r="Q160" i="31" s="1"/>
  <c r="AI370" i="64"/>
  <c r="Q163" i="31" s="1"/>
  <c r="AI428" i="64"/>
  <c r="AI431" i="64"/>
  <c r="T2" i="64"/>
  <c r="T3" i="64" s="1"/>
  <c r="H2" i="64"/>
  <c r="H3" i="64" s="1"/>
  <c r="P2" i="64"/>
  <c r="P3" i="64" s="1"/>
  <c r="S2" i="64"/>
  <c r="S3" i="64" s="1"/>
  <c r="G2" i="64"/>
  <c r="G3" i="64" s="1"/>
  <c r="E2" i="64"/>
  <c r="E3" i="64" s="1"/>
  <c r="R2" i="64"/>
  <c r="R3" i="64" s="1"/>
  <c r="F2" i="64"/>
  <c r="F3" i="64" s="1"/>
  <c r="Q2" i="64"/>
  <c r="Q3" i="64" s="1"/>
  <c r="AB2" i="64"/>
  <c r="AB3" i="64" s="1"/>
  <c r="D2" i="64"/>
  <c r="D3" i="64" s="1"/>
  <c r="AI25" i="64"/>
  <c r="Q10" i="31" s="1"/>
  <c r="AI43" i="64"/>
  <c r="Q15" i="31" s="1"/>
  <c r="AI92" i="64"/>
  <c r="AI116" i="64"/>
  <c r="AI115" i="64"/>
  <c r="AI323" i="64"/>
  <c r="AI411" i="64"/>
  <c r="Q176" i="31" s="1"/>
  <c r="AI416" i="64"/>
  <c r="Q179" i="31" s="1"/>
  <c r="AI184" i="64"/>
  <c r="AI186" i="64"/>
  <c r="Q66" i="31" s="1"/>
  <c r="AI296" i="64"/>
  <c r="Q103" i="31" s="1"/>
  <c r="AI185" i="64"/>
  <c r="AI208" i="64"/>
  <c r="AI207" i="64"/>
  <c r="AI209" i="64"/>
  <c r="Q74" i="31" s="1"/>
  <c r="AI227" i="64"/>
  <c r="Q79" i="31" s="1"/>
  <c r="V2" i="64"/>
  <c r="V3" i="64" s="1"/>
  <c r="AI112" i="64"/>
  <c r="Q39" i="31" s="1"/>
  <c r="AI138" i="64"/>
  <c r="AI140" i="64"/>
  <c r="Q50" i="31" s="1"/>
  <c r="AI161" i="64"/>
  <c r="AI181" i="64"/>
  <c r="Q63" i="31" s="1"/>
  <c r="AI342" i="64"/>
  <c r="Q152" i="31" s="1"/>
  <c r="AI424" i="64"/>
  <c r="AI427" i="64"/>
  <c r="AI204" i="64"/>
  <c r="Q71" i="31" s="1"/>
  <c r="AH393" i="63"/>
  <c r="P171" i="31" s="1"/>
  <c r="AH276" i="63"/>
  <c r="AH347" i="63"/>
  <c r="AH277" i="63"/>
  <c r="AH253" i="63"/>
  <c r="AH250" i="63"/>
  <c r="P87" i="31" s="1"/>
  <c r="AH299" i="63"/>
  <c r="AH322" i="63"/>
  <c r="AH365" i="63"/>
  <c r="AH46" i="63"/>
  <c r="AH71" i="63"/>
  <c r="P26" i="31" s="1"/>
  <c r="AH296" i="63"/>
  <c r="P103" i="31" s="1"/>
  <c r="AH414" i="63"/>
  <c r="AH301" i="63"/>
  <c r="P106" i="31" s="1"/>
  <c r="K2" i="63"/>
  <c r="K3" i="63" s="1"/>
  <c r="AH278" i="63"/>
  <c r="P98" i="31" s="1"/>
  <c r="E369" i="63"/>
  <c r="AH369" i="63" s="1"/>
  <c r="AH391" i="63"/>
  <c r="AH186" i="63"/>
  <c r="P66" i="31" s="1"/>
  <c r="AH161" i="63"/>
  <c r="AH184" i="63"/>
  <c r="AH163" i="63"/>
  <c r="P58" i="31" s="1"/>
  <c r="AH92" i="63"/>
  <c r="AH89" i="63"/>
  <c r="P31" i="31" s="1"/>
  <c r="AH94" i="63"/>
  <c r="P34" i="31" s="1"/>
  <c r="AH135" i="63"/>
  <c r="P47" i="31" s="1"/>
  <c r="AH138" i="63"/>
  <c r="AH117" i="63"/>
  <c r="P42" i="31" s="1"/>
  <c r="AH69" i="63"/>
  <c r="AH66" i="63"/>
  <c r="P23" i="31" s="1"/>
  <c r="AH20" i="63"/>
  <c r="P7" i="31" s="1"/>
  <c r="AH24" i="63"/>
  <c r="Z2" i="63"/>
  <c r="Z3" i="63" s="1"/>
  <c r="AB2" i="63"/>
  <c r="AB3" i="63" s="1"/>
  <c r="AC2" i="63"/>
  <c r="AC3" i="63" s="1"/>
  <c r="J2" i="63"/>
  <c r="J3" i="63" s="1"/>
  <c r="AH23" i="63"/>
  <c r="AH392" i="63"/>
  <c r="AH255" i="63"/>
  <c r="P90" i="31" s="1"/>
  <c r="AH273" i="63"/>
  <c r="P95" i="31" s="1"/>
  <c r="E70" i="63"/>
  <c r="AH70" i="63" s="1"/>
  <c r="AH368" i="63"/>
  <c r="AH415" i="63"/>
  <c r="AH47" i="63"/>
  <c r="AH116" i="63"/>
  <c r="AH181" i="63"/>
  <c r="P63" i="31" s="1"/>
  <c r="AH185" i="63"/>
  <c r="AH300" i="63"/>
  <c r="AH158" i="63"/>
  <c r="P55" i="31" s="1"/>
  <c r="AH112" i="63"/>
  <c r="P39" i="31" s="1"/>
  <c r="AH231" i="63"/>
  <c r="AH162" i="63"/>
  <c r="AH254" i="63"/>
  <c r="AH346" i="63"/>
  <c r="AH48" i="63"/>
  <c r="P18" i="31" s="1"/>
  <c r="E139" i="63"/>
  <c r="AH139" i="63" s="1"/>
  <c r="AH227" i="63"/>
  <c r="P79" i="31" s="1"/>
  <c r="AH230" i="63"/>
  <c r="AH370" i="63"/>
  <c r="P163" i="31" s="1"/>
  <c r="AH209" i="63"/>
  <c r="P74" i="31" s="1"/>
  <c r="AH43" i="63"/>
  <c r="P15" i="31" s="1"/>
  <c r="I93" i="63"/>
  <c r="AH93" i="63" s="1"/>
  <c r="AH232" i="63"/>
  <c r="P82" i="31" s="1"/>
  <c r="AH411" i="63"/>
  <c r="P176" i="31" s="1"/>
  <c r="AH207" i="63"/>
  <c r="Q2" i="63"/>
  <c r="Q3" i="63" s="1"/>
  <c r="AH416" i="63"/>
  <c r="P179" i="31" s="1"/>
  <c r="U2" i="63"/>
  <c r="U3" i="63" s="1"/>
  <c r="AH140" i="63"/>
  <c r="P50" i="31" s="1"/>
  <c r="D2" i="63"/>
  <c r="D3" i="63" s="1"/>
  <c r="AH115" i="63"/>
  <c r="E2" i="63"/>
  <c r="E3" i="63" s="1"/>
  <c r="AH345" i="63"/>
  <c r="P155" i="31" s="1"/>
  <c r="AH25" i="63"/>
  <c r="P10" i="31" s="1"/>
  <c r="AH208" i="63"/>
  <c r="AF2" i="63"/>
  <c r="AF3" i="63" s="1"/>
  <c r="T2" i="63"/>
  <c r="T3" i="63" s="1"/>
  <c r="H2" i="63"/>
  <c r="H3" i="63" s="1"/>
  <c r="R2" i="63"/>
  <c r="R3" i="63" s="1"/>
  <c r="AE2" i="63"/>
  <c r="AE3" i="63" s="1"/>
  <c r="S2" i="63"/>
  <c r="S3" i="63" s="1"/>
  <c r="G2" i="63"/>
  <c r="G3" i="63" s="1"/>
  <c r="AD2" i="63"/>
  <c r="AD3" i="63" s="1"/>
  <c r="F2" i="63"/>
  <c r="F3" i="63" s="1"/>
  <c r="AH204" i="63"/>
  <c r="P71" i="31" s="1"/>
  <c r="AH342" i="63"/>
  <c r="P152" i="31" s="1"/>
  <c r="V2" i="63"/>
  <c r="V3" i="63" s="1"/>
  <c r="I2" i="63"/>
  <c r="I3" i="63" s="1"/>
  <c r="X2" i="63"/>
  <c r="X3" i="63" s="1"/>
  <c r="AH324" i="63"/>
  <c r="P147" i="31" s="1"/>
  <c r="AH388" i="63"/>
  <c r="AI429" i="62"/>
  <c r="AI232" i="62"/>
  <c r="O82" i="31" s="1"/>
  <c r="AI345" i="62"/>
  <c r="O155" i="31" s="1"/>
  <c r="AI426" i="62"/>
  <c r="AI414" i="62"/>
  <c r="AI415" i="62"/>
  <c r="AI424" i="62"/>
  <c r="AI301" i="62"/>
  <c r="O106" i="31" s="1"/>
  <c r="AI139" i="62"/>
  <c r="AI207" i="62"/>
  <c r="AI425" i="62"/>
  <c r="AI430" i="62"/>
  <c r="AI431" i="62"/>
  <c r="AI46" i="62"/>
  <c r="AI71" i="62"/>
  <c r="O26" i="31" s="1"/>
  <c r="AI163" i="62"/>
  <c r="O58" i="31" s="1"/>
  <c r="AI255" i="62"/>
  <c r="O90" i="31" s="1"/>
  <c r="AI161" i="62"/>
  <c r="AI186" i="62"/>
  <c r="O66" i="31" s="1"/>
  <c r="AI342" i="62"/>
  <c r="O152" i="31" s="1"/>
  <c r="AI370" i="62"/>
  <c r="AI25" i="62"/>
  <c r="O10" i="31" s="1"/>
  <c r="AI230" i="62"/>
  <c r="AI253" i="62"/>
  <c r="AI209" i="62"/>
  <c r="O74" i="31" s="1"/>
  <c r="AI393" i="62"/>
  <c r="O171" i="31" s="1"/>
  <c r="AI423" i="62"/>
  <c r="AI427" i="62"/>
  <c r="AI432" i="62"/>
  <c r="AI324" i="62"/>
  <c r="O147" i="31" s="1"/>
  <c r="AI92" i="62"/>
  <c r="AI184" i="62"/>
  <c r="AI276" i="62"/>
  <c r="AI428" i="62"/>
  <c r="I2" i="62"/>
  <c r="I3" i="62" s="1"/>
  <c r="J2" i="62"/>
  <c r="J3" i="62" s="1"/>
  <c r="AD2" i="62"/>
  <c r="AD3" i="62" s="1"/>
  <c r="H2" i="62"/>
  <c r="H3" i="62" s="1"/>
  <c r="AC2" i="62"/>
  <c r="AC3" i="62" s="1"/>
  <c r="T2" i="62"/>
  <c r="T3" i="62" s="1"/>
  <c r="K2" i="62"/>
  <c r="K3" i="62" s="1"/>
  <c r="O2" i="62"/>
  <c r="O3" i="62" s="1"/>
  <c r="S2" i="62"/>
  <c r="S3" i="62" s="1"/>
  <c r="W2" i="62"/>
  <c r="W3" i="62" s="1"/>
  <c r="Q2" i="62"/>
  <c r="Q3" i="62" s="1"/>
  <c r="D2" i="62"/>
  <c r="D3" i="62" s="1"/>
  <c r="AA2" i="62"/>
  <c r="AA3" i="62" s="1"/>
  <c r="P2" i="62"/>
  <c r="P3" i="62" s="1"/>
  <c r="E2" i="62"/>
  <c r="E3" i="62" s="1"/>
  <c r="AI319" i="62"/>
  <c r="O144" i="31" s="1"/>
  <c r="AI368" i="62"/>
  <c r="L208" i="62"/>
  <c r="AI208" i="62" s="1"/>
  <c r="AI204" i="62"/>
  <c r="O71" i="31" s="1"/>
  <c r="AI323" i="62"/>
  <c r="AI140" i="62"/>
  <c r="O50" i="31" s="1"/>
  <c r="M254" i="62"/>
  <c r="AI254" i="62" s="1"/>
  <c r="AI250" i="62"/>
  <c r="O87" i="31" s="1"/>
  <c r="AI322" i="62"/>
  <c r="AI416" i="62"/>
  <c r="O179" i="31" s="1"/>
  <c r="AI369" i="62"/>
  <c r="AI115" i="62"/>
  <c r="AI433" i="62"/>
  <c r="AI138" i="62"/>
  <c r="AI299" i="62"/>
  <c r="AI346" i="62"/>
  <c r="L47" i="62"/>
  <c r="AI47" i="62" s="1"/>
  <c r="AI43" i="62"/>
  <c r="O15" i="31" s="1"/>
  <c r="AI89" i="62"/>
  <c r="O31" i="31" s="1"/>
  <c r="AI93" i="62"/>
  <c r="AI117" i="62"/>
  <c r="O42" i="31" s="1"/>
  <c r="AI278" i="62"/>
  <c r="O98" i="31" s="1"/>
  <c r="AI300" i="62"/>
  <c r="AI347" i="62"/>
  <c r="AI365" i="62"/>
  <c r="AI69" i="62"/>
  <c r="AI94" i="62"/>
  <c r="O34" i="31" s="1"/>
  <c r="E116" i="62"/>
  <c r="AI116" i="62" s="1"/>
  <c r="AI112" i="62"/>
  <c r="O39" i="31" s="1"/>
  <c r="AI392" i="62"/>
  <c r="AI388" i="62"/>
  <c r="AI411" i="62"/>
  <c r="O176" i="31" s="1"/>
  <c r="Z2" i="62"/>
  <c r="Z3" i="62" s="1"/>
  <c r="N2" i="62"/>
  <c r="N3" i="62" s="1"/>
  <c r="X2" i="62"/>
  <c r="X3" i="62" s="1"/>
  <c r="Y2" i="62"/>
  <c r="Y3" i="62" s="1"/>
  <c r="M2" i="62"/>
  <c r="M3" i="62" s="1"/>
  <c r="L2" i="62"/>
  <c r="L3" i="62" s="1"/>
  <c r="AI23" i="62"/>
  <c r="AI48" i="62"/>
  <c r="O18" i="31" s="1"/>
  <c r="E70" i="62"/>
  <c r="AI70" i="62" s="1"/>
  <c r="AI66" i="62"/>
  <c r="O23" i="31" s="1"/>
  <c r="E277" i="62"/>
  <c r="AI277" i="62" s="1"/>
  <c r="AI273" i="62"/>
  <c r="O95" i="31" s="1"/>
  <c r="R2" i="62"/>
  <c r="R3" i="62" s="1"/>
  <c r="E231" i="62"/>
  <c r="AI231" i="62" s="1"/>
  <c r="AI227" i="62"/>
  <c r="O79" i="31" s="1"/>
  <c r="AI391" i="62"/>
  <c r="E24" i="62"/>
  <c r="AI24" i="62" s="1"/>
  <c r="AI20" i="62"/>
  <c r="O7" i="31" s="1"/>
  <c r="E185" i="62"/>
  <c r="AI185" i="62" s="1"/>
  <c r="AI181" i="62"/>
  <c r="O63" i="31" s="1"/>
  <c r="AI434" i="62"/>
  <c r="F2" i="62"/>
  <c r="F3" i="62" s="1"/>
  <c r="U2" i="62"/>
  <c r="U3" i="62" s="1"/>
  <c r="G2" i="62"/>
  <c r="G3" i="62" s="1"/>
  <c r="V2" i="62"/>
  <c r="V3" i="62" s="1"/>
  <c r="AI135" i="62"/>
  <c r="O47" i="31" s="1"/>
  <c r="AI296" i="62"/>
  <c r="O103" i="31" s="1"/>
  <c r="AF299" i="60"/>
  <c r="AF230" i="60"/>
  <c r="AF323" i="60"/>
  <c r="AF346" i="60"/>
  <c r="J2" i="60"/>
  <c r="J3" i="60" s="1"/>
  <c r="AF209" i="60"/>
  <c r="N74" i="31" s="1"/>
  <c r="AF186" i="60"/>
  <c r="N66" i="31" s="1"/>
  <c r="AF208" i="60"/>
  <c r="AF227" i="60"/>
  <c r="N79" i="31" s="1"/>
  <c r="AF254" i="60"/>
  <c r="AF370" i="60"/>
  <c r="AF276" i="60"/>
  <c r="AF414" i="60"/>
  <c r="AF253" i="60"/>
  <c r="AF391" i="60"/>
  <c r="AF231" i="60"/>
  <c r="AF207" i="60"/>
  <c r="AF322" i="60"/>
  <c r="AF393" i="60"/>
  <c r="N171" i="31" s="1"/>
  <c r="AF255" i="60"/>
  <c r="N90" i="31" s="1"/>
  <c r="M2" i="60"/>
  <c r="M3" i="60" s="1"/>
  <c r="AB2" i="60"/>
  <c r="AB3" i="60" s="1"/>
  <c r="E2" i="60"/>
  <c r="E3" i="60" s="1"/>
  <c r="Q2" i="60"/>
  <c r="Q3" i="60" s="1"/>
  <c r="AC2" i="60"/>
  <c r="AC3" i="60" s="1"/>
  <c r="AA2" i="60"/>
  <c r="AA3" i="60" s="1"/>
  <c r="D2" i="60"/>
  <c r="D3" i="60" s="1"/>
  <c r="F2" i="60"/>
  <c r="F3" i="60" s="1"/>
  <c r="R2" i="60"/>
  <c r="R3" i="60" s="1"/>
  <c r="AD2" i="60"/>
  <c r="AD3" i="60" s="1"/>
  <c r="L2" i="60"/>
  <c r="L3" i="60" s="1"/>
  <c r="N2" i="60"/>
  <c r="N3" i="60" s="1"/>
  <c r="O2" i="60"/>
  <c r="O3" i="60" s="1"/>
  <c r="P2" i="60"/>
  <c r="P3" i="60" s="1"/>
  <c r="G2" i="60"/>
  <c r="G3" i="60" s="1"/>
  <c r="S2" i="60"/>
  <c r="S3" i="60" s="1"/>
  <c r="K2" i="60"/>
  <c r="K3" i="60" s="1"/>
  <c r="X2" i="60"/>
  <c r="X3" i="60" s="1"/>
  <c r="Y2" i="60"/>
  <c r="Y3" i="60" s="1"/>
  <c r="Z2" i="60"/>
  <c r="Z3" i="60" s="1"/>
  <c r="H2" i="60"/>
  <c r="H3" i="60" s="1"/>
  <c r="T2" i="60"/>
  <c r="T3" i="60" s="1"/>
  <c r="W2" i="60"/>
  <c r="W3" i="60" s="1"/>
  <c r="I2" i="60"/>
  <c r="I3" i="60" s="1"/>
  <c r="U2" i="60"/>
  <c r="U3" i="60" s="1"/>
  <c r="AF365" i="60"/>
  <c r="AF277" i="60"/>
  <c r="N95" i="31"/>
  <c r="AF342" i="60"/>
  <c r="N152" i="31" s="1"/>
  <c r="AF184" i="60"/>
  <c r="AF232" i="60"/>
  <c r="N82" i="31" s="1"/>
  <c r="AF250" i="60"/>
  <c r="N87" i="31" s="1"/>
  <c r="AF324" i="60"/>
  <c r="N147" i="31" s="1"/>
  <c r="AF368" i="60"/>
  <c r="AF345" i="60"/>
  <c r="N155" i="31" s="1"/>
  <c r="AF392" i="60"/>
  <c r="AF347" i="60"/>
  <c r="AF415" i="60"/>
  <c r="AF204" i="60"/>
  <c r="N71" i="31" s="1"/>
  <c r="AF300" i="60"/>
  <c r="AF278" i="60"/>
  <c r="N98" i="31" s="1"/>
  <c r="AF161" i="60"/>
  <c r="AF296" i="60"/>
  <c r="N103" i="31" s="1"/>
  <c r="AF388" i="60"/>
  <c r="AF319" i="60"/>
  <c r="N144" i="31" s="1"/>
  <c r="AF181" i="60"/>
  <c r="N63" i="31" s="1"/>
  <c r="AF411" i="60"/>
  <c r="N176" i="31" s="1"/>
  <c r="AF301" i="60"/>
  <c r="N106" i="31" s="1"/>
  <c r="AF416" i="60"/>
  <c r="N179" i="31" s="1"/>
  <c r="AF185" i="60"/>
  <c r="AF369" i="60"/>
  <c r="AI414" i="59"/>
  <c r="AI416" i="59"/>
  <c r="M179" i="31" s="1"/>
  <c r="AI411" i="59"/>
  <c r="M176" i="31" s="1"/>
  <c r="AI393" i="59"/>
  <c r="M171" i="31" s="1"/>
  <c r="AI391" i="59"/>
  <c r="AI388" i="59"/>
  <c r="AI392" i="59"/>
  <c r="AI368" i="59"/>
  <c r="AI365" i="59"/>
  <c r="AI370" i="59"/>
  <c r="AI345" i="59"/>
  <c r="M155" i="31" s="1"/>
  <c r="AI322" i="59"/>
  <c r="AI347" i="59"/>
  <c r="AI342" i="59"/>
  <c r="M152" i="31" s="1"/>
  <c r="AI319" i="59"/>
  <c r="M144" i="31" s="1"/>
  <c r="AI324" i="59"/>
  <c r="M147" i="31" s="1"/>
  <c r="AI299" i="59"/>
  <c r="AI301" i="59"/>
  <c r="M106" i="31" s="1"/>
  <c r="AI300" i="59"/>
  <c r="AI276" i="59"/>
  <c r="AI273" i="59"/>
  <c r="M95" i="31" s="1"/>
  <c r="AI277" i="59"/>
  <c r="AI253" i="59"/>
  <c r="AI255" i="59"/>
  <c r="M90" i="31" s="1"/>
  <c r="AI232" i="59"/>
  <c r="M82" i="31" s="1"/>
  <c r="AI230" i="59"/>
  <c r="AI207" i="59"/>
  <c r="AI209" i="59"/>
  <c r="M74" i="31" s="1"/>
  <c r="AI184" i="59"/>
  <c r="AI181" i="59"/>
  <c r="M63" i="31" s="1"/>
  <c r="AI161" i="59"/>
  <c r="AI163" i="59"/>
  <c r="M58" i="31" s="1"/>
  <c r="AI138" i="59"/>
  <c r="AI135" i="59"/>
  <c r="M47" i="31" s="1"/>
  <c r="AI140" i="59"/>
  <c r="M50" i="31" s="1"/>
  <c r="AI117" i="59"/>
  <c r="M42" i="31" s="1"/>
  <c r="AI115" i="59"/>
  <c r="AI92" i="59"/>
  <c r="AI94" i="59"/>
  <c r="M34" i="31" s="1"/>
  <c r="AI89" i="59"/>
  <c r="M31" i="31" s="1"/>
  <c r="AI69" i="59"/>
  <c r="AI71" i="59"/>
  <c r="M26" i="31" s="1"/>
  <c r="AI46" i="59"/>
  <c r="AI43" i="59"/>
  <c r="M15" i="31" s="1"/>
  <c r="AI434" i="59"/>
  <c r="AI48" i="59"/>
  <c r="M18" i="31" s="1"/>
  <c r="Y54" i="31"/>
  <c r="Y73" i="31"/>
  <c r="Y151" i="31"/>
  <c r="Y178" i="31"/>
  <c r="Y81" i="31"/>
  <c r="Y62" i="31"/>
  <c r="Y78" i="31"/>
  <c r="Y146" i="31"/>
  <c r="Y141" i="31"/>
  <c r="L141" i="31" s="1"/>
  <c r="Y157" i="31"/>
  <c r="L157" i="31" s="1"/>
  <c r="Y165" i="31"/>
  <c r="L165" i="31" s="1"/>
  <c r="Y86" i="31"/>
  <c r="Y102" i="31"/>
  <c r="Y68" i="31"/>
  <c r="Y65" i="31"/>
  <c r="L154" i="31"/>
  <c r="Y60" i="31"/>
  <c r="Y57" i="31"/>
  <c r="Y143" i="31"/>
  <c r="Y92" i="31"/>
  <c r="L146" i="31"/>
  <c r="Y70" i="31"/>
  <c r="Y89" i="31"/>
  <c r="Y97" i="31"/>
  <c r="Y100" i="31"/>
  <c r="AI25" i="59"/>
  <c r="M10" i="31" s="1"/>
  <c r="AI23" i="59"/>
  <c r="AI423" i="59"/>
  <c r="AI424" i="59"/>
  <c r="AI425" i="59"/>
  <c r="AI430" i="59"/>
  <c r="AI433" i="59"/>
  <c r="AI432" i="59"/>
  <c r="AI429" i="59"/>
  <c r="AI426" i="59"/>
  <c r="AI431" i="59"/>
  <c r="AI427" i="59"/>
  <c r="AI428" i="59"/>
  <c r="AI116" i="59"/>
  <c r="AI323" i="59"/>
  <c r="AI208" i="59"/>
  <c r="AI254" i="59"/>
  <c r="AI415" i="59"/>
  <c r="AI24" i="59"/>
  <c r="AI70" i="59"/>
  <c r="AI162" i="59"/>
  <c r="AI369" i="59"/>
  <c r="E2" i="59"/>
  <c r="E3" i="59" s="1"/>
  <c r="Q2" i="59"/>
  <c r="Q3" i="59" s="1"/>
  <c r="AC2" i="59"/>
  <c r="AC3" i="59" s="1"/>
  <c r="AI139" i="59"/>
  <c r="AI250" i="59"/>
  <c r="M87" i="31" s="1"/>
  <c r="AI296" i="59"/>
  <c r="M103" i="31" s="1"/>
  <c r="AI346" i="59"/>
  <c r="P2" i="59"/>
  <c r="P3" i="59" s="1"/>
  <c r="AD2" i="59"/>
  <c r="AD3" i="59" s="1"/>
  <c r="AI93" i="59"/>
  <c r="E185" i="59"/>
  <c r="AI185" i="59" s="1"/>
  <c r="S2" i="59"/>
  <c r="S3" i="59" s="1"/>
  <c r="AI204" i="59"/>
  <c r="M71" i="31" s="1"/>
  <c r="T2" i="59"/>
  <c r="T3" i="59" s="1"/>
  <c r="I2" i="59"/>
  <c r="I3" i="59" s="1"/>
  <c r="U2" i="59"/>
  <c r="U3" i="59" s="1"/>
  <c r="AG2" i="59"/>
  <c r="AG3" i="59" s="1"/>
  <c r="AI66" i="59"/>
  <c r="M23" i="31" s="1"/>
  <c r="AI112" i="59"/>
  <c r="M39" i="31" s="1"/>
  <c r="AB2" i="59"/>
  <c r="AB3" i="59" s="1"/>
  <c r="R2" i="59"/>
  <c r="R3" i="59" s="1"/>
  <c r="AE2" i="59"/>
  <c r="AE3" i="59" s="1"/>
  <c r="H2" i="59"/>
  <c r="H3" i="59" s="1"/>
  <c r="AF2" i="59"/>
  <c r="AF3" i="59" s="1"/>
  <c r="AI158" i="59"/>
  <c r="M55" i="31" s="1"/>
  <c r="AI231" i="59"/>
  <c r="J2" i="59"/>
  <c r="J3" i="59" s="1"/>
  <c r="V2" i="59"/>
  <c r="V3" i="59" s="1"/>
  <c r="AH2" i="59"/>
  <c r="AH3" i="59" s="1"/>
  <c r="AI20" i="59"/>
  <c r="M7" i="31" s="1"/>
  <c r="AI47" i="59"/>
  <c r="D2" i="59"/>
  <c r="D3" i="59" s="1"/>
  <c r="F2" i="59"/>
  <c r="F3" i="59" s="1"/>
  <c r="G2" i="59"/>
  <c r="G3" i="59" s="1"/>
  <c r="K2" i="59"/>
  <c r="K3" i="59" s="1"/>
  <c r="W2" i="59"/>
  <c r="W3" i="59" s="1"/>
  <c r="L2" i="59"/>
  <c r="L3" i="59" s="1"/>
  <c r="X2" i="59"/>
  <c r="X3" i="59" s="1"/>
  <c r="M2" i="59"/>
  <c r="M3" i="59" s="1"/>
  <c r="Y2" i="59"/>
  <c r="Y3" i="59" s="1"/>
  <c r="N2" i="59"/>
  <c r="N3" i="59" s="1"/>
  <c r="Z2" i="59"/>
  <c r="Z3" i="59" s="1"/>
  <c r="O2" i="59"/>
  <c r="O3" i="59" s="1"/>
  <c r="Y160" i="31" l="1"/>
  <c r="Y163" i="31"/>
  <c r="L163" i="31" s="1"/>
  <c r="X197" i="31"/>
  <c r="W116" i="31"/>
  <c r="Q20" i="25"/>
  <c r="AJ431" i="52"/>
  <c r="AL431" i="52" s="1"/>
  <c r="Q121" i="31"/>
  <c r="Q111" i="31"/>
  <c r="Q183" i="31"/>
  <c r="Q168" i="31"/>
  <c r="Q188" i="31"/>
  <c r="Q126" i="31"/>
  <c r="Q123" i="31"/>
  <c r="Q116" i="31"/>
  <c r="L125" i="31"/>
  <c r="L103" i="31"/>
  <c r="L122" i="31"/>
  <c r="L120" i="31"/>
  <c r="L95" i="31"/>
  <c r="L77" i="31"/>
  <c r="L79" i="31"/>
  <c r="L87" i="31"/>
  <c r="L71" i="31"/>
  <c r="L61" i="31"/>
  <c r="L63" i="31"/>
  <c r="Q132" i="31"/>
  <c r="Q197" i="31" s="1"/>
  <c r="L98" i="31"/>
  <c r="L74" i="31"/>
  <c r="L90" i="31"/>
  <c r="L82" i="31"/>
  <c r="L85" i="31"/>
  <c r="L106" i="31"/>
  <c r="Y105" i="31"/>
  <c r="L93" i="31"/>
  <c r="L101" i="31"/>
  <c r="L66" i="31"/>
  <c r="L69" i="31"/>
  <c r="Y64" i="31"/>
  <c r="L64" i="31"/>
  <c r="Y72" i="31"/>
  <c r="L72" i="31"/>
  <c r="Y56" i="31"/>
  <c r="L56" i="31"/>
  <c r="W130" i="31"/>
  <c r="W195" i="31" s="1"/>
  <c r="Y96" i="31"/>
  <c r="L96" i="31"/>
  <c r="Y88" i="31"/>
  <c r="L88" i="31"/>
  <c r="Y80" i="31"/>
  <c r="L80" i="31"/>
  <c r="Q135" i="31"/>
  <c r="Q200" i="31" s="1"/>
  <c r="Q134" i="31"/>
  <c r="Q199" i="31" s="1"/>
  <c r="W187" i="31"/>
  <c r="W183" i="31"/>
  <c r="M135" i="31"/>
  <c r="V183" i="31"/>
  <c r="O135" i="31"/>
  <c r="O200" i="31" s="1"/>
  <c r="P121" i="31"/>
  <c r="P183" i="31"/>
  <c r="P134" i="31"/>
  <c r="P199" i="31" s="1"/>
  <c r="P123" i="31"/>
  <c r="P126" i="31"/>
  <c r="P132" i="31"/>
  <c r="P197" i="31" s="1"/>
  <c r="P111" i="31"/>
  <c r="O121" i="31"/>
  <c r="O183" i="31"/>
  <c r="O134" i="31"/>
  <c r="O199" i="31" s="1"/>
  <c r="O132" i="31"/>
  <c r="O197" i="31" s="1"/>
  <c r="O130" i="31"/>
  <c r="O195" i="31" s="1"/>
  <c r="O168" i="31"/>
  <c r="O188" i="31"/>
  <c r="O126" i="31"/>
  <c r="O123" i="31"/>
  <c r="O116" i="31"/>
  <c r="AJ431" i="62"/>
  <c r="D3" i="13"/>
  <c r="A6" i="12"/>
  <c r="B6" i="12" s="1"/>
  <c r="G6" i="12" s="1"/>
  <c r="B5" i="12"/>
  <c r="O5" i="12" s="1"/>
  <c r="C3" i="13"/>
  <c r="E3" i="13"/>
  <c r="G3" i="13"/>
  <c r="A6" i="13"/>
  <c r="B6" i="13" s="1"/>
  <c r="E4" i="13"/>
  <c r="G4" i="13"/>
  <c r="C4" i="13"/>
  <c r="F4" i="13"/>
  <c r="D4" i="13"/>
  <c r="M111" i="31"/>
  <c r="M121" i="31"/>
  <c r="AJ433" i="51"/>
  <c r="V188" i="31"/>
  <c r="V121" i="31"/>
  <c r="AJ427" i="51"/>
  <c r="AL427" i="51" s="1"/>
  <c r="V126" i="31"/>
  <c r="V134" i="31"/>
  <c r="V199" i="31" s="1"/>
  <c r="V132" i="31"/>
  <c r="V197" i="31" s="1"/>
  <c r="V130" i="31"/>
  <c r="V195" i="31" s="1"/>
  <c r="AJ423" i="51"/>
  <c r="AJ431" i="51"/>
  <c r="AJ425" i="51"/>
  <c r="V116" i="31"/>
  <c r="V135" i="31"/>
  <c r="V200" i="31" s="1"/>
  <c r="V113" i="31"/>
  <c r="V111" i="31"/>
  <c r="V131" i="31" s="1"/>
  <c r="V196" i="31" s="1"/>
  <c r="AJ433" i="52"/>
  <c r="X135" i="31"/>
  <c r="X200" i="31" s="1"/>
  <c r="X111" i="31"/>
  <c r="X130" i="31"/>
  <c r="X195" i="31" s="1"/>
  <c r="X116" i="31"/>
  <c r="X134" i="31"/>
  <c r="X199" i="31" s="1"/>
  <c r="AJ427" i="52"/>
  <c r="X113" i="31"/>
  <c r="AJ429" i="52"/>
  <c r="AL427" i="52" s="1"/>
  <c r="X188" i="31"/>
  <c r="X126" i="31"/>
  <c r="X168" i="31"/>
  <c r="X123" i="31"/>
  <c r="X183" i="31"/>
  <c r="AJ423" i="52"/>
  <c r="AL423" i="52" s="1"/>
  <c r="Y170" i="31"/>
  <c r="AI424" i="50"/>
  <c r="W126" i="31"/>
  <c r="W133" i="31"/>
  <c r="W198" i="31" s="1"/>
  <c r="AI428" i="50"/>
  <c r="Y61" i="31"/>
  <c r="W121" i="31"/>
  <c r="Y104" i="31"/>
  <c r="AI434" i="50"/>
  <c r="W111" i="31"/>
  <c r="AI431" i="49"/>
  <c r="AK431" i="49" s="1"/>
  <c r="U186" i="31"/>
  <c r="AI433" i="49"/>
  <c r="U135" i="31"/>
  <c r="U200" i="31" s="1"/>
  <c r="U121" i="31"/>
  <c r="U130" i="31"/>
  <c r="U195" i="31" s="1"/>
  <c r="AI425" i="49"/>
  <c r="U134" i="31"/>
  <c r="U111" i="31"/>
  <c r="U183" i="31"/>
  <c r="AI423" i="49"/>
  <c r="U123" i="31"/>
  <c r="U188" i="31"/>
  <c r="U116" i="31"/>
  <c r="U132" i="31"/>
  <c r="U197" i="31" s="1"/>
  <c r="U113" i="31"/>
  <c r="L170" i="31"/>
  <c r="AJ425" i="48"/>
  <c r="AL423" i="48" s="1"/>
  <c r="T135" i="31"/>
  <c r="Y150" i="31"/>
  <c r="L150" i="31" s="1"/>
  <c r="T183" i="31"/>
  <c r="Y174" i="31"/>
  <c r="L174" i="31" s="1"/>
  <c r="T121" i="31"/>
  <c r="T134" i="31"/>
  <c r="T199" i="31" s="1"/>
  <c r="T113" i="31"/>
  <c r="T126" i="31"/>
  <c r="T130" i="31"/>
  <c r="T195" i="31" s="1"/>
  <c r="X121" i="31"/>
  <c r="W188" i="31"/>
  <c r="W124" i="31"/>
  <c r="Y124" i="31" s="1"/>
  <c r="W114" i="31"/>
  <c r="W135" i="31"/>
  <c r="AI426" i="50"/>
  <c r="AK424" i="50" s="1"/>
  <c r="W169" i="31"/>
  <c r="Y169" i="31" s="1"/>
  <c r="L169" i="31" s="1"/>
  <c r="L161" i="31"/>
  <c r="AI432" i="50"/>
  <c r="AI430" i="50"/>
  <c r="V168" i="31"/>
  <c r="V123" i="31"/>
  <c r="U126" i="31"/>
  <c r="AI429" i="49"/>
  <c r="AI427" i="49"/>
  <c r="U168" i="31"/>
  <c r="T187" i="31"/>
  <c r="T168" i="31"/>
  <c r="T188" i="31"/>
  <c r="T116" i="31"/>
  <c r="T132" i="31"/>
  <c r="T197" i="31" s="1"/>
  <c r="T111" i="31"/>
  <c r="T123" i="31"/>
  <c r="AJ433" i="48"/>
  <c r="S183" i="31"/>
  <c r="AJ431" i="66"/>
  <c r="S111" i="31"/>
  <c r="AJ429" i="66"/>
  <c r="S130" i="31"/>
  <c r="S195" i="31" s="1"/>
  <c r="S134" i="31"/>
  <c r="S121" i="31"/>
  <c r="S132" i="31"/>
  <c r="S197" i="31" s="1"/>
  <c r="S113" i="31"/>
  <c r="S188" i="31"/>
  <c r="S126" i="31"/>
  <c r="S168" i="31"/>
  <c r="S185" i="31" s="1"/>
  <c r="S116" i="31"/>
  <c r="AJ423" i="66"/>
  <c r="AJ425" i="66"/>
  <c r="S123" i="31"/>
  <c r="S135" i="31"/>
  <c r="S200" i="31" s="1"/>
  <c r="AJ433" i="66"/>
  <c r="R183" i="31"/>
  <c r="R111" i="31"/>
  <c r="AI431" i="67"/>
  <c r="Y85" i="31"/>
  <c r="AI423" i="67"/>
  <c r="R121" i="31"/>
  <c r="L158" i="31"/>
  <c r="R134" i="31"/>
  <c r="R199" i="31" s="1"/>
  <c r="R130" i="31"/>
  <c r="R195" i="31" s="1"/>
  <c r="AI425" i="67"/>
  <c r="Y77" i="31"/>
  <c r="R188" i="31"/>
  <c r="R135" i="31"/>
  <c r="R200" i="31" s="1"/>
  <c r="Y166" i="31"/>
  <c r="L166" i="31" s="1"/>
  <c r="R116" i="31"/>
  <c r="R132" i="31"/>
  <c r="R197" i="31" s="1"/>
  <c r="R126" i="31"/>
  <c r="AI427" i="67"/>
  <c r="AI429" i="67"/>
  <c r="R113" i="31"/>
  <c r="R123" i="31"/>
  <c r="Y101" i="31"/>
  <c r="AI433" i="67"/>
  <c r="R168" i="31"/>
  <c r="P135" i="31"/>
  <c r="P200" i="31" s="1"/>
  <c r="P168" i="31"/>
  <c r="P130" i="31"/>
  <c r="P195" i="31" s="1"/>
  <c r="P188" i="31"/>
  <c r="P113" i="31"/>
  <c r="P116" i="31"/>
  <c r="Y155" i="31"/>
  <c r="L155" i="31" s="1"/>
  <c r="Y106" i="31"/>
  <c r="Y93" i="31"/>
  <c r="Y90" i="31"/>
  <c r="Y184" i="31"/>
  <c r="M134" i="31"/>
  <c r="M130" i="31"/>
  <c r="M132" i="31"/>
  <c r="M123" i="31"/>
  <c r="M126" i="31"/>
  <c r="Y82" i="31"/>
  <c r="Y79" i="31"/>
  <c r="Y71" i="31"/>
  <c r="Y179" i="31"/>
  <c r="L179" i="31" s="1"/>
  <c r="Y176" i="31"/>
  <c r="L176" i="31" s="1"/>
  <c r="Y171" i="31"/>
  <c r="L171" i="31" s="1"/>
  <c r="M168" i="31"/>
  <c r="Y152" i="31"/>
  <c r="L152" i="31" s="1"/>
  <c r="Y142" i="31"/>
  <c r="L142" i="31" s="1"/>
  <c r="Y147" i="31"/>
  <c r="L147" i="31" s="1"/>
  <c r="Y144" i="31"/>
  <c r="L144" i="31" s="1"/>
  <c r="Y66" i="31"/>
  <c r="Y63" i="31"/>
  <c r="M113" i="31"/>
  <c r="M116" i="31"/>
  <c r="N121" i="31"/>
  <c r="Y182" i="31"/>
  <c r="L182" i="31" s="1"/>
  <c r="AF6" i="60"/>
  <c r="Y69" i="31"/>
  <c r="Y74" i="31"/>
  <c r="N183" i="31"/>
  <c r="Y103" i="31"/>
  <c r="L162" i="31"/>
  <c r="Y167" i="31"/>
  <c r="Y95" i="31"/>
  <c r="Y98" i="31"/>
  <c r="N123" i="31"/>
  <c r="Y125" i="31"/>
  <c r="N168" i="31"/>
  <c r="N126" i="31"/>
  <c r="Y87" i="31"/>
  <c r="N188" i="31"/>
  <c r="W132" i="31"/>
  <c r="W197" i="31" s="1"/>
  <c r="AJ427" i="48"/>
  <c r="AJ431" i="48"/>
  <c r="AJ429" i="48"/>
  <c r="Q130" i="31"/>
  <c r="Q195" i="31" s="1"/>
  <c r="Y122" i="31"/>
  <c r="Y120" i="31"/>
  <c r="AJ427" i="66"/>
  <c r="AL427" i="66" s="1"/>
  <c r="AJ425" i="59"/>
  <c r="AJ425" i="64"/>
  <c r="AJ433" i="64"/>
  <c r="AJ429" i="64"/>
  <c r="AJ427" i="64"/>
  <c r="AJ431" i="64"/>
  <c r="AJ423" i="64"/>
  <c r="AI431" i="63"/>
  <c r="AI425" i="63"/>
  <c r="AI429" i="63"/>
  <c r="AI427" i="63"/>
  <c r="AI433" i="63"/>
  <c r="AI423" i="63"/>
  <c r="AJ429" i="62"/>
  <c r="AJ423" i="62"/>
  <c r="AJ427" i="62"/>
  <c r="AJ425" i="62"/>
  <c r="AJ433" i="62"/>
  <c r="AJ429" i="59"/>
  <c r="AJ431" i="59"/>
  <c r="AJ433" i="59"/>
  <c r="AJ427" i="59"/>
  <c r="AJ423" i="59"/>
  <c r="W200" i="31" l="1"/>
  <c r="Q131" i="31"/>
  <c r="Q196" i="31" s="1"/>
  <c r="AL427" i="64"/>
  <c r="Q185" i="31"/>
  <c r="Q136" i="31"/>
  <c r="Q201" i="31" s="1"/>
  <c r="W136" i="31"/>
  <c r="W201" i="31" s="1"/>
  <c r="L121" i="31"/>
  <c r="L124" i="31"/>
  <c r="L126" i="31"/>
  <c r="L123" i="31"/>
  <c r="V185" i="31"/>
  <c r="U199" i="31"/>
  <c r="U136" i="31"/>
  <c r="U201" i="31" s="1"/>
  <c r="P131" i="31"/>
  <c r="P196" i="31" s="1"/>
  <c r="P133" i="31"/>
  <c r="P136" i="31"/>
  <c r="P201" i="31" s="1"/>
  <c r="P185" i="31"/>
  <c r="O185" i="31"/>
  <c r="O136" i="31"/>
  <c r="O201" i="31" s="1"/>
  <c r="AL431" i="62"/>
  <c r="F5" i="12"/>
  <c r="E5" i="12"/>
  <c r="K5" i="12"/>
  <c r="N5" i="12"/>
  <c r="H5" i="12"/>
  <c r="M5" i="12"/>
  <c r="C5" i="12"/>
  <c r="A7" i="12"/>
  <c r="B7" i="12" s="1"/>
  <c r="D7" i="12" s="1"/>
  <c r="C6" i="12"/>
  <c r="D5" i="12"/>
  <c r="I5" i="12"/>
  <c r="J5" i="12"/>
  <c r="L5" i="12"/>
  <c r="G5" i="12"/>
  <c r="L6" i="12"/>
  <c r="D6" i="12"/>
  <c r="E6" i="12"/>
  <c r="J6" i="12"/>
  <c r="I6" i="12"/>
  <c r="F6" i="12"/>
  <c r="H6" i="12"/>
  <c r="K6" i="12"/>
  <c r="O6" i="12"/>
  <c r="N6" i="12"/>
  <c r="M6" i="12"/>
  <c r="D5" i="13"/>
  <c r="E5" i="13"/>
  <c r="G5" i="13"/>
  <c r="C5" i="13"/>
  <c r="F5" i="13"/>
  <c r="A7" i="13"/>
  <c r="B7" i="13" s="1"/>
  <c r="M131" i="31"/>
  <c r="AL431" i="51"/>
  <c r="V136" i="31"/>
  <c r="V201" i="31" s="1"/>
  <c r="AL423" i="51"/>
  <c r="V133" i="31"/>
  <c r="X185" i="31"/>
  <c r="X131" i="31"/>
  <c r="X196" i="31" s="1"/>
  <c r="X133" i="31"/>
  <c r="X136" i="31"/>
  <c r="X201" i="31" s="1"/>
  <c r="AK428" i="50"/>
  <c r="W131" i="31"/>
  <c r="W196" i="31" s="1"/>
  <c r="AK432" i="50"/>
  <c r="W134" i="31"/>
  <c r="U131" i="31"/>
  <c r="U196" i="31" s="1"/>
  <c r="AK423" i="49"/>
  <c r="U133" i="31"/>
  <c r="AK427" i="49"/>
  <c r="U185" i="31"/>
  <c r="T131" i="31"/>
  <c r="T196" i="31" s="1"/>
  <c r="T200" i="31"/>
  <c r="T133" i="31"/>
  <c r="T136" i="31"/>
  <c r="T201" i="31" s="1"/>
  <c r="T185" i="31"/>
  <c r="Y187" i="31"/>
  <c r="L187" i="31"/>
  <c r="W186" i="31"/>
  <c r="AL431" i="48"/>
  <c r="AL427" i="48"/>
  <c r="AL431" i="66"/>
  <c r="S136" i="31"/>
  <c r="S201" i="31" s="1"/>
  <c r="S131" i="31"/>
  <c r="S196" i="31" s="1"/>
  <c r="S133" i="31"/>
  <c r="S198" i="31" s="1"/>
  <c r="AL423" i="66"/>
  <c r="Y183" i="31"/>
  <c r="L183" i="31" s="1"/>
  <c r="AK427" i="67"/>
  <c r="R131" i="31"/>
  <c r="R196" i="31" s="1"/>
  <c r="Y121" i="31"/>
  <c r="AK431" i="67"/>
  <c r="AK423" i="67"/>
  <c r="R185" i="31"/>
  <c r="R136" i="31"/>
  <c r="R201" i="31" s="1"/>
  <c r="R133" i="31"/>
  <c r="M136" i="31"/>
  <c r="Y126" i="31"/>
  <c r="Y123" i="31"/>
  <c r="M133" i="31"/>
  <c r="Y168" i="31"/>
  <c r="L168" i="31" s="1"/>
  <c r="L160" i="31"/>
  <c r="Y188" i="31"/>
  <c r="L188" i="31" s="1"/>
  <c r="AF7" i="60"/>
  <c r="N185" i="31"/>
  <c r="AL423" i="59"/>
  <c r="AL431" i="64"/>
  <c r="AL423" i="64"/>
  <c r="AK431" i="63"/>
  <c r="AK423" i="63"/>
  <c r="AK427" i="63"/>
  <c r="AL427" i="62"/>
  <c r="AL423" i="62"/>
  <c r="AL427" i="59"/>
  <c r="AL431" i="59"/>
  <c r="S199" i="31"/>
  <c r="V198" i="31" l="1"/>
  <c r="R198" i="31"/>
  <c r="P198" i="31"/>
  <c r="A8" i="12"/>
  <c r="B8" i="12" s="1"/>
  <c r="I8" i="12" s="1"/>
  <c r="C7" i="12"/>
  <c r="E7" i="12"/>
  <c r="F7" i="12"/>
  <c r="L7" i="12"/>
  <c r="K7" i="12"/>
  <c r="G7" i="12"/>
  <c r="O7" i="12"/>
  <c r="J7" i="12"/>
  <c r="N7" i="12"/>
  <c r="I7" i="12"/>
  <c r="H7" i="12"/>
  <c r="M7" i="12"/>
  <c r="F6" i="13"/>
  <c r="D6" i="13"/>
  <c r="G6" i="13"/>
  <c r="C6" i="13"/>
  <c r="E6" i="13"/>
  <c r="A8" i="13"/>
  <c r="B8" i="13" s="1"/>
  <c r="X198" i="31"/>
  <c r="U198" i="31"/>
  <c r="T198" i="31"/>
  <c r="Y186" i="31"/>
  <c r="L186" i="31" s="1"/>
  <c r="W199" i="31"/>
  <c r="AF8" i="60"/>
  <c r="Y185" i="31"/>
  <c r="L185" i="31" s="1"/>
  <c r="A9" i="12" l="1"/>
  <c r="B9" i="12" s="1"/>
  <c r="G9" i="12" s="1"/>
  <c r="C8" i="12"/>
  <c r="H8" i="12"/>
  <c r="M8" i="12"/>
  <c r="L8" i="12"/>
  <c r="J8" i="12"/>
  <c r="G8" i="12"/>
  <c r="O8" i="12"/>
  <c r="D8" i="12"/>
  <c r="E8" i="12"/>
  <c r="F8" i="12"/>
  <c r="K8" i="12"/>
  <c r="N8" i="12"/>
  <c r="G7" i="13"/>
  <c r="F7" i="13"/>
  <c r="C7" i="13"/>
  <c r="D7" i="13"/>
  <c r="E7" i="13"/>
  <c r="A9" i="13"/>
  <c r="B9" i="13" s="1"/>
  <c r="AF9" i="60"/>
  <c r="A10" i="12" l="1"/>
  <c r="C9" i="12"/>
  <c r="I9" i="12"/>
  <c r="E9" i="12"/>
  <c r="F9" i="12"/>
  <c r="O9" i="12"/>
  <c r="N9" i="12"/>
  <c r="D9" i="12"/>
  <c r="L9" i="12"/>
  <c r="K9" i="12"/>
  <c r="J9" i="12"/>
  <c r="H9" i="12"/>
  <c r="M9" i="12"/>
  <c r="G8" i="13"/>
  <c r="F8" i="13"/>
  <c r="C8" i="13"/>
  <c r="D8" i="13"/>
  <c r="E8" i="13"/>
  <c r="A10" i="13"/>
  <c r="B10" i="13" s="1"/>
  <c r="AF10" i="60"/>
  <c r="A11" i="12" l="1"/>
  <c r="B10" i="12"/>
  <c r="M10" i="12" s="1"/>
  <c r="G9" i="13"/>
  <c r="E9" i="13"/>
  <c r="D9" i="13"/>
  <c r="F9" i="13"/>
  <c r="C9" i="13"/>
  <c r="A11" i="13"/>
  <c r="B11" i="13" s="1"/>
  <c r="AF11" i="60"/>
  <c r="L10" i="12" l="1"/>
  <c r="A12" i="12"/>
  <c r="B12" i="12" s="1"/>
  <c r="O12" i="12" s="1"/>
  <c r="E10" i="12"/>
  <c r="D10" i="12"/>
  <c r="K10" i="12"/>
  <c r="N10" i="12"/>
  <c r="O10" i="12"/>
  <c r="H10" i="12"/>
  <c r="I10" i="12"/>
  <c r="G10" i="12"/>
  <c r="B11" i="12"/>
  <c r="I11" i="12" s="1"/>
  <c r="C10" i="12"/>
  <c r="F10" i="12"/>
  <c r="J10" i="12"/>
  <c r="G10" i="13"/>
  <c r="E10" i="13"/>
  <c r="D10" i="13"/>
  <c r="F10" i="13"/>
  <c r="C10" i="13"/>
  <c r="A12" i="13"/>
  <c r="B12" i="13" s="1"/>
  <c r="AF12" i="60"/>
  <c r="D11" i="12" l="1"/>
  <c r="J11" i="12"/>
  <c r="L11" i="12"/>
  <c r="N11" i="12"/>
  <c r="H11" i="12"/>
  <c r="G11" i="12"/>
  <c r="F11" i="12"/>
  <c r="E11" i="12"/>
  <c r="M11" i="12"/>
  <c r="C11" i="12"/>
  <c r="K11" i="12"/>
  <c r="A13" i="12"/>
  <c r="B13" i="12" s="1"/>
  <c r="C12" i="12"/>
  <c r="O11" i="12"/>
  <c r="D12" i="12"/>
  <c r="N12" i="12"/>
  <c r="M12" i="12"/>
  <c r="H12" i="12"/>
  <c r="I12" i="12"/>
  <c r="L12" i="12"/>
  <c r="K12" i="12"/>
  <c r="J12" i="12"/>
  <c r="E12" i="12"/>
  <c r="F12" i="12"/>
  <c r="G12" i="12"/>
  <c r="D11" i="13"/>
  <c r="E11" i="13"/>
  <c r="G11" i="13"/>
  <c r="F11" i="13"/>
  <c r="C11" i="13"/>
  <c r="A13" i="13"/>
  <c r="B13" i="13" s="1"/>
  <c r="AF13" i="60"/>
  <c r="A14" i="12" l="1"/>
  <c r="C13" i="12"/>
  <c r="O13" i="12"/>
  <c r="K13" i="12"/>
  <c r="D13" i="12"/>
  <c r="J13" i="12"/>
  <c r="I13" i="12"/>
  <c r="N13" i="12"/>
  <c r="E13" i="12"/>
  <c r="M13" i="12"/>
  <c r="H13" i="12"/>
  <c r="G13" i="12"/>
  <c r="F13" i="12"/>
  <c r="L13" i="12"/>
  <c r="D12" i="13"/>
  <c r="E12" i="13"/>
  <c r="F12" i="13"/>
  <c r="G12" i="13"/>
  <c r="C12" i="13"/>
  <c r="A14" i="13"/>
  <c r="B14" i="13" s="1"/>
  <c r="AF14" i="60"/>
  <c r="A15" i="12" l="1"/>
  <c r="B14" i="12"/>
  <c r="L14" i="12" s="1"/>
  <c r="G13" i="13"/>
  <c r="E13" i="13"/>
  <c r="F13" i="13"/>
  <c r="C13" i="13"/>
  <c r="D13" i="13"/>
  <c r="A15" i="13"/>
  <c r="B15" i="13" s="1"/>
  <c r="AF15" i="60"/>
  <c r="A16" i="12" l="1"/>
  <c r="E14" i="12"/>
  <c r="B15" i="12"/>
  <c r="H15" i="12" s="1"/>
  <c r="J14" i="12"/>
  <c r="F14" i="12"/>
  <c r="N14" i="12"/>
  <c r="K14" i="12"/>
  <c r="I14" i="12"/>
  <c r="D14" i="12"/>
  <c r="G14" i="12"/>
  <c r="M14" i="12"/>
  <c r="C14" i="12"/>
  <c r="H14" i="12"/>
  <c r="O14" i="12"/>
  <c r="E14" i="13"/>
  <c r="F14" i="13"/>
  <c r="C14" i="13"/>
  <c r="G14" i="13"/>
  <c r="D14" i="13"/>
  <c r="A16" i="13"/>
  <c r="B16" i="13" s="1"/>
  <c r="C16" i="13" s="1"/>
  <c r="AF16" i="60"/>
  <c r="D15" i="12" l="1"/>
  <c r="A17" i="12"/>
  <c r="B17" i="12" s="1"/>
  <c r="E17" i="12" s="1"/>
  <c r="M15" i="12"/>
  <c r="J15" i="12"/>
  <c r="O15" i="12"/>
  <c r="I15" i="12"/>
  <c r="C15" i="12"/>
  <c r="B16" i="12"/>
  <c r="H16" i="12" s="1"/>
  <c r="K15" i="12"/>
  <c r="E15" i="12"/>
  <c r="F15" i="12"/>
  <c r="N15" i="12"/>
  <c r="G15" i="12"/>
  <c r="L15" i="12"/>
  <c r="E15" i="13"/>
  <c r="F15" i="13"/>
  <c r="C15" i="13"/>
  <c r="G15" i="13"/>
  <c r="D15" i="13"/>
  <c r="A17" i="13"/>
  <c r="B17" i="13" s="1"/>
  <c r="AF17" i="60"/>
  <c r="N16" i="12" l="1"/>
  <c r="O16" i="12"/>
  <c r="L16" i="12"/>
  <c r="F16" i="12"/>
  <c r="C16" i="12"/>
  <c r="G16" i="12"/>
  <c r="A18" i="12"/>
  <c r="B18" i="12" s="1"/>
  <c r="E18" i="12" s="1"/>
  <c r="C17" i="12"/>
  <c r="I16" i="12"/>
  <c r="D16" i="12"/>
  <c r="J16" i="12"/>
  <c r="K16" i="12"/>
  <c r="M16" i="12"/>
  <c r="E16" i="12"/>
  <c r="O17" i="12"/>
  <c r="D17" i="12"/>
  <c r="K17" i="12"/>
  <c r="J17" i="12"/>
  <c r="I17" i="12"/>
  <c r="H17" i="12"/>
  <c r="N17" i="12"/>
  <c r="M17" i="12"/>
  <c r="F17" i="12"/>
  <c r="G17" i="12"/>
  <c r="L17" i="12"/>
  <c r="E16" i="13"/>
  <c r="D16" i="13"/>
  <c r="G16" i="13"/>
  <c r="F16" i="13"/>
  <c r="A18" i="13"/>
  <c r="AF18" i="60"/>
  <c r="N5" i="31" s="1"/>
  <c r="Y5" i="31" s="1"/>
  <c r="L5" i="31" l="1"/>
  <c r="B18" i="13"/>
  <c r="A19" i="13"/>
  <c r="B19" i="13" s="1"/>
  <c r="A19" i="12"/>
  <c r="C18" i="12"/>
  <c r="H18" i="12"/>
  <c r="D18" i="12"/>
  <c r="K18" i="12"/>
  <c r="O18" i="12"/>
  <c r="N18" i="12"/>
  <c r="M18" i="12"/>
  <c r="L18" i="12"/>
  <c r="G18" i="12"/>
  <c r="J18" i="12"/>
  <c r="F18" i="12"/>
  <c r="I18" i="12"/>
  <c r="D17" i="13"/>
  <c r="E17" i="13"/>
  <c r="G17" i="13"/>
  <c r="F17" i="13"/>
  <c r="C17" i="13"/>
  <c r="AF19" i="60"/>
  <c r="N6" i="31" s="1"/>
  <c r="Y6" i="31" s="1"/>
  <c r="L6" i="31" l="1"/>
  <c r="A20" i="12"/>
  <c r="B19" i="12"/>
  <c r="F19" i="12" s="1"/>
  <c r="F18" i="13"/>
  <c r="D18" i="13"/>
  <c r="G18" i="13"/>
  <c r="C18" i="13"/>
  <c r="E18" i="13"/>
  <c r="A20" i="13"/>
  <c r="B20" i="13" s="1"/>
  <c r="AF20" i="60"/>
  <c r="N7" i="31" s="1"/>
  <c r="Y7" i="31" s="1"/>
  <c r="L7" i="31" l="1"/>
  <c r="L19" i="12"/>
  <c r="M19" i="12"/>
  <c r="N19" i="12"/>
  <c r="O19" i="12"/>
  <c r="H19" i="12"/>
  <c r="I19" i="12"/>
  <c r="K19" i="12"/>
  <c r="D19" i="12"/>
  <c r="A21" i="12"/>
  <c r="J19" i="12"/>
  <c r="G19" i="12"/>
  <c r="E19" i="12"/>
  <c r="B20" i="12"/>
  <c r="O20" i="12" s="1"/>
  <c r="C19" i="12"/>
  <c r="C19" i="13"/>
  <c r="A21" i="13"/>
  <c r="B21" i="13" s="1"/>
  <c r="AF21" i="60"/>
  <c r="N8" i="31" s="1"/>
  <c r="Y8" i="31" s="1"/>
  <c r="L8" i="31" l="1"/>
  <c r="E20" i="12"/>
  <c r="C20" i="12"/>
  <c r="K20" i="12"/>
  <c r="J20" i="12"/>
  <c r="H20" i="12"/>
  <c r="N20" i="12"/>
  <c r="I20" i="12"/>
  <c r="F20" i="12"/>
  <c r="A22" i="12"/>
  <c r="B22" i="12" s="1"/>
  <c r="F22" i="12" s="1"/>
  <c r="D20" i="12"/>
  <c r="G20" i="12"/>
  <c r="B21" i="12"/>
  <c r="O21" i="12" s="1"/>
  <c r="L20" i="12"/>
  <c r="M20" i="12"/>
  <c r="C20" i="13"/>
  <c r="A22" i="13"/>
  <c r="B22" i="13" s="1"/>
  <c r="AF22" i="60"/>
  <c r="N9" i="31" s="1"/>
  <c r="Y9" i="31" l="1"/>
  <c r="L9" i="31"/>
  <c r="D21" i="12"/>
  <c r="J21" i="12"/>
  <c r="F21" i="12"/>
  <c r="E21" i="12"/>
  <c r="M21" i="12"/>
  <c r="N21" i="12"/>
  <c r="K21" i="12"/>
  <c r="G21" i="12"/>
  <c r="L21" i="12"/>
  <c r="H21" i="12"/>
  <c r="C21" i="12"/>
  <c r="I21" i="12"/>
  <c r="A23" i="12"/>
  <c r="B23" i="12" s="1"/>
  <c r="M23" i="12" s="1"/>
  <c r="C22" i="12"/>
  <c r="L22" i="12"/>
  <c r="O22" i="12"/>
  <c r="M22" i="12"/>
  <c r="K22" i="12"/>
  <c r="J22" i="12"/>
  <c r="D22" i="12"/>
  <c r="G22" i="12"/>
  <c r="I22" i="12"/>
  <c r="H22" i="12"/>
  <c r="N22" i="12"/>
  <c r="E22" i="12"/>
  <c r="A23" i="13"/>
  <c r="B23" i="13" s="1"/>
  <c r="G21" i="13"/>
  <c r="E21" i="13"/>
  <c r="D21" i="13"/>
  <c r="F21" i="13"/>
  <c r="C21" i="13"/>
  <c r="AF23" i="60"/>
  <c r="A24" i="12" l="1"/>
  <c r="B24" i="12" s="1"/>
  <c r="K24" i="12" s="1"/>
  <c r="C23" i="12"/>
  <c r="K23" i="12"/>
  <c r="J23" i="12"/>
  <c r="L23" i="12"/>
  <c r="D23" i="12"/>
  <c r="I23" i="12"/>
  <c r="H23" i="12"/>
  <c r="E23" i="12"/>
  <c r="F23" i="12"/>
  <c r="G23" i="12"/>
  <c r="N23" i="12"/>
  <c r="O23" i="12"/>
  <c r="F22" i="13"/>
  <c r="D22" i="13"/>
  <c r="E22" i="13"/>
  <c r="G22" i="13"/>
  <c r="C22" i="13"/>
  <c r="A24" i="13"/>
  <c r="B24" i="13" s="1"/>
  <c r="AF24" i="60"/>
  <c r="A25" i="12" l="1"/>
  <c r="C24" i="12"/>
  <c r="F24" i="12"/>
  <c r="O24" i="12"/>
  <c r="G24" i="12"/>
  <c r="E24" i="12"/>
  <c r="N24" i="12"/>
  <c r="D24" i="12"/>
  <c r="I24" i="12"/>
  <c r="L24" i="12"/>
  <c r="M24" i="12"/>
  <c r="H24" i="12"/>
  <c r="J24" i="12"/>
  <c r="B25" i="12"/>
  <c r="G25" i="12" s="1"/>
  <c r="D23" i="13"/>
  <c r="E23" i="13"/>
  <c r="G23" i="13"/>
  <c r="F23" i="13"/>
  <c r="C23" i="13"/>
  <c r="A25" i="13"/>
  <c r="B25" i="13" s="1"/>
  <c r="AF25" i="60"/>
  <c r="N10" i="31" s="1"/>
  <c r="Y10" i="31" s="1"/>
  <c r="L10" i="31" l="1"/>
  <c r="A26" i="12"/>
  <c r="B26" i="12" s="1"/>
  <c r="I26" i="12" s="1"/>
  <c r="C25" i="12"/>
  <c r="D25" i="12"/>
  <c r="J25" i="12"/>
  <c r="I25" i="12"/>
  <c r="L25" i="12"/>
  <c r="E25" i="12"/>
  <c r="O25" i="12"/>
  <c r="H25" i="12"/>
  <c r="M25" i="12"/>
  <c r="N25" i="12"/>
  <c r="K25" i="12"/>
  <c r="F25" i="12"/>
  <c r="D24" i="13"/>
  <c r="E24" i="13"/>
  <c r="F24" i="13"/>
  <c r="G24" i="13"/>
  <c r="C24" i="13"/>
  <c r="A26" i="13"/>
  <c r="B26" i="13" s="1"/>
  <c r="AF27" i="60"/>
  <c r="N12" i="31" s="1"/>
  <c r="L12" i="31" s="1"/>
  <c r="A27" i="12" l="1"/>
  <c r="B27" i="12" s="1"/>
  <c r="E27" i="12" s="1"/>
  <c r="C26" i="12"/>
  <c r="G26" i="12"/>
  <c r="N26" i="12"/>
  <c r="E26" i="12"/>
  <c r="H26" i="12"/>
  <c r="M26" i="12"/>
  <c r="J26" i="12"/>
  <c r="L26" i="12"/>
  <c r="F26" i="12"/>
  <c r="D26" i="12"/>
  <c r="O26" i="12"/>
  <c r="K26" i="12"/>
  <c r="G25" i="13"/>
  <c r="E25" i="13"/>
  <c r="F25" i="13"/>
  <c r="C25" i="13"/>
  <c r="D25" i="13"/>
  <c r="A27" i="13"/>
  <c r="B27" i="13" s="1"/>
  <c r="AF28" i="60"/>
  <c r="Y12" i="31"/>
  <c r="A28" i="12" l="1"/>
  <c r="B28" i="12" s="1"/>
  <c r="O28" i="12" s="1"/>
  <c r="C27" i="12"/>
  <c r="I27" i="12"/>
  <c r="G27" i="12"/>
  <c r="H27" i="12"/>
  <c r="F27" i="12"/>
  <c r="O27" i="12"/>
  <c r="N27" i="12"/>
  <c r="M27" i="12"/>
  <c r="L27" i="12"/>
  <c r="K27" i="12"/>
  <c r="J27" i="12"/>
  <c r="D27" i="12"/>
  <c r="E26" i="13"/>
  <c r="G26" i="13"/>
  <c r="F26" i="13"/>
  <c r="C26" i="13"/>
  <c r="D26" i="13"/>
  <c r="A28" i="13"/>
  <c r="B28" i="13" s="1"/>
  <c r="AF29" i="60"/>
  <c r="A29" i="12" l="1"/>
  <c r="B29" i="12" s="1"/>
  <c r="H29" i="12" s="1"/>
  <c r="C28" i="12"/>
  <c r="N28" i="12"/>
  <c r="M28" i="12"/>
  <c r="K28" i="12"/>
  <c r="J28" i="12"/>
  <c r="I28" i="12"/>
  <c r="F28" i="12"/>
  <c r="G28" i="12"/>
  <c r="H28" i="12"/>
  <c r="L28" i="12"/>
  <c r="D28" i="12"/>
  <c r="E28" i="12"/>
  <c r="E27" i="13"/>
  <c r="G27" i="13"/>
  <c r="F27" i="13"/>
  <c r="C27" i="13"/>
  <c r="D27" i="13"/>
  <c r="A29" i="13"/>
  <c r="B29" i="13" s="1"/>
  <c r="AF30" i="60"/>
  <c r="A30" i="12" l="1"/>
  <c r="C29" i="12"/>
  <c r="B30" i="12"/>
  <c r="H30" i="12" s="1"/>
  <c r="M29" i="12"/>
  <c r="O29" i="12"/>
  <c r="F29" i="12"/>
  <c r="N29" i="12"/>
  <c r="L29" i="12"/>
  <c r="K29" i="12"/>
  <c r="J29" i="12"/>
  <c r="E29" i="12"/>
  <c r="D29" i="12"/>
  <c r="G29" i="12"/>
  <c r="I29" i="12"/>
  <c r="F28" i="13"/>
  <c r="D28" i="13"/>
  <c r="G28" i="13"/>
  <c r="C28" i="13"/>
  <c r="E28" i="13"/>
  <c r="A30" i="13"/>
  <c r="A31" i="13" s="1"/>
  <c r="A32" i="13" s="1"/>
  <c r="A33" i="13" s="1"/>
  <c r="AF31" i="60"/>
  <c r="B30" i="13" l="1"/>
  <c r="F30" i="13" s="1"/>
  <c r="A31" i="12"/>
  <c r="C30" i="12"/>
  <c r="O30" i="12"/>
  <c r="M30" i="12"/>
  <c r="L30" i="12"/>
  <c r="N30" i="12"/>
  <c r="D30" i="12"/>
  <c r="J30" i="12"/>
  <c r="K30" i="12"/>
  <c r="E30" i="12"/>
  <c r="I30" i="12"/>
  <c r="G30" i="12"/>
  <c r="F30" i="12"/>
  <c r="F29" i="13"/>
  <c r="D29" i="13"/>
  <c r="G29" i="13"/>
  <c r="C29" i="13"/>
  <c r="E29" i="13"/>
  <c r="AF32" i="60"/>
  <c r="B31" i="13" l="1"/>
  <c r="E30" i="13"/>
  <c r="E34" i="13" s="1"/>
  <c r="C30" i="13"/>
  <c r="C34" i="13" s="1"/>
  <c r="G30" i="13"/>
  <c r="G34" i="13" s="1"/>
  <c r="D30" i="13"/>
  <c r="D34" i="13" s="1"/>
  <c r="B31" i="12"/>
  <c r="H31" i="12" s="1"/>
  <c r="A32" i="12"/>
  <c r="A33" i="12" s="1"/>
  <c r="A34" i="12" s="1"/>
  <c r="F34" i="13"/>
  <c r="AF33" i="60"/>
  <c r="F31" i="12" l="1"/>
  <c r="O31" i="12"/>
  <c r="J31" i="12"/>
  <c r="E31" i="12"/>
  <c r="I31" i="12"/>
  <c r="M31" i="12"/>
  <c r="C31" i="12"/>
  <c r="L31" i="12"/>
  <c r="G31" i="12"/>
  <c r="K31" i="12"/>
  <c r="N31" i="12"/>
  <c r="D31" i="12"/>
  <c r="B33" i="13"/>
  <c r="B32" i="13"/>
  <c r="C35" i="13"/>
  <c r="F31" i="13"/>
  <c r="C31" i="13"/>
  <c r="G31" i="13"/>
  <c r="E31" i="13"/>
  <c r="D31" i="13"/>
  <c r="B32" i="12"/>
  <c r="C32" i="12" s="1"/>
  <c r="AF34" i="60"/>
  <c r="C32" i="13" l="1"/>
  <c r="F32" i="13"/>
  <c r="G32" i="13"/>
  <c r="E32" i="13"/>
  <c r="D32" i="13"/>
  <c r="C33" i="13"/>
  <c r="F33" i="13"/>
  <c r="G33" i="13"/>
  <c r="E33" i="13"/>
  <c r="D33" i="13"/>
  <c r="M32" i="12"/>
  <c r="B33" i="12"/>
  <c r="C33" i="12" s="1"/>
  <c r="C35" i="12" s="1"/>
  <c r="D32" i="12"/>
  <c r="E32" i="12"/>
  <c r="O32" i="12"/>
  <c r="K32" i="12"/>
  <c r="J32" i="12"/>
  <c r="H32" i="12"/>
  <c r="G32" i="12"/>
  <c r="N32" i="12"/>
  <c r="L32" i="12"/>
  <c r="I32" i="12"/>
  <c r="F32" i="12"/>
  <c r="AF35" i="60"/>
  <c r="G33" i="12" l="1"/>
  <c r="G35" i="12" s="1"/>
  <c r="H33" i="12"/>
  <c r="H35" i="12" s="1"/>
  <c r="F33" i="12"/>
  <c r="F35" i="12" s="1"/>
  <c r="O33" i="12"/>
  <c r="O35" i="12" s="1"/>
  <c r="I33" i="12"/>
  <c r="I35" i="12" s="1"/>
  <c r="M33" i="12"/>
  <c r="M35" i="12" s="1"/>
  <c r="N33" i="12"/>
  <c r="N35" i="12" s="1"/>
  <c r="B34" i="12"/>
  <c r="J34" i="12" s="1"/>
  <c r="E33" i="12"/>
  <c r="E35" i="12" s="1"/>
  <c r="D33" i="12"/>
  <c r="D35" i="12" s="1"/>
  <c r="L33" i="12"/>
  <c r="L35" i="12" s="1"/>
  <c r="K33" i="12"/>
  <c r="K35" i="12" s="1"/>
  <c r="J33" i="12"/>
  <c r="J35" i="12" s="1"/>
  <c r="AF36" i="60"/>
  <c r="M34" i="12" l="1"/>
  <c r="C34" i="12"/>
  <c r="H34" i="12"/>
  <c r="F34" i="12"/>
  <c r="K34" i="12"/>
  <c r="G34" i="12"/>
  <c r="I34" i="12"/>
  <c r="C36" i="12"/>
  <c r="O34" i="12"/>
  <c r="D34" i="12"/>
  <c r="E34" i="12"/>
  <c r="L34" i="12"/>
  <c r="N34" i="12"/>
  <c r="AF37" i="60"/>
  <c r="AF38" i="60" l="1"/>
  <c r="AF39" i="60" l="1"/>
  <c r="AF40" i="60" l="1"/>
  <c r="AF41" i="60" l="1"/>
  <c r="N13" i="31" s="1"/>
  <c r="L13" i="31" s="1"/>
  <c r="Y13" i="31" l="1"/>
  <c r="AF42" i="60"/>
  <c r="N14" i="31" s="1"/>
  <c r="L14" i="31" s="1"/>
  <c r="Y14" i="31" l="1"/>
  <c r="AF43" i="60"/>
  <c r="N15" i="31" s="1"/>
  <c r="L15" i="31" s="1"/>
  <c r="AF44" i="60" l="1"/>
  <c r="N16" i="31" s="1"/>
  <c r="L16" i="31" s="1"/>
  <c r="Y15" i="31"/>
  <c r="AF45" i="60" l="1"/>
  <c r="N17" i="31" s="1"/>
  <c r="Y16" i="31"/>
  <c r="G16" i="31" s="1"/>
  <c r="L17" i="31" l="1"/>
  <c r="AF46" i="60"/>
  <c r="Y17" i="31"/>
  <c r="AF47" i="60" l="1"/>
  <c r="AF48" i="60" l="1"/>
  <c r="N18" i="31" s="1"/>
  <c r="L18" i="31" s="1"/>
  <c r="Y18" i="31" l="1"/>
  <c r="G18" i="31" s="1"/>
  <c r="AF50" i="60"/>
  <c r="N20" i="31" s="1"/>
  <c r="L20" i="31" s="1"/>
  <c r="Y20" i="31" l="1"/>
  <c r="AF51" i="60"/>
  <c r="AF52" i="60" l="1"/>
  <c r="AF53" i="60" l="1"/>
  <c r="AF54" i="60" l="1"/>
  <c r="AF55" i="60" l="1"/>
  <c r="AF56" i="60" l="1"/>
  <c r="AF57" i="60" l="1"/>
  <c r="AF58" i="60" l="1"/>
  <c r="AF59" i="60" l="1"/>
  <c r="AF60" i="60" l="1"/>
  <c r="AF61" i="60" l="1"/>
  <c r="AF62" i="60" l="1"/>
  <c r="AF63" i="60" l="1"/>
  <c r="AF64" i="60" l="1"/>
  <c r="N21" i="31" s="1"/>
  <c r="L21" i="31" s="1"/>
  <c r="Y21" i="31" l="1"/>
  <c r="AF65" i="60"/>
  <c r="N22" i="31" s="1"/>
  <c r="L22" i="31" s="1"/>
  <c r="Y22" i="31" l="1"/>
  <c r="AF66" i="60"/>
  <c r="N23" i="31" s="1"/>
  <c r="L23" i="31" s="1"/>
  <c r="Y23" i="31" l="1"/>
  <c r="AF67" i="60"/>
  <c r="N24" i="31" s="1"/>
  <c r="L24" i="31" s="1"/>
  <c r="Y24" i="31" l="1"/>
  <c r="AF68" i="60"/>
  <c r="N25" i="31" s="1"/>
  <c r="L25" i="31" l="1"/>
  <c r="Y25" i="31"/>
  <c r="AF69" i="60"/>
  <c r="AF70" i="60" l="1"/>
  <c r="AF71" i="60" l="1"/>
  <c r="N26" i="31" s="1"/>
  <c r="L26" i="31" s="1"/>
  <c r="Y26" i="31" l="1"/>
  <c r="AF73" i="60"/>
  <c r="N28" i="31" s="1"/>
  <c r="L28" i="31" s="1"/>
  <c r="AF74" i="60" l="1"/>
  <c r="Y28" i="31"/>
  <c r="AF75" i="60" l="1"/>
  <c r="AF76" i="60" l="1"/>
  <c r="AF77" i="60" l="1"/>
  <c r="AF78" i="60" l="1"/>
  <c r="AF79" i="60" l="1"/>
  <c r="AF80" i="60" l="1"/>
  <c r="AF81" i="60" l="1"/>
  <c r="AF82" i="60" l="1"/>
  <c r="AF83" i="60" l="1"/>
  <c r="AF84" i="60" l="1"/>
  <c r="AF85" i="60" l="1"/>
  <c r="AF86" i="60" l="1"/>
  <c r="AF87" i="60" l="1"/>
  <c r="N29" i="31" s="1"/>
  <c r="L29" i="31" s="1"/>
  <c r="Y29" i="31" l="1"/>
  <c r="AF88" i="60"/>
  <c r="N30" i="31" s="1"/>
  <c r="L30" i="31" s="1"/>
  <c r="Y30" i="31" l="1"/>
  <c r="AF89" i="60"/>
  <c r="N31" i="31" s="1"/>
  <c r="L31" i="31" s="1"/>
  <c r="Y31" i="31" l="1"/>
  <c r="AF90" i="60"/>
  <c r="N32" i="31" s="1"/>
  <c r="L32" i="31" s="1"/>
  <c r="AF91" i="60" l="1"/>
  <c r="N33" i="31" s="1"/>
  <c r="Y32" i="31"/>
  <c r="L33" i="31" l="1"/>
  <c r="AF92" i="60"/>
  <c r="Y33" i="31"/>
  <c r="AF93" i="60" l="1"/>
  <c r="AF94" i="60" l="1"/>
  <c r="N34" i="31" s="1"/>
  <c r="L34" i="31" s="1"/>
  <c r="Y34" i="31" l="1"/>
  <c r="AF96" i="60"/>
  <c r="N36" i="31" s="1"/>
  <c r="L36" i="31" s="1"/>
  <c r="AF97" i="60" l="1"/>
  <c r="Y36" i="31"/>
  <c r="AF98" i="60" l="1"/>
  <c r="AF99" i="60" l="1"/>
  <c r="AF100" i="60" l="1"/>
  <c r="AF101" i="60" l="1"/>
  <c r="AF102" i="60" l="1"/>
  <c r="AF103" i="60" l="1"/>
  <c r="AF104" i="60" l="1"/>
  <c r="AF105" i="60" l="1"/>
  <c r="AF106" i="60" l="1"/>
  <c r="AF107" i="60" l="1"/>
  <c r="AF108" i="60" l="1"/>
  <c r="AF109" i="60" l="1"/>
  <c r="AF110" i="60" l="1"/>
  <c r="N37" i="31" s="1"/>
  <c r="L37" i="31" s="1"/>
  <c r="Y37" i="31" l="1"/>
  <c r="AF111" i="60"/>
  <c r="N38" i="31" s="1"/>
  <c r="L38" i="31" s="1"/>
  <c r="Y38" i="31" l="1"/>
  <c r="AF112" i="60"/>
  <c r="N39" i="31" s="1"/>
  <c r="L39" i="31" s="1"/>
  <c r="Y39" i="31" l="1"/>
  <c r="AF113" i="60"/>
  <c r="N40" i="31" s="1"/>
  <c r="L40" i="31" s="1"/>
  <c r="Y40" i="31" l="1"/>
  <c r="AF114" i="60"/>
  <c r="N41" i="31" s="1"/>
  <c r="L41" i="31" l="1"/>
  <c r="Y41" i="31"/>
  <c r="AF115" i="60"/>
  <c r="AF116" i="60" l="1"/>
  <c r="AF117" i="60" l="1"/>
  <c r="N42" i="31" s="1"/>
  <c r="L42" i="31" s="1"/>
  <c r="Y42" i="31" l="1"/>
  <c r="AF119" i="60"/>
  <c r="N44" i="31" s="1"/>
  <c r="L44" i="31" s="1"/>
  <c r="Y44" i="31" l="1"/>
  <c r="AF120" i="60"/>
  <c r="AF121" i="60" l="1"/>
  <c r="AF122" i="60" l="1"/>
  <c r="AF123" i="60" l="1"/>
  <c r="AF124" i="60" l="1"/>
  <c r="AF125" i="60" l="1"/>
  <c r="AF126" i="60" l="1"/>
  <c r="AF127" i="60" l="1"/>
  <c r="AF128" i="60" l="1"/>
  <c r="AF129" i="60" l="1"/>
  <c r="AF130" i="60" l="1"/>
  <c r="AF131" i="60" l="1"/>
  <c r="AF132" i="60" l="1"/>
  <c r="AF133" i="60" l="1"/>
  <c r="N45" i="31" s="1"/>
  <c r="L45" i="31" s="1"/>
  <c r="Y45" i="31" l="1"/>
  <c r="AF134" i="60"/>
  <c r="N46" i="31" s="1"/>
  <c r="L46" i="31" s="1"/>
  <c r="L112" i="31" s="1"/>
  <c r="L132" i="31" s="1"/>
  <c r="Y46" i="31" l="1"/>
  <c r="N112" i="31"/>
  <c r="AF135" i="60"/>
  <c r="N47" i="31" s="1"/>
  <c r="N132" i="31" l="1"/>
  <c r="Y112" i="31"/>
  <c r="AF136" i="60"/>
  <c r="N48" i="31" s="1"/>
  <c r="N114" i="31" l="1"/>
  <c r="Y114" i="31" s="1"/>
  <c r="L48" i="31"/>
  <c r="L114" i="31" s="1"/>
  <c r="L134" i="31" s="1"/>
  <c r="N197" i="31"/>
  <c r="Y197" i="31" s="1"/>
  <c r="L197" i="31" s="1"/>
  <c r="Z197" i="31" s="1"/>
  <c r="Y132" i="31"/>
  <c r="Y48" i="31"/>
  <c r="AF137" i="60"/>
  <c r="N49" i="31" s="1"/>
  <c r="N115" i="31" s="1"/>
  <c r="N134" i="31" l="1"/>
  <c r="L49" i="31"/>
  <c r="L115" i="31" s="1"/>
  <c r="L135" i="31" s="1"/>
  <c r="N135" i="31"/>
  <c r="Y115" i="31"/>
  <c r="N199" i="31"/>
  <c r="Y199" i="31" s="1"/>
  <c r="L199" i="31" s="1"/>
  <c r="Z199" i="31" s="1"/>
  <c r="Y134" i="31"/>
  <c r="Y49" i="31"/>
  <c r="AF138" i="60"/>
  <c r="N200" i="31" l="1"/>
  <c r="Y200" i="31" s="1"/>
  <c r="L200" i="31" s="1"/>
  <c r="Z200" i="31" s="1"/>
  <c r="Y135" i="31"/>
  <c r="AF139" i="60"/>
  <c r="AF140" i="60" l="1"/>
  <c r="N50" i="31" s="1"/>
  <c r="L50" i="31" s="1"/>
  <c r="Y50" i="31" l="1"/>
  <c r="AF142" i="60"/>
  <c r="N52" i="31" s="1"/>
  <c r="N110" i="31" l="1"/>
  <c r="L52" i="31"/>
  <c r="L110" i="31" s="1"/>
  <c r="L130" i="31" s="1"/>
  <c r="N130" i="31"/>
  <c r="Y110" i="31"/>
  <c r="E158" i="60"/>
  <c r="AF143" i="60"/>
  <c r="E423" i="60"/>
  <c r="AF423" i="60" s="1"/>
  <c r="Y52" i="31"/>
  <c r="N195" i="31" l="1"/>
  <c r="Y195" i="31" s="1"/>
  <c r="L195" i="31" s="1"/>
  <c r="Z195" i="31" s="1"/>
  <c r="Y130" i="31"/>
  <c r="AF144" i="60"/>
  <c r="E424" i="60"/>
  <c r="AF424" i="60" s="1"/>
  <c r="AG423" i="60" s="1"/>
  <c r="E162" i="60"/>
  <c r="AF162" i="60" s="1"/>
  <c r="AF158" i="60"/>
  <c r="N55" i="31" s="1"/>
  <c r="N113" i="31" l="1"/>
  <c r="N133" i="31" s="1"/>
  <c r="AF145" i="60"/>
  <c r="E425" i="60"/>
  <c r="AF425" i="60" s="1"/>
  <c r="N198" i="31" l="1"/>
  <c r="AF146" i="60"/>
  <c r="E426" i="60"/>
  <c r="AF426" i="60" s="1"/>
  <c r="AG425" i="60" s="1"/>
  <c r="AI423" i="60" s="1"/>
  <c r="AF147" i="60" l="1"/>
  <c r="E427" i="60"/>
  <c r="AF427" i="60" s="1"/>
  <c r="AF148" i="60" l="1"/>
  <c r="E428" i="60"/>
  <c r="AF428" i="60" s="1"/>
  <c r="AG427" i="60" s="1"/>
  <c r="AF149" i="60" l="1"/>
  <c r="E429" i="60"/>
  <c r="AF429" i="60" s="1"/>
  <c r="AF150" i="60" l="1"/>
  <c r="E430" i="60"/>
  <c r="AF430" i="60" s="1"/>
  <c r="AG429" i="60" s="1"/>
  <c r="AI427" i="60" s="1"/>
  <c r="AF151" i="60" l="1"/>
  <c r="E431" i="60"/>
  <c r="AF431" i="60" s="1"/>
  <c r="AF152" i="60" l="1"/>
  <c r="E432" i="60"/>
  <c r="AF432" i="60" s="1"/>
  <c r="AG431" i="60" s="1"/>
  <c r="AF153" i="60" l="1"/>
  <c r="E433" i="60"/>
  <c r="AF433" i="60" s="1"/>
  <c r="AF154" i="60" l="1"/>
  <c r="AF155" i="60"/>
  <c r="N53" i="31" s="1"/>
  <c r="E434" i="60"/>
  <c r="AF434" i="60" s="1"/>
  <c r="AG433" i="60" s="1"/>
  <c r="AI431" i="60" s="1"/>
  <c r="E163" i="60"/>
  <c r="AF163" i="60" s="1"/>
  <c r="N58" i="31" s="1"/>
  <c r="N116" i="31" l="1"/>
  <c r="L58" i="31"/>
  <c r="L116" i="31" s="1"/>
  <c r="L136" i="31" s="1"/>
  <c r="N111" i="31"/>
  <c r="N131" i="31" s="1"/>
  <c r="Y116" i="31"/>
  <c r="N136" i="31"/>
  <c r="Y58" i="31"/>
  <c r="N196" i="31" l="1"/>
  <c r="N201" i="31"/>
  <c r="Y201" i="31" s="1"/>
  <c r="L201" i="31" s="1"/>
  <c r="Z201" i="31" s="1"/>
  <c r="Y136" i="31"/>
  <c r="AI156" i="62"/>
  <c r="O53" i="31" s="1"/>
  <c r="L53" i="31" s="1"/>
  <c r="L111" i="31" s="1"/>
  <c r="L131" i="31" s="1"/>
  <c r="H158" i="62"/>
  <c r="AI158" i="62" s="1"/>
  <c r="O55" i="31" s="1"/>
  <c r="L55" i="31" s="1"/>
  <c r="O111" i="31" l="1"/>
  <c r="Y111" i="31" s="1"/>
  <c r="H162" i="62"/>
  <c r="AI162" i="62" s="1"/>
  <c r="O113" i="31"/>
  <c r="Y55" i="31"/>
  <c r="Y53" i="31"/>
  <c r="O131" i="31" l="1"/>
  <c r="O196" i="31" s="1"/>
  <c r="Y196" i="31" s="1"/>
  <c r="L196" i="31" s="1"/>
  <c r="Z196" i="31" s="1"/>
  <c r="O133" i="31"/>
  <c r="Y131" i="31" l="1"/>
  <c r="O198" i="31"/>
  <c r="P139" i="64" l="1"/>
  <c r="AI139" i="64" s="1"/>
  <c r="AI135" i="64"/>
  <c r="Q47" i="31" s="1"/>
  <c r="L47" i="31" l="1"/>
  <c r="L113" i="31" s="1"/>
  <c r="L133" i="31" s="1"/>
  <c r="Y47" i="31"/>
  <c r="Q113" i="31"/>
  <c r="Y113" i="31" l="1"/>
  <c r="Q133" i="31"/>
  <c r="Q198" i="31" l="1"/>
  <c r="Y198" i="31" s="1"/>
  <c r="L198" i="31" s="1"/>
  <c r="Z198" i="31" s="1"/>
  <c r="Y133" i="31"/>
</calcChain>
</file>

<file path=xl/sharedStrings.xml><?xml version="1.0" encoding="utf-8"?>
<sst xmlns="http://schemas.openxmlformats.org/spreadsheetml/2006/main" count="7025" uniqueCount="248">
  <si>
    <t>INDICADORES DE DESEMPENHO</t>
  </si>
  <si>
    <t>TOTAL</t>
  </si>
  <si>
    <t>Novos cadastros</t>
  </si>
  <si>
    <t>Usuários por faixa etária</t>
  </si>
  <si>
    <t>0-16 anos M</t>
  </si>
  <si>
    <t>0-16 anos F</t>
  </si>
  <si>
    <t>mais 60 anos M</t>
  </si>
  <si>
    <t>mais 60 anos F</t>
  </si>
  <si>
    <t>OUT</t>
  </si>
  <si>
    <t>Cozinha
 ALFREDO NASCIMENTO</t>
  </si>
  <si>
    <t>Cozinha
PARQUE SÃO PEDRO</t>
  </si>
  <si>
    <t>Cozinha 
RIO PIORINI</t>
  </si>
  <si>
    <t>Restaurante Popular
NOVO ISRAEL</t>
  </si>
  <si>
    <t>Restaurante Popular
COMPENSA</t>
  </si>
  <si>
    <t>Restaurante Popular
JORGE TEIXEIRA</t>
  </si>
  <si>
    <t>Alfredo Nascimento</t>
  </si>
  <si>
    <t>Rio Piorini</t>
  </si>
  <si>
    <t>Centro</t>
  </si>
  <si>
    <t>Compensa</t>
  </si>
  <si>
    <t>Jorge Teixeira</t>
  </si>
  <si>
    <t>Novo Israel</t>
  </si>
  <si>
    <t>PARCIAIS</t>
  </si>
  <si>
    <t>Parque São Pedro</t>
  </si>
  <si>
    <t>Data</t>
  </si>
  <si>
    <t>Litros de Sopas Ofertadas</t>
  </si>
  <si>
    <t>COZINHAS
POPULARES</t>
  </si>
  <si>
    <t>NOV</t>
  </si>
  <si>
    <t>UNIDADE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</si>
  <si>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</si>
  <si>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</si>
  <si>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</si>
  <si>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</si>
  <si>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</si>
  <si>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</si>
  <si>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</si>
  <si>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</si>
  <si>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</si>
  <si>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DEZ</t>
  </si>
  <si>
    <t>RESTAURANTES
POPULARES</t>
  </si>
  <si>
    <t>CENTRO</t>
  </si>
  <si>
    <t>Nº de Novos Cadastros</t>
  </si>
  <si>
    <t>Nº Usuários Atendidos</t>
  </si>
  <si>
    <t>COMPENSA</t>
  </si>
  <si>
    <t>JORGE TEIXEIRA</t>
  </si>
  <si>
    <t>NOVO ISRAEL</t>
  </si>
  <si>
    <t>ALFREDO NASCIMENTO</t>
  </si>
  <si>
    <t>Nº de Sopas Servidas</t>
  </si>
  <si>
    <t>PARQUE SÃO PEDRO</t>
  </si>
  <si>
    <t>RIO PIORINI</t>
  </si>
  <si>
    <t>TOTAL FINAL</t>
  </si>
  <si>
    <t>Última atualização:</t>
  </si>
  <si>
    <t>0-16 anos</t>
  </si>
  <si>
    <t>16-60 anos</t>
  </si>
  <si>
    <t>mais 60 anos</t>
  </si>
  <si>
    <t>Pessoas com Deficiência</t>
  </si>
  <si>
    <t>FAIXA ETÁRIA</t>
  </si>
  <si>
    <t>ANO 2020</t>
  </si>
  <si>
    <t>ANO 2019</t>
  </si>
  <si>
    <t>COZINHAS</t>
  </si>
  <si>
    <t>RESTAURANTES</t>
  </si>
  <si>
    <t xml:space="preserve"> -</t>
  </si>
  <si>
    <t>17-60 anos M</t>
  </si>
  <si>
    <t>17-60 anos F</t>
  </si>
  <si>
    <t>Restaurante Popular CENTRO</t>
  </si>
  <si>
    <t>2021 - Resultados Alcançados MENSAL (POR FAIXA ETÁRIA)</t>
  </si>
  <si>
    <t>ANO 2021</t>
  </si>
  <si>
    <t xml:space="preserve">ANO 2021 </t>
  </si>
  <si>
    <t>ANO 2022</t>
  </si>
  <si>
    <t xml:space="preserve">ANO 2022 </t>
  </si>
  <si>
    <t>Alvorada</t>
  </si>
  <si>
    <t>Bairro da União</t>
  </si>
  <si>
    <t>Refeições Servidas</t>
  </si>
  <si>
    <t>Usuários ATENDIDOS (ref. Vendidas)</t>
  </si>
  <si>
    <t>ANO</t>
  </si>
  <si>
    <t>CAPITAL</t>
  </si>
  <si>
    <t>COZINHAS (Sopa)</t>
  </si>
  <si>
    <t>ALVORADA
Inaugurado
31/03/2022</t>
  </si>
  <si>
    <t>RIACHO DOCE
Inaugurado
08/06/2022</t>
  </si>
  <si>
    <t>BAIRRO DA UNIÃO
Inaugurado
14/04/2022</t>
  </si>
  <si>
    <t>SÃO JOSÉ
Inaugurado
22/06/2022</t>
  </si>
  <si>
    <t xml:space="preserve">ALEIXO
Inaugurado
27/06/2022
</t>
  </si>
  <si>
    <t>Riacho Doce</t>
  </si>
  <si>
    <t>São José</t>
  </si>
  <si>
    <t>VIVER MELHOR
Inaugurado
02/08/2022</t>
  </si>
  <si>
    <t>JESUS ME DEU
Inaugurado
05/08/2022</t>
  </si>
  <si>
    <t>BRAGA MENDES
Inaugurado
09/08/2022</t>
  </si>
  <si>
    <t>JESUS ME DEU</t>
  </si>
  <si>
    <t>BRAGA MENDES</t>
  </si>
  <si>
    <t>ANO 2023</t>
  </si>
  <si>
    <t xml:space="preserve">CORADO </t>
  </si>
  <si>
    <t xml:space="preserve">VIVER MELHOR </t>
  </si>
  <si>
    <t>PETROPOLIS</t>
  </si>
  <si>
    <t>ANO 2024</t>
  </si>
  <si>
    <t>TOTAL 2024</t>
  </si>
  <si>
    <t>ANO 2018</t>
  </si>
  <si>
    <t>Aleixo</t>
  </si>
  <si>
    <t>RESTAURANTES POPULARES</t>
  </si>
  <si>
    <t>Refeições Ofertadas</t>
  </si>
  <si>
    <t>PARQUE MAUÁ</t>
  </si>
  <si>
    <t>CAPITAL - PROJETO AMPLIAÇÃO</t>
  </si>
  <si>
    <t>CAPITAL GERAL - PROJETOS PFGDHAA E AMPLIAÇÃO</t>
  </si>
  <si>
    <t>CAPITAL - PROJETO  PFGDHAA</t>
  </si>
  <si>
    <t>3-17 anos M</t>
  </si>
  <si>
    <t>3-17 anos M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</si>
  <si>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</si>
  <si>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</si>
  <si>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</si>
  <si>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</si>
  <si>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</si>
  <si>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</si>
  <si>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</si>
  <si>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</si>
  <si>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</si>
  <si>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</si>
  <si>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</si>
  <si>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REFEIÇÕES OFERTADAS</t>
  </si>
  <si>
    <t>Atendimento à Pessoas com Deficiência</t>
  </si>
  <si>
    <t>03-17 anos F</t>
  </si>
  <si>
    <t>03-17 anos F (PCD)</t>
  </si>
  <si>
    <t>Genéricas</t>
  </si>
  <si>
    <t>Pessoas em situação de rua</t>
  </si>
  <si>
    <t>Novos Cadastros</t>
  </si>
  <si>
    <t>Usuários Atendidos (vendidos)</t>
  </si>
  <si>
    <t>COROADO
Inaugurado
15/08/2022</t>
  </si>
  <si>
    <t>-</t>
  </si>
  <si>
    <t>SOBRA DE REFEIÇÕES</t>
  </si>
  <si>
    <t xml:space="preserve"> 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</si>
  <si>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</si>
  <si>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</si>
  <si>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</si>
  <si>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</si>
  <si>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</si>
  <si>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</si>
  <si>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</si>
  <si>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</si>
  <si>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</si>
  <si>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</si>
  <si>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</si>
  <si>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</si>
  <si>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</si>
  <si>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</si>
  <si>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</si>
  <si>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Refeições /sopas Servidas</t>
  </si>
  <si>
    <t>Refeições/sopas Ofertadas</t>
  </si>
  <si>
    <t xml:space="preserve">  ANO CALENDÁRIO</t>
  </si>
  <si>
    <t>MÊS</t>
  </si>
  <si>
    <t>AGOSTO</t>
  </si>
  <si>
    <t>Restaurante CENTRO</t>
  </si>
  <si>
    <t>Restaurante COMPENSA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</si>
  <si>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</si>
  <si>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</si>
  <si>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</si>
  <si>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</si>
  <si>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</si>
  <si>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Restaurante SÃO JOSÉ</t>
  </si>
  <si>
    <t>Restaurante
VIVER MEHLOR</t>
  </si>
  <si>
    <t>Restaurante JESUS ME DEU</t>
  </si>
  <si>
    <t>Restaurante BRAGA MENDES</t>
  </si>
  <si>
    <t>Restaurante PETRÓPOLIS</t>
  </si>
  <si>
    <t>Restaurante COROADO</t>
  </si>
  <si>
    <t>Cozinha ALFREDO NASCIMENTO</t>
  </si>
  <si>
    <t>CozinhaPARQUE SÃO PEDRO</t>
  </si>
  <si>
    <t>Cozinha RIO PIORINI</t>
  </si>
  <si>
    <t>Cozinha
BAIRRO DA UNIÃO</t>
  </si>
  <si>
    <t>Cozinha ALEIXO</t>
  </si>
  <si>
    <t>Prato Cheio Capital</t>
  </si>
  <si>
    <t>observações:</t>
  </si>
  <si>
    <t>dia 01</t>
  </si>
  <si>
    <t>dia 02</t>
  </si>
  <si>
    <t>computador da unidade está queimado</t>
  </si>
  <si>
    <t xml:space="preserve">dia 08 - </t>
  </si>
  <si>
    <t>TOTAL por Faixa Etária</t>
  </si>
  <si>
    <t>OUTUBRO</t>
  </si>
  <si>
    <t>DEZEMBRO</t>
  </si>
  <si>
    <t>RESTAURANTES
RESULTADOS ALCANÇADOS</t>
  </si>
  <si>
    <t xml:space="preserve">TOTAL
RESTAURANTES
E
COZINHAS
</t>
  </si>
  <si>
    <t>TOTAL
RESTAURANTES (PFGDHAA)
2025</t>
  </si>
  <si>
    <t>TOTAL
RESTAURANTES (AMPLIAÇÃO)
2025</t>
  </si>
  <si>
    <r>
      <t xml:space="preserve">TOTAL
RESTAURANTES </t>
    </r>
    <r>
      <rPr>
        <b/>
        <sz val="11"/>
        <color theme="1"/>
        <rFont val="Arial"/>
        <family val="2"/>
      </rPr>
      <t>(PFGDHAA E AMPLIAÇÃO CAP)</t>
    </r>
    <r>
      <rPr>
        <b/>
        <sz val="13"/>
        <color theme="1"/>
        <rFont val="Arial"/>
        <family val="2"/>
      </rPr>
      <t xml:space="preserve">
2025</t>
    </r>
  </si>
  <si>
    <t>TOTAL
COZINHAS
2025</t>
  </si>
  <si>
    <t>Restaurante MAUAZINHO</t>
  </si>
  <si>
    <t>JANEIRO</t>
  </si>
  <si>
    <t xml:space="preserve">15/08 - falta de energia </t>
  </si>
  <si>
    <r>
      <rPr>
        <sz val="11"/>
        <rFont val="Arial"/>
        <family val="2"/>
      </rPr>
      <t>15/08 -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sem energia</t>
    </r>
    <r>
      <rPr>
        <sz val="11"/>
        <color rgb="FFFF0000"/>
        <rFont val="Arial"/>
        <family val="2"/>
      </rPr>
      <t xml:space="preserve"> </t>
    </r>
  </si>
  <si>
    <t xml:space="preserve">13/08 - quantitativo não está bateendo com o relatório </t>
  </si>
  <si>
    <t>21/08 - quantitativo não está batendo</t>
  </si>
  <si>
    <t>Restaurante MAUZINHO</t>
  </si>
  <si>
    <t xml:space="preserve">03 e 04 quantitativos iguais </t>
  </si>
  <si>
    <t xml:space="preserve">09/09 - Mudança na unidade </t>
  </si>
  <si>
    <t xml:space="preserve">dias 11/09 e 12/09 - sem sistema </t>
  </si>
  <si>
    <t>24 e 25-  quantativo não bate com o relatório</t>
  </si>
  <si>
    <t xml:space="preserve">29/09 - sup não enviou o relatório completo </t>
  </si>
  <si>
    <t xml:space="preserve">dos dias 2 -7 unidade sem água </t>
  </si>
  <si>
    <t>21/10 - quantitativo errado</t>
  </si>
  <si>
    <t>dia 24 - aniver de Mao</t>
  </si>
  <si>
    <t xml:space="preserve">dia 28 - servidor publico </t>
  </si>
  <si>
    <t>Sem computador</t>
  </si>
  <si>
    <t>SOBRA DE SENHAS (não vendidas)</t>
  </si>
  <si>
    <t>Perfil de clientes atendidos</t>
  </si>
  <si>
    <t>TOTAL MENSAL</t>
  </si>
  <si>
    <t>25/11 - Computador com problema</t>
  </si>
  <si>
    <t>22/11 - 27/11: Sem luz e água</t>
  </si>
  <si>
    <t>15/12 - Relatório feito manualmete pq ficou sem luz</t>
  </si>
  <si>
    <t>USUÁRIOS POR FAIXA ETÁRIA - 2026</t>
  </si>
  <si>
    <t>MARÇO</t>
  </si>
  <si>
    <t>MAIO</t>
  </si>
  <si>
    <t>08/01-10/01 - UNIDADE SEM COMPUTADOR</t>
  </si>
  <si>
    <t>JULHO</t>
  </si>
  <si>
    <t>INDICADORES CENTRO</t>
  </si>
  <si>
    <t>INDICADORES COMPENSA</t>
  </si>
  <si>
    <t>INDICADORES NOVO ISRAEL</t>
  </si>
  <si>
    <t>INDICADORES ALVORADA</t>
  </si>
  <si>
    <t>INDICADORES MAUAZINHO</t>
  </si>
  <si>
    <t>MAUAZINHO
Inaugurado
06/05/2022</t>
  </si>
  <si>
    <t>INDICADORES RIACHO DOCE</t>
  </si>
  <si>
    <t>INDICADORES SÃO JOSÉ</t>
  </si>
  <si>
    <t>INDICADORES VIVER MELHOR</t>
  </si>
  <si>
    <t>INDICADORES JESUS ME DEU</t>
  </si>
  <si>
    <t>INDICADORES BRAGA MENDES</t>
  </si>
  <si>
    <t>PETRÓPOLIS
Inaugurado
15/08/2022</t>
  </si>
  <si>
    <t>INDICADORES PETRÓPOLIS</t>
  </si>
  <si>
    <t>INDICADORES COROADO</t>
  </si>
  <si>
    <t>ANO 2026</t>
  </si>
  <si>
    <t>INDICADORES ALFREDO NASCIMENTO</t>
  </si>
  <si>
    <t>INDICADORES PARQUE SÃO PEDRO</t>
  </si>
  <si>
    <t>INDICADORES RIO PIORINI</t>
  </si>
  <si>
    <t>INDICADORES BAIRRO DA UNIÃO</t>
  </si>
  <si>
    <t>INDICADORES ALEIXO</t>
  </si>
  <si>
    <t>TOTAL 2019 a 2026</t>
  </si>
  <si>
    <t>TOTAL 2026</t>
  </si>
  <si>
    <r>
      <rPr>
        <b/>
        <sz val="14"/>
        <color theme="1"/>
        <rFont val="Arial"/>
        <family val="2"/>
      </rPr>
      <t>COZINHAS</t>
    </r>
    <r>
      <rPr>
        <b/>
        <sz val="10"/>
        <color theme="1"/>
        <rFont val="Arial"/>
        <family val="2"/>
      </rPr>
      <t xml:space="preserve">
RESULTADOS ALCANÇADOS - </t>
    </r>
    <r>
      <rPr>
        <b/>
        <sz val="14"/>
        <color theme="1"/>
        <rFont val="Arial"/>
        <family val="2"/>
      </rPr>
      <t>2026</t>
    </r>
  </si>
  <si>
    <t>FEVEREIRO</t>
  </si>
  <si>
    <t>ABRIL</t>
  </si>
  <si>
    <t>JUNHO</t>
  </si>
  <si>
    <t>SETEMBRO</t>
  </si>
  <si>
    <t>NOVEMBRO</t>
  </si>
  <si>
    <t>23/01 - Erro no relatório</t>
  </si>
  <si>
    <t>01/01 - 15/01: UNIDADE SEM COMPUTADOR</t>
  </si>
  <si>
    <t>26/01- erro no sistema</t>
  </si>
  <si>
    <t>FERIADOS</t>
  </si>
  <si>
    <t>observações: Pessoas em situações de rua estão inclusas nas faixa etária</t>
  </si>
  <si>
    <t>ANO 2025</t>
  </si>
  <si>
    <t>Capital</t>
  </si>
  <si>
    <t xml:space="preserve">  </t>
  </si>
  <si>
    <t>29/04-30/04- Sistema com erro em manutenção</t>
  </si>
  <si>
    <t>INDICADORES JORGE TEIXEIRA</t>
  </si>
  <si>
    <t>\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</si>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</sst>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"/>
    <numFmt numFmtId="165" formatCode="_-* #,##0_-;\-* #,##0_-;_-* &quot;-&quot;??_-;_-@_-"/>
  </numFmts>
  <fonts count="6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2"/>
      <color rgb="FF000000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name val="Calibri"/>
      <family val="2"/>
      <scheme val="major"/>
    </font>
    <font>
      <b/>
      <sz val="14"/>
      <color rgb="FF000000"/>
      <name val="Calibri"/>
      <family val="2"/>
      <scheme val="major"/>
    </font>
    <font>
      <b/>
      <sz val="16"/>
      <color theme="1"/>
      <name val="Calibri"/>
      <family val="2"/>
      <scheme val="major"/>
    </font>
    <font>
      <b/>
      <sz val="1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name val="Arial"/>
      <family val="2"/>
    </font>
    <font>
      <b/>
      <sz val="12"/>
      <color theme="1"/>
      <name val="Calibri"/>
      <family val="2"/>
      <scheme val="major"/>
    </font>
    <font>
      <b/>
      <sz val="18"/>
      <color rgb="FF0070C0"/>
      <name val="Calibri"/>
      <family val="2"/>
      <scheme val="maj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Calibri"/>
      <family val="2"/>
      <scheme val="major"/>
    </font>
    <font>
      <sz val="13"/>
      <color theme="1"/>
      <name val="Arial"/>
      <family val="2"/>
    </font>
    <font>
      <b/>
      <sz val="18"/>
      <color theme="1"/>
      <name val="Arial"/>
      <family val="2"/>
    </font>
    <font>
      <sz val="11"/>
      <color theme="3"/>
      <name val="Calibri"/>
      <family val="2"/>
    </font>
    <font>
      <sz val="8"/>
      <name val="Arial"/>
      <family val="2"/>
    </font>
    <font>
      <sz val="11"/>
      <color theme="0"/>
      <name val="Calibri"/>
      <family val="2"/>
      <scheme val="major"/>
    </font>
    <font>
      <b/>
      <sz val="11"/>
      <color theme="3"/>
      <name val="Calibri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ajor"/>
    </font>
    <font>
      <sz val="11"/>
      <color theme="1"/>
      <name val="Arial"/>
      <family val="2"/>
    </font>
    <font>
      <sz val="16"/>
      <name val="Arial"/>
      <family val="2"/>
    </font>
    <font>
      <b/>
      <sz val="18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Calibri"/>
      <family val="2"/>
      <scheme val="major"/>
    </font>
    <font>
      <sz val="22"/>
      <name val="Calibri"/>
      <family val="2"/>
      <scheme val="maj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rgb="FF000000"/>
      <name val="Calibri"/>
      <family val="2"/>
      <scheme val="major"/>
    </font>
    <font>
      <b/>
      <sz val="10"/>
      <color theme="2"/>
      <name val="Calibri"/>
      <family val="2"/>
      <scheme val="maj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sz val="8"/>
      <name val="Arial"/>
    </font>
    <font>
      <b/>
      <sz val="30"/>
      <color theme="1"/>
      <name val="Arial"/>
      <family val="2"/>
    </font>
    <font>
      <sz val="12"/>
      <color rgb="FF000000"/>
      <name val="Calibri"/>
      <scheme val="major"/>
    </font>
    <font>
      <b/>
      <sz val="12"/>
      <color rgb="FF000000"/>
      <name val="Calibri"/>
      <scheme val="major"/>
    </font>
    <font>
      <sz val="11"/>
      <color theme="1"/>
      <name val="Arial"/>
    </font>
    <font>
      <b/>
      <sz val="16"/>
      <color rgb="FF000000"/>
      <name val="Calibri"/>
      <scheme val="major"/>
    </font>
    <font>
      <b/>
      <sz val="16"/>
      <color rgb="FF000000"/>
      <name val="Arial"/>
    </font>
    <font>
      <b/>
      <sz val="11"/>
      <color rgb="FF000000"/>
      <name val="Arial"/>
    </font>
  </fonts>
  <fills count="5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rgb="FF92D05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D6E3BC"/>
      </patternFill>
    </fill>
    <fill>
      <patternFill patternType="solid">
        <fgColor rgb="FFFFFF66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rgb="FFD6E3B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92D050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 tint="-0.249977111117893"/>
        <bgColor rgb="FFD6E3BC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DD9C3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rgb="FFD6E3BC"/>
      </patternFill>
    </fill>
    <fill>
      <patternFill patternType="solid">
        <fgColor rgb="FF7030A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rgb="FF92D050"/>
      </patternFill>
    </fill>
    <fill>
      <patternFill patternType="solid">
        <fgColor rgb="FF51909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FF99"/>
        <bgColor rgb="FF92D050"/>
      </patternFill>
    </fill>
    <fill>
      <patternFill patternType="solid">
        <fgColor rgb="FFB8CCE4"/>
        <bgColor rgb="FFFFFF00"/>
      </patternFill>
    </fill>
    <fill>
      <patternFill patternType="solid">
        <fgColor rgb="FFBFBFBF"/>
        <bgColor rgb="FFD6E3BC"/>
      </patternFill>
    </fill>
    <fill>
      <patternFill patternType="solid">
        <fgColor rgb="FFB8CCE4"/>
        <bgColor rgb="FF92D050"/>
      </patternFill>
    </fill>
    <fill>
      <patternFill patternType="solid">
        <fgColor rgb="FFFFFFFF"/>
        <bgColor rgb="FF92D050"/>
      </patternFill>
    </fill>
    <fill>
      <patternFill patternType="solid">
        <fgColor rgb="FFBFBFBF"/>
        <bgColor rgb="FFFFFFFF"/>
      </patternFill>
    </fill>
    <fill>
      <patternFill patternType="solid">
        <fgColor rgb="FFB8CCE4"/>
        <bgColor rgb="FFFFFFFF"/>
      </patternFill>
    </fill>
  </fills>
  <borders count="9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1">
    <xf numFmtId="0" fontId="0" fillId="0" borderId="0"/>
    <xf numFmtId="0" fontId="34" fillId="0" borderId="7"/>
    <xf numFmtId="0" fontId="39" fillId="0" borderId="7"/>
    <xf numFmtId="0" fontId="39" fillId="0" borderId="7"/>
    <xf numFmtId="0" fontId="4" fillId="0" borderId="7"/>
    <xf numFmtId="43" fontId="4" fillId="0" borderId="7" applyFont="0" applyFill="0" applyBorder="0" applyAlignment="0" applyProtection="0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39" fillId="0" borderId="7"/>
    <xf numFmtId="0" fontId="42" fillId="0" borderId="7"/>
    <xf numFmtId="0" fontId="42" fillId="0" borderId="7"/>
    <xf numFmtId="0" fontId="4" fillId="0" borderId="7"/>
    <xf numFmtId="0" fontId="4" fillId="0" borderId="7"/>
    <xf numFmtId="0" fontId="42" fillId="0" borderId="7"/>
    <xf numFmtId="43" fontId="4" fillId="0" borderId="7" applyFont="0" applyFill="0" applyBorder="0" applyAlignment="0" applyProtection="0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0" fontId="42" fillId="0" borderId="7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8" applyNumberFormat="0" applyFill="0" applyAlignment="0" applyProtection="0"/>
    <xf numFmtId="0" fontId="48" fillId="0" borderId="7" applyNumberFormat="0" applyFill="0" applyBorder="0" applyProtection="0">
      <alignment vertical="top"/>
    </xf>
    <xf numFmtId="0" fontId="48" fillId="0" borderId="7" applyFill="0" applyBorder="0" applyProtection="0">
      <alignment horizontal="right" vertical="top"/>
    </xf>
    <xf numFmtId="0" fontId="54" fillId="0" borderId="7"/>
    <xf numFmtId="43" fontId="4" fillId="0" borderId="7" applyFont="0" applyFill="0" applyBorder="0" applyAlignment="0" applyProtection="0"/>
    <xf numFmtId="0" fontId="4" fillId="0" borderId="7"/>
    <xf numFmtId="0" fontId="4" fillId="0" borderId="7"/>
    <xf numFmtId="0" fontId="4" fillId="0" borderId="7"/>
    <xf numFmtId="43" fontId="4" fillId="0" borderId="7" applyFont="0" applyFill="0" applyBorder="0" applyAlignment="0" applyProtection="0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0" fontId="4" fillId="0" borderId="7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0" fontId="1" fillId="0" borderId="7"/>
    <xf numFmtId="0" fontId="60" fillId="0" borderId="7"/>
    <xf numFmtId="9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0" fontId="4" fillId="0" borderId="7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0" fontId="4" fillId="0" borderId="7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  <xf numFmtId="43" fontId="4" fillId="0" borderId="7" applyFont="0" applyFill="0" applyBorder="0" applyAlignment="0" applyProtection="0"/>
  </cellStyleXfs>
  <cellXfs count="429">
    <xf numFmtId="0" fontId="0" fillId="0" borderId="0" xfId="0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9" fillId="2" borderId="45" xfId="0" applyNumberFormat="1" applyFont="1" applyFill="1" applyBorder="1" applyAlignment="1">
      <alignment horizontal="right"/>
    </xf>
    <xf numFmtId="164" fontId="9" fillId="2" borderId="46" xfId="0" applyNumberFormat="1" applyFont="1" applyFill="1" applyBorder="1" applyAlignment="1">
      <alignment horizontal="right"/>
    </xf>
    <xf numFmtId="164" fontId="9" fillId="2" borderId="48" xfId="0" applyNumberFormat="1" applyFont="1" applyFill="1" applyBorder="1" applyAlignment="1">
      <alignment horizontal="right"/>
    </xf>
    <xf numFmtId="164" fontId="9" fillId="2" borderId="49" xfId="0" applyNumberFormat="1" applyFont="1" applyFill="1" applyBorder="1" applyAlignment="1">
      <alignment horizontal="right"/>
    </xf>
    <xf numFmtId="164" fontId="9" fillId="2" borderId="41" xfId="0" applyNumberFormat="1" applyFont="1" applyFill="1" applyBorder="1" applyAlignment="1">
      <alignment horizontal="right"/>
    </xf>
    <xf numFmtId="0" fontId="9" fillId="2" borderId="28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right"/>
    </xf>
    <xf numFmtId="0" fontId="9" fillId="14" borderId="37" xfId="0" applyFont="1" applyFill="1" applyBorder="1"/>
    <xf numFmtId="0" fontId="4" fillId="0" borderId="0" xfId="0" applyFont="1"/>
    <xf numFmtId="3" fontId="4" fillId="7" borderId="51" xfId="0" applyNumberFormat="1" applyFont="1" applyFill="1" applyBorder="1" applyAlignment="1">
      <alignment horizontal="center" vertical="center" wrapText="1"/>
    </xf>
    <xf numFmtId="3" fontId="4" fillId="6" borderId="5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wrapText="1"/>
    </xf>
    <xf numFmtId="0" fontId="9" fillId="14" borderId="45" xfId="0" applyFont="1" applyFill="1" applyBorder="1"/>
    <xf numFmtId="0" fontId="9" fillId="14" borderId="46" xfId="0" applyFont="1" applyFill="1" applyBorder="1"/>
    <xf numFmtId="0" fontId="9" fillId="14" borderId="48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3" fontId="20" fillId="6" borderId="45" xfId="0" applyNumberFormat="1" applyFont="1" applyFill="1" applyBorder="1" applyAlignment="1">
      <alignment horizontal="center" vertical="center"/>
    </xf>
    <xf numFmtId="3" fontId="4" fillId="17" borderId="45" xfId="0" applyNumberFormat="1" applyFont="1" applyFill="1" applyBorder="1" applyAlignment="1">
      <alignment horizontal="center" vertical="center"/>
    </xf>
    <xf numFmtId="3" fontId="4" fillId="18" borderId="46" xfId="0" applyNumberFormat="1" applyFont="1" applyFill="1" applyBorder="1" applyAlignment="1">
      <alignment horizontal="center" vertical="center"/>
    </xf>
    <xf numFmtId="3" fontId="4" fillId="17" borderId="46" xfId="0" applyNumberFormat="1" applyFont="1" applyFill="1" applyBorder="1" applyAlignment="1">
      <alignment horizontal="center" vertical="center"/>
    </xf>
    <xf numFmtId="3" fontId="4" fillId="17" borderId="48" xfId="0" applyNumberFormat="1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vertical="center"/>
    </xf>
    <xf numFmtId="3" fontId="4" fillId="6" borderId="61" xfId="0" applyNumberFormat="1" applyFont="1" applyFill="1" applyBorder="1" applyAlignment="1">
      <alignment horizontal="center" vertical="center" wrapText="1"/>
    </xf>
    <xf numFmtId="0" fontId="9" fillId="14" borderId="56" xfId="0" applyFont="1" applyFill="1" applyBorder="1"/>
    <xf numFmtId="164" fontId="9" fillId="2" borderId="47" xfId="0" applyNumberFormat="1" applyFont="1" applyFill="1" applyBorder="1" applyAlignment="1">
      <alignment horizontal="right"/>
    </xf>
    <xf numFmtId="0" fontId="9" fillId="2" borderId="48" xfId="0" applyFont="1" applyFill="1" applyBorder="1" applyAlignment="1">
      <alignment horizontal="center" vertical="center" wrapText="1"/>
    </xf>
    <xf numFmtId="0" fontId="8" fillId="19" borderId="65" xfId="0" applyFont="1" applyFill="1" applyBorder="1" applyAlignment="1">
      <alignment horizontal="center" vertical="center" wrapText="1"/>
    </xf>
    <xf numFmtId="0" fontId="8" fillId="19" borderId="31" xfId="0" applyFont="1" applyFill="1" applyBorder="1" applyAlignment="1">
      <alignment horizontal="center" vertical="center" wrapText="1"/>
    </xf>
    <xf numFmtId="0" fontId="8" fillId="19" borderId="15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right"/>
    </xf>
    <xf numFmtId="0" fontId="9" fillId="13" borderId="66" xfId="0" applyFont="1" applyFill="1" applyBorder="1" applyAlignment="1">
      <alignment horizontal="right"/>
    </xf>
    <xf numFmtId="0" fontId="9" fillId="13" borderId="67" xfId="0" applyFont="1" applyFill="1" applyBorder="1" applyAlignment="1">
      <alignment horizontal="right"/>
    </xf>
    <xf numFmtId="164" fontId="8" fillId="0" borderId="26" xfId="0" applyNumberFormat="1" applyFont="1" applyBorder="1" applyAlignment="1">
      <alignment horizontal="right"/>
    </xf>
    <xf numFmtId="164" fontId="8" fillId="0" borderId="68" xfId="0" applyNumberFormat="1" applyFont="1" applyBorder="1" applyAlignment="1">
      <alignment horizontal="right"/>
    </xf>
    <xf numFmtId="0" fontId="9" fillId="13" borderId="69" xfId="0" applyFont="1" applyFill="1" applyBorder="1" applyAlignment="1">
      <alignment horizontal="right"/>
    </xf>
    <xf numFmtId="0" fontId="9" fillId="13" borderId="20" xfId="0" applyFont="1" applyFill="1" applyBorder="1" applyAlignment="1">
      <alignment horizontal="right"/>
    </xf>
    <xf numFmtId="164" fontId="8" fillId="0" borderId="21" xfId="0" applyNumberFormat="1" applyFont="1" applyBorder="1" applyAlignment="1">
      <alignment horizontal="right"/>
    </xf>
    <xf numFmtId="0" fontId="9" fillId="14" borderId="62" xfId="0" applyFont="1" applyFill="1" applyBorder="1"/>
    <xf numFmtId="164" fontId="9" fillId="2" borderId="59" xfId="0" applyNumberFormat="1" applyFont="1" applyFill="1" applyBorder="1" applyAlignment="1">
      <alignment horizontal="right"/>
    </xf>
    <xf numFmtId="164" fontId="9" fillId="2" borderId="55" xfId="0" applyNumberFormat="1" applyFont="1" applyFill="1" applyBorder="1" applyAlignment="1">
      <alignment horizontal="right"/>
    </xf>
    <xf numFmtId="164" fontId="9" fillId="2" borderId="70" xfId="0" applyNumberFormat="1" applyFont="1" applyFill="1" applyBorder="1" applyAlignment="1">
      <alignment horizontal="right"/>
    </xf>
    <xf numFmtId="0" fontId="9" fillId="20" borderId="66" xfId="0" applyFont="1" applyFill="1" applyBorder="1" applyAlignment="1">
      <alignment horizontal="right"/>
    </xf>
    <xf numFmtId="0" fontId="9" fillId="20" borderId="9" xfId="0" applyFont="1" applyFill="1" applyBorder="1" applyAlignment="1">
      <alignment horizontal="right"/>
    </xf>
    <xf numFmtId="1" fontId="9" fillId="20" borderId="9" xfId="0" applyNumberFormat="1" applyFont="1" applyFill="1" applyBorder="1" applyAlignment="1">
      <alignment horizontal="right"/>
    </xf>
    <xf numFmtId="0" fontId="9" fillId="20" borderId="69" xfId="0" applyFont="1" applyFill="1" applyBorder="1" applyAlignment="1">
      <alignment horizontal="right"/>
    </xf>
    <xf numFmtId="1" fontId="9" fillId="20" borderId="69" xfId="0" applyNumberFormat="1" applyFont="1" applyFill="1" applyBorder="1" applyAlignment="1">
      <alignment horizontal="right"/>
    </xf>
    <xf numFmtId="0" fontId="31" fillId="0" borderId="0" xfId="0" applyFont="1"/>
    <xf numFmtId="0" fontId="26" fillId="0" borderId="31" xfId="0" applyFont="1" applyBorder="1" applyAlignment="1">
      <alignment horizontal="center" vertical="center" wrapText="1"/>
    </xf>
    <xf numFmtId="164" fontId="10" fillId="0" borderId="49" xfId="0" applyNumberFormat="1" applyFont="1" applyBorder="1" applyAlignment="1">
      <alignment horizontal="right"/>
    </xf>
    <xf numFmtId="164" fontId="10" fillId="0" borderId="41" xfId="0" applyNumberFormat="1" applyFont="1" applyBorder="1" applyAlignment="1">
      <alignment horizontal="right"/>
    </xf>
    <xf numFmtId="164" fontId="10" fillId="0" borderId="47" xfId="0" applyNumberFormat="1" applyFont="1" applyBorder="1" applyAlignment="1">
      <alignment horizontal="right"/>
    </xf>
    <xf numFmtId="0" fontId="23" fillId="4" borderId="40" xfId="0" applyFont="1" applyFill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64" xfId="0" applyNumberFormat="1" applyFont="1" applyBorder="1" applyAlignment="1">
      <alignment horizontal="center" vertical="center"/>
    </xf>
    <xf numFmtId="0" fontId="4" fillId="0" borderId="7" xfId="0" applyFont="1" applyBorder="1"/>
    <xf numFmtId="3" fontId="4" fillId="7" borderId="23" xfId="0" applyNumberFormat="1" applyFont="1" applyFill="1" applyBorder="1" applyAlignment="1">
      <alignment horizontal="center" vertical="center" wrapText="1"/>
    </xf>
    <xf numFmtId="3" fontId="4" fillId="6" borderId="23" xfId="0" applyNumberFormat="1" applyFont="1" applyFill="1" applyBorder="1" applyAlignment="1">
      <alignment horizontal="center" vertical="center" wrapText="1"/>
    </xf>
    <xf numFmtId="3" fontId="4" fillId="6" borderId="63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2" fillId="17" borderId="40" xfId="0" applyFont="1" applyFill="1" applyBorder="1" applyAlignment="1">
      <alignment horizontal="center" vertical="center" wrapText="1"/>
    </xf>
    <xf numFmtId="0" fontId="22" fillId="17" borderId="13" xfId="0" applyFont="1" applyFill="1" applyBorder="1" applyAlignment="1">
      <alignment horizontal="center" vertical="center" wrapText="1"/>
    </xf>
    <xf numFmtId="3" fontId="20" fillId="18" borderId="46" xfId="0" applyNumberFormat="1" applyFont="1" applyFill="1" applyBorder="1" applyAlignment="1">
      <alignment horizontal="center" vertical="center"/>
    </xf>
    <xf numFmtId="0" fontId="20" fillId="3" borderId="71" xfId="0" applyFont="1" applyFill="1" applyBorder="1" applyAlignment="1">
      <alignment vertical="center"/>
    </xf>
    <xf numFmtId="14" fontId="4" fillId="0" borderId="24" xfId="0" applyNumberFormat="1" applyFont="1" applyBorder="1" applyAlignment="1">
      <alignment horizontal="center"/>
    </xf>
    <xf numFmtId="0" fontId="22" fillId="4" borderId="40" xfId="0" applyFont="1" applyFill="1" applyBorder="1" applyAlignment="1">
      <alignment horizontal="center" vertical="center"/>
    </xf>
    <xf numFmtId="0" fontId="9" fillId="27" borderId="9" xfId="0" applyFont="1" applyFill="1" applyBorder="1" applyAlignment="1">
      <alignment horizontal="right"/>
    </xf>
    <xf numFmtId="1" fontId="9" fillId="27" borderId="9" xfId="0" applyNumberFormat="1" applyFont="1" applyFill="1" applyBorder="1" applyAlignment="1">
      <alignment horizontal="right"/>
    </xf>
    <xf numFmtId="0" fontId="9" fillId="28" borderId="66" xfId="0" applyFont="1" applyFill="1" applyBorder="1" applyAlignment="1">
      <alignment horizontal="right"/>
    </xf>
    <xf numFmtId="1" fontId="9" fillId="28" borderId="66" xfId="0" applyNumberFormat="1" applyFont="1" applyFill="1" applyBorder="1" applyAlignment="1">
      <alignment horizontal="right"/>
    </xf>
    <xf numFmtId="0" fontId="9" fillId="28" borderId="9" xfId="0" applyFont="1" applyFill="1" applyBorder="1" applyAlignment="1">
      <alignment horizontal="right"/>
    </xf>
    <xf numFmtId="1" fontId="9" fillId="28" borderId="9" xfId="0" applyNumberFormat="1" applyFont="1" applyFill="1" applyBorder="1" applyAlignment="1">
      <alignment horizontal="right"/>
    </xf>
    <xf numFmtId="164" fontId="8" fillId="29" borderId="26" xfId="0" applyNumberFormat="1" applyFont="1" applyFill="1" applyBorder="1" applyAlignment="1">
      <alignment horizontal="right"/>
    </xf>
    <xf numFmtId="164" fontId="8" fillId="29" borderId="68" xfId="0" applyNumberFormat="1" applyFont="1" applyFill="1" applyBorder="1" applyAlignment="1">
      <alignment horizontal="right"/>
    </xf>
    <xf numFmtId="164" fontId="8" fillId="30" borderId="68" xfId="0" applyNumberFormat="1" applyFont="1" applyFill="1" applyBorder="1" applyAlignment="1">
      <alignment horizontal="right"/>
    </xf>
    <xf numFmtId="164" fontId="8" fillId="31" borderId="68" xfId="0" applyNumberFormat="1" applyFont="1" applyFill="1" applyBorder="1" applyAlignment="1">
      <alignment horizontal="right"/>
    </xf>
    <xf numFmtId="164" fontId="8" fillId="31" borderId="21" xfId="0" applyNumberFormat="1" applyFont="1" applyFill="1" applyBorder="1" applyAlignment="1">
      <alignment horizontal="right"/>
    </xf>
    <xf numFmtId="3" fontId="4" fillId="5" borderId="7" xfId="0" applyNumberFormat="1" applyFont="1" applyFill="1" applyBorder="1" applyAlignment="1">
      <alignment horizontal="center" vertical="center"/>
    </xf>
    <xf numFmtId="3" fontId="20" fillId="5" borderId="7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vertical="center"/>
    </xf>
    <xf numFmtId="0" fontId="20" fillId="3" borderId="15" xfId="0" applyFont="1" applyFill="1" applyBorder="1" applyAlignment="1">
      <alignment vertical="center"/>
    </xf>
    <xf numFmtId="3" fontId="20" fillId="5" borderId="14" xfId="0" applyNumberFormat="1" applyFont="1" applyFill="1" applyBorder="1" applyAlignment="1">
      <alignment horizontal="center" vertical="center"/>
    </xf>
    <xf numFmtId="0" fontId="0" fillId="0" borderId="7" xfId="0" applyBorder="1"/>
    <xf numFmtId="3" fontId="4" fillId="18" borderId="28" xfId="0" applyNumberFormat="1" applyFont="1" applyFill="1" applyBorder="1" applyAlignment="1">
      <alignment horizontal="center" vertical="center"/>
    </xf>
    <xf numFmtId="3" fontId="4" fillId="17" borderId="36" xfId="0" applyNumberFormat="1" applyFont="1" applyFill="1" applyBorder="1" applyAlignment="1">
      <alignment horizontal="center" vertical="center"/>
    </xf>
    <xf numFmtId="3" fontId="4" fillId="17" borderId="60" xfId="0" applyNumberFormat="1" applyFont="1" applyFill="1" applyBorder="1" applyAlignment="1">
      <alignment horizontal="center" vertical="center"/>
    </xf>
    <xf numFmtId="3" fontId="20" fillId="6" borderId="46" xfId="0" applyNumberFormat="1" applyFont="1" applyFill="1" applyBorder="1" applyAlignment="1">
      <alignment horizontal="center" vertical="center"/>
    </xf>
    <xf numFmtId="3" fontId="20" fillId="6" borderId="48" xfId="0" applyNumberFormat="1" applyFont="1" applyFill="1" applyBorder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14" fontId="32" fillId="26" borderId="35" xfId="0" applyNumberFormat="1" applyFont="1" applyFill="1" applyBorder="1" applyAlignment="1">
      <alignment horizontal="center"/>
    </xf>
    <xf numFmtId="0" fontId="9" fillId="14" borderId="37" xfId="0" applyFont="1" applyFill="1" applyBorder="1" applyAlignment="1">
      <alignment shrinkToFit="1"/>
    </xf>
    <xf numFmtId="0" fontId="9" fillId="14" borderId="39" xfId="0" applyFont="1" applyFill="1" applyBorder="1" applyAlignment="1">
      <alignment shrinkToFit="1"/>
    </xf>
    <xf numFmtId="0" fontId="8" fillId="15" borderId="20" xfId="0" applyFont="1" applyFill="1" applyBorder="1" applyAlignment="1">
      <alignment vertical="center" textRotation="90" shrinkToFit="1"/>
    </xf>
    <xf numFmtId="0" fontId="8" fillId="15" borderId="15" xfId="0" applyFont="1" applyFill="1" applyBorder="1" applyAlignment="1">
      <alignment vertical="center" textRotation="90" shrinkToFit="1"/>
    </xf>
    <xf numFmtId="0" fontId="8" fillId="15" borderId="21" xfId="0" applyFont="1" applyFill="1" applyBorder="1" applyAlignment="1">
      <alignment vertical="center" textRotation="90" shrinkToFit="1"/>
    </xf>
    <xf numFmtId="0" fontId="9" fillId="5" borderId="41" xfId="0" applyFont="1" applyFill="1" applyBorder="1" applyAlignment="1">
      <alignment horizontal="center" vertical="center" shrinkToFit="1"/>
    </xf>
    <xf numFmtId="3" fontId="13" fillId="0" borderId="46" xfId="0" applyNumberFormat="1" applyFont="1" applyBorder="1" applyAlignment="1">
      <alignment horizontal="center" vertical="center"/>
    </xf>
    <xf numFmtId="0" fontId="20" fillId="3" borderId="14" xfId="0" applyFont="1" applyFill="1" applyBorder="1" applyAlignment="1">
      <alignment vertical="center"/>
    </xf>
    <xf numFmtId="0" fontId="8" fillId="23" borderId="20" xfId="0" applyFont="1" applyFill="1" applyBorder="1" applyAlignment="1">
      <alignment vertical="center" shrinkToFit="1"/>
    </xf>
    <xf numFmtId="0" fontId="18" fillId="22" borderId="32" xfId="0" applyFont="1" applyFill="1" applyBorder="1" applyAlignment="1">
      <alignment horizontal="center" vertical="center" shrinkToFit="1"/>
    </xf>
    <xf numFmtId="0" fontId="9" fillId="5" borderId="44" xfId="0" applyFont="1" applyFill="1" applyBorder="1" applyAlignment="1">
      <alignment horizontal="center" vertical="center" shrinkToFit="1"/>
    </xf>
    <xf numFmtId="164" fontId="8" fillId="34" borderId="54" xfId="0" applyNumberFormat="1" applyFont="1" applyFill="1" applyBorder="1" applyAlignment="1">
      <alignment horizontal="right" shrinkToFit="1"/>
    </xf>
    <xf numFmtId="0" fontId="4" fillId="16" borderId="57" xfId="0" applyFont="1" applyFill="1" applyBorder="1" applyAlignment="1">
      <alignment horizontal="center"/>
    </xf>
    <xf numFmtId="3" fontId="20" fillId="6" borderId="51" xfId="0" applyNumberFormat="1" applyFont="1" applyFill="1" applyBorder="1" applyAlignment="1">
      <alignment horizontal="center" vertical="center" wrapText="1"/>
    </xf>
    <xf numFmtId="0" fontId="25" fillId="17" borderId="13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28" fillId="38" borderId="51" xfId="0" applyFont="1" applyFill="1" applyBorder="1" applyAlignment="1">
      <alignment horizontal="center"/>
    </xf>
    <xf numFmtId="0" fontId="28" fillId="38" borderId="7" xfId="0" applyFont="1" applyFill="1" applyBorder="1" applyAlignment="1">
      <alignment horizontal="center"/>
    </xf>
    <xf numFmtId="0" fontId="4" fillId="0" borderId="75" xfId="0" applyFont="1" applyBorder="1"/>
    <xf numFmtId="165" fontId="13" fillId="5" borderId="41" xfId="5" applyNumberFormat="1" applyFont="1" applyFill="1" applyBorder="1" applyAlignment="1">
      <alignment vertical="center"/>
    </xf>
    <xf numFmtId="3" fontId="36" fillId="0" borderId="7" xfId="0" applyNumberFormat="1" applyFont="1" applyBorder="1" applyAlignment="1">
      <alignment horizontal="center" vertical="center"/>
    </xf>
    <xf numFmtId="3" fontId="35" fillId="0" borderId="52" xfId="0" applyNumberFormat="1" applyFont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3" fontId="4" fillId="6" borderId="44" xfId="0" applyNumberFormat="1" applyFont="1" applyFill="1" applyBorder="1" applyAlignment="1">
      <alignment horizontal="center" vertical="center"/>
    </xf>
    <xf numFmtId="3" fontId="4" fillId="6" borderId="49" xfId="0" applyNumberFormat="1" applyFont="1" applyFill="1" applyBorder="1" applyAlignment="1">
      <alignment horizontal="center" vertical="center"/>
    </xf>
    <xf numFmtId="3" fontId="4" fillId="6" borderId="73" xfId="0" applyNumberFormat="1" applyFont="1" applyFill="1" applyBorder="1" applyAlignment="1">
      <alignment horizontal="center" vertical="center"/>
    </xf>
    <xf numFmtId="3" fontId="4" fillId="5" borderId="20" xfId="0" applyNumberFormat="1" applyFont="1" applyFill="1" applyBorder="1" applyAlignment="1">
      <alignment horizontal="center" vertical="center"/>
    </xf>
    <xf numFmtId="3" fontId="4" fillId="6" borderId="41" xfId="0" applyNumberFormat="1" applyFont="1" applyFill="1" applyBorder="1" applyAlignment="1">
      <alignment horizontal="center" vertical="center"/>
    </xf>
    <xf numFmtId="3" fontId="4" fillId="6" borderId="47" xfId="0" applyNumberFormat="1" applyFont="1" applyFill="1" applyBorder="1" applyAlignment="1">
      <alignment horizontal="center" vertical="center"/>
    </xf>
    <xf numFmtId="0" fontId="20" fillId="16" borderId="22" xfId="0" applyFont="1" applyFill="1" applyBorder="1" applyAlignment="1">
      <alignment horizontal="center"/>
    </xf>
    <xf numFmtId="3" fontId="4" fillId="7" borderId="4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7" xfId="0" applyFont="1" applyBorder="1"/>
    <xf numFmtId="0" fontId="20" fillId="3" borderId="14" xfId="0" applyFont="1" applyFill="1" applyBorder="1" applyAlignment="1">
      <alignment horizontal="right"/>
    </xf>
    <xf numFmtId="0" fontId="20" fillId="3" borderId="14" xfId="0" applyFont="1" applyFill="1" applyBorder="1" applyAlignment="1">
      <alignment horizontal="left"/>
    </xf>
    <xf numFmtId="0" fontId="20" fillId="16" borderId="13" xfId="0" applyFont="1" applyFill="1" applyBorder="1" applyAlignment="1">
      <alignment vertical="center" wrapText="1"/>
    </xf>
    <xf numFmtId="0" fontId="20" fillId="16" borderId="14" xfId="0" applyFont="1" applyFill="1" applyBorder="1" applyAlignment="1">
      <alignment vertical="center" wrapText="1"/>
    </xf>
    <xf numFmtId="0" fontId="20" fillId="16" borderId="15" xfId="0" applyFont="1" applyFill="1" applyBorder="1" applyAlignment="1">
      <alignment vertical="center" wrapText="1"/>
    </xf>
    <xf numFmtId="3" fontId="20" fillId="6" borderId="62" xfId="0" applyNumberFormat="1" applyFont="1" applyFill="1" applyBorder="1" applyAlignment="1">
      <alignment horizontal="center" vertical="center"/>
    </xf>
    <xf numFmtId="0" fontId="26" fillId="40" borderId="13" xfId="0" applyFont="1" applyFill="1" applyBorder="1" applyAlignment="1">
      <alignment horizontal="center" vertical="center" shrinkToFit="1"/>
    </xf>
    <xf numFmtId="3" fontId="3" fillId="0" borderId="53" xfId="0" applyNumberFormat="1" applyFont="1" applyBorder="1" applyAlignment="1">
      <alignment horizontal="center" vertical="center"/>
    </xf>
    <xf numFmtId="3" fontId="4" fillId="7" borderId="53" xfId="0" applyNumberFormat="1" applyFont="1" applyFill="1" applyBorder="1" applyAlignment="1">
      <alignment horizontal="center" vertical="center"/>
    </xf>
    <xf numFmtId="164" fontId="8" fillId="37" borderId="77" xfId="0" applyNumberFormat="1" applyFont="1" applyFill="1" applyBorder="1" applyAlignment="1">
      <alignment horizontal="right" shrinkToFit="1"/>
    </xf>
    <xf numFmtId="164" fontId="8" fillId="0" borderId="77" xfId="0" applyNumberFormat="1" applyFont="1" applyBorder="1" applyAlignment="1">
      <alignment horizontal="right" shrinkToFit="1"/>
    </xf>
    <xf numFmtId="164" fontId="8" fillId="41" borderId="77" xfId="0" applyNumberFormat="1" applyFont="1" applyFill="1" applyBorder="1" applyAlignment="1">
      <alignment horizontal="right" shrinkToFit="1"/>
    </xf>
    <xf numFmtId="0" fontId="20" fillId="3" borderId="14" xfId="0" applyFont="1" applyFill="1" applyBorder="1" applyAlignment="1">
      <alignment horizontal="center" vertical="center"/>
    </xf>
    <xf numFmtId="164" fontId="8" fillId="25" borderId="50" xfId="0" applyNumberFormat="1" applyFont="1" applyFill="1" applyBorder="1" applyAlignment="1">
      <alignment horizontal="right" shrinkToFit="1"/>
    </xf>
    <xf numFmtId="164" fontId="8" fillId="36" borderId="80" xfId="0" applyNumberFormat="1" applyFont="1" applyFill="1" applyBorder="1" applyAlignment="1">
      <alignment horizontal="right" shrinkToFit="1"/>
    </xf>
    <xf numFmtId="164" fontId="8" fillId="35" borderId="50" xfId="0" applyNumberFormat="1" applyFont="1" applyFill="1" applyBorder="1" applyAlignment="1">
      <alignment horizontal="right" shrinkToFit="1"/>
    </xf>
    <xf numFmtId="0" fontId="8" fillId="12" borderId="4" xfId="0" applyFont="1" applyFill="1" applyBorder="1" applyAlignment="1">
      <alignment horizontal="center" vertical="center" textRotation="90" wrapText="1" shrinkToFit="1"/>
    </xf>
    <xf numFmtId="164" fontId="8" fillId="0" borderId="81" xfId="0" applyNumberFormat="1" applyFont="1" applyBorder="1" applyAlignment="1">
      <alignment horizontal="right" shrinkToFit="1"/>
    </xf>
    <xf numFmtId="0" fontId="45" fillId="9" borderId="6" xfId="0" applyFont="1" applyFill="1" applyBorder="1" applyAlignment="1">
      <alignment shrinkToFit="1"/>
    </xf>
    <xf numFmtId="0" fontId="9" fillId="14" borderId="41" xfId="0" applyFont="1" applyFill="1" applyBorder="1" applyAlignment="1">
      <alignment shrinkToFit="1"/>
    </xf>
    <xf numFmtId="164" fontId="8" fillId="0" borderId="41" xfId="0" applyNumberFormat="1" applyFont="1" applyBorder="1" applyAlignment="1">
      <alignment horizontal="right" shrinkToFit="1"/>
    </xf>
    <xf numFmtId="165" fontId="13" fillId="5" borderId="72" xfId="5" applyNumberFormat="1" applyFont="1" applyFill="1" applyBorder="1" applyAlignment="1">
      <alignment vertical="center"/>
    </xf>
    <xf numFmtId="0" fontId="4" fillId="16" borderId="82" xfId="0" applyFont="1" applyFill="1" applyBorder="1" applyAlignment="1">
      <alignment horizontal="center"/>
    </xf>
    <xf numFmtId="0" fontId="20" fillId="8" borderId="13" xfId="0" applyFont="1" applyFill="1" applyBorder="1"/>
    <xf numFmtId="3" fontId="4" fillId="6" borderId="59" xfId="0" applyNumberFormat="1" applyFont="1" applyFill="1" applyBorder="1" applyAlignment="1">
      <alignment horizontal="center" vertical="center"/>
    </xf>
    <xf numFmtId="3" fontId="4" fillId="7" borderId="55" xfId="0" applyNumberFormat="1" applyFont="1" applyFill="1" applyBorder="1" applyAlignment="1">
      <alignment horizontal="center" vertical="center"/>
    </xf>
    <xf numFmtId="3" fontId="4" fillId="7" borderId="83" xfId="0" applyNumberFormat="1" applyFont="1" applyFill="1" applyBorder="1" applyAlignment="1">
      <alignment horizontal="center" vertical="center"/>
    </xf>
    <xf numFmtId="3" fontId="4" fillId="6" borderId="70" xfId="0" applyNumberFormat="1" applyFont="1" applyFill="1" applyBorder="1" applyAlignment="1">
      <alignment horizontal="center" vertical="center"/>
    </xf>
    <xf numFmtId="0" fontId="20" fillId="8" borderId="16" xfId="0" applyFont="1" applyFill="1" applyBorder="1" applyAlignment="1">
      <alignment horizontal="center" wrapText="1"/>
    </xf>
    <xf numFmtId="3" fontId="37" fillId="5" borderId="42" xfId="0" applyNumberFormat="1" applyFont="1" applyFill="1" applyBorder="1" applyAlignment="1">
      <alignment horizontal="right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/>
    </xf>
    <xf numFmtId="165" fontId="13" fillId="5" borderId="37" xfId="5" applyNumberFormat="1" applyFont="1" applyFill="1" applyBorder="1" applyAlignment="1">
      <alignment vertical="center"/>
    </xf>
    <xf numFmtId="165" fontId="13" fillId="5" borderId="87" xfId="5" applyNumberFormat="1" applyFont="1" applyFill="1" applyBorder="1" applyAlignment="1">
      <alignment vertical="center"/>
    </xf>
    <xf numFmtId="0" fontId="44" fillId="40" borderId="17" xfId="0" applyFont="1" applyFill="1" applyBorder="1" applyAlignment="1">
      <alignment horizontal="center" shrinkToFit="1"/>
    </xf>
    <xf numFmtId="0" fontId="44" fillId="40" borderId="14" xfId="0" applyFont="1" applyFill="1" applyBorder="1" applyAlignment="1">
      <alignment shrinkToFit="1"/>
    </xf>
    <xf numFmtId="0" fontId="49" fillId="42" borderId="7" xfId="53" applyFont="1" applyFill="1" applyAlignment="1">
      <alignment horizontal="center" vertical="center" wrapText="1"/>
    </xf>
    <xf numFmtId="0" fontId="49" fillId="42" borderId="7" xfId="53" applyFont="1" applyFill="1" applyAlignment="1">
      <alignment horizontal="center" vertical="top"/>
    </xf>
    <xf numFmtId="0" fontId="47" fillId="42" borderId="88" xfId="52" applyFill="1" applyAlignment="1">
      <alignment horizontal="center"/>
    </xf>
    <xf numFmtId="0" fontId="50" fillId="40" borderId="20" xfId="0" applyFont="1" applyFill="1" applyBorder="1" applyAlignment="1">
      <alignment vertical="center" wrapText="1" shrinkToFit="1"/>
    </xf>
    <xf numFmtId="14" fontId="49" fillId="42" borderId="7" xfId="54" applyNumberFormat="1" applyFont="1" applyFill="1" applyAlignment="1">
      <alignment horizontal="center" vertical="top"/>
    </xf>
    <xf numFmtId="0" fontId="23" fillId="9" borderId="7" xfId="11" applyFont="1" applyFill="1"/>
    <xf numFmtId="0" fontId="49" fillId="42" borderId="7" xfId="53" applyFont="1" applyFill="1" applyAlignment="1">
      <alignment horizontal="right" vertical="top"/>
    </xf>
    <xf numFmtId="0" fontId="38" fillId="44" borderId="41" xfId="0" applyFont="1" applyFill="1" applyBorder="1" applyAlignment="1">
      <alignment horizontal="center" vertical="center" shrinkToFit="1"/>
    </xf>
    <xf numFmtId="0" fontId="8" fillId="5" borderId="41" xfId="0" applyFont="1" applyFill="1" applyBorder="1" applyAlignment="1">
      <alignment horizontal="center" vertical="center" shrinkToFit="1"/>
    </xf>
    <xf numFmtId="0" fontId="51" fillId="40" borderId="20" xfId="0" applyFont="1" applyFill="1" applyBorder="1" applyAlignment="1">
      <alignment vertical="center" wrapText="1" shrinkToFit="1"/>
    </xf>
    <xf numFmtId="0" fontId="46" fillId="42" borderId="0" xfId="51" applyFill="1" applyAlignment="1">
      <alignment horizontal="left"/>
    </xf>
    <xf numFmtId="0" fontId="20" fillId="43" borderId="0" xfId="0" applyFont="1" applyFill="1"/>
    <xf numFmtId="0" fontId="43" fillId="0" borderId="0" xfId="0" applyFont="1"/>
    <xf numFmtId="0" fontId="10" fillId="5" borderId="44" xfId="0" applyFont="1" applyFill="1" applyBorder="1" applyAlignment="1">
      <alignment horizontal="center" vertical="center" shrinkToFit="1"/>
    </xf>
    <xf numFmtId="0" fontId="10" fillId="44" borderId="41" xfId="0" applyFont="1" applyFill="1" applyBorder="1" applyAlignment="1">
      <alignment horizontal="center" vertical="center" shrinkToFit="1"/>
    </xf>
    <xf numFmtId="0" fontId="0" fillId="21" borderId="55" xfId="0" applyFill="1" applyBorder="1"/>
    <xf numFmtId="0" fontId="0" fillId="21" borderId="38" xfId="0" applyFill="1" applyBorder="1"/>
    <xf numFmtId="0" fontId="0" fillId="21" borderId="72" xfId="0" applyFill="1" applyBorder="1"/>
    <xf numFmtId="0" fontId="20" fillId="21" borderId="55" xfId="0" applyFont="1" applyFill="1" applyBorder="1"/>
    <xf numFmtId="0" fontId="20" fillId="21" borderId="41" xfId="0" applyFont="1" applyFill="1" applyBorder="1" applyAlignment="1">
      <alignment wrapText="1"/>
    </xf>
    <xf numFmtId="0" fontId="20" fillId="21" borderId="72" xfId="0" applyFont="1" applyFill="1" applyBorder="1" applyAlignment="1">
      <alignment horizontal="center" wrapText="1"/>
    </xf>
    <xf numFmtId="0" fontId="20" fillId="21" borderId="55" xfId="0" applyFont="1" applyFill="1" applyBorder="1" applyAlignment="1">
      <alignment horizontal="right" wrapText="1"/>
    </xf>
    <xf numFmtId="0" fontId="20" fillId="16" borderId="14" xfId="0" applyFont="1" applyFill="1" applyBorder="1" applyAlignment="1">
      <alignment horizontal="center" vertical="center" wrapText="1"/>
    </xf>
    <xf numFmtId="0" fontId="20" fillId="21" borderId="38" xfId="0" applyFont="1" applyFill="1" applyBorder="1" applyAlignment="1">
      <alignment vertical="center"/>
    </xf>
    <xf numFmtId="0" fontId="25" fillId="0" borderId="7" xfId="0" applyFont="1" applyBorder="1" applyAlignment="1">
      <alignment horizontal="center" vertical="center" textRotation="90" wrapText="1"/>
    </xf>
    <xf numFmtId="0" fontId="25" fillId="6" borderId="19" xfId="0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wrapText="1"/>
    </xf>
    <xf numFmtId="0" fontId="20" fillId="8" borderId="16" xfId="0" applyFont="1" applyFill="1" applyBorder="1" applyAlignment="1">
      <alignment horizontal="center"/>
    </xf>
    <xf numFmtId="0" fontId="22" fillId="8" borderId="16" xfId="0" applyFont="1" applyFill="1" applyBorder="1" applyAlignment="1">
      <alignment horizontal="center" wrapText="1"/>
    </xf>
    <xf numFmtId="0" fontId="53" fillId="5" borderId="7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textRotation="90" wrapText="1"/>
    </xf>
    <xf numFmtId="0" fontId="20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/>
    <xf numFmtId="0" fontId="4" fillId="0" borderId="0" xfId="0" applyFont="1" applyAlignment="1">
      <alignment wrapText="1"/>
    </xf>
    <xf numFmtId="0" fontId="4" fillId="0" borderId="22" xfId="0" applyFont="1" applyBorder="1" applyAlignment="1">
      <alignment horizontal="center"/>
    </xf>
    <xf numFmtId="3" fontId="13" fillId="0" borderId="41" xfId="0" applyNumberFormat="1" applyFont="1" applyBorder="1" applyAlignment="1">
      <alignment horizontal="center" vertical="center"/>
    </xf>
    <xf numFmtId="0" fontId="52" fillId="7" borderId="46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52" fillId="6" borderId="45" xfId="0" applyFont="1" applyFill="1" applyBorder="1" applyAlignment="1">
      <alignment horizontal="center" vertical="center"/>
    </xf>
    <xf numFmtId="0" fontId="52" fillId="6" borderId="46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52" fillId="5" borderId="7" xfId="0" applyFont="1" applyFill="1" applyBorder="1" applyAlignment="1">
      <alignment horizontal="center" vertical="center"/>
    </xf>
    <xf numFmtId="0" fontId="3" fillId="16" borderId="57" xfId="0" applyFont="1" applyFill="1" applyBorder="1" applyAlignment="1">
      <alignment horizontal="center"/>
    </xf>
    <xf numFmtId="3" fontId="20" fillId="7" borderId="51" xfId="0" applyNumberFormat="1" applyFont="1" applyFill="1" applyBorder="1" applyAlignment="1">
      <alignment horizontal="center" vertical="center" wrapText="1"/>
    </xf>
    <xf numFmtId="3" fontId="20" fillId="6" borderId="23" xfId="0" applyNumberFormat="1" applyFont="1" applyFill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center" vertical="center"/>
    </xf>
    <xf numFmtId="3" fontId="20" fillId="7" borderId="23" xfId="0" applyNumberFormat="1" applyFont="1" applyFill="1" applyBorder="1" applyAlignment="1">
      <alignment horizontal="center" vertical="center" wrapText="1"/>
    </xf>
    <xf numFmtId="0" fontId="28" fillId="8" borderId="16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0" fontId="28" fillId="8" borderId="18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/>
    </xf>
    <xf numFmtId="3" fontId="21" fillId="6" borderId="45" xfId="0" applyNumberFormat="1" applyFont="1" applyFill="1" applyBorder="1" applyAlignment="1">
      <alignment horizontal="center" vertical="center" wrapText="1"/>
    </xf>
    <xf numFmtId="3" fontId="4" fillId="6" borderId="74" xfId="0" applyNumberFormat="1" applyFont="1" applyFill="1" applyBorder="1" applyAlignment="1">
      <alignment horizontal="center" vertical="center"/>
    </xf>
    <xf numFmtId="3" fontId="4" fillId="7" borderId="72" xfId="0" applyNumberFormat="1" applyFont="1" applyFill="1" applyBorder="1" applyAlignment="1">
      <alignment horizontal="center" vertical="center"/>
    </xf>
    <xf numFmtId="3" fontId="4" fillId="7" borderId="79" xfId="0" applyNumberFormat="1" applyFont="1" applyFill="1" applyBorder="1" applyAlignment="1">
      <alignment horizontal="center" vertical="center"/>
    </xf>
    <xf numFmtId="3" fontId="4" fillId="6" borderId="89" xfId="0" applyNumberFormat="1" applyFont="1" applyFill="1" applyBorder="1" applyAlignment="1">
      <alignment horizontal="center" vertical="center"/>
    </xf>
    <xf numFmtId="3" fontId="4" fillId="6" borderId="16" xfId="0" applyNumberFormat="1" applyFont="1" applyFill="1" applyBorder="1" applyAlignment="1">
      <alignment horizontal="center" vertical="center" wrapText="1"/>
    </xf>
    <xf numFmtId="3" fontId="4" fillId="6" borderId="22" xfId="0" applyNumberFormat="1" applyFont="1" applyFill="1" applyBorder="1" applyAlignment="1">
      <alignment horizontal="center" vertical="center" wrapText="1"/>
    </xf>
    <xf numFmtId="3" fontId="20" fillId="17" borderId="46" xfId="0" applyNumberFormat="1" applyFont="1" applyFill="1" applyBorder="1" applyAlignment="1">
      <alignment horizontal="center" vertical="center"/>
    </xf>
    <xf numFmtId="3" fontId="20" fillId="18" borderId="28" xfId="0" applyNumberFormat="1" applyFont="1" applyFill="1" applyBorder="1" applyAlignment="1">
      <alignment horizontal="center" vertical="center"/>
    </xf>
    <xf numFmtId="3" fontId="20" fillId="6" borderId="44" xfId="0" applyNumberFormat="1" applyFont="1" applyFill="1" applyBorder="1" applyAlignment="1">
      <alignment horizontal="center" vertical="center"/>
    </xf>
    <xf numFmtId="3" fontId="20" fillId="17" borderId="28" xfId="0" applyNumberFormat="1" applyFont="1" applyFill="1" applyBorder="1" applyAlignment="1">
      <alignment horizontal="center" vertical="center"/>
    </xf>
    <xf numFmtId="3" fontId="4" fillId="18" borderId="78" xfId="0" applyNumberFormat="1" applyFont="1" applyFill="1" applyBorder="1" applyAlignment="1">
      <alignment horizontal="center" vertical="center"/>
    </xf>
    <xf numFmtId="3" fontId="20" fillId="6" borderId="72" xfId="0" applyNumberFormat="1" applyFont="1" applyFill="1" applyBorder="1" applyAlignment="1">
      <alignment horizontal="center" vertical="center"/>
    </xf>
    <xf numFmtId="3" fontId="20" fillId="6" borderId="41" xfId="0" applyNumberFormat="1" applyFont="1" applyFill="1" applyBorder="1" applyAlignment="1">
      <alignment horizontal="center" vertical="center"/>
    </xf>
    <xf numFmtId="3" fontId="20" fillId="6" borderId="55" xfId="0" applyNumberFormat="1" applyFont="1" applyFill="1" applyBorder="1" applyAlignment="1">
      <alignment horizontal="center" vertical="center"/>
    </xf>
    <xf numFmtId="3" fontId="20" fillId="7" borderId="72" xfId="0" applyNumberFormat="1" applyFont="1" applyFill="1" applyBorder="1" applyAlignment="1">
      <alignment horizontal="center" vertical="center"/>
    </xf>
    <xf numFmtId="3" fontId="20" fillId="7" borderId="41" xfId="0" applyNumberFormat="1" applyFont="1" applyFill="1" applyBorder="1" applyAlignment="1">
      <alignment horizontal="center" vertical="center"/>
    </xf>
    <xf numFmtId="3" fontId="20" fillId="7" borderId="55" xfId="0" applyNumberFormat="1" applyFont="1" applyFill="1" applyBorder="1" applyAlignment="1">
      <alignment horizontal="center" vertical="center"/>
    </xf>
    <xf numFmtId="3" fontId="4" fillId="17" borderId="28" xfId="0" applyNumberFormat="1" applyFont="1" applyFill="1" applyBorder="1" applyAlignment="1">
      <alignment horizontal="center" vertical="center"/>
    </xf>
    <xf numFmtId="3" fontId="4" fillId="18" borderId="90" xfId="0" applyNumberFormat="1" applyFont="1" applyFill="1" applyBorder="1" applyAlignment="1">
      <alignment horizontal="center" vertical="center"/>
    </xf>
    <xf numFmtId="0" fontId="22" fillId="17" borderId="16" xfId="0" applyFont="1" applyFill="1" applyBorder="1" applyAlignment="1">
      <alignment horizontal="center" vertical="center" wrapText="1"/>
    </xf>
    <xf numFmtId="0" fontId="22" fillId="17" borderId="22" xfId="0" applyFont="1" applyFill="1" applyBorder="1" applyAlignment="1">
      <alignment horizontal="center" vertical="center" wrapText="1"/>
    </xf>
    <xf numFmtId="0" fontId="4" fillId="3" borderId="91" xfId="0" applyFont="1" applyFill="1" applyBorder="1" applyAlignment="1">
      <alignment horizontal="center" vertical="center"/>
    </xf>
    <xf numFmtId="3" fontId="4" fillId="17" borderId="41" xfId="0" applyNumberFormat="1" applyFont="1" applyFill="1" applyBorder="1" applyAlignment="1">
      <alignment horizontal="center" vertical="center"/>
    </xf>
    <xf numFmtId="3" fontId="4" fillId="18" borderId="41" xfId="0" applyNumberFormat="1" applyFont="1" applyFill="1" applyBorder="1" applyAlignment="1">
      <alignment horizontal="center" vertical="center"/>
    </xf>
    <xf numFmtId="3" fontId="20" fillId="18" borderId="41" xfId="0" applyNumberFormat="1" applyFont="1" applyFill="1" applyBorder="1" applyAlignment="1">
      <alignment horizontal="center" vertical="center"/>
    </xf>
    <xf numFmtId="3" fontId="20" fillId="17" borderId="41" xfId="0" applyNumberFormat="1" applyFont="1" applyFill="1" applyBorder="1" applyAlignment="1">
      <alignment horizontal="center" vertical="center"/>
    </xf>
    <xf numFmtId="0" fontId="38" fillId="44" borderId="82" xfId="0" applyFont="1" applyFill="1" applyBorder="1" applyAlignment="1">
      <alignment horizontal="center" vertical="center" shrinkToFit="1"/>
    </xf>
    <xf numFmtId="0" fontId="51" fillId="45" borderId="7" xfId="0" applyFont="1" applyFill="1" applyBorder="1" applyAlignment="1">
      <alignment vertical="center" wrapText="1" shrinkToFit="1"/>
    </xf>
    <xf numFmtId="0" fontId="0" fillId="42" borderId="0" xfId="0" applyFill="1"/>
    <xf numFmtId="14" fontId="29" fillId="0" borderId="30" xfId="0" applyNumberFormat="1" applyFont="1" applyBorder="1"/>
    <xf numFmtId="16" fontId="2" fillId="0" borderId="27" xfId="0" applyNumberFormat="1" applyFont="1" applyBorder="1" applyAlignment="1">
      <alignment horizontal="center" vertical="center"/>
    </xf>
    <xf numFmtId="0" fontId="18" fillId="44" borderId="41" xfId="0" applyFont="1" applyFill="1" applyBorder="1" applyAlignment="1">
      <alignment horizontal="center" vertical="center" shrinkToFit="1"/>
    </xf>
    <xf numFmtId="0" fontId="20" fillId="8" borderId="13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/>
    </xf>
    <xf numFmtId="0" fontId="13" fillId="16" borderId="40" xfId="0" applyFont="1" applyFill="1" applyBorder="1" applyAlignment="1">
      <alignment horizontal="center" vertical="center"/>
    </xf>
    <xf numFmtId="0" fontId="0" fillId="0" borderId="41" xfId="48" applyFont="1" applyBorder="1"/>
    <xf numFmtId="14" fontId="0" fillId="0" borderId="0" xfId="0" applyNumberFormat="1"/>
    <xf numFmtId="14" fontId="4" fillId="0" borderId="0" xfId="0" applyNumberFormat="1" applyFont="1"/>
    <xf numFmtId="0" fontId="0" fillId="0" borderId="0" xfId="0" applyAlignment="1">
      <alignment horizontal="right"/>
    </xf>
    <xf numFmtId="14" fontId="4" fillId="0" borderId="7" xfId="0" applyNumberFormat="1" applyFont="1" applyBorder="1"/>
    <xf numFmtId="0" fontId="58" fillId="2" borderId="95" xfId="0" applyFont="1" applyFill="1" applyBorder="1" applyAlignment="1">
      <alignment horizontal="center" vertical="center" shrinkToFit="1"/>
    </xf>
    <xf numFmtId="0" fontId="58" fillId="46" borderId="96" xfId="0" applyFont="1" applyFill="1" applyBorder="1" applyAlignment="1">
      <alignment horizontal="center" vertical="center" shrinkToFit="1"/>
    </xf>
    <xf numFmtId="0" fontId="58" fillId="2" borderId="96" xfId="0" applyFont="1" applyFill="1" applyBorder="1" applyAlignment="1">
      <alignment horizontal="center" vertical="center" shrinkToFit="1"/>
    </xf>
    <xf numFmtId="0" fontId="59" fillId="2" borderId="96" xfId="0" applyFont="1" applyFill="1" applyBorder="1" applyAlignment="1">
      <alignment horizontal="center" vertical="center" shrinkToFit="1"/>
    </xf>
    <xf numFmtId="0" fontId="59" fillId="47" borderId="12" xfId="0" applyFont="1" applyFill="1" applyBorder="1" applyAlignment="1">
      <alignment vertical="center" textRotation="90" shrinkToFit="1"/>
    </xf>
    <xf numFmtId="3" fontId="4" fillId="0" borderId="0" xfId="0" applyNumberFormat="1" applyFont="1"/>
    <xf numFmtId="0" fontId="9" fillId="2" borderId="95" xfId="0" applyFont="1" applyFill="1" applyBorder="1" applyAlignment="1">
      <alignment horizontal="center" vertical="center" shrinkToFit="1"/>
    </xf>
    <xf numFmtId="0" fontId="9" fillId="46" borderId="96" xfId="0" applyFont="1" applyFill="1" applyBorder="1" applyAlignment="1">
      <alignment horizontal="center" vertical="center" shrinkToFit="1"/>
    </xf>
    <xf numFmtId="0" fontId="8" fillId="2" borderId="96" xfId="0" applyFont="1" applyFill="1" applyBorder="1" applyAlignment="1">
      <alignment horizontal="center" vertical="center" shrinkToFit="1"/>
    </xf>
    <xf numFmtId="0" fontId="9" fillId="2" borderId="96" xfId="0" applyFont="1" applyFill="1" applyBorder="1" applyAlignment="1">
      <alignment horizontal="center" vertical="center" shrinkToFit="1"/>
    </xf>
    <xf numFmtId="0" fontId="8" fillId="47" borderId="12" xfId="0" applyFont="1" applyFill="1" applyBorder="1" applyAlignment="1">
      <alignment vertical="center" textRotation="90" shrinkToFit="1"/>
    </xf>
    <xf numFmtId="0" fontId="61" fillId="48" borderId="97" xfId="0" applyFont="1" applyFill="1" applyBorder="1" applyAlignment="1">
      <alignment shrinkToFit="1"/>
    </xf>
    <xf numFmtId="0" fontId="59" fillId="48" borderId="1" xfId="0" applyFont="1" applyFill="1" applyBorder="1" applyAlignment="1">
      <alignment horizontal="center" vertical="center" shrinkToFit="1"/>
    </xf>
    <xf numFmtId="0" fontId="59" fillId="49" borderId="1" xfId="0" applyFont="1" applyFill="1" applyBorder="1" applyAlignment="1">
      <alignment horizontal="center" vertical="center" shrinkToFit="1"/>
    </xf>
    <xf numFmtId="0" fontId="0" fillId="50" borderId="98" xfId="0" applyFill="1" applyBorder="1"/>
    <xf numFmtId="0" fontId="20" fillId="8" borderId="40" xfId="0" applyFont="1" applyFill="1" applyBorder="1" applyAlignment="1">
      <alignment horizontal="center" vertical="center" wrapText="1"/>
    </xf>
    <xf numFmtId="0" fontId="9" fillId="5" borderId="41" xfId="0" quotePrefix="1" applyFont="1" applyFill="1" applyBorder="1" applyAlignment="1">
      <alignment horizontal="center" vertical="center" shrinkToFit="1"/>
    </xf>
    <xf numFmtId="0" fontId="62" fillId="51" borderId="0" xfId="0" applyFont="1" applyFill="1"/>
    <xf numFmtId="0" fontId="59" fillId="47" borderId="12" xfId="0" applyFont="1" applyFill="1" applyBorder="1" applyAlignment="1">
      <alignment vertical="center" shrinkToFit="1"/>
    </xf>
    <xf numFmtId="0" fontId="63" fillId="50" borderId="98" xfId="0" applyFont="1" applyFill="1" applyBorder="1" applyAlignment="1">
      <alignment vertical="center"/>
    </xf>
    <xf numFmtId="0" fontId="8" fillId="40" borderId="22" xfId="0" applyFont="1" applyFill="1" applyBorder="1" applyAlignment="1">
      <alignment horizontal="center" shrinkToFit="1"/>
    </xf>
    <xf numFmtId="0" fontId="8" fillId="40" borderId="23" xfId="0" applyFont="1" applyFill="1" applyBorder="1" applyAlignment="1">
      <alignment horizontal="center" shrinkToFit="1"/>
    </xf>
    <xf numFmtId="0" fontId="8" fillId="40" borderId="24" xfId="0" applyFont="1" applyFill="1" applyBorder="1" applyAlignment="1">
      <alignment horizontal="center" shrinkToFit="1"/>
    </xf>
    <xf numFmtId="0" fontId="44" fillId="12" borderId="22" xfId="0" applyFont="1" applyFill="1" applyBorder="1" applyAlignment="1">
      <alignment horizontal="center" vertical="center" textRotation="90" wrapText="1" shrinkToFit="1"/>
    </xf>
    <xf numFmtId="0" fontId="44" fillId="12" borderId="23" xfId="0" applyFont="1" applyFill="1" applyBorder="1" applyAlignment="1">
      <alignment horizontal="center" vertical="center" textRotation="90" shrinkToFit="1"/>
    </xf>
    <xf numFmtId="0" fontId="44" fillId="12" borderId="24" xfId="0" applyFont="1" applyFill="1" applyBorder="1" applyAlignment="1">
      <alignment horizontal="center" vertical="center" textRotation="90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12" borderId="23" xfId="0" applyFont="1" applyFill="1" applyBorder="1" applyAlignment="1">
      <alignment horizontal="center" vertical="center" textRotation="90" shrinkToFit="1"/>
    </xf>
    <xf numFmtId="0" fontId="11" fillId="2" borderId="36" xfId="0" applyFont="1" applyFill="1" applyBorder="1" applyAlignment="1">
      <alignment horizontal="center" vertical="center" shrinkToFit="1"/>
    </xf>
    <xf numFmtId="0" fontId="11" fillId="2" borderId="56" xfId="0" applyFont="1" applyFill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shrinkToFit="1"/>
    </xf>
    <xf numFmtId="0" fontId="11" fillId="2" borderId="28" xfId="0" applyFont="1" applyFill="1" applyBorder="1" applyAlignment="1">
      <alignment horizontal="center" vertical="center" shrinkToFit="1"/>
    </xf>
    <xf numFmtId="0" fontId="11" fillId="2" borderId="37" xfId="0" applyFont="1" applyFill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44" fillId="12" borderId="17" xfId="0" applyFont="1" applyFill="1" applyBorder="1" applyAlignment="1">
      <alignment horizontal="center" vertical="center" textRotation="90" wrapText="1" shrinkToFit="1"/>
    </xf>
    <xf numFmtId="0" fontId="44" fillId="12" borderId="7" xfId="0" applyFont="1" applyFill="1" applyBorder="1" applyAlignment="1">
      <alignment horizontal="center" vertical="center" textRotation="90" wrapText="1" shrinkToFit="1"/>
    </xf>
    <xf numFmtId="0" fontId="44" fillId="12" borderId="20" xfId="0" applyFont="1" applyFill="1" applyBorder="1" applyAlignment="1">
      <alignment horizontal="center" vertical="center" textRotation="90" wrapText="1" shrinkToFit="1"/>
    </xf>
    <xf numFmtId="0" fontId="9" fillId="0" borderId="13" xfId="0" applyFont="1" applyBorder="1" applyAlignment="1">
      <alignment horizontal="left" vertical="center" shrinkToFit="1"/>
    </xf>
    <xf numFmtId="0" fontId="9" fillId="0" borderId="15" xfId="0" applyFont="1" applyBorder="1" applyAlignment="1">
      <alignment horizontal="left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8" fillId="12" borderId="18" xfId="0" applyFont="1" applyFill="1" applyBorder="1" applyAlignment="1">
      <alignment horizontal="center" vertical="center" textRotation="90" wrapText="1" shrinkToFit="1"/>
    </xf>
    <xf numFmtId="0" fontId="8" fillId="12" borderId="52" xfId="0" applyFont="1" applyFill="1" applyBorder="1" applyAlignment="1">
      <alignment horizontal="center" vertical="center" textRotation="90" wrapText="1" shrinkToFit="1"/>
    </xf>
    <xf numFmtId="0" fontId="8" fillId="32" borderId="58" xfId="0" applyFont="1" applyFill="1" applyBorder="1" applyAlignment="1">
      <alignment horizontal="center" vertical="center" textRotation="90" wrapText="1" shrinkToFit="1"/>
    </xf>
    <xf numFmtId="0" fontId="8" fillId="32" borderId="7" xfId="0" applyFont="1" applyFill="1" applyBorder="1" applyAlignment="1">
      <alignment horizontal="center" vertical="center" textRotation="90" wrapText="1" shrinkToFit="1"/>
    </xf>
    <xf numFmtId="0" fontId="8" fillId="32" borderId="12" xfId="0" applyFont="1" applyFill="1" applyBorder="1" applyAlignment="1">
      <alignment horizontal="center" vertical="center" textRotation="90" wrapText="1" shrinkToFit="1"/>
    </xf>
    <xf numFmtId="0" fontId="44" fillId="40" borderId="41" xfId="0" applyFont="1" applyFill="1" applyBorder="1" applyAlignment="1">
      <alignment horizontal="center" shrinkToFit="1"/>
    </xf>
    <xf numFmtId="0" fontId="8" fillId="12" borderId="41" xfId="0" applyFont="1" applyFill="1" applyBorder="1" applyAlignment="1">
      <alignment horizontal="center" vertical="center" textRotation="90" shrinkToFit="1"/>
    </xf>
    <xf numFmtId="164" fontId="20" fillId="21" borderId="41" xfId="0" applyNumberFormat="1" applyFont="1" applyFill="1" applyBorder="1" applyAlignment="1">
      <alignment horizontal="center" vertical="center"/>
    </xf>
    <xf numFmtId="0" fontId="20" fillId="21" borderId="41" xfId="0" applyFont="1" applyFill="1" applyBorder="1" applyAlignment="1">
      <alignment horizontal="center" vertical="center"/>
    </xf>
    <xf numFmtId="17" fontId="9" fillId="14" borderId="41" xfId="0" applyNumberFormat="1" applyFont="1" applyFill="1" applyBorder="1" applyAlignment="1">
      <alignment horizontal="center" vertical="center" wrapText="1" shrinkToFit="1"/>
    </xf>
    <xf numFmtId="0" fontId="9" fillId="14" borderId="41" xfId="0" applyFont="1" applyFill="1" applyBorder="1" applyAlignment="1">
      <alignment horizontal="center" vertical="center" wrapText="1" shrinkToFit="1"/>
    </xf>
    <xf numFmtId="0" fontId="8" fillId="10" borderId="2" xfId="0" applyFont="1" applyFill="1" applyBorder="1" applyAlignment="1">
      <alignment horizontal="center" wrapText="1"/>
    </xf>
    <xf numFmtId="0" fontId="8" fillId="10" borderId="11" xfId="0" applyFont="1" applyFill="1" applyBorder="1" applyAlignment="1">
      <alignment horizontal="center" wrapText="1"/>
    </xf>
    <xf numFmtId="0" fontId="8" fillId="12" borderId="22" xfId="0" applyFont="1" applyFill="1" applyBorder="1" applyAlignment="1">
      <alignment horizontal="center" vertical="center" textRotation="90" wrapText="1"/>
    </xf>
    <xf numFmtId="0" fontId="8" fillId="12" borderId="23" xfId="0" applyFont="1" applyFill="1" applyBorder="1" applyAlignment="1">
      <alignment horizontal="center" vertical="center" textRotation="90" wrapText="1"/>
    </xf>
    <xf numFmtId="0" fontId="8" fillId="12" borderId="24" xfId="0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3" xfId="0" applyFont="1" applyBorder="1"/>
    <xf numFmtId="0" fontId="6" fillId="0" borderId="5" xfId="0" applyFont="1" applyBorder="1"/>
    <xf numFmtId="0" fontId="8" fillId="10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6" fillId="11" borderId="8" xfId="0" applyFont="1" applyFill="1" applyBorder="1"/>
    <xf numFmtId="0" fontId="6" fillId="11" borderId="6" xfId="0" applyFont="1" applyFill="1" applyBorder="1"/>
    <xf numFmtId="0" fontId="6" fillId="11" borderId="7" xfId="0" applyFont="1" applyFill="1" applyBorder="1"/>
    <xf numFmtId="0" fontId="8" fillId="10" borderId="58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53" fillId="8" borderId="16" xfId="0" applyFont="1" applyFill="1" applyBorder="1" applyAlignment="1">
      <alignment horizontal="center" vertical="center" wrapText="1"/>
    </xf>
    <xf numFmtId="0" fontId="53" fillId="8" borderId="18" xfId="0" applyFont="1" applyFill="1" applyBorder="1" applyAlignment="1">
      <alignment horizontal="center" vertical="center" wrapText="1"/>
    </xf>
    <xf numFmtId="0" fontId="53" fillId="8" borderId="51" xfId="0" applyFont="1" applyFill="1" applyBorder="1" applyAlignment="1">
      <alignment horizontal="center" vertical="center" wrapText="1"/>
    </xf>
    <xf numFmtId="0" fontId="53" fillId="8" borderId="52" xfId="0" applyFont="1" applyFill="1" applyBorder="1" applyAlignment="1">
      <alignment horizontal="center" vertical="center" wrapText="1"/>
    </xf>
    <xf numFmtId="0" fontId="53" fillId="8" borderId="19" xfId="0" applyFont="1" applyFill="1" applyBorder="1" applyAlignment="1">
      <alignment horizontal="center" vertical="center" wrapText="1"/>
    </xf>
    <xf numFmtId="0" fontId="53" fillId="8" borderId="21" xfId="0" applyFont="1" applyFill="1" applyBorder="1" applyAlignment="1">
      <alignment horizontal="center" vertical="center" wrapText="1"/>
    </xf>
    <xf numFmtId="0" fontId="21" fillId="39" borderId="13" xfId="0" applyFont="1" applyFill="1" applyBorder="1" applyAlignment="1">
      <alignment horizontal="center" vertical="center" wrapText="1"/>
    </xf>
    <xf numFmtId="0" fontId="21" fillId="39" borderId="14" xfId="0" applyFont="1" applyFill="1" applyBorder="1" applyAlignment="1">
      <alignment horizontal="center" vertical="center" wrapText="1"/>
    </xf>
    <xf numFmtId="0" fontId="21" fillId="39" borderId="15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 wrapText="1"/>
    </xf>
    <xf numFmtId="0" fontId="53" fillId="3" borderId="18" xfId="0" applyFont="1" applyFill="1" applyBorder="1" applyAlignment="1">
      <alignment horizontal="center" vertical="center" wrapText="1"/>
    </xf>
    <xf numFmtId="0" fontId="53" fillId="3" borderId="51" xfId="0" applyFont="1" applyFill="1" applyBorder="1" applyAlignment="1">
      <alignment horizontal="center" vertical="center" wrapText="1"/>
    </xf>
    <xf numFmtId="0" fontId="53" fillId="3" borderId="52" xfId="0" applyFont="1" applyFill="1" applyBorder="1" applyAlignment="1">
      <alignment horizontal="center" vertical="center" wrapText="1"/>
    </xf>
    <xf numFmtId="0" fontId="53" fillId="3" borderId="19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  <xf numFmtId="0" fontId="25" fillId="6" borderId="14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textRotation="90" wrapText="1"/>
    </xf>
    <xf numFmtId="0" fontId="25" fillId="0" borderId="52" xfId="0" applyFont="1" applyBorder="1" applyAlignment="1">
      <alignment horizontal="center" vertical="center" textRotation="90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wrapText="1"/>
    </xf>
    <xf numFmtId="0" fontId="20" fillId="0" borderId="23" xfId="0" applyFont="1" applyBorder="1" applyAlignment="1">
      <alignment horizontal="center" wrapText="1"/>
    </xf>
    <xf numFmtId="0" fontId="20" fillId="0" borderId="63" xfId="0" applyFont="1" applyBorder="1" applyAlignment="1">
      <alignment horizontal="center" wrapText="1"/>
    </xf>
    <xf numFmtId="0" fontId="33" fillId="21" borderId="13" xfId="0" applyFont="1" applyFill="1" applyBorder="1" applyAlignment="1">
      <alignment horizontal="center"/>
    </xf>
    <xf numFmtId="0" fontId="33" fillId="21" borderId="15" xfId="0" applyFont="1" applyFill="1" applyBorder="1" applyAlignment="1">
      <alignment horizontal="center"/>
    </xf>
    <xf numFmtId="0" fontId="21" fillId="8" borderId="13" xfId="0" applyFont="1" applyFill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57" fillId="8" borderId="13" xfId="0" applyFont="1" applyFill="1" applyBorder="1" applyAlignment="1">
      <alignment horizontal="center" vertical="center" wrapText="1"/>
    </xf>
    <xf numFmtId="0" fontId="57" fillId="8" borderId="14" xfId="0" applyFont="1" applyFill="1" applyBorder="1" applyAlignment="1">
      <alignment horizontal="center" vertical="center" wrapText="1"/>
    </xf>
    <xf numFmtId="0" fontId="57" fillId="8" borderId="15" xfId="0" applyFont="1" applyFill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vertical="center" wrapText="1"/>
    </xf>
    <xf numFmtId="0" fontId="23" fillId="6" borderId="20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55" fillId="6" borderId="16" xfId="0" applyFont="1" applyFill="1" applyBorder="1" applyAlignment="1">
      <alignment horizontal="center" vertical="center" wrapText="1"/>
    </xf>
    <xf numFmtId="0" fontId="55" fillId="6" borderId="17" xfId="0" applyFont="1" applyFill="1" applyBorder="1" applyAlignment="1">
      <alignment horizontal="center" vertical="center" wrapText="1"/>
    </xf>
    <xf numFmtId="0" fontId="55" fillId="6" borderId="18" xfId="0" applyFont="1" applyFill="1" applyBorder="1" applyAlignment="1">
      <alignment horizontal="center" vertical="center" wrapText="1"/>
    </xf>
    <xf numFmtId="0" fontId="55" fillId="6" borderId="19" xfId="0" applyFont="1" applyFill="1" applyBorder="1" applyAlignment="1">
      <alignment horizontal="center" vertical="center" wrapText="1"/>
    </xf>
    <xf numFmtId="0" fontId="55" fillId="6" borderId="20" xfId="0" applyFont="1" applyFill="1" applyBorder="1" applyAlignment="1">
      <alignment horizontal="center" vertical="center" wrapText="1"/>
    </xf>
    <xf numFmtId="0" fontId="55" fillId="6" borderId="21" xfId="0" applyFont="1" applyFill="1" applyBorder="1" applyAlignment="1">
      <alignment horizontal="center" vertical="center" wrapText="1"/>
    </xf>
    <xf numFmtId="0" fontId="8" fillId="40" borderId="22" xfId="0" applyFont="1" applyFill="1" applyBorder="1" applyAlignment="1">
      <alignment horizontal="center" wrapText="1" shrinkToFit="1"/>
    </xf>
    <xf numFmtId="0" fontId="8" fillId="40" borderId="23" xfId="0" applyFont="1" applyFill="1" applyBorder="1" applyAlignment="1">
      <alignment horizontal="center" wrapText="1" shrinkToFit="1"/>
    </xf>
    <xf numFmtId="0" fontId="8" fillId="40" borderId="24" xfId="0" applyFont="1" applyFill="1" applyBorder="1" applyAlignment="1">
      <alignment horizontal="center" wrapText="1" shrinkToFit="1"/>
    </xf>
    <xf numFmtId="0" fontId="23" fillId="9" borderId="7" xfId="11" applyFont="1" applyFill="1" applyAlignment="1">
      <alignment horizontal="center" vertical="center"/>
    </xf>
    <xf numFmtId="0" fontId="23" fillId="9" borderId="20" xfId="11" applyFont="1" applyFill="1" applyBorder="1" applyAlignment="1">
      <alignment horizontal="center" vertical="center"/>
    </xf>
    <xf numFmtId="0" fontId="44" fillId="40" borderId="55" xfId="0" applyFont="1" applyFill="1" applyBorder="1" applyAlignment="1">
      <alignment horizontal="center" shrinkToFit="1"/>
    </xf>
    <xf numFmtId="0" fontId="44" fillId="40" borderId="38" xfId="0" applyFont="1" applyFill="1" applyBorder="1" applyAlignment="1">
      <alignment horizontal="center" shrinkToFit="1"/>
    </xf>
    <xf numFmtId="0" fontId="44" fillId="40" borderId="72" xfId="0" applyFont="1" applyFill="1" applyBorder="1" applyAlignment="1">
      <alignment horizontal="center" shrinkToFit="1"/>
    </xf>
    <xf numFmtId="0" fontId="20" fillId="24" borderId="1" xfId="0" applyFont="1" applyFill="1" applyBorder="1" applyAlignment="1">
      <alignment horizontal="center" vertical="center"/>
    </xf>
    <xf numFmtId="0" fontId="20" fillId="24" borderId="76" xfId="0" applyFont="1" applyFill="1" applyBorder="1" applyAlignment="1">
      <alignment horizontal="center" vertical="center"/>
    </xf>
    <xf numFmtId="3" fontId="20" fillId="0" borderId="42" xfId="0" applyNumberFormat="1" applyFont="1" applyBorder="1" applyAlignment="1">
      <alignment horizontal="center" vertical="center"/>
    </xf>
    <xf numFmtId="3" fontId="20" fillId="0" borderId="43" xfId="0" applyNumberFormat="1" applyFont="1" applyBorder="1" applyAlignment="1">
      <alignment horizontal="center" vertical="center"/>
    </xf>
    <xf numFmtId="3" fontId="20" fillId="0" borderId="25" xfId="0" applyNumberFormat="1" applyFont="1" applyBorder="1" applyAlignment="1">
      <alignment horizontal="center" vertical="center"/>
    </xf>
    <xf numFmtId="0" fontId="20" fillId="25" borderId="34" xfId="0" applyFont="1" applyFill="1" applyBorder="1" applyAlignment="1">
      <alignment horizontal="center" vertical="center"/>
    </xf>
    <xf numFmtId="0" fontId="20" fillId="25" borderId="93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7" fillId="0" borderId="35" xfId="0" applyFont="1" applyBorder="1"/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41" fillId="0" borderId="29" xfId="0" applyFont="1" applyBorder="1" applyAlignment="1">
      <alignment horizontal="center" vertical="center"/>
    </xf>
    <xf numFmtId="0" fontId="41" fillId="0" borderId="94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40" fillId="0" borderId="35" xfId="0" applyFont="1" applyBorder="1"/>
    <xf numFmtId="0" fontId="16" fillId="0" borderId="57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20" fillId="24" borderId="29" xfId="0" applyFont="1" applyFill="1" applyBorder="1" applyAlignment="1">
      <alignment horizontal="center" vertical="center"/>
    </xf>
    <xf numFmtId="0" fontId="20" fillId="24" borderId="92" xfId="0" applyFont="1" applyFill="1" applyBorder="1" applyAlignment="1">
      <alignment horizontal="center" vertical="center"/>
    </xf>
    <xf numFmtId="3" fontId="22" fillId="33" borderId="19" xfId="0" applyNumberFormat="1" applyFont="1" applyFill="1" applyBorder="1" applyAlignment="1">
      <alignment horizontal="center" vertical="center"/>
    </xf>
    <xf numFmtId="3" fontId="22" fillId="33" borderId="86" xfId="0" applyNumberFormat="1" applyFont="1" applyFill="1" applyBorder="1" applyAlignment="1">
      <alignment horizontal="center" vertical="center"/>
    </xf>
    <xf numFmtId="3" fontId="22" fillId="33" borderId="39" xfId="0" applyNumberFormat="1" applyFont="1" applyFill="1" applyBorder="1" applyAlignment="1">
      <alignment horizontal="center" vertical="center"/>
    </xf>
    <xf numFmtId="0" fontId="22" fillId="38" borderId="16" xfId="0" applyFont="1" applyFill="1" applyBorder="1" applyAlignment="1">
      <alignment horizontal="center" vertical="center" wrapText="1"/>
    </xf>
    <xf numFmtId="0" fontId="22" fillId="38" borderId="18" xfId="0" applyFont="1" applyFill="1" applyBorder="1" applyAlignment="1">
      <alignment horizontal="center" vertical="center" wrapText="1"/>
    </xf>
    <xf numFmtId="0" fontId="41" fillId="0" borderId="92" xfId="0" applyFont="1" applyBorder="1" applyAlignment="1">
      <alignment horizontal="center" vertical="center"/>
    </xf>
  </cellXfs>
  <cellStyles count="101">
    <cellStyle name="Normal" xfId="0" builtinId="0"/>
    <cellStyle name="Normal 10" xfId="11" xr:uid="{00000000-0005-0000-0000-000001000000}"/>
    <cellStyle name="Normal 10 2" xfId="31" xr:uid="{00000000-0005-0000-0000-000002000000}"/>
    <cellStyle name="Normal 11" xfId="12" xr:uid="{00000000-0005-0000-0000-000003000000}"/>
    <cellStyle name="Normal 11 2" xfId="32" xr:uid="{00000000-0005-0000-0000-000004000000}"/>
    <cellStyle name="Normal 12" xfId="13" xr:uid="{00000000-0005-0000-0000-000005000000}"/>
    <cellStyle name="Normal 12 2" xfId="33" xr:uid="{00000000-0005-0000-0000-000006000000}"/>
    <cellStyle name="Normal 13" xfId="14" xr:uid="{00000000-0005-0000-0000-000007000000}"/>
    <cellStyle name="Normal 13 2" xfId="34" xr:uid="{00000000-0005-0000-0000-000008000000}"/>
    <cellStyle name="Normal 14" xfId="15" xr:uid="{00000000-0005-0000-0000-000009000000}"/>
    <cellStyle name="Normal 14 2" xfId="35" xr:uid="{00000000-0005-0000-0000-00000A000000}"/>
    <cellStyle name="Normal 15" xfId="16" xr:uid="{00000000-0005-0000-0000-00000B000000}"/>
    <cellStyle name="Normal 15 2" xfId="36" xr:uid="{00000000-0005-0000-0000-00000C000000}"/>
    <cellStyle name="Normal 16" xfId="17" xr:uid="{00000000-0005-0000-0000-00000D000000}"/>
    <cellStyle name="Normal 16 2" xfId="37" xr:uid="{00000000-0005-0000-0000-00000E000000}"/>
    <cellStyle name="Normal 17" xfId="18" xr:uid="{00000000-0005-0000-0000-00000F000000}"/>
    <cellStyle name="Normal 17 2" xfId="38" xr:uid="{00000000-0005-0000-0000-000010000000}"/>
    <cellStyle name="Normal 18" xfId="19" xr:uid="{00000000-0005-0000-0000-000011000000}"/>
    <cellStyle name="Normal 18 2" xfId="39" xr:uid="{00000000-0005-0000-0000-000012000000}"/>
    <cellStyle name="Normal 19" xfId="20" xr:uid="{00000000-0005-0000-0000-000013000000}"/>
    <cellStyle name="Normal 19 2" xfId="57" xr:uid="{00000000-0005-0000-0000-000014000000}"/>
    <cellStyle name="Normal 2" xfId="1" xr:uid="{00000000-0005-0000-0000-000015000000}"/>
    <cellStyle name="Normal 2 2" xfId="4" xr:uid="{00000000-0005-0000-0000-000016000000}"/>
    <cellStyle name="Normal 20" xfId="24" xr:uid="{00000000-0005-0000-0000-000017000000}"/>
    <cellStyle name="Normal 20 2" xfId="59" xr:uid="{00000000-0005-0000-0000-000018000000}"/>
    <cellStyle name="Normal 21" xfId="43" xr:uid="{00000000-0005-0000-0000-000019000000}"/>
    <cellStyle name="Normal 21 2" xfId="64" xr:uid="{00000000-0005-0000-0000-00001A000000}"/>
    <cellStyle name="Normal 22" xfId="44" xr:uid="{00000000-0005-0000-0000-00001B000000}"/>
    <cellStyle name="Normal 22 2" xfId="65" xr:uid="{00000000-0005-0000-0000-00001C000000}"/>
    <cellStyle name="Normal 23" xfId="41" xr:uid="{00000000-0005-0000-0000-00001D000000}"/>
    <cellStyle name="Normal 23 2" xfId="62" xr:uid="{00000000-0005-0000-0000-00001E000000}"/>
    <cellStyle name="Normal 24" xfId="46" xr:uid="{00000000-0005-0000-0000-00001F000000}"/>
    <cellStyle name="Normal 24 2" xfId="67" xr:uid="{00000000-0005-0000-0000-000020000000}"/>
    <cellStyle name="Normal 25" xfId="42" xr:uid="{00000000-0005-0000-0000-000021000000}"/>
    <cellStyle name="Normal 25 2" xfId="63" xr:uid="{00000000-0005-0000-0000-000022000000}"/>
    <cellStyle name="Normal 26" xfId="45" xr:uid="{00000000-0005-0000-0000-000023000000}"/>
    <cellStyle name="Normal 26 2" xfId="66" xr:uid="{00000000-0005-0000-0000-000024000000}"/>
    <cellStyle name="Normal 27" xfId="40" xr:uid="{00000000-0005-0000-0000-000025000000}"/>
    <cellStyle name="Normal 27 2" xfId="61" xr:uid="{00000000-0005-0000-0000-000026000000}"/>
    <cellStyle name="Normal 28" xfId="47" xr:uid="{00000000-0005-0000-0000-000027000000}"/>
    <cellStyle name="Normal 28 2" xfId="68" xr:uid="{00000000-0005-0000-0000-000028000000}"/>
    <cellStyle name="Normal 29" xfId="21" xr:uid="{00000000-0005-0000-0000-000029000000}"/>
    <cellStyle name="Normal 29 2" xfId="58" xr:uid="{00000000-0005-0000-0000-00002A000000}"/>
    <cellStyle name="Normal 3" xfId="2" xr:uid="{00000000-0005-0000-0000-00002B000000}"/>
    <cellStyle name="Normal 3 2" xfId="22" xr:uid="{00000000-0005-0000-0000-00002C000000}"/>
    <cellStyle name="Normal 30" xfId="48" xr:uid="{00000000-0005-0000-0000-00002D000000}"/>
    <cellStyle name="Normal 30 2" xfId="69" xr:uid="{00000000-0005-0000-0000-00002E000000}"/>
    <cellStyle name="Normal 31" xfId="55" xr:uid="{00000000-0005-0000-0000-00002F000000}"/>
    <cellStyle name="Normal 31 2" xfId="80" xr:uid="{3A0C35A1-948D-48FD-9AE4-3A884DB9DB33}"/>
    <cellStyle name="Normal 32" xfId="72" xr:uid="{81026A2F-D343-46BC-9AFA-AFCB9F531C37}"/>
    <cellStyle name="Normal 4" xfId="3" xr:uid="{00000000-0005-0000-0000-000030000000}"/>
    <cellStyle name="Normal 4 2" xfId="23" xr:uid="{00000000-0005-0000-0000-000031000000}"/>
    <cellStyle name="Normal 5" xfId="6" xr:uid="{00000000-0005-0000-0000-000032000000}"/>
    <cellStyle name="Normal 5 2" xfId="26" xr:uid="{00000000-0005-0000-0000-000033000000}"/>
    <cellStyle name="Normal 5 3" xfId="76" xr:uid="{6E4817A8-4FA1-4848-82D2-9C3B2C9EDAB8}"/>
    <cellStyle name="Normal 5 4" xfId="73" xr:uid="{F263DD7D-A575-4561-A37D-3E44E4A1C87A}"/>
    <cellStyle name="Normal 6" xfId="7" xr:uid="{00000000-0005-0000-0000-000034000000}"/>
    <cellStyle name="Normal 6 2" xfId="27" xr:uid="{00000000-0005-0000-0000-000035000000}"/>
    <cellStyle name="Normal 7" xfId="8" xr:uid="{00000000-0005-0000-0000-000036000000}"/>
    <cellStyle name="Normal 7 2" xfId="28" xr:uid="{00000000-0005-0000-0000-000037000000}"/>
    <cellStyle name="Normal 8" xfId="9" xr:uid="{00000000-0005-0000-0000-000038000000}"/>
    <cellStyle name="Normal 8 2" xfId="29" xr:uid="{00000000-0005-0000-0000-000039000000}"/>
    <cellStyle name="Normal 9" xfId="10" xr:uid="{00000000-0005-0000-0000-00003A000000}"/>
    <cellStyle name="Normal 9 2" xfId="30" xr:uid="{00000000-0005-0000-0000-00003B000000}"/>
    <cellStyle name="Porcentagem 2" xfId="74" xr:uid="{5276D139-7DD0-4F7C-9352-A688651E564C}"/>
    <cellStyle name="Rótulo de entrada alinhado à direita" xfId="54" xr:uid="{00000000-0005-0000-0000-00003C000000}"/>
    <cellStyle name="Rótulo de entrada alinhado à esquerda" xfId="53" xr:uid="{00000000-0005-0000-0000-00003D000000}"/>
    <cellStyle name="Título" xfId="51" builtinId="15"/>
    <cellStyle name="Título 1" xfId="52" builtinId="16"/>
    <cellStyle name="Vírgula 2" xfId="5" xr:uid="{00000000-0005-0000-0000-000040000000}"/>
    <cellStyle name="Vírgula 2 2" xfId="25" xr:uid="{00000000-0005-0000-0000-000041000000}"/>
    <cellStyle name="Vírgula 2 2 2" xfId="50" xr:uid="{00000000-0005-0000-0000-000042000000}"/>
    <cellStyle name="Vírgula 2 2 2 2" xfId="71" xr:uid="{00000000-0005-0000-0000-000043000000}"/>
    <cellStyle name="Vírgula 2 2 2 2 2" xfId="92" xr:uid="{3B5CE942-3031-4ED4-AAD5-9AA62F57653E}"/>
    <cellStyle name="Vírgula 2 2 2 2 3" xfId="100" xr:uid="{E4495780-322E-4D85-B214-D403CF01B6EF}"/>
    <cellStyle name="Vírgula 2 2 2 2 4" xfId="84" xr:uid="{427C290F-DC46-4D07-B1BA-1A16618889FE}"/>
    <cellStyle name="Vírgula 2 2 2 3" xfId="88" xr:uid="{DF609E43-3294-450C-A956-71EF79CBA1F7}"/>
    <cellStyle name="Vírgula 2 2 2 4" xfId="96" xr:uid="{EF1B7F76-D379-47DD-8E94-1B50173B6D80}"/>
    <cellStyle name="Vírgula 2 2 2 5" xfId="79" xr:uid="{3E38A469-5DC2-4B44-A3EF-5015818EEC33}"/>
    <cellStyle name="Vírgula 2 2 3" xfId="60" xr:uid="{00000000-0005-0000-0000-000044000000}"/>
    <cellStyle name="Vírgula 2 2 3 2" xfId="90" xr:uid="{B6DEA0A6-6518-4C2E-B8BF-EC64BB496BC7}"/>
    <cellStyle name="Vírgula 2 2 3 3" xfId="98" xr:uid="{596999CD-CA52-42ED-B4EC-30D43EC237DF}"/>
    <cellStyle name="Vírgula 2 2 3 4" xfId="82" xr:uid="{82A53659-6AC7-480B-857F-F775B71A903C}"/>
    <cellStyle name="Vírgula 2 2 4" xfId="86" xr:uid="{EECD1F7A-A9A4-4967-A19D-2240EB9737AB}"/>
    <cellStyle name="Vírgula 2 2 5" xfId="94" xr:uid="{71043778-F4F9-4150-8106-17369272400E}"/>
    <cellStyle name="Vírgula 2 2 6" xfId="77" xr:uid="{190E0490-65F3-4143-B54F-EAD7BDD89FED}"/>
    <cellStyle name="Vírgula 2 3" xfId="49" xr:uid="{00000000-0005-0000-0000-000045000000}"/>
    <cellStyle name="Vírgula 2 3 2" xfId="70" xr:uid="{00000000-0005-0000-0000-000046000000}"/>
    <cellStyle name="Vírgula 2 3 2 2" xfId="91" xr:uid="{8EE76471-582D-4A57-94D6-8F75F9A2E152}"/>
    <cellStyle name="Vírgula 2 3 2 3" xfId="99" xr:uid="{AE833CBF-AA28-434D-B3FC-CF6D56444264}"/>
    <cellStyle name="Vírgula 2 3 2 4" xfId="83" xr:uid="{2EA7BC64-2D64-4C60-9E92-E1E01B6BEB76}"/>
    <cellStyle name="Vírgula 2 3 3" xfId="87" xr:uid="{56B71469-FD1F-48F1-B8E2-F676BB6A1519}"/>
    <cellStyle name="Vírgula 2 3 4" xfId="95" xr:uid="{17B3691E-6CDD-4F16-A5D2-FAD32F551A91}"/>
    <cellStyle name="Vírgula 2 3 5" xfId="78" xr:uid="{B080DD03-8983-45D1-A3E7-E992CCABF118}"/>
    <cellStyle name="Vírgula 2 4" xfId="56" xr:uid="{00000000-0005-0000-0000-000047000000}"/>
    <cellStyle name="Vírgula 2 4 2" xfId="89" xr:uid="{05F8E090-95B3-497F-98C7-9388CB9B5C8B}"/>
    <cellStyle name="Vírgula 2 4 3" xfId="97" xr:uid="{2A914955-83C4-4CC2-8D02-B5F703A0B713}"/>
    <cellStyle name="Vírgula 2 4 4" xfId="81" xr:uid="{00F5906C-03B3-4454-9E35-E80C5EE0095E}"/>
    <cellStyle name="Vírgula 2 5" xfId="85" xr:uid="{4DB1538F-0180-40A7-9AFC-BE93CA9079EC}"/>
    <cellStyle name="Vírgula 2 6" xfId="93" xr:uid="{1340A1E7-2276-4EE3-9968-C59FEC8FCE3A}"/>
    <cellStyle name="Vírgula 2 7" xfId="75" xr:uid="{DD6F31D7-3687-4569-9981-E9B66EDA9E11}"/>
  </cellStyles>
  <dxfs count="3571"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ont>
        <color rgb="FFFF0000"/>
      </font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2DBDB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00FF"/>
      <color rgb="FFCC00CC"/>
      <color rgb="FFA50021"/>
      <color rgb="FFCC0000"/>
      <color rgb="FFFF7C80"/>
      <color rgb="FFFF9999"/>
      <color rgb="FFFFCCCC"/>
      <color rgb="FFFFFFFF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RESTAURANTES</a:t>
            </a:r>
            <a:r>
              <a:rPr lang="en-US" sz="1600" baseline="0"/>
              <a:t> pOPULARES CAPITAL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'RESUL. ALCANÇADOS'!$C$134</c:f>
              <c:strCache>
                <c:ptCount val="1"/>
                <c:pt idx="0">
                  <c:v>Refeições Servidas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'RESUL. ALCANÇADOS'!$D$129:$X$129</c:f>
              <c:strCache>
                <c:ptCount val="21"/>
                <c:pt idx="0">
                  <c:v>ANO 2018</c:v>
                </c:pt>
                <c:pt idx="1">
                  <c:v>ANO 2019</c:v>
                </c:pt>
                <c:pt idx="2">
                  <c:v>ANO 2020</c:v>
                </c:pt>
                <c:pt idx="3">
                  <c:v>ANO 2021</c:v>
                </c:pt>
                <c:pt idx="4">
                  <c:v>ANO 2022</c:v>
                </c:pt>
                <c:pt idx="5">
                  <c:v>ANO 2023</c:v>
                </c:pt>
                <c:pt idx="6">
                  <c:v>ANO 2024</c:v>
                </c:pt>
                <c:pt idx="7">
                  <c:v>ANO 2025</c:v>
                </c:pt>
                <c:pt idx="8">
                  <c:v>ANO 2026</c:v>
                </c:pt>
                <c:pt idx="9">
                  <c:v>JAN</c:v>
                </c:pt>
                <c:pt idx="10">
                  <c:v>FEV</c:v>
                </c:pt>
                <c:pt idx="11">
                  <c:v>MAR</c:v>
                </c:pt>
                <c:pt idx="12">
                  <c:v>ABR</c:v>
                </c:pt>
                <c:pt idx="13">
                  <c:v>MAI</c:v>
                </c:pt>
                <c:pt idx="14">
                  <c:v>JUN</c:v>
                </c:pt>
                <c:pt idx="15">
                  <c:v>JUL</c:v>
                </c:pt>
                <c:pt idx="16">
                  <c:v>AGO</c:v>
                </c:pt>
                <c:pt idx="17">
                  <c:v>SET</c:v>
                </c:pt>
                <c:pt idx="18">
                  <c:v>OUT</c:v>
                </c:pt>
                <c:pt idx="19">
                  <c:v>NOV</c:v>
                </c:pt>
                <c:pt idx="20">
                  <c:v>DEZ</c:v>
                </c:pt>
              </c:strCache>
            </c:strRef>
          </c:cat>
          <c:val>
            <c:numRef>
              <c:f>'RESUL. ALCANÇADOS'!$D$134:$X$134</c:f>
              <c:numCache>
                <c:formatCode>#,##0</c:formatCode>
                <c:ptCount val="21"/>
                <c:pt idx="0">
                  <c:v>415979</c:v>
                </c:pt>
                <c:pt idx="1">
                  <c:v>463018</c:v>
                </c:pt>
                <c:pt idx="2">
                  <c:v>279514</c:v>
                </c:pt>
                <c:pt idx="3">
                  <c:v>397316</c:v>
                </c:pt>
                <c:pt idx="4">
                  <c:v>793747</c:v>
                </c:pt>
                <c:pt idx="5">
                  <c:v>1225212</c:v>
                </c:pt>
                <c:pt idx="6">
                  <c:v>1172150</c:v>
                </c:pt>
                <c:pt idx="7">
                  <c:v>1147209</c:v>
                </c:pt>
                <c:pt idx="8">
                  <c:v>498330</c:v>
                </c:pt>
                <c:pt idx="9">
                  <c:v>93560</c:v>
                </c:pt>
                <c:pt idx="10">
                  <c:v>78373</c:v>
                </c:pt>
                <c:pt idx="11">
                  <c:v>100944</c:v>
                </c:pt>
                <c:pt idx="12">
                  <c:v>91143</c:v>
                </c:pt>
                <c:pt idx="13">
                  <c:v>90583</c:v>
                </c:pt>
                <c:pt idx="14">
                  <c:v>43727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9-4C0D-B106-0650DAB3DD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9486288"/>
        <c:axId val="197080288"/>
      </c:barChart>
      <c:catAx>
        <c:axId val="16948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080288"/>
        <c:crosses val="autoZero"/>
        <c:auto val="1"/>
        <c:lblAlgn val="ctr"/>
        <c:lblOffset val="100"/>
        <c:noMultiLvlLbl val="0"/>
      </c:catAx>
      <c:valAx>
        <c:axId val="197080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48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cOZINHAS</a:t>
            </a:r>
            <a:r>
              <a:rPr lang="en-US" baseline="0"/>
              <a:t> POPULARES CAPITAL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'RESUL. ALCANÇADOS'!$C$186</c:f>
              <c:strCache>
                <c:ptCount val="1"/>
                <c:pt idx="0">
                  <c:v>Nº de Sopas Servidas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'RESUL. ALCANÇADOS'!$D$181:$X$181</c:f>
              <c:strCache>
                <c:ptCount val="21"/>
                <c:pt idx="0">
                  <c:v>ANO 2018</c:v>
                </c:pt>
                <c:pt idx="1">
                  <c:v>ANO 2019</c:v>
                </c:pt>
                <c:pt idx="2">
                  <c:v>ANO 2020</c:v>
                </c:pt>
                <c:pt idx="3">
                  <c:v>ANO 2021 </c:v>
                </c:pt>
                <c:pt idx="4">
                  <c:v>ANO 2022 </c:v>
                </c:pt>
                <c:pt idx="5">
                  <c:v>ANO 2023</c:v>
                </c:pt>
                <c:pt idx="6">
                  <c:v>ANO 2024</c:v>
                </c:pt>
                <c:pt idx="7">
                  <c:v>ANO 2025</c:v>
                </c:pt>
                <c:pt idx="8">
                  <c:v>ANO 2026</c:v>
                </c:pt>
                <c:pt idx="9">
                  <c:v>JAN</c:v>
                </c:pt>
                <c:pt idx="10">
                  <c:v>FEV</c:v>
                </c:pt>
                <c:pt idx="11">
                  <c:v>MAR</c:v>
                </c:pt>
                <c:pt idx="12">
                  <c:v>ABR</c:v>
                </c:pt>
                <c:pt idx="13">
                  <c:v>MAI</c:v>
                </c:pt>
                <c:pt idx="14">
                  <c:v>JUN</c:v>
                </c:pt>
                <c:pt idx="15">
                  <c:v>JUL</c:v>
                </c:pt>
                <c:pt idx="16">
                  <c:v>AGO</c:v>
                </c:pt>
                <c:pt idx="17">
                  <c:v>SET</c:v>
                </c:pt>
                <c:pt idx="18">
                  <c:v>OUT</c:v>
                </c:pt>
                <c:pt idx="19">
                  <c:v>NOV</c:v>
                </c:pt>
                <c:pt idx="20">
                  <c:v>DEZ</c:v>
                </c:pt>
              </c:strCache>
            </c:strRef>
          </c:cat>
          <c:val>
            <c:numRef>
              <c:f>'RESUL. ALCANÇADOS'!$D$186:$X$186</c:f>
              <c:numCache>
                <c:formatCode>#,##0</c:formatCode>
                <c:ptCount val="21"/>
                <c:pt idx="0">
                  <c:v>892860</c:v>
                </c:pt>
                <c:pt idx="1">
                  <c:v>905667</c:v>
                </c:pt>
                <c:pt idx="2">
                  <c:v>547419</c:v>
                </c:pt>
                <c:pt idx="3">
                  <c:v>808352</c:v>
                </c:pt>
                <c:pt idx="4">
                  <c:v>917271</c:v>
                </c:pt>
                <c:pt idx="5">
                  <c:v>1044185</c:v>
                </c:pt>
                <c:pt idx="6">
                  <c:v>957450</c:v>
                </c:pt>
                <c:pt idx="7">
                  <c:v>890087</c:v>
                </c:pt>
                <c:pt idx="8">
                  <c:v>413957</c:v>
                </c:pt>
                <c:pt idx="9">
                  <c:v>79800</c:v>
                </c:pt>
                <c:pt idx="10">
                  <c:v>68200</c:v>
                </c:pt>
                <c:pt idx="11">
                  <c:v>79209</c:v>
                </c:pt>
                <c:pt idx="12">
                  <c:v>74058</c:v>
                </c:pt>
                <c:pt idx="13">
                  <c:v>72098</c:v>
                </c:pt>
                <c:pt idx="14">
                  <c:v>40592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2B0-8398-7F9DC9B149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77513744"/>
        <c:axId val="177514304"/>
      </c:barChart>
      <c:catAx>
        <c:axId val="17751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14304"/>
        <c:crosses val="autoZero"/>
        <c:auto val="1"/>
        <c:lblAlgn val="ctr"/>
        <c:lblOffset val="100"/>
        <c:noMultiLvlLbl val="0"/>
      </c:catAx>
      <c:valAx>
        <c:axId val="177514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1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Litros de Sopa Ofertadas </a:t>
            </a:r>
          </a:p>
          <a:p>
            <a:pPr>
              <a:defRPr/>
            </a:pPr>
            <a:r>
              <a:rPr lang="pt-BR" sz="1400" b="0" i="0" baseline="0">
                <a:effectLst/>
              </a:rPr>
              <a:t>AGOSTO </a:t>
            </a:r>
            <a:r>
              <a:rPr lang="pt-BR" sz="1400" b="1" i="0" baseline="0">
                <a:effectLst/>
              </a:rPr>
              <a:t>2025</a:t>
            </a:r>
            <a:endParaRPr lang="pt-BR" sz="1400">
              <a:effectLst/>
            </a:endParaRPr>
          </a:p>
        </c:rich>
      </c:tx>
      <c:layout>
        <c:manualLayout>
          <c:xMode val="edge"/>
          <c:yMode val="edge"/>
          <c:x val="0.29639184472873648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'3 - Relatório GSAN COZINHAS'!$C$2:$G$2</c:f>
              <c:strCache>
                <c:ptCount val="5"/>
                <c:pt idx="0">
                  <c:v>Alfredo Nascimento</c:v>
                </c:pt>
                <c:pt idx="1">
                  <c:v>Parque São Pedro</c:v>
                </c:pt>
                <c:pt idx="2">
                  <c:v>Rio Piorini</c:v>
                </c:pt>
                <c:pt idx="3">
                  <c:v>Bairro da União</c:v>
                </c:pt>
                <c:pt idx="4">
                  <c:v>Aleixo</c:v>
                </c:pt>
              </c:strCache>
            </c:strRef>
          </c:cat>
          <c:val>
            <c:numRef>
              <c:f>'3 - Relatório GSAN COZINHAS'!$C$34:$G$34</c:f>
              <c:numCache>
                <c:formatCode>#,##0</c:formatCode>
                <c:ptCount val="5"/>
                <c:pt idx="0">
                  <c:v>19600</c:v>
                </c:pt>
                <c:pt idx="1">
                  <c:v>17800</c:v>
                </c:pt>
                <c:pt idx="2">
                  <c:v>12400</c:v>
                </c:pt>
                <c:pt idx="3">
                  <c:v>8800</c:v>
                </c:pt>
                <c:pt idx="4">
                  <c:v>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C-4132-B991-7BE5A780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670272"/>
        <c:axId val="208670832"/>
      </c:barChart>
      <c:catAx>
        <c:axId val="208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670832"/>
        <c:crosses val="autoZero"/>
        <c:auto val="1"/>
        <c:lblAlgn val="ctr"/>
        <c:lblOffset val="100"/>
        <c:noMultiLvlLbl val="0"/>
      </c:catAx>
      <c:valAx>
        <c:axId val="2086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67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REFEIÇÕES OFERTADAS -</a:t>
            </a:r>
            <a:r>
              <a:rPr lang="pt-BR" baseline="0"/>
              <a:t> FEVEREIRO</a:t>
            </a:r>
          </a:p>
          <a:p>
            <a:pPr>
              <a:defRPr/>
            </a:pPr>
            <a:r>
              <a:rPr lang="pt-BR" baseline="0"/>
              <a:t> </a:t>
            </a:r>
            <a:r>
              <a:rPr lang="pt-BR"/>
              <a:t>2026</a:t>
            </a:r>
          </a:p>
        </c:rich>
      </c:tx>
      <c:layout>
        <c:manualLayout>
          <c:xMode val="edge"/>
          <c:yMode val="edge"/>
          <c:x val="0.26771170478785206"/>
          <c:y val="7.90184211435043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'3.1 - Relat. GSAN RESTAURANTES'!$C$3:$O$3</c:f>
              <c:strCache>
                <c:ptCount val="13"/>
                <c:pt idx="0">
                  <c:v>Centro</c:v>
                </c:pt>
                <c:pt idx="1">
                  <c:v>Compensa</c:v>
                </c:pt>
                <c:pt idx="2">
                  <c:v>Jorge Teixeira</c:v>
                </c:pt>
                <c:pt idx="3">
                  <c:v>Novo Israel</c:v>
                </c:pt>
                <c:pt idx="4">
                  <c:v>Alvorada</c:v>
                </c:pt>
                <c:pt idx="5">
                  <c:v>PARQUE MAUÁ</c:v>
                </c:pt>
                <c:pt idx="6">
                  <c:v>Riacho Doce</c:v>
                </c:pt>
                <c:pt idx="7">
                  <c:v>São José</c:v>
                </c:pt>
                <c:pt idx="8">
                  <c:v>CORADO </c:v>
                </c:pt>
                <c:pt idx="9">
                  <c:v>BRAGA MENDES</c:v>
                </c:pt>
                <c:pt idx="10">
                  <c:v>JESUS ME DEU</c:v>
                </c:pt>
                <c:pt idx="11">
                  <c:v>VIVER MELHOR </c:v>
                </c:pt>
                <c:pt idx="12">
                  <c:v>PETROPOLIS</c:v>
                </c:pt>
              </c:strCache>
            </c:strRef>
          </c:cat>
          <c:val>
            <c:numRef>
              <c:f>'3.1 - Relat. GSAN RESTAURANTES'!$C$35:$O$35</c:f>
              <c:numCache>
                <c:formatCode>_-* #,##0_-;\-* #,##0_-;_-* "-"??_-;_-@_-</c:formatCode>
                <c:ptCount val="13"/>
                <c:pt idx="0">
                  <c:v>12600</c:v>
                </c:pt>
                <c:pt idx="1">
                  <c:v>12600</c:v>
                </c:pt>
                <c:pt idx="2">
                  <c:v>10500</c:v>
                </c:pt>
                <c:pt idx="3">
                  <c:v>9450</c:v>
                </c:pt>
                <c:pt idx="4">
                  <c:v>8400</c:v>
                </c:pt>
                <c:pt idx="5">
                  <c:v>8400</c:v>
                </c:pt>
                <c:pt idx="6">
                  <c:v>8400</c:v>
                </c:pt>
                <c:pt idx="7">
                  <c:v>8400</c:v>
                </c:pt>
                <c:pt idx="8">
                  <c:v>8400</c:v>
                </c:pt>
                <c:pt idx="9">
                  <c:v>8400</c:v>
                </c:pt>
                <c:pt idx="10">
                  <c:v>8400</c:v>
                </c:pt>
                <c:pt idx="11">
                  <c:v>8400</c:v>
                </c:pt>
                <c:pt idx="12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C-4D9F-9404-1C7D527B6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27376"/>
        <c:axId val="122927936"/>
      </c:barChart>
      <c:catAx>
        <c:axId val="12292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927936"/>
        <c:crosses val="autoZero"/>
        <c:auto val="1"/>
        <c:lblAlgn val="ctr"/>
        <c:lblOffset val="100"/>
        <c:noMultiLvlLbl val="0"/>
      </c:catAx>
      <c:valAx>
        <c:axId val="1229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9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384991</xdr:colOff>
      <xdr:row>179</xdr:row>
      <xdr:rowOff>166907</xdr:rowOff>
    </xdr:from>
    <xdr:to>
      <xdr:col>36</xdr:col>
      <xdr:colOff>26251</xdr:colOff>
      <xdr:row>191</xdr:row>
      <xdr:rowOff>209489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413005</xdr:colOff>
      <xdr:row>192</xdr:row>
      <xdr:rowOff>43641</xdr:rowOff>
    </xdr:from>
    <xdr:to>
      <xdr:col>36</xdr:col>
      <xdr:colOff>26250</xdr:colOff>
      <xdr:row>201</xdr:row>
      <xdr:rowOff>98550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36</xdr:row>
      <xdr:rowOff>19049</xdr:rowOff>
    </xdr:from>
    <xdr:to>
      <xdr:col>6</xdr:col>
      <xdr:colOff>676275</xdr:colOff>
      <xdr:row>54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197212</xdr:colOff>
      <xdr:row>36</xdr:row>
      <xdr:rowOff>159112</xdr:rowOff>
    </xdr:from>
    <xdr:to>
      <xdr:col>14</xdr:col>
      <xdr:colOff>166907</xdr:colOff>
      <xdr:row>88</xdr:row>
      <xdr:rowOff>138043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lend&#225;rio%20mensal%20de%20qualquer%20an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ário"/>
    </sheetNames>
    <definedNames>
      <definedName name="AnoParaExibição" refersTo="='Calendário'!$B$1" sheetId="0"/>
      <definedName name="calendário" refersTo="#REF!" sheetId="0"/>
      <definedName name="MêsParaExibição" refersTo="='Calendário'!$C$1" sheetId="0"/>
      <definedName name="MêsParaExibiçãoNúmero" refersTo="#REF!" sheetId="0"/>
      <definedName name="primeiradata" refersTo="#REF!" sheetId="0"/>
    </definedNames>
    <sheetDataSet>
      <sheetData sheetId="0">
        <row r="1">
          <cell r="B1">
            <v>2025</v>
          </cell>
          <cell r="C1" t="str">
            <v>JANEIRO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FFC000"/>
  </sheetPr>
  <dimension ref="A1:Q967"/>
  <sheetViews>
    <sheetView zoomScaleNormal="100" workbookViewId="0">
      <pane xSplit="3" ySplit="5" topLeftCell="D6" activePane="bottomRight" state="frozen"/>
      <selection activeCell="H11" sqref="H11:I11"/>
      <selection pane="topRight" activeCell="H11" sqref="H11:I11"/>
      <selection pane="bottomLeft" activeCell="H11" sqref="H11:I11"/>
      <selection pane="bottomRight" activeCell="G23" sqref="G23"/>
    </sheetView>
  </sheetViews>
  <sheetFormatPr defaultColWidth="12.625" defaultRowHeight="15" customHeight="1" x14ac:dyDescent="0.25"/>
  <cols>
    <col min="1" max="1" width="17.375" style="1" customWidth="1"/>
    <col min="2" max="2" width="5.25" style="1" customWidth="1"/>
    <col min="3" max="3" width="13.875" style="1" bestFit="1" customWidth="1"/>
    <col min="4" max="4" width="9.5" style="1" customWidth="1"/>
    <col min="5" max="5" width="7.625" style="4" customWidth="1"/>
    <col min="6" max="6" width="7.625" style="1" customWidth="1"/>
    <col min="7" max="7" width="7.375" style="55" customWidth="1"/>
    <col min="8" max="10" width="7.625" style="1" customWidth="1"/>
    <col min="11" max="11" width="6.625" style="1" customWidth="1"/>
    <col min="12" max="15" width="7.625" style="1" customWidth="1"/>
    <col min="16" max="16" width="9.625" style="1" customWidth="1"/>
    <col min="17" max="17" width="9.625" style="1" bestFit="1" customWidth="1"/>
    <col min="18" max="18" width="10" style="1" customWidth="1"/>
    <col min="19" max="21" width="12.625" style="1" customWidth="1"/>
    <col min="22" max="16384" width="12.625" style="1"/>
  </cols>
  <sheetData>
    <row r="1" spans="1:17" s="3" customFormat="1" ht="23.25" x14ac:dyDescent="0.2">
      <c r="A1" s="328" t="s">
        <v>64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</row>
    <row r="2" spans="1:17" ht="3.75" customHeight="1" thickBot="1" x14ac:dyDescent="0.3">
      <c r="A2" s="329"/>
      <c r="B2" s="330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2"/>
    </row>
    <row r="3" spans="1:17" ht="9.9499999999999993" customHeight="1" thickBot="1" x14ac:dyDescent="0.3">
      <c r="A3" s="329"/>
      <c r="B3" s="330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2"/>
    </row>
    <row r="4" spans="1:17" ht="15.75" customHeight="1" thickBot="1" x14ac:dyDescent="0.3">
      <c r="A4" s="333" t="s">
        <v>0</v>
      </c>
      <c r="B4" s="334"/>
      <c r="C4" s="335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23" t="s">
        <v>1</v>
      </c>
      <c r="Q4" s="323" t="s">
        <v>1</v>
      </c>
    </row>
    <row r="5" spans="1:17" s="3" customFormat="1" ht="14.25" customHeight="1" thickBot="1" x14ac:dyDescent="0.25">
      <c r="A5" s="336"/>
      <c r="B5" s="337"/>
      <c r="C5" s="337"/>
      <c r="D5" s="35" t="s">
        <v>28</v>
      </c>
      <c r="E5" s="36" t="s">
        <v>29</v>
      </c>
      <c r="F5" s="36" t="s">
        <v>30</v>
      </c>
      <c r="G5" s="56" t="s">
        <v>31</v>
      </c>
      <c r="H5" s="36" t="s">
        <v>32</v>
      </c>
      <c r="I5" s="36" t="s">
        <v>33</v>
      </c>
      <c r="J5" s="36" t="s">
        <v>34</v>
      </c>
      <c r="K5" s="36" t="s">
        <v>35</v>
      </c>
      <c r="L5" s="36" t="s">
        <v>36</v>
      </c>
      <c r="M5" s="36" t="s">
        <v>8</v>
      </c>
      <c r="N5" s="36" t="s">
        <v>26</v>
      </c>
      <c r="O5" s="37" t="s">
        <v>37</v>
      </c>
      <c r="P5" s="324"/>
      <c r="Q5" s="324"/>
    </row>
    <row r="6" spans="1:17" ht="14.25" customHeight="1" x14ac:dyDescent="0.25">
      <c r="A6" s="326" t="s">
        <v>63</v>
      </c>
      <c r="B6" s="325" t="s">
        <v>3</v>
      </c>
      <c r="C6" s="32" t="s">
        <v>4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 t="shared" ref="M6:M23" si="0">AVERAGE(I6:L6)</f>
        <v>222.5</v>
      </c>
      <c r="N6" s="78">
        <f t="shared" ref="N6:N23" si="1">AVERAGE(I6:L6)</f>
        <v>222.5</v>
      </c>
      <c r="O6" s="78">
        <f t="shared" ref="O6:O23" si="2">AVERAGE(I6:L6)</f>
        <v>222.5</v>
      </c>
      <c r="P6" s="41">
        <f t="shared" ref="P6:P11" si="3">SUM(D6:O6)</f>
        <v>3052.5</v>
      </c>
      <c r="Q6" s="81">
        <f>P6+P7</f>
        <v>5228</v>
      </c>
    </row>
    <row r="7" spans="1:17" ht="14.25" customHeight="1" x14ac:dyDescent="0.25">
      <c r="A7" s="326"/>
      <c r="B7" s="326"/>
      <c r="C7" s="12" t="s">
        <v>5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 t="shared" si="0"/>
        <v>151.5</v>
      </c>
      <c r="N7" s="80">
        <f t="shared" si="1"/>
        <v>151.5</v>
      </c>
      <c r="O7" s="80">
        <f t="shared" si="2"/>
        <v>151.5</v>
      </c>
      <c r="P7" s="42">
        <f t="shared" si="3"/>
        <v>2175.5</v>
      </c>
      <c r="Q7" s="82"/>
    </row>
    <row r="8" spans="1:17" ht="14.25" customHeight="1" x14ac:dyDescent="0.25">
      <c r="A8" s="326"/>
      <c r="B8" s="326"/>
      <c r="C8" s="12" t="s">
        <v>61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 t="shared" si="0"/>
        <v>4506</v>
      </c>
      <c r="N8" s="76">
        <f t="shared" si="1"/>
        <v>4506</v>
      </c>
      <c r="O8" s="76">
        <f t="shared" si="2"/>
        <v>4506</v>
      </c>
      <c r="P8" s="42">
        <f t="shared" si="3"/>
        <v>49906</v>
      </c>
      <c r="Q8" s="83">
        <f>P8+P9</f>
        <v>63949.25</v>
      </c>
    </row>
    <row r="9" spans="1:17" ht="14.25" customHeight="1" x14ac:dyDescent="0.25">
      <c r="A9" s="326"/>
      <c r="B9" s="326"/>
      <c r="C9" s="12" t="s">
        <v>62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 t="shared" si="0"/>
        <v>1176.75</v>
      </c>
      <c r="N9" s="76">
        <f t="shared" si="1"/>
        <v>1176.75</v>
      </c>
      <c r="O9" s="76">
        <f t="shared" si="2"/>
        <v>1176.75</v>
      </c>
      <c r="P9" s="42">
        <f t="shared" si="3"/>
        <v>14043.25</v>
      </c>
      <c r="Q9" s="83"/>
    </row>
    <row r="10" spans="1:17" ht="14.25" customHeight="1" x14ac:dyDescent="0.25">
      <c r="A10" s="326"/>
      <c r="B10" s="326"/>
      <c r="C10" s="12" t="s">
        <v>6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 t="shared" si="0"/>
        <v>3070</v>
      </c>
      <c r="N10" s="52">
        <f t="shared" si="1"/>
        <v>3070</v>
      </c>
      <c r="O10" s="52">
        <f t="shared" si="2"/>
        <v>3070</v>
      </c>
      <c r="P10" s="42">
        <f t="shared" si="3"/>
        <v>29849</v>
      </c>
      <c r="Q10" s="84">
        <f>P10+P11</f>
        <v>34237.75</v>
      </c>
    </row>
    <row r="11" spans="1:17" ht="14.25" customHeight="1" thickBot="1" x14ac:dyDescent="0.3">
      <c r="A11" s="326"/>
      <c r="B11" s="326"/>
      <c r="C11" s="12" t="s">
        <v>7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 t="shared" si="0"/>
        <v>370.25</v>
      </c>
      <c r="N11" s="52">
        <f t="shared" si="1"/>
        <v>370.25</v>
      </c>
      <c r="O11" s="52">
        <f t="shared" si="2"/>
        <v>370.25</v>
      </c>
      <c r="P11" s="42">
        <f t="shared" si="3"/>
        <v>4388.75</v>
      </c>
      <c r="Q11" s="84"/>
    </row>
    <row r="12" spans="1:17" ht="14.25" customHeight="1" x14ac:dyDescent="0.25">
      <c r="A12" s="325" t="s">
        <v>13</v>
      </c>
      <c r="B12" s="325" t="s">
        <v>3</v>
      </c>
      <c r="C12" s="18" t="s">
        <v>4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 t="shared" si="0"/>
        <v>236.75</v>
      </c>
      <c r="N12" s="78">
        <f t="shared" si="1"/>
        <v>236.75</v>
      </c>
      <c r="O12" s="78">
        <f t="shared" si="2"/>
        <v>236.75</v>
      </c>
      <c r="P12" s="41">
        <f t="shared" ref="P12:P17" si="4">SUM(D12:O12)</f>
        <v>2595.25</v>
      </c>
      <c r="Q12" s="81">
        <f>P12+P13</f>
        <v>5652.25</v>
      </c>
    </row>
    <row r="13" spans="1:17" ht="14.25" customHeight="1" x14ac:dyDescent="0.25">
      <c r="A13" s="326"/>
      <c r="B13" s="326"/>
      <c r="C13" s="19" t="s">
        <v>5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 t="shared" si="0"/>
        <v>329</v>
      </c>
      <c r="N13" s="80">
        <f t="shared" si="1"/>
        <v>329</v>
      </c>
      <c r="O13" s="80">
        <f t="shared" si="2"/>
        <v>329</v>
      </c>
      <c r="P13" s="42">
        <f t="shared" si="4"/>
        <v>3057</v>
      </c>
      <c r="Q13" s="82"/>
    </row>
    <row r="14" spans="1:17" ht="14.25" customHeight="1" x14ac:dyDescent="0.25">
      <c r="A14" s="326"/>
      <c r="B14" s="326"/>
      <c r="C14" s="19" t="s">
        <v>61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 t="shared" si="0"/>
        <v>2340.75</v>
      </c>
      <c r="N14" s="76">
        <f t="shared" si="1"/>
        <v>2340.75</v>
      </c>
      <c r="O14" s="76">
        <f t="shared" si="2"/>
        <v>2340.75</v>
      </c>
      <c r="P14" s="42">
        <f t="shared" si="4"/>
        <v>24769.25</v>
      </c>
      <c r="Q14" s="83">
        <f>P14+P15</f>
        <v>35167.75</v>
      </c>
    </row>
    <row r="15" spans="1:17" ht="14.25" customHeight="1" x14ac:dyDescent="0.25">
      <c r="A15" s="326"/>
      <c r="B15" s="326"/>
      <c r="C15" s="19" t="s">
        <v>62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 t="shared" si="0"/>
        <v>886.5</v>
      </c>
      <c r="N15" s="76">
        <f t="shared" si="1"/>
        <v>886.5</v>
      </c>
      <c r="O15" s="76">
        <f t="shared" si="2"/>
        <v>886.5</v>
      </c>
      <c r="P15" s="42">
        <f t="shared" si="4"/>
        <v>10398.5</v>
      </c>
      <c r="Q15" s="83"/>
    </row>
    <row r="16" spans="1:17" ht="14.25" customHeight="1" x14ac:dyDescent="0.25">
      <c r="A16" s="326"/>
      <c r="B16" s="326"/>
      <c r="C16" s="19" t="s">
        <v>6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 t="shared" si="0"/>
        <v>1152.25</v>
      </c>
      <c r="N16" s="52">
        <f t="shared" si="1"/>
        <v>1152.25</v>
      </c>
      <c r="O16" s="52">
        <f t="shared" si="2"/>
        <v>1152.25</v>
      </c>
      <c r="P16" s="42">
        <f t="shared" si="4"/>
        <v>12059.75</v>
      </c>
      <c r="Q16" s="84">
        <f>P16+P17</f>
        <v>16146</v>
      </c>
    </row>
    <row r="17" spans="1:17" ht="14.25" customHeight="1" thickBot="1" x14ac:dyDescent="0.3">
      <c r="A17" s="326"/>
      <c r="B17" s="327"/>
      <c r="C17" s="20" t="s">
        <v>7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 t="shared" si="0"/>
        <v>335.75</v>
      </c>
      <c r="N17" s="52">
        <f t="shared" si="1"/>
        <v>335.75</v>
      </c>
      <c r="O17" s="52">
        <f t="shared" si="2"/>
        <v>335.75</v>
      </c>
      <c r="P17" s="42">
        <f t="shared" si="4"/>
        <v>4086.25</v>
      </c>
      <c r="Q17" s="84"/>
    </row>
    <row r="18" spans="1:17" ht="14.25" customHeight="1" x14ac:dyDescent="0.25">
      <c r="A18" s="325" t="s">
        <v>14</v>
      </c>
      <c r="B18" s="325" t="s">
        <v>3</v>
      </c>
      <c r="C18" s="18" t="s">
        <v>4</v>
      </c>
      <c r="D18" s="40">
        <v>37</v>
      </c>
      <c r="E18" s="77" t="s">
        <v>60</v>
      </c>
      <c r="F18" s="77" t="s">
        <v>60</v>
      </c>
      <c r="G18" s="77" t="s">
        <v>60</v>
      </c>
      <c r="H18" s="77" t="s">
        <v>60</v>
      </c>
      <c r="I18" s="77" t="s">
        <v>60</v>
      </c>
      <c r="J18" s="77" t="s">
        <v>60</v>
      </c>
      <c r="K18" s="77" t="s">
        <v>60</v>
      </c>
      <c r="L18" s="77">
        <v>921</v>
      </c>
      <c r="M18" s="78">
        <f t="shared" si="0"/>
        <v>921</v>
      </c>
      <c r="N18" s="78">
        <f t="shared" si="1"/>
        <v>921</v>
      </c>
      <c r="O18" s="78">
        <f t="shared" si="2"/>
        <v>921</v>
      </c>
      <c r="P18" s="41">
        <f t="shared" ref="P18:P23" si="5">SUM(D18:O18)</f>
        <v>3721</v>
      </c>
      <c r="Q18" s="81">
        <f>P18+P19</f>
        <v>6752</v>
      </c>
    </row>
    <row r="19" spans="1:17" ht="14.25" customHeight="1" x14ac:dyDescent="0.25">
      <c r="A19" s="326"/>
      <c r="B19" s="326"/>
      <c r="C19" s="19" t="s">
        <v>5</v>
      </c>
      <c r="D19" s="38">
        <v>35</v>
      </c>
      <c r="E19" s="79" t="s">
        <v>60</v>
      </c>
      <c r="F19" s="79" t="s">
        <v>60</v>
      </c>
      <c r="G19" s="79" t="s">
        <v>60</v>
      </c>
      <c r="H19" s="79" t="s">
        <v>60</v>
      </c>
      <c r="I19" s="79" t="s">
        <v>60</v>
      </c>
      <c r="J19" s="79" t="s">
        <v>60</v>
      </c>
      <c r="K19" s="79" t="s">
        <v>60</v>
      </c>
      <c r="L19" s="79">
        <v>749</v>
      </c>
      <c r="M19" s="80">
        <f t="shared" si="0"/>
        <v>749</v>
      </c>
      <c r="N19" s="80">
        <f t="shared" si="1"/>
        <v>749</v>
      </c>
      <c r="O19" s="80">
        <f t="shared" si="2"/>
        <v>749</v>
      </c>
      <c r="P19" s="42">
        <f t="shared" si="5"/>
        <v>3031</v>
      </c>
      <c r="Q19" s="82"/>
    </row>
    <row r="20" spans="1:17" ht="14.25" customHeight="1" x14ac:dyDescent="0.25">
      <c r="A20" s="326"/>
      <c r="B20" s="326"/>
      <c r="C20" s="19" t="s">
        <v>61</v>
      </c>
      <c r="D20" s="38">
        <v>162</v>
      </c>
      <c r="E20" s="75" t="s">
        <v>60</v>
      </c>
      <c r="F20" s="75" t="s">
        <v>60</v>
      </c>
      <c r="G20" s="75" t="s">
        <v>60</v>
      </c>
      <c r="H20" s="75" t="s">
        <v>60</v>
      </c>
      <c r="I20" s="75" t="s">
        <v>60</v>
      </c>
      <c r="J20" s="75" t="s">
        <v>60</v>
      </c>
      <c r="K20" s="75" t="s">
        <v>60</v>
      </c>
      <c r="L20" s="75">
        <v>3538</v>
      </c>
      <c r="M20" s="76">
        <f t="shared" si="0"/>
        <v>3538</v>
      </c>
      <c r="N20" s="76">
        <f t="shared" si="1"/>
        <v>3538</v>
      </c>
      <c r="O20" s="76">
        <f t="shared" si="2"/>
        <v>3538</v>
      </c>
      <c r="P20" s="42">
        <f t="shared" si="5"/>
        <v>14314</v>
      </c>
      <c r="Q20" s="83">
        <f>P20+P21</f>
        <v>23272</v>
      </c>
    </row>
    <row r="21" spans="1:17" ht="14.25" customHeight="1" x14ac:dyDescent="0.25">
      <c r="A21" s="326"/>
      <c r="B21" s="326"/>
      <c r="C21" s="19" t="s">
        <v>62</v>
      </c>
      <c r="D21" s="38">
        <v>170</v>
      </c>
      <c r="E21" s="75" t="s">
        <v>60</v>
      </c>
      <c r="F21" s="75" t="s">
        <v>60</v>
      </c>
      <c r="G21" s="75" t="s">
        <v>60</v>
      </c>
      <c r="H21" s="75" t="s">
        <v>60</v>
      </c>
      <c r="I21" s="75" t="s">
        <v>60</v>
      </c>
      <c r="J21" s="75" t="s">
        <v>60</v>
      </c>
      <c r="K21" s="75" t="s">
        <v>60</v>
      </c>
      <c r="L21" s="75">
        <v>2197</v>
      </c>
      <c r="M21" s="76">
        <f t="shared" si="0"/>
        <v>2197</v>
      </c>
      <c r="N21" s="76">
        <f t="shared" si="1"/>
        <v>2197</v>
      </c>
      <c r="O21" s="76">
        <f t="shared" si="2"/>
        <v>2197</v>
      </c>
      <c r="P21" s="42">
        <f t="shared" si="5"/>
        <v>8958</v>
      </c>
      <c r="Q21" s="83"/>
    </row>
    <row r="22" spans="1:17" ht="14.25" customHeight="1" x14ac:dyDescent="0.25">
      <c r="A22" s="326"/>
      <c r="B22" s="326"/>
      <c r="C22" s="19" t="s">
        <v>6</v>
      </c>
      <c r="D22" s="38">
        <v>69</v>
      </c>
      <c r="E22" s="51" t="s">
        <v>60</v>
      </c>
      <c r="F22" s="51" t="s">
        <v>60</v>
      </c>
      <c r="G22" s="51" t="s">
        <v>60</v>
      </c>
      <c r="H22" s="51" t="s">
        <v>60</v>
      </c>
      <c r="I22" s="51" t="s">
        <v>60</v>
      </c>
      <c r="J22" s="51" t="s">
        <v>60</v>
      </c>
      <c r="K22" s="51" t="s">
        <v>60</v>
      </c>
      <c r="L22" s="51">
        <v>1292</v>
      </c>
      <c r="M22" s="52">
        <f t="shared" si="0"/>
        <v>1292</v>
      </c>
      <c r="N22" s="52">
        <f t="shared" si="1"/>
        <v>1292</v>
      </c>
      <c r="O22" s="52">
        <f t="shared" si="2"/>
        <v>1292</v>
      </c>
      <c r="P22" s="42">
        <f t="shared" si="5"/>
        <v>5237</v>
      </c>
      <c r="Q22" s="84">
        <f>P22+P23</f>
        <v>6735</v>
      </c>
    </row>
    <row r="23" spans="1:17" ht="14.25" customHeight="1" thickBot="1" x14ac:dyDescent="0.3">
      <c r="A23" s="326"/>
      <c r="B23" s="327"/>
      <c r="C23" s="20" t="s">
        <v>7</v>
      </c>
      <c r="D23" s="44">
        <v>18</v>
      </c>
      <c r="E23" s="51" t="s">
        <v>60</v>
      </c>
      <c r="F23" s="51" t="s">
        <v>60</v>
      </c>
      <c r="G23" s="51" t="s">
        <v>60</v>
      </c>
      <c r="H23" s="51" t="s">
        <v>60</v>
      </c>
      <c r="I23" s="51" t="s">
        <v>60</v>
      </c>
      <c r="J23" s="51" t="s">
        <v>60</v>
      </c>
      <c r="K23" s="51" t="s">
        <v>60</v>
      </c>
      <c r="L23" s="51">
        <v>370</v>
      </c>
      <c r="M23" s="52">
        <f t="shared" si="0"/>
        <v>370</v>
      </c>
      <c r="N23" s="52">
        <f t="shared" si="1"/>
        <v>370</v>
      </c>
      <c r="O23" s="52">
        <f t="shared" si="2"/>
        <v>370</v>
      </c>
      <c r="P23" s="42">
        <f t="shared" si="5"/>
        <v>1498</v>
      </c>
      <c r="Q23" s="84"/>
    </row>
    <row r="24" spans="1:17" ht="14.25" customHeight="1" x14ac:dyDescent="0.25">
      <c r="A24" s="325" t="s">
        <v>12</v>
      </c>
      <c r="B24" s="325" t="s">
        <v>3</v>
      </c>
      <c r="C24" s="18" t="s">
        <v>4</v>
      </c>
      <c r="D24" s="39">
        <v>31</v>
      </c>
      <c r="E24" s="77" t="s">
        <v>60</v>
      </c>
      <c r="F24" s="77" t="s">
        <v>60</v>
      </c>
      <c r="G24" s="77" t="s">
        <v>60</v>
      </c>
      <c r="H24" s="77" t="s">
        <v>60</v>
      </c>
      <c r="I24" s="77" t="s">
        <v>60</v>
      </c>
      <c r="J24" s="77" t="s">
        <v>60</v>
      </c>
      <c r="K24" s="77" t="s">
        <v>60</v>
      </c>
      <c r="L24" s="77" t="s">
        <v>60</v>
      </c>
      <c r="M24" s="78" t="s">
        <v>60</v>
      </c>
      <c r="N24" s="78" t="s">
        <v>60</v>
      </c>
      <c r="O24" s="78" t="s">
        <v>60</v>
      </c>
      <c r="P24" s="41">
        <f t="shared" ref="P24:P29" si="6">SUM(D24:O24)</f>
        <v>31</v>
      </c>
      <c r="Q24" s="81">
        <f>P24+P25</f>
        <v>62</v>
      </c>
    </row>
    <row r="25" spans="1:17" ht="14.25" customHeight="1" x14ac:dyDescent="0.25">
      <c r="A25" s="326"/>
      <c r="B25" s="326"/>
      <c r="C25" s="19" t="s">
        <v>5</v>
      </c>
      <c r="D25" s="11">
        <v>31</v>
      </c>
      <c r="E25" s="79" t="s">
        <v>60</v>
      </c>
      <c r="F25" s="79" t="s">
        <v>60</v>
      </c>
      <c r="G25" s="79" t="s">
        <v>60</v>
      </c>
      <c r="H25" s="79" t="s">
        <v>60</v>
      </c>
      <c r="I25" s="79" t="s">
        <v>60</v>
      </c>
      <c r="J25" s="79" t="s">
        <v>60</v>
      </c>
      <c r="K25" s="79" t="s">
        <v>60</v>
      </c>
      <c r="L25" s="79" t="s">
        <v>60</v>
      </c>
      <c r="M25" s="80" t="s">
        <v>60</v>
      </c>
      <c r="N25" s="80" t="s">
        <v>60</v>
      </c>
      <c r="O25" s="80" t="s">
        <v>60</v>
      </c>
      <c r="P25" s="42">
        <f t="shared" si="6"/>
        <v>31</v>
      </c>
      <c r="Q25" s="82"/>
    </row>
    <row r="26" spans="1:17" ht="14.25" customHeight="1" x14ac:dyDescent="0.25">
      <c r="A26" s="326"/>
      <c r="B26" s="326"/>
      <c r="C26" s="19" t="s">
        <v>61</v>
      </c>
      <c r="D26" s="11">
        <v>158</v>
      </c>
      <c r="E26" s="75" t="s">
        <v>60</v>
      </c>
      <c r="F26" s="75" t="s">
        <v>60</v>
      </c>
      <c r="G26" s="75" t="s">
        <v>60</v>
      </c>
      <c r="H26" s="75" t="s">
        <v>60</v>
      </c>
      <c r="I26" s="75" t="s">
        <v>60</v>
      </c>
      <c r="J26" s="75" t="s">
        <v>60</v>
      </c>
      <c r="K26" s="75" t="s">
        <v>60</v>
      </c>
      <c r="L26" s="75" t="s">
        <v>60</v>
      </c>
      <c r="M26" s="76" t="s">
        <v>60</v>
      </c>
      <c r="N26" s="76" t="s">
        <v>60</v>
      </c>
      <c r="O26" s="76" t="s">
        <v>60</v>
      </c>
      <c r="P26" s="42">
        <f t="shared" si="6"/>
        <v>158</v>
      </c>
      <c r="Q26" s="83">
        <f>P26+P27</f>
        <v>261</v>
      </c>
    </row>
    <row r="27" spans="1:17" ht="14.25" customHeight="1" x14ac:dyDescent="0.25">
      <c r="A27" s="326"/>
      <c r="B27" s="326"/>
      <c r="C27" s="19" t="s">
        <v>62</v>
      </c>
      <c r="D27" s="11">
        <v>103</v>
      </c>
      <c r="E27" s="75" t="s">
        <v>60</v>
      </c>
      <c r="F27" s="75" t="s">
        <v>60</v>
      </c>
      <c r="G27" s="75" t="s">
        <v>60</v>
      </c>
      <c r="H27" s="75" t="s">
        <v>60</v>
      </c>
      <c r="I27" s="75" t="s">
        <v>60</v>
      </c>
      <c r="J27" s="75" t="s">
        <v>60</v>
      </c>
      <c r="K27" s="75" t="s">
        <v>60</v>
      </c>
      <c r="L27" s="75" t="s">
        <v>60</v>
      </c>
      <c r="M27" s="76" t="s">
        <v>60</v>
      </c>
      <c r="N27" s="76" t="s">
        <v>60</v>
      </c>
      <c r="O27" s="76" t="s">
        <v>60</v>
      </c>
      <c r="P27" s="42">
        <f t="shared" si="6"/>
        <v>103</v>
      </c>
      <c r="Q27" s="83"/>
    </row>
    <row r="28" spans="1:17" ht="14.25" customHeight="1" x14ac:dyDescent="0.25">
      <c r="A28" s="326"/>
      <c r="B28" s="326"/>
      <c r="C28" s="19" t="s">
        <v>6</v>
      </c>
      <c r="D28" s="11">
        <v>72</v>
      </c>
      <c r="E28" s="51" t="s">
        <v>60</v>
      </c>
      <c r="F28" s="51" t="s">
        <v>60</v>
      </c>
      <c r="G28" s="51" t="s">
        <v>60</v>
      </c>
      <c r="H28" s="51" t="s">
        <v>60</v>
      </c>
      <c r="I28" s="51" t="s">
        <v>60</v>
      </c>
      <c r="J28" s="51" t="s">
        <v>60</v>
      </c>
      <c r="K28" s="51" t="s">
        <v>60</v>
      </c>
      <c r="L28" s="51" t="s">
        <v>60</v>
      </c>
      <c r="M28" s="52" t="s">
        <v>60</v>
      </c>
      <c r="N28" s="52" t="s">
        <v>60</v>
      </c>
      <c r="O28" s="52" t="s">
        <v>60</v>
      </c>
      <c r="P28" s="42">
        <f t="shared" si="6"/>
        <v>72</v>
      </c>
      <c r="Q28" s="84">
        <f>P28+P29</f>
        <v>93</v>
      </c>
    </row>
    <row r="29" spans="1:17" ht="14.25" customHeight="1" thickBot="1" x14ac:dyDescent="0.3">
      <c r="A29" s="326"/>
      <c r="B29" s="327"/>
      <c r="C29" s="20" t="s">
        <v>7</v>
      </c>
      <c r="D29" s="43">
        <v>21</v>
      </c>
      <c r="E29" s="51" t="s">
        <v>60</v>
      </c>
      <c r="F29" s="51" t="s">
        <v>60</v>
      </c>
      <c r="G29" s="51" t="s">
        <v>60</v>
      </c>
      <c r="H29" s="51" t="s">
        <v>60</v>
      </c>
      <c r="I29" s="51" t="s">
        <v>60</v>
      </c>
      <c r="J29" s="51" t="s">
        <v>60</v>
      </c>
      <c r="K29" s="51" t="s">
        <v>60</v>
      </c>
      <c r="L29" s="51" t="s">
        <v>60</v>
      </c>
      <c r="M29" s="52" t="s">
        <v>60</v>
      </c>
      <c r="N29" s="52" t="s">
        <v>60</v>
      </c>
      <c r="O29" s="52" t="s">
        <v>60</v>
      </c>
      <c r="P29" s="42">
        <f t="shared" si="6"/>
        <v>21</v>
      </c>
      <c r="Q29" s="84"/>
    </row>
    <row r="30" spans="1:17" ht="14.25" customHeight="1" x14ac:dyDescent="0.25">
      <c r="A30" s="325" t="s">
        <v>9</v>
      </c>
      <c r="B30" s="325" t="s">
        <v>3</v>
      </c>
      <c r="C30" s="18" t="s">
        <v>4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60</v>
      </c>
      <c r="M30" s="78">
        <f t="shared" ref="M30:M35" si="7">AVERAGE(I30:L30)</f>
        <v>2102.6666666666665</v>
      </c>
      <c r="N30" s="78">
        <f t="shared" ref="N30:N35" si="8">AVERAGE(I30:L30)</f>
        <v>2102.6666666666665</v>
      </c>
      <c r="O30" s="78">
        <f t="shared" ref="O30:O35" si="9">AVERAGE(I30:L30)</f>
        <v>2102.6666666666665</v>
      </c>
      <c r="P30" s="41">
        <f t="shared" ref="P30:P35" si="10">SUM(D30:O30)</f>
        <v>26802.000000000004</v>
      </c>
      <c r="Q30" s="81">
        <f>P30+P31</f>
        <v>51923.000000000007</v>
      </c>
    </row>
    <row r="31" spans="1:17" ht="14.25" customHeight="1" x14ac:dyDescent="0.25">
      <c r="A31" s="326"/>
      <c r="B31" s="326"/>
      <c r="C31" s="19" t="s">
        <v>5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60</v>
      </c>
      <c r="M31" s="80">
        <f t="shared" si="7"/>
        <v>2066.6666666666665</v>
      </c>
      <c r="N31" s="80">
        <f t="shared" si="8"/>
        <v>2066.6666666666665</v>
      </c>
      <c r="O31" s="80">
        <f t="shared" si="9"/>
        <v>2066.6666666666665</v>
      </c>
      <c r="P31" s="42">
        <f t="shared" si="10"/>
        <v>25121.000000000004</v>
      </c>
      <c r="Q31" s="82"/>
    </row>
    <row r="32" spans="1:17" ht="14.25" customHeight="1" x14ac:dyDescent="0.25">
      <c r="A32" s="326"/>
      <c r="B32" s="326"/>
      <c r="C32" s="19" t="s">
        <v>61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60</v>
      </c>
      <c r="M32" s="76">
        <f t="shared" si="7"/>
        <v>6692</v>
      </c>
      <c r="N32" s="76">
        <f t="shared" si="8"/>
        <v>6692</v>
      </c>
      <c r="O32" s="76">
        <f t="shared" si="9"/>
        <v>6692</v>
      </c>
      <c r="P32" s="42">
        <f t="shared" si="10"/>
        <v>79802</v>
      </c>
      <c r="Q32" s="83">
        <f>P32+P33</f>
        <v>153148</v>
      </c>
    </row>
    <row r="33" spans="1:17" ht="14.25" customHeight="1" x14ac:dyDescent="0.25">
      <c r="A33" s="326"/>
      <c r="B33" s="326"/>
      <c r="C33" s="19" t="s">
        <v>62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60</v>
      </c>
      <c r="M33" s="76">
        <f t="shared" si="7"/>
        <v>5954.666666666667</v>
      </c>
      <c r="N33" s="76">
        <f t="shared" si="8"/>
        <v>5954.666666666667</v>
      </c>
      <c r="O33" s="76">
        <f t="shared" si="9"/>
        <v>5954.666666666667</v>
      </c>
      <c r="P33" s="42">
        <f t="shared" si="10"/>
        <v>73346</v>
      </c>
      <c r="Q33" s="83"/>
    </row>
    <row r="34" spans="1:17" ht="14.25" customHeight="1" x14ac:dyDescent="0.25">
      <c r="A34" s="326"/>
      <c r="B34" s="326"/>
      <c r="C34" s="19" t="s">
        <v>6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60</v>
      </c>
      <c r="M34" s="52">
        <f t="shared" si="7"/>
        <v>671.33333333333337</v>
      </c>
      <c r="N34" s="52">
        <f t="shared" si="8"/>
        <v>671.33333333333337</v>
      </c>
      <c r="O34" s="52">
        <f t="shared" si="9"/>
        <v>671.33333333333337</v>
      </c>
      <c r="P34" s="42">
        <f t="shared" si="10"/>
        <v>8494</v>
      </c>
      <c r="Q34" s="84">
        <f>P34+P35</f>
        <v>15847</v>
      </c>
    </row>
    <row r="35" spans="1:17" ht="14.25" customHeight="1" thickBot="1" x14ac:dyDescent="0.3">
      <c r="A35" s="327"/>
      <c r="B35" s="326"/>
      <c r="C35" s="20" t="s">
        <v>7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60</v>
      </c>
      <c r="M35" s="52">
        <f t="shared" si="7"/>
        <v>549.33333333333337</v>
      </c>
      <c r="N35" s="52">
        <f t="shared" si="8"/>
        <v>549.33333333333337</v>
      </c>
      <c r="O35" s="52">
        <f t="shared" si="9"/>
        <v>549.33333333333337</v>
      </c>
      <c r="P35" s="42">
        <f t="shared" si="10"/>
        <v>7352.9999999999991</v>
      </c>
      <c r="Q35" s="84"/>
    </row>
    <row r="36" spans="1:17" ht="14.25" customHeight="1" x14ac:dyDescent="0.25">
      <c r="A36" s="325" t="s">
        <v>10</v>
      </c>
      <c r="B36" s="325" t="s">
        <v>3</v>
      </c>
      <c r="C36" s="46" t="s">
        <v>4</v>
      </c>
      <c r="D36" s="51">
        <v>1794</v>
      </c>
      <c r="E36" s="77">
        <v>193</v>
      </c>
      <c r="F36" s="77" t="s">
        <v>60</v>
      </c>
      <c r="G36" s="77" t="s">
        <v>60</v>
      </c>
      <c r="H36" s="77" t="s">
        <v>60</v>
      </c>
      <c r="I36" s="77" t="s">
        <v>60</v>
      </c>
      <c r="J36" s="77" t="s">
        <v>60</v>
      </c>
      <c r="K36" s="77" t="s">
        <v>60</v>
      </c>
      <c r="L36" s="77" t="s">
        <v>60</v>
      </c>
      <c r="M36" s="78" t="s">
        <v>60</v>
      </c>
      <c r="N36" s="78" t="s">
        <v>60</v>
      </c>
      <c r="O36" s="78" t="s">
        <v>60</v>
      </c>
      <c r="P36" s="41">
        <f t="shared" ref="P36:P41" si="11">SUM(D36:O36)</f>
        <v>1987</v>
      </c>
      <c r="Q36" s="81">
        <f>P36+P37</f>
        <v>3739</v>
      </c>
    </row>
    <row r="37" spans="1:17" ht="14.25" customHeight="1" x14ac:dyDescent="0.25">
      <c r="A37" s="326"/>
      <c r="B37" s="326"/>
      <c r="C37" s="19" t="s">
        <v>5</v>
      </c>
      <c r="D37" s="51">
        <v>1576</v>
      </c>
      <c r="E37" s="79">
        <v>176</v>
      </c>
      <c r="F37" s="79" t="s">
        <v>60</v>
      </c>
      <c r="G37" s="79" t="s">
        <v>60</v>
      </c>
      <c r="H37" s="79" t="s">
        <v>60</v>
      </c>
      <c r="I37" s="79" t="s">
        <v>60</v>
      </c>
      <c r="J37" s="79" t="s">
        <v>60</v>
      </c>
      <c r="K37" s="79" t="s">
        <v>60</v>
      </c>
      <c r="L37" s="79" t="s">
        <v>60</v>
      </c>
      <c r="M37" s="80" t="s">
        <v>60</v>
      </c>
      <c r="N37" s="80" t="s">
        <v>60</v>
      </c>
      <c r="O37" s="80" t="s">
        <v>60</v>
      </c>
      <c r="P37" s="42">
        <f t="shared" si="11"/>
        <v>1752</v>
      </c>
      <c r="Q37" s="82"/>
    </row>
    <row r="38" spans="1:17" ht="14.25" customHeight="1" x14ac:dyDescent="0.25">
      <c r="A38" s="326"/>
      <c r="B38" s="326"/>
      <c r="C38" s="19" t="s">
        <v>61</v>
      </c>
      <c r="D38" s="51">
        <v>7664</v>
      </c>
      <c r="E38" s="75">
        <v>800</v>
      </c>
      <c r="F38" s="75" t="s">
        <v>60</v>
      </c>
      <c r="G38" s="75" t="s">
        <v>60</v>
      </c>
      <c r="H38" s="75" t="s">
        <v>60</v>
      </c>
      <c r="I38" s="75" t="s">
        <v>60</v>
      </c>
      <c r="J38" s="75" t="s">
        <v>60</v>
      </c>
      <c r="K38" s="75" t="s">
        <v>60</v>
      </c>
      <c r="L38" s="75" t="s">
        <v>60</v>
      </c>
      <c r="M38" s="76" t="s">
        <v>60</v>
      </c>
      <c r="N38" s="76" t="s">
        <v>60</v>
      </c>
      <c r="O38" s="76" t="s">
        <v>60</v>
      </c>
      <c r="P38" s="42">
        <f t="shared" si="11"/>
        <v>8464</v>
      </c>
      <c r="Q38" s="83">
        <f>P38+P39</f>
        <v>15759</v>
      </c>
    </row>
    <row r="39" spans="1:17" ht="14.25" customHeight="1" x14ac:dyDescent="0.25">
      <c r="A39" s="326"/>
      <c r="B39" s="326"/>
      <c r="C39" s="19" t="s">
        <v>62</v>
      </c>
      <c r="D39" s="51">
        <v>6596</v>
      </c>
      <c r="E39" s="75">
        <v>699</v>
      </c>
      <c r="F39" s="75" t="s">
        <v>60</v>
      </c>
      <c r="G39" s="75" t="s">
        <v>60</v>
      </c>
      <c r="H39" s="75" t="s">
        <v>60</v>
      </c>
      <c r="I39" s="75" t="s">
        <v>60</v>
      </c>
      <c r="J39" s="75" t="s">
        <v>60</v>
      </c>
      <c r="K39" s="75" t="s">
        <v>60</v>
      </c>
      <c r="L39" s="75" t="s">
        <v>60</v>
      </c>
      <c r="M39" s="76" t="s">
        <v>60</v>
      </c>
      <c r="N39" s="76" t="s">
        <v>60</v>
      </c>
      <c r="O39" s="76" t="s">
        <v>60</v>
      </c>
      <c r="P39" s="42">
        <f t="shared" si="11"/>
        <v>7295</v>
      </c>
      <c r="Q39" s="83"/>
    </row>
    <row r="40" spans="1:17" ht="14.25" customHeight="1" x14ac:dyDescent="0.25">
      <c r="A40" s="326"/>
      <c r="B40" s="326"/>
      <c r="C40" s="19" t="s">
        <v>6</v>
      </c>
      <c r="D40" s="51">
        <v>757</v>
      </c>
      <c r="E40" s="51">
        <v>77</v>
      </c>
      <c r="F40" s="51" t="s">
        <v>60</v>
      </c>
      <c r="G40" s="51" t="s">
        <v>60</v>
      </c>
      <c r="H40" s="51" t="s">
        <v>60</v>
      </c>
      <c r="I40" s="51" t="s">
        <v>60</v>
      </c>
      <c r="J40" s="51" t="s">
        <v>60</v>
      </c>
      <c r="K40" s="51" t="s">
        <v>60</v>
      </c>
      <c r="L40" s="51" t="s">
        <v>60</v>
      </c>
      <c r="M40" s="52" t="s">
        <v>60</v>
      </c>
      <c r="N40" s="52" t="s">
        <v>60</v>
      </c>
      <c r="O40" s="52" t="s">
        <v>60</v>
      </c>
      <c r="P40" s="42">
        <f t="shared" si="11"/>
        <v>834</v>
      </c>
      <c r="Q40" s="84">
        <f>P40+P41</f>
        <v>1895</v>
      </c>
    </row>
    <row r="41" spans="1:17" ht="14.25" customHeight="1" thickBot="1" x14ac:dyDescent="0.3">
      <c r="A41" s="326"/>
      <c r="B41" s="326"/>
      <c r="C41" s="19" t="s">
        <v>7</v>
      </c>
      <c r="D41" s="51">
        <v>962</v>
      </c>
      <c r="E41" s="51">
        <v>99</v>
      </c>
      <c r="F41" s="51" t="s">
        <v>60</v>
      </c>
      <c r="G41" s="51" t="s">
        <v>60</v>
      </c>
      <c r="H41" s="51" t="s">
        <v>60</v>
      </c>
      <c r="I41" s="51" t="s">
        <v>60</v>
      </c>
      <c r="J41" s="51" t="s">
        <v>60</v>
      </c>
      <c r="K41" s="51" t="s">
        <v>60</v>
      </c>
      <c r="L41" s="51" t="s">
        <v>60</v>
      </c>
      <c r="M41" s="52" t="s">
        <v>60</v>
      </c>
      <c r="N41" s="52" t="s">
        <v>60</v>
      </c>
      <c r="O41" s="52" t="s">
        <v>60</v>
      </c>
      <c r="P41" s="42">
        <f t="shared" si="11"/>
        <v>1061</v>
      </c>
      <c r="Q41" s="84"/>
    </row>
    <row r="42" spans="1:17" ht="16.5" customHeight="1" x14ac:dyDescent="0.25">
      <c r="A42" s="325" t="s">
        <v>11</v>
      </c>
      <c r="B42" s="325" t="s">
        <v>3</v>
      </c>
      <c r="C42" s="18" t="s">
        <v>4</v>
      </c>
      <c r="D42" s="50">
        <v>100</v>
      </c>
      <c r="E42" s="77" t="s">
        <v>60</v>
      </c>
      <c r="F42" s="77" t="s">
        <v>60</v>
      </c>
      <c r="G42" s="77">
        <v>1175</v>
      </c>
      <c r="H42" s="77" t="s">
        <v>60</v>
      </c>
      <c r="I42" s="77" t="s">
        <v>60</v>
      </c>
      <c r="J42" s="77" t="s">
        <v>60</v>
      </c>
      <c r="K42" s="77" t="s">
        <v>60</v>
      </c>
      <c r="L42" s="77" t="s">
        <v>60</v>
      </c>
      <c r="M42" s="78" t="s">
        <v>60</v>
      </c>
      <c r="N42" s="78" t="s">
        <v>60</v>
      </c>
      <c r="O42" s="78" t="s">
        <v>60</v>
      </c>
      <c r="P42" s="41">
        <f t="shared" ref="P42:P47" si="12">SUM(D42:O42)</f>
        <v>1275</v>
      </c>
      <c r="Q42" s="81">
        <f>P42+P43</f>
        <v>2542</v>
      </c>
    </row>
    <row r="43" spans="1:17" ht="14.25" customHeight="1" x14ac:dyDescent="0.25">
      <c r="A43" s="326"/>
      <c r="B43" s="326"/>
      <c r="C43" s="19" t="s">
        <v>5</v>
      </c>
      <c r="D43" s="51">
        <v>80</v>
      </c>
      <c r="E43" s="79" t="s">
        <v>60</v>
      </c>
      <c r="F43" s="79" t="s">
        <v>60</v>
      </c>
      <c r="G43" s="79">
        <v>1187</v>
      </c>
      <c r="H43" s="79" t="s">
        <v>60</v>
      </c>
      <c r="I43" s="79" t="s">
        <v>60</v>
      </c>
      <c r="J43" s="79" t="s">
        <v>60</v>
      </c>
      <c r="K43" s="79" t="s">
        <v>60</v>
      </c>
      <c r="L43" s="79" t="s">
        <v>60</v>
      </c>
      <c r="M43" s="80" t="s">
        <v>60</v>
      </c>
      <c r="N43" s="80" t="s">
        <v>60</v>
      </c>
      <c r="O43" s="80" t="s">
        <v>60</v>
      </c>
      <c r="P43" s="42">
        <f t="shared" si="12"/>
        <v>1267</v>
      </c>
      <c r="Q43" s="82"/>
    </row>
    <row r="44" spans="1:17" ht="14.25" customHeight="1" x14ac:dyDescent="0.25">
      <c r="A44" s="326"/>
      <c r="B44" s="326"/>
      <c r="C44" s="19" t="s">
        <v>61</v>
      </c>
      <c r="D44" s="51">
        <v>724</v>
      </c>
      <c r="E44" s="75" t="s">
        <v>60</v>
      </c>
      <c r="F44" s="75" t="s">
        <v>60</v>
      </c>
      <c r="G44" s="75">
        <v>4459</v>
      </c>
      <c r="H44" s="75" t="s">
        <v>60</v>
      </c>
      <c r="I44" s="75" t="s">
        <v>60</v>
      </c>
      <c r="J44" s="75" t="s">
        <v>60</v>
      </c>
      <c r="K44" s="75" t="s">
        <v>60</v>
      </c>
      <c r="L44" s="75" t="s">
        <v>60</v>
      </c>
      <c r="M44" s="76" t="s">
        <v>60</v>
      </c>
      <c r="N44" s="76" t="s">
        <v>60</v>
      </c>
      <c r="O44" s="76" t="s">
        <v>60</v>
      </c>
      <c r="P44" s="42">
        <f t="shared" si="12"/>
        <v>5183</v>
      </c>
      <c r="Q44" s="83">
        <f>P44+P45</f>
        <v>9824</v>
      </c>
    </row>
    <row r="45" spans="1:17" ht="14.25" customHeight="1" x14ac:dyDescent="0.25">
      <c r="A45" s="326"/>
      <c r="B45" s="326"/>
      <c r="C45" s="19" t="s">
        <v>62</v>
      </c>
      <c r="D45" s="51">
        <v>578</v>
      </c>
      <c r="E45" s="75" t="s">
        <v>60</v>
      </c>
      <c r="F45" s="75" t="s">
        <v>60</v>
      </c>
      <c r="G45" s="75">
        <v>4063</v>
      </c>
      <c r="H45" s="75" t="s">
        <v>60</v>
      </c>
      <c r="I45" s="75" t="s">
        <v>60</v>
      </c>
      <c r="J45" s="75" t="s">
        <v>60</v>
      </c>
      <c r="K45" s="75" t="s">
        <v>60</v>
      </c>
      <c r="L45" s="75" t="s">
        <v>60</v>
      </c>
      <c r="M45" s="76" t="s">
        <v>60</v>
      </c>
      <c r="N45" s="76" t="s">
        <v>60</v>
      </c>
      <c r="O45" s="76" t="s">
        <v>60</v>
      </c>
      <c r="P45" s="42">
        <f t="shared" si="12"/>
        <v>4641</v>
      </c>
      <c r="Q45" s="83"/>
    </row>
    <row r="46" spans="1:17" ht="14.25" customHeight="1" x14ac:dyDescent="0.25">
      <c r="A46" s="326"/>
      <c r="B46" s="326"/>
      <c r="C46" s="19" t="s">
        <v>6</v>
      </c>
      <c r="D46" s="51">
        <v>80</v>
      </c>
      <c r="E46" s="51" t="s">
        <v>60</v>
      </c>
      <c r="F46" s="51" t="s">
        <v>60</v>
      </c>
      <c r="G46" s="51">
        <v>605</v>
      </c>
      <c r="H46" s="51" t="s">
        <v>60</v>
      </c>
      <c r="I46" s="51" t="s">
        <v>60</v>
      </c>
      <c r="J46" s="51" t="s">
        <v>60</v>
      </c>
      <c r="K46" s="51" t="s">
        <v>60</v>
      </c>
      <c r="L46" s="51" t="s">
        <v>60</v>
      </c>
      <c r="M46" s="52" t="s">
        <v>60</v>
      </c>
      <c r="N46" s="52" t="s">
        <v>60</v>
      </c>
      <c r="O46" s="52" t="s">
        <v>60</v>
      </c>
      <c r="P46" s="42">
        <f t="shared" si="12"/>
        <v>685</v>
      </c>
      <c r="Q46" s="84">
        <f>P46+P47</f>
        <v>1250</v>
      </c>
    </row>
    <row r="47" spans="1:17" ht="14.25" customHeight="1" thickBot="1" x14ac:dyDescent="0.3">
      <c r="A47" s="327"/>
      <c r="B47" s="327"/>
      <c r="C47" s="20" t="s">
        <v>7</v>
      </c>
      <c r="D47" s="53">
        <v>70</v>
      </c>
      <c r="E47" s="53" t="s">
        <v>60</v>
      </c>
      <c r="F47" s="53" t="s">
        <v>60</v>
      </c>
      <c r="G47" s="53">
        <v>495</v>
      </c>
      <c r="H47" s="53" t="s">
        <v>60</v>
      </c>
      <c r="I47" s="53" t="s">
        <v>60</v>
      </c>
      <c r="J47" s="53" t="s">
        <v>60</v>
      </c>
      <c r="K47" s="53" t="s">
        <v>60</v>
      </c>
      <c r="L47" s="53" t="s">
        <v>60</v>
      </c>
      <c r="M47" s="54" t="s">
        <v>60</v>
      </c>
      <c r="N47" s="54" t="s">
        <v>60</v>
      </c>
      <c r="O47" s="54" t="s">
        <v>60</v>
      </c>
      <c r="P47" s="45">
        <f t="shared" si="12"/>
        <v>565</v>
      </c>
      <c r="Q47" s="85"/>
    </row>
    <row r="48" spans="1:17" ht="27" customHeight="1" thickBot="1" x14ac:dyDescent="0.3"/>
    <row r="49" spans="1:16" ht="21.75" thickBot="1" x14ac:dyDescent="0.3">
      <c r="A49" s="345" t="s">
        <v>59</v>
      </c>
      <c r="B49" s="346"/>
      <c r="C49" s="347"/>
      <c r="D49" s="35" t="s">
        <v>28</v>
      </c>
      <c r="E49" s="36" t="s">
        <v>29</v>
      </c>
      <c r="F49" s="36" t="s">
        <v>30</v>
      </c>
      <c r="G49" s="56" t="s">
        <v>31</v>
      </c>
      <c r="H49" s="36" t="s">
        <v>32</v>
      </c>
      <c r="I49" s="36" t="s">
        <v>33</v>
      </c>
      <c r="J49" s="36" t="s">
        <v>34</v>
      </c>
      <c r="K49" s="36" t="s">
        <v>35</v>
      </c>
      <c r="L49" s="36" t="s">
        <v>36</v>
      </c>
      <c r="M49" s="36" t="s">
        <v>8</v>
      </c>
      <c r="N49" s="36" t="s">
        <v>26</v>
      </c>
      <c r="O49" s="37" t="s">
        <v>37</v>
      </c>
      <c r="P49" s="37" t="s">
        <v>1</v>
      </c>
    </row>
    <row r="50" spans="1:16" ht="21.75" customHeight="1" x14ac:dyDescent="0.25">
      <c r="A50" s="339" t="s">
        <v>55</v>
      </c>
      <c r="B50" s="340"/>
      <c r="C50" s="29" t="s">
        <v>51</v>
      </c>
      <c r="D50" s="47">
        <f t="shared" ref="D50:N50" si="13">SUM((D6:D7),(D12:D13),(D18:D19),(D24:D25))</f>
        <v>893</v>
      </c>
      <c r="E50" s="47">
        <f t="shared" si="13"/>
        <v>910</v>
      </c>
      <c r="F50" s="47">
        <f t="shared" si="13"/>
        <v>940</v>
      </c>
      <c r="G50" s="47">
        <f t="shared" si="13"/>
        <v>753</v>
      </c>
      <c r="H50" s="47">
        <f t="shared" si="13"/>
        <v>940</v>
      </c>
      <c r="I50" s="47">
        <f t="shared" si="13"/>
        <v>860</v>
      </c>
      <c r="J50" s="47">
        <f t="shared" si="13"/>
        <v>915</v>
      </c>
      <c r="K50" s="47">
        <f t="shared" si="13"/>
        <v>1018</v>
      </c>
      <c r="L50" s="47">
        <f t="shared" si="13"/>
        <v>2636</v>
      </c>
      <c r="M50" s="47">
        <f t="shared" si="13"/>
        <v>2609.75</v>
      </c>
      <c r="N50" s="47">
        <f t="shared" si="13"/>
        <v>2609.75</v>
      </c>
      <c r="O50" s="47">
        <f>SUM((O6:O7),(O12:O13),(O18:O19),(O24:O25))</f>
        <v>2609.75</v>
      </c>
      <c r="P50" s="5">
        <f>SUM(D50:O50)</f>
        <v>17694.25</v>
      </c>
    </row>
    <row r="51" spans="1:16" ht="21.75" customHeight="1" x14ac:dyDescent="0.25">
      <c r="A51" s="341"/>
      <c r="B51" s="342"/>
      <c r="C51" s="10" t="s">
        <v>52</v>
      </c>
      <c r="D51" s="48">
        <f t="shared" ref="D51:N51" si="14">SUM((D8:D9),(D14:D15),(D20:D21),(D26:D27))</f>
        <v>6306</v>
      </c>
      <c r="E51" s="48">
        <f t="shared" si="14"/>
        <v>6492</v>
      </c>
      <c r="F51" s="48">
        <f t="shared" si="14"/>
        <v>8538</v>
      </c>
      <c r="G51" s="48">
        <f t="shared" si="14"/>
        <v>7466</v>
      </c>
      <c r="H51" s="48">
        <f t="shared" si="14"/>
        <v>8538</v>
      </c>
      <c r="I51" s="48">
        <f t="shared" si="14"/>
        <v>7688</v>
      </c>
      <c r="J51" s="48">
        <f t="shared" si="14"/>
        <v>9041</v>
      </c>
      <c r="K51" s="48">
        <f t="shared" si="14"/>
        <v>9668</v>
      </c>
      <c r="L51" s="48">
        <f t="shared" si="14"/>
        <v>14978</v>
      </c>
      <c r="M51" s="48">
        <f t="shared" si="14"/>
        <v>14645</v>
      </c>
      <c r="N51" s="48">
        <f t="shared" si="14"/>
        <v>14645</v>
      </c>
      <c r="O51" s="48">
        <f>SUM((O8:O9),(O14:O15),(O20:O21),(O26:O27))</f>
        <v>14645</v>
      </c>
      <c r="P51" s="6">
        <f>SUM(D51:O51)</f>
        <v>122650</v>
      </c>
    </row>
    <row r="52" spans="1:16" ht="21.75" customHeight="1" thickBot="1" x14ac:dyDescent="0.3">
      <c r="A52" s="343"/>
      <c r="B52" s="344"/>
      <c r="C52" s="28" t="s">
        <v>53</v>
      </c>
      <c r="D52" s="49">
        <f t="shared" ref="D52:N52" si="15">SUM((D10:D11),(D16:D17),(D22:D23),(D28:D29))</f>
        <v>2400</v>
      </c>
      <c r="E52" s="49">
        <f t="shared" si="15"/>
        <v>2560</v>
      </c>
      <c r="F52" s="49">
        <f t="shared" si="15"/>
        <v>3816</v>
      </c>
      <c r="G52" s="49">
        <f t="shared" si="15"/>
        <v>3474</v>
      </c>
      <c r="H52" s="49">
        <f t="shared" si="15"/>
        <v>3816</v>
      </c>
      <c r="I52" s="49">
        <f t="shared" si="15"/>
        <v>3709</v>
      </c>
      <c r="J52" s="49">
        <f t="shared" si="15"/>
        <v>4869</v>
      </c>
      <c r="K52" s="49">
        <f t="shared" si="15"/>
        <v>5600</v>
      </c>
      <c r="L52" s="49">
        <f t="shared" si="15"/>
        <v>7197</v>
      </c>
      <c r="M52" s="49">
        <f t="shared" si="15"/>
        <v>6590.25</v>
      </c>
      <c r="N52" s="49">
        <f t="shared" si="15"/>
        <v>6590.25</v>
      </c>
      <c r="O52" s="49">
        <f>SUM((O10:O11),(O16:O17),(O22:O23),(O28:O29))</f>
        <v>6590.25</v>
      </c>
      <c r="P52" s="7">
        <f>SUM(D52:O52)</f>
        <v>57211.75</v>
      </c>
    </row>
    <row r="53" spans="1:16" ht="42" customHeight="1" thickBot="1" x14ac:dyDescent="0.3">
      <c r="P53" s="2"/>
    </row>
    <row r="54" spans="1:16" ht="21.75" thickBot="1" x14ac:dyDescent="0.3">
      <c r="A54" s="345" t="s">
        <v>58</v>
      </c>
      <c r="B54" s="346"/>
      <c r="C54" s="347"/>
      <c r="D54" s="35" t="s">
        <v>28</v>
      </c>
      <c r="E54" s="36" t="s">
        <v>29</v>
      </c>
      <c r="F54" s="36" t="s">
        <v>30</v>
      </c>
      <c r="G54" s="56" t="s">
        <v>31</v>
      </c>
      <c r="H54" s="36" t="s">
        <v>32</v>
      </c>
      <c r="I54" s="36" t="s">
        <v>33</v>
      </c>
      <c r="J54" s="36" t="s">
        <v>34</v>
      </c>
      <c r="K54" s="36" t="s">
        <v>35</v>
      </c>
      <c r="L54" s="36" t="s">
        <v>36</v>
      </c>
      <c r="M54" s="36" t="s">
        <v>8</v>
      </c>
      <c r="N54" s="36" t="s">
        <v>26</v>
      </c>
      <c r="O54" s="37" t="s">
        <v>37</v>
      </c>
      <c r="P54" s="37" t="s">
        <v>1</v>
      </c>
    </row>
    <row r="55" spans="1:16" ht="21.75" customHeight="1" x14ac:dyDescent="0.25">
      <c r="A55" s="339" t="s">
        <v>55</v>
      </c>
      <c r="B55" s="340"/>
      <c r="C55" s="21" t="s">
        <v>51</v>
      </c>
      <c r="D55" s="8">
        <f>SUM((D30:D31),(D36:D37),(D42:D43))</f>
        <v>8309</v>
      </c>
      <c r="E55" s="8">
        <f t="shared" ref="E55:O55" si="16">SUM((E30:E31),(E36:E37),(E42:E43))</f>
        <v>5109</v>
      </c>
      <c r="F55" s="8">
        <f t="shared" si="16"/>
        <v>6040</v>
      </c>
      <c r="G55" s="57">
        <f t="shared" si="16"/>
        <v>7690</v>
      </c>
      <c r="H55" s="8">
        <f t="shared" si="16"/>
        <v>6040</v>
      </c>
      <c r="I55" s="8">
        <f t="shared" si="16"/>
        <v>4483</v>
      </c>
      <c r="J55" s="8">
        <f t="shared" si="16"/>
        <v>5578</v>
      </c>
      <c r="K55" s="8">
        <f t="shared" si="16"/>
        <v>2447</v>
      </c>
      <c r="L55" s="8">
        <f t="shared" si="16"/>
        <v>0</v>
      </c>
      <c r="M55" s="8">
        <f t="shared" si="16"/>
        <v>4169.333333333333</v>
      </c>
      <c r="N55" s="8">
        <f t="shared" si="16"/>
        <v>4169.333333333333</v>
      </c>
      <c r="O55" s="8">
        <f t="shared" si="16"/>
        <v>4169.333333333333</v>
      </c>
      <c r="P55" s="5">
        <f>SUM(D55:O55)</f>
        <v>58204.000000000007</v>
      </c>
    </row>
    <row r="56" spans="1:16" ht="21.75" customHeight="1" x14ac:dyDescent="0.25">
      <c r="A56" s="341"/>
      <c r="B56" s="342"/>
      <c r="C56" s="22" t="s">
        <v>52</v>
      </c>
      <c r="D56" s="9">
        <f>SUM((D32:D33),(D38:D39),(D44:D45))</f>
        <v>29974</v>
      </c>
      <c r="E56" s="9">
        <f t="shared" ref="E56:O56" si="17">SUM((E32:E33),(E38:E39),(E44:E45))</f>
        <v>15318</v>
      </c>
      <c r="F56" s="9">
        <f t="shared" si="17"/>
        <v>16992</v>
      </c>
      <c r="G56" s="58">
        <f t="shared" si="17"/>
        <v>23575</v>
      </c>
      <c r="H56" s="9">
        <f t="shared" si="17"/>
        <v>16992</v>
      </c>
      <c r="I56" s="9">
        <f t="shared" si="17"/>
        <v>13777</v>
      </c>
      <c r="J56" s="9">
        <f t="shared" si="17"/>
        <v>16783</v>
      </c>
      <c r="K56" s="9">
        <f t="shared" si="17"/>
        <v>7380</v>
      </c>
      <c r="L56" s="9">
        <f t="shared" si="17"/>
        <v>0</v>
      </c>
      <c r="M56" s="9">
        <f t="shared" si="17"/>
        <v>12646.666666666668</v>
      </c>
      <c r="N56" s="9">
        <f t="shared" si="17"/>
        <v>12646.666666666668</v>
      </c>
      <c r="O56" s="9">
        <f t="shared" si="17"/>
        <v>12646.666666666668</v>
      </c>
      <c r="P56" s="6">
        <f>SUM(D56:O56)</f>
        <v>178730.99999999997</v>
      </c>
    </row>
    <row r="57" spans="1:16" ht="21.75" customHeight="1" thickBot="1" x14ac:dyDescent="0.3">
      <c r="A57" s="343"/>
      <c r="B57" s="344"/>
      <c r="C57" s="34" t="s">
        <v>53</v>
      </c>
      <c r="D57" s="33">
        <f>SUM((D34:D35),(D40:D41),(D46:D47))</f>
        <v>3630</v>
      </c>
      <c r="E57" s="33">
        <f t="shared" ref="E57:O57" si="18">SUM((E34:E35),(E40:E41),(E46:E47))</f>
        <v>1664</v>
      </c>
      <c r="F57" s="33">
        <f t="shared" si="18"/>
        <v>1850</v>
      </c>
      <c r="G57" s="59">
        <f t="shared" si="18"/>
        <v>2674</v>
      </c>
      <c r="H57" s="33">
        <f t="shared" si="18"/>
        <v>1850</v>
      </c>
      <c r="I57" s="33">
        <f t="shared" si="18"/>
        <v>1263</v>
      </c>
      <c r="J57" s="33">
        <f t="shared" si="18"/>
        <v>1644</v>
      </c>
      <c r="K57" s="33">
        <f t="shared" si="18"/>
        <v>755</v>
      </c>
      <c r="L57" s="33">
        <f t="shared" si="18"/>
        <v>0</v>
      </c>
      <c r="M57" s="33">
        <f t="shared" si="18"/>
        <v>1220.6666666666667</v>
      </c>
      <c r="N57" s="33">
        <f t="shared" si="18"/>
        <v>1220.6666666666667</v>
      </c>
      <c r="O57" s="33">
        <f t="shared" si="18"/>
        <v>1220.6666666666667</v>
      </c>
      <c r="P57" s="7">
        <f>SUM(D57:O57)</f>
        <v>18992.000000000004</v>
      </c>
    </row>
    <row r="58" spans="1:16" ht="14.25" customHeight="1" x14ac:dyDescent="0.25"/>
    <row r="59" spans="1:16" ht="14.25" customHeight="1" x14ac:dyDescent="0.25"/>
    <row r="60" spans="1:16" ht="14.25" customHeight="1" x14ac:dyDescent="0.25"/>
    <row r="61" spans="1:16" ht="14.25" customHeight="1" x14ac:dyDescent="0.25"/>
    <row r="62" spans="1:16" ht="14.25" customHeight="1" x14ac:dyDescent="0.25"/>
    <row r="63" spans="1:16" ht="14.25" customHeight="1" x14ac:dyDescent="0.25"/>
    <row r="64" spans="1:1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</sheetData>
  <mergeCells count="25"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ageMargins left="0.39" right="3.937007874015748E-2" top="0.34" bottom="0.48" header="0" footer="0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A1:Z267"/>
  <sheetViews>
    <sheetView topLeftCell="G1" zoomScaleNormal="100" zoomScaleSheetLayoutView="100" workbookViewId="0">
      <selection activeCell="N113" sqref="N113"/>
    </sheetView>
  </sheetViews>
  <sheetFormatPr defaultColWidth="9" defaultRowHeight="14.25" x14ac:dyDescent="0.2"/>
  <cols>
    <col min="1" max="1" width="5.75" style="13" customWidth="1"/>
    <col min="2" max="2" width="23.25" style="208" bestFit="1" customWidth="1"/>
    <col min="3" max="3" width="30.125" style="13" bestFit="1" customWidth="1"/>
    <col min="4" max="11" width="10.75" style="13" customWidth="1"/>
    <col min="12" max="23" width="12.625" style="13" customWidth="1"/>
    <col min="24" max="24" width="12.625" style="134" customWidth="1"/>
    <col min="25" max="25" width="12.625" style="13" customWidth="1"/>
    <col min="26" max="26" width="15" style="134" bestFit="1" customWidth="1"/>
    <col min="27" max="31" width="9" style="13"/>
    <col min="32" max="34" width="10" style="13" bestFit="1" customWidth="1"/>
    <col min="35" max="16384" width="9" style="13"/>
  </cols>
  <sheetData>
    <row r="1" spans="1:26" ht="39.75" customHeight="1" x14ac:dyDescent="0.2">
      <c r="A1" s="198"/>
      <c r="B1" s="389">
        <v>2026</v>
      </c>
      <c r="C1" s="390"/>
      <c r="D1" s="390"/>
      <c r="E1" s="390"/>
      <c r="F1" s="390"/>
      <c r="G1" s="390"/>
      <c r="H1" s="390"/>
      <c r="I1" s="390"/>
      <c r="J1" s="390"/>
      <c r="K1" s="390"/>
      <c r="L1" s="391"/>
      <c r="M1" s="383" t="s">
        <v>174</v>
      </c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5"/>
      <c r="Z1" s="13"/>
    </row>
    <row r="2" spans="1:26" ht="15" thickBot="1" x14ac:dyDescent="0.25">
      <c r="A2" s="198"/>
      <c r="B2" s="392"/>
      <c r="C2" s="393"/>
      <c r="D2" s="393"/>
      <c r="E2" s="393"/>
      <c r="F2" s="393"/>
      <c r="G2" s="393"/>
      <c r="H2" s="393"/>
      <c r="I2" s="393"/>
      <c r="J2" s="393"/>
      <c r="K2" s="393"/>
      <c r="L2" s="394"/>
      <c r="M2" s="386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8"/>
      <c r="Z2" s="13"/>
    </row>
    <row r="3" spans="1:26" ht="32.25" customHeight="1" thickBot="1" x14ac:dyDescent="0.25">
      <c r="B3" s="283" t="s">
        <v>246</v>
      </c>
      <c r="C3" s="259" t="s">
        <v>208</v>
      </c>
      <c r="D3" s="260" t="s">
        <v>94</v>
      </c>
      <c r="E3" s="260" t="s">
        <v>57</v>
      </c>
      <c r="F3" s="260" t="s">
        <v>56</v>
      </c>
      <c r="G3" s="260" t="s">
        <v>65</v>
      </c>
      <c r="H3" s="260" t="s">
        <v>67</v>
      </c>
      <c r="I3" s="260" t="s">
        <v>88</v>
      </c>
      <c r="J3" s="260" t="s">
        <v>92</v>
      </c>
      <c r="K3" s="260" t="s">
        <v>241</v>
      </c>
      <c r="L3" s="260" t="s">
        <v>222</v>
      </c>
      <c r="M3" s="111" t="s">
        <v>28</v>
      </c>
      <c r="N3" s="111" t="s">
        <v>29</v>
      </c>
      <c r="O3" s="111" t="s">
        <v>30</v>
      </c>
      <c r="P3" s="111" t="s">
        <v>31</v>
      </c>
      <c r="Q3" s="111" t="s">
        <v>32</v>
      </c>
      <c r="R3" s="111" t="s">
        <v>33</v>
      </c>
      <c r="S3" s="111" t="s">
        <v>34</v>
      </c>
      <c r="T3" s="111" t="s">
        <v>35</v>
      </c>
      <c r="U3" s="111" t="s">
        <v>36</v>
      </c>
      <c r="V3" s="111" t="s">
        <v>8</v>
      </c>
      <c r="W3" s="111" t="s">
        <v>26</v>
      </c>
      <c r="X3" s="111" t="s">
        <v>37</v>
      </c>
      <c r="Y3" s="262" t="s">
        <v>229</v>
      </c>
      <c r="Z3" s="13"/>
    </row>
    <row r="4" spans="1:26" ht="15" customHeight="1" x14ac:dyDescent="0.2">
      <c r="A4" s="367" t="s">
        <v>38</v>
      </c>
      <c r="B4" s="369" t="s">
        <v>39</v>
      </c>
      <c r="C4" s="213" t="s">
        <v>121</v>
      </c>
      <c r="D4" s="231">
        <v>0</v>
      </c>
      <c r="E4" s="231">
        <v>4632</v>
      </c>
      <c r="F4" s="231">
        <v>2694</v>
      </c>
      <c r="G4" s="232">
        <v>3130</v>
      </c>
      <c r="H4" s="232">
        <v>4119</v>
      </c>
      <c r="I4" s="232">
        <v>5902</v>
      </c>
      <c r="J4" s="232">
        <v>2056</v>
      </c>
      <c r="K4" s="232">
        <v>929</v>
      </c>
      <c r="L4" s="232">
        <f t="shared" ref="L4:L10" si="0">SUM(M4:X4)</f>
        <v>306</v>
      </c>
      <c r="M4" s="61">
        <f>'1'!$AI$4</f>
        <v>66</v>
      </c>
      <c r="N4" s="61">
        <f>'2'!$AF$4</f>
        <v>57</v>
      </c>
      <c r="O4" s="61">
        <f>'3'!$AI$4</f>
        <v>160</v>
      </c>
      <c r="P4" s="61">
        <f>'4'!$AH$4</f>
        <v>23</v>
      </c>
      <c r="Q4" s="61">
        <f>'5'!AI4</f>
        <v>0</v>
      </c>
      <c r="R4" s="61">
        <f>'6'!$AH$4</f>
        <v>0</v>
      </c>
      <c r="S4" s="61">
        <f>'7'!$AI$4</f>
        <v>0</v>
      </c>
      <c r="T4" s="61">
        <f>'8'!$AI$4</f>
        <v>0</v>
      </c>
      <c r="U4" s="61">
        <f>'9'!$AH$4</f>
        <v>0</v>
      </c>
      <c r="V4" s="61">
        <f>'10'!$AI$4</f>
        <v>0</v>
      </c>
      <c r="W4" s="61">
        <f>'11'!$AH$4</f>
        <v>0</v>
      </c>
      <c r="X4" s="61">
        <f>'12'!$AI$4</f>
        <v>0</v>
      </c>
      <c r="Y4" s="105">
        <f>SUM(M4:P4)</f>
        <v>306</v>
      </c>
      <c r="Z4" s="13"/>
    </row>
    <row r="5" spans="1:26" ht="15" x14ac:dyDescent="0.2">
      <c r="A5" s="368"/>
      <c r="B5" s="370"/>
      <c r="C5" s="211" t="s">
        <v>120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v>10609</v>
      </c>
      <c r="L5" s="65">
        <f>SUM(M5:X5)</f>
        <v>8460</v>
      </c>
      <c r="M5" s="62">
        <f>SUM('1'!$AI$17:$AI$18)</f>
        <v>2493</v>
      </c>
      <c r="N5" s="62">
        <f>SUM('2'!$AF$17:$AF$18)</f>
        <v>1676</v>
      </c>
      <c r="O5" s="62">
        <f>SUM('3'!$AI$17:$AI$18)</f>
        <v>2493</v>
      </c>
      <c r="P5" s="62">
        <f>SUM('4'!$AH$17:$AH$18)</f>
        <v>85</v>
      </c>
      <c r="Q5" s="62">
        <f>SUM('5'!$AI$17:$AI$18)</f>
        <v>869</v>
      </c>
      <c r="R5" s="62">
        <f>SUM('6'!$AH$17:$AH$18)</f>
        <v>844</v>
      </c>
      <c r="S5" s="62">
        <f>SUM('7'!$AI$17:$AI$18)</f>
        <v>0</v>
      </c>
      <c r="T5" s="62">
        <f>SUM('8'!$AI$17:$AI$18)</f>
        <v>0</v>
      </c>
      <c r="U5" s="62">
        <f>SUM('9'!$AH$17:$AH$18)</f>
        <v>0</v>
      </c>
      <c r="V5" s="62">
        <f>SUM('10'!$AI$17:$AI$18)</f>
        <v>0</v>
      </c>
      <c r="W5" s="62">
        <f>SUM('11'!$AI$17:$AI$18)</f>
        <v>0</v>
      </c>
      <c r="X5" s="62">
        <f>SUM('12'!$AI$17:$AI$18)</f>
        <v>0</v>
      </c>
      <c r="Y5" s="105">
        <f t="shared" ref="Y5:Y10" si="1">SUM(M5:X5)</f>
        <v>8460</v>
      </c>
      <c r="Z5" s="13"/>
    </row>
    <row r="6" spans="1:26" ht="15" x14ac:dyDescent="0.2">
      <c r="A6" s="368"/>
      <c r="B6" s="370"/>
      <c r="C6" s="214" t="s">
        <v>119</v>
      </c>
      <c r="D6" s="14"/>
      <c r="E6" s="15" t="s">
        <v>124</v>
      </c>
      <c r="F6" s="15" t="s">
        <v>124</v>
      </c>
      <c r="G6" s="15" t="s">
        <v>124</v>
      </c>
      <c r="H6" s="15" t="s">
        <v>124</v>
      </c>
      <c r="I6" s="15"/>
      <c r="J6" s="15">
        <v>7047</v>
      </c>
      <c r="K6" s="15">
        <v>51001</v>
      </c>
      <c r="L6" s="66">
        <f t="shared" si="0"/>
        <v>22742</v>
      </c>
      <c r="M6" s="62">
        <f>'1'!$AI$19</f>
        <v>3857</v>
      </c>
      <c r="N6" s="62">
        <f>'2'!$AF$19</f>
        <v>3820</v>
      </c>
      <c r="O6" s="62">
        <f>'3'!$AI$19</f>
        <v>4036</v>
      </c>
      <c r="P6" s="62">
        <f>'4'!$AH$19</f>
        <v>4844</v>
      </c>
      <c r="Q6" s="62">
        <f>'5'!$AI$19</f>
        <v>4233</v>
      </c>
      <c r="R6" s="62">
        <f>'6'!$AH$19</f>
        <v>1952</v>
      </c>
      <c r="S6" s="62">
        <f>'7'!$AI$19</f>
        <v>0</v>
      </c>
      <c r="T6" s="62">
        <f>'8'!$AI$19</f>
        <v>0</v>
      </c>
      <c r="U6" s="62">
        <f>'9'!$AH$19</f>
        <v>0</v>
      </c>
      <c r="V6" s="62">
        <f>'10'!$AI$19</f>
        <v>0</v>
      </c>
      <c r="W6" s="62">
        <f>'11'!$AH$19</f>
        <v>0</v>
      </c>
      <c r="X6" s="62">
        <f>'12'!$AI$19</f>
        <v>0</v>
      </c>
      <c r="Y6" s="105">
        <f>SUM(M6:X6)</f>
        <v>22742</v>
      </c>
      <c r="Z6" s="13"/>
    </row>
    <row r="7" spans="1:26" ht="15" x14ac:dyDescent="0.2">
      <c r="A7" s="368"/>
      <c r="B7" s="370"/>
      <c r="C7" s="220" t="s">
        <v>122</v>
      </c>
      <c r="D7" s="112">
        <v>0</v>
      </c>
      <c r="E7" s="218">
        <v>23557</v>
      </c>
      <c r="F7" s="218">
        <v>76735</v>
      </c>
      <c r="G7" s="221">
        <v>109488</v>
      </c>
      <c r="H7" s="221">
        <v>122080</v>
      </c>
      <c r="I7" s="221">
        <v>141610</v>
      </c>
      <c r="J7" s="221">
        <v>142000</v>
      </c>
      <c r="K7" s="221">
        <v>143474</v>
      </c>
      <c r="L7" s="221">
        <f t="shared" si="0"/>
        <v>65768</v>
      </c>
      <c r="M7" s="210">
        <f>'1'!$AI$20</f>
        <v>12577</v>
      </c>
      <c r="N7" s="210">
        <f>'2'!$AF$20</f>
        <v>10512</v>
      </c>
      <c r="O7" s="210">
        <f>'3'!$AI$20</f>
        <v>13011</v>
      </c>
      <c r="P7" s="210">
        <f>'4'!$AH$20</f>
        <v>11826</v>
      </c>
      <c r="Q7" s="210">
        <f>'5'!$AI$20</f>
        <v>11842</v>
      </c>
      <c r="R7" s="210">
        <f>'6'!$AH$20</f>
        <v>6000</v>
      </c>
      <c r="S7" s="210">
        <f>'7'!$AI$20</f>
        <v>0</v>
      </c>
      <c r="T7" s="210">
        <f>'8'!$AI$20</f>
        <v>0</v>
      </c>
      <c r="U7" s="210">
        <f>'9'!$AH$20</f>
        <v>0</v>
      </c>
      <c r="V7" s="210">
        <f>'10'!$AI$20</f>
        <v>0</v>
      </c>
      <c r="W7" s="210">
        <f>'11'!$AH$20</f>
        <v>0</v>
      </c>
      <c r="X7" s="210">
        <f>'12'!$AI$20</f>
        <v>0</v>
      </c>
      <c r="Y7" s="105">
        <f t="shared" si="1"/>
        <v>65768</v>
      </c>
      <c r="Z7" s="13"/>
    </row>
    <row r="8" spans="1:26" ht="15" x14ac:dyDescent="0.2">
      <c r="A8" s="368"/>
      <c r="B8" s="370"/>
      <c r="C8" s="215" t="s">
        <v>71</v>
      </c>
      <c r="D8" s="218">
        <v>0</v>
      </c>
      <c r="E8" s="112">
        <v>148666</v>
      </c>
      <c r="F8" s="112">
        <v>78772</v>
      </c>
      <c r="G8" s="219">
        <v>111770</v>
      </c>
      <c r="H8" s="219">
        <v>117827</v>
      </c>
      <c r="I8" s="219">
        <v>135782</v>
      </c>
      <c r="J8" s="219">
        <v>137578</v>
      </c>
      <c r="K8" s="219">
        <v>140097</v>
      </c>
      <c r="L8" s="219">
        <f t="shared" si="0"/>
        <v>64336</v>
      </c>
      <c r="M8" s="210">
        <f>'1'!$AI$21</f>
        <v>12319</v>
      </c>
      <c r="N8" s="210">
        <f>'2'!$AF$21</f>
        <v>10320</v>
      </c>
      <c r="O8" s="210">
        <f>'3'!$AI$21</f>
        <v>12683</v>
      </c>
      <c r="P8" s="210">
        <f>'4'!$AH$21</f>
        <v>11579</v>
      </c>
      <c r="Q8" s="210">
        <f>'5'!$AI$21</f>
        <v>11566</v>
      </c>
      <c r="R8" s="210">
        <f>'6'!$AH$21</f>
        <v>5869</v>
      </c>
      <c r="S8" s="210">
        <f>'7'!$AI$21</f>
        <v>0</v>
      </c>
      <c r="T8" s="210">
        <f>'8'!$AI$21</f>
        <v>0</v>
      </c>
      <c r="U8" s="210">
        <f>'9'!$AH$21</f>
        <v>0</v>
      </c>
      <c r="V8" s="210">
        <f>'10'!$AI$21</f>
        <v>0</v>
      </c>
      <c r="W8" s="210">
        <f>'11'!$AH$21</f>
        <v>0</v>
      </c>
      <c r="X8" s="210">
        <f>'12'!$AI$21</f>
        <v>0</v>
      </c>
      <c r="Y8" s="105">
        <f t="shared" si="1"/>
        <v>64336</v>
      </c>
      <c r="Z8" s="13"/>
    </row>
    <row r="9" spans="1:26" ht="16.5" customHeight="1" thickBot="1" x14ac:dyDescent="0.25">
      <c r="A9" s="368"/>
      <c r="B9" s="370"/>
      <c r="C9" s="211" t="s">
        <v>97</v>
      </c>
      <c r="D9" s="14"/>
      <c r="E9" s="14" t="s">
        <v>60</v>
      </c>
      <c r="F9" s="14" t="s">
        <v>60</v>
      </c>
      <c r="G9" s="14" t="s">
        <v>60</v>
      </c>
      <c r="H9" s="14" t="s">
        <v>60</v>
      </c>
      <c r="I9" s="14"/>
      <c r="J9" s="14">
        <v>12600</v>
      </c>
      <c r="K9" s="14">
        <v>148200</v>
      </c>
      <c r="L9" s="65">
        <f t="shared" si="0"/>
        <v>153000</v>
      </c>
      <c r="M9" s="143">
        <f>'1'!$AI$22</f>
        <v>12600</v>
      </c>
      <c r="N9" s="143">
        <f>'2'!$AF$22</f>
        <v>10800</v>
      </c>
      <c r="O9" s="143">
        <f>'3'!$AI$22</f>
        <v>13200</v>
      </c>
      <c r="P9" s="143">
        <f>'4'!$AH$22</f>
        <v>12000</v>
      </c>
      <c r="Q9" s="143">
        <f>'5'!$AI$22</f>
        <v>12000</v>
      </c>
      <c r="R9" s="143">
        <f>'6'!$AH$22</f>
        <v>12600</v>
      </c>
      <c r="S9" s="143">
        <f>'7'!$AI$22</f>
        <v>13800</v>
      </c>
      <c r="T9" s="143">
        <f>'8'!$AI$22</f>
        <v>12600</v>
      </c>
      <c r="U9" s="143">
        <f>'9'!$AH$22</f>
        <v>13200</v>
      </c>
      <c r="V9" s="143">
        <f>'10'!$AI$22</f>
        <v>13200</v>
      </c>
      <c r="W9" s="63">
        <f>'11'!$AH$25</f>
        <v>13200</v>
      </c>
      <c r="X9" s="143">
        <f>'12'!$AI$22</f>
        <v>13800</v>
      </c>
      <c r="Y9" s="105">
        <f>SUM(M9:X9)</f>
        <v>153000</v>
      </c>
      <c r="Z9" s="13"/>
    </row>
    <row r="10" spans="1:26" ht="16.5" thickTop="1" thickBot="1" x14ac:dyDescent="0.25">
      <c r="A10" s="368"/>
      <c r="B10" s="371"/>
      <c r="C10" s="214" t="s">
        <v>54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v>1836</v>
      </c>
      <c r="L10" s="67">
        <f t="shared" si="0"/>
        <v>1144</v>
      </c>
      <c r="M10" s="63">
        <f>'1'!$AI$25</f>
        <v>138</v>
      </c>
      <c r="N10" s="63">
        <f>'2'!$AF$25</f>
        <v>459</v>
      </c>
      <c r="O10" s="63">
        <f>'3'!$AI$25</f>
        <v>190</v>
      </c>
      <c r="P10" s="63">
        <f>'4'!$AH$25</f>
        <v>357</v>
      </c>
      <c r="Q10" s="63">
        <f>'5'!$AI$25</f>
        <v>0</v>
      </c>
      <c r="R10" s="63">
        <f>'6'!$AH$25</f>
        <v>0</v>
      </c>
      <c r="S10" s="63">
        <f>'7'!$AI$25</f>
        <v>0</v>
      </c>
      <c r="T10" s="63">
        <f>'8'!$AI$25</f>
        <v>0</v>
      </c>
      <c r="U10" s="63">
        <f>'9'!$AH$25</f>
        <v>0</v>
      </c>
      <c r="V10" s="63">
        <f>'10'!$AI$25</f>
        <v>0</v>
      </c>
      <c r="W10" s="134">
        <v>0</v>
      </c>
      <c r="X10" s="63">
        <f>'12'!$AI$25</f>
        <v>0</v>
      </c>
      <c r="Y10" s="105">
        <f t="shared" si="1"/>
        <v>1144</v>
      </c>
      <c r="Z10" s="13"/>
    </row>
    <row r="11" spans="1:26" ht="31.5" customHeight="1" thickTop="1" thickBot="1" x14ac:dyDescent="0.25">
      <c r="A11" s="368"/>
      <c r="B11" s="283" t="s">
        <v>27</v>
      </c>
      <c r="C11" s="259" t="s">
        <v>209</v>
      </c>
      <c r="D11" s="261" t="s">
        <v>94</v>
      </c>
      <c r="E11" s="260" t="s">
        <v>57</v>
      </c>
      <c r="F11" s="260" t="s">
        <v>56</v>
      </c>
      <c r="G11" s="260" t="s">
        <v>65</v>
      </c>
      <c r="H11" s="260" t="s">
        <v>67</v>
      </c>
      <c r="I11" s="260" t="s">
        <v>88</v>
      </c>
      <c r="J11" s="260" t="s">
        <v>92</v>
      </c>
      <c r="K11" s="260" t="s">
        <v>241</v>
      </c>
      <c r="L11" s="260" t="s">
        <v>222</v>
      </c>
      <c r="M11" s="111" t="s">
        <v>28</v>
      </c>
      <c r="N11" s="111" t="s">
        <v>29</v>
      </c>
      <c r="O11" s="111" t="s">
        <v>30</v>
      </c>
      <c r="P11" s="111" t="s">
        <v>31</v>
      </c>
      <c r="Q11" s="111" t="s">
        <v>32</v>
      </c>
      <c r="R11" s="111" t="s">
        <v>33</v>
      </c>
      <c r="S11" s="111" t="s">
        <v>34</v>
      </c>
      <c r="T11" s="111" t="s">
        <v>35</v>
      </c>
      <c r="U11" s="111" t="s">
        <v>36</v>
      </c>
      <c r="V11" s="111" t="s">
        <v>8</v>
      </c>
      <c r="W11" s="111" t="s">
        <v>26</v>
      </c>
      <c r="X11" s="111" t="s">
        <v>37</v>
      </c>
      <c r="Y11" s="262" t="s">
        <v>229</v>
      </c>
      <c r="Z11" s="13"/>
    </row>
    <row r="12" spans="1:26" ht="15" x14ac:dyDescent="0.2">
      <c r="A12" s="368"/>
      <c r="B12" s="369" t="s">
        <v>42</v>
      </c>
      <c r="C12" s="213" t="s">
        <v>121</v>
      </c>
      <c r="D12" s="231">
        <v>0</v>
      </c>
      <c r="E12" s="231">
        <v>1674</v>
      </c>
      <c r="F12" s="231">
        <v>240</v>
      </c>
      <c r="G12" s="232">
        <v>898</v>
      </c>
      <c r="H12" s="232">
        <v>851</v>
      </c>
      <c r="I12" s="232">
        <v>1623</v>
      </c>
      <c r="J12" s="232">
        <v>470</v>
      </c>
      <c r="K12" s="232">
        <v>51</v>
      </c>
      <c r="L12" s="232">
        <f t="shared" ref="L12:L18" si="2">SUM(M12:X12)</f>
        <v>104</v>
      </c>
      <c r="M12" s="61">
        <f>'1'!$AI$27</f>
        <v>0</v>
      </c>
      <c r="N12" s="61">
        <f>'2'!$AF$27</f>
        <v>11</v>
      </c>
      <c r="O12" s="61">
        <f>'3'!$AI$27</f>
        <v>74</v>
      </c>
      <c r="P12" s="61">
        <f>'4'!$AH$27</f>
        <v>19</v>
      </c>
      <c r="Q12" s="61">
        <f>'5'!AI27</f>
        <v>0</v>
      </c>
      <c r="R12" s="61">
        <f>'6'!$AH$27</f>
        <v>0</v>
      </c>
      <c r="S12" s="61">
        <f>'7'!$AI$27</f>
        <v>0</v>
      </c>
      <c r="T12" s="61">
        <f>'8'!$AI$27</f>
        <v>0</v>
      </c>
      <c r="U12" s="61">
        <f>'9'!$AH$27</f>
        <v>0</v>
      </c>
      <c r="V12" s="61">
        <f>'10'!$AI$27</f>
        <v>0</v>
      </c>
      <c r="W12" s="61">
        <f>'11'!$AH$27</f>
        <v>0</v>
      </c>
      <c r="X12" s="61">
        <f>'12'!$AI$27</f>
        <v>0</v>
      </c>
      <c r="Y12" s="105">
        <f t="shared" ref="Y12:Y18" si="3">SUM(M12:X12)</f>
        <v>104</v>
      </c>
      <c r="Z12" s="13"/>
    </row>
    <row r="13" spans="1:26" ht="15" x14ac:dyDescent="0.2">
      <c r="A13" s="368"/>
      <c r="B13" s="370"/>
      <c r="C13" s="211" t="s">
        <v>120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v>0</v>
      </c>
      <c r="L13" s="65">
        <f t="shared" si="2"/>
        <v>939</v>
      </c>
      <c r="M13" s="62">
        <f>SUM('1'!$AI$40:$AI$41)</f>
        <v>0</v>
      </c>
      <c r="N13" s="62">
        <f>SUM('2'!$AF$40:$AF$41)</f>
        <v>35</v>
      </c>
      <c r="O13" s="62">
        <f>SUM('3'!$AI$40:$AI$41)</f>
        <v>411</v>
      </c>
      <c r="P13" s="62">
        <f>SUM('4'!$AH$40:$AH$41)</f>
        <v>186</v>
      </c>
      <c r="Q13" s="62">
        <f>SUM('5'!$AI$40:$AI$41)</f>
        <v>171</v>
      </c>
      <c r="R13" s="62">
        <f>SUM('6'!$AH$40:$AH$41)</f>
        <v>136</v>
      </c>
      <c r="S13" s="62">
        <f>SUM('7'!$AI$40:$AI$41)</f>
        <v>0</v>
      </c>
      <c r="T13" s="62">
        <f>SUM('8'!$AI$40:$AI$41)</f>
        <v>0</v>
      </c>
      <c r="U13" s="62">
        <f>SUM('9'!$AH$40:$AH$41)</f>
        <v>0</v>
      </c>
      <c r="V13" s="62">
        <f>SUM('10'!$AI$40:$AI$41)</f>
        <v>0</v>
      </c>
      <c r="W13" s="62">
        <f>SUM('11'!$AH$40:$AH$41)</f>
        <v>0</v>
      </c>
      <c r="X13" s="62">
        <f>SUM('12'!$AI$40:$AI$41)</f>
        <v>0</v>
      </c>
      <c r="Y13" s="105">
        <f t="shared" si="3"/>
        <v>939</v>
      </c>
      <c r="Z13" s="13"/>
    </row>
    <row r="14" spans="1:26" ht="15" x14ac:dyDescent="0.2">
      <c r="A14" s="368"/>
      <c r="B14" s="370"/>
      <c r="C14" s="214" t="s">
        <v>119</v>
      </c>
      <c r="D14" s="14"/>
      <c r="E14" s="15"/>
      <c r="F14" s="15"/>
      <c r="G14" s="15"/>
      <c r="H14" s="15"/>
      <c r="I14" s="15"/>
      <c r="J14" s="15">
        <v>0</v>
      </c>
      <c r="K14" s="15">
        <v>0</v>
      </c>
      <c r="L14" s="66">
        <f t="shared" si="2"/>
        <v>821</v>
      </c>
      <c r="M14" s="62">
        <f>'1'!$AI$42</f>
        <v>0</v>
      </c>
      <c r="N14" s="62">
        <f>'2'!$AF$42</f>
        <v>35</v>
      </c>
      <c r="O14" s="62">
        <f>'3'!$AI$42</f>
        <v>216</v>
      </c>
      <c r="P14" s="62">
        <f>'4'!$AH$42</f>
        <v>162</v>
      </c>
      <c r="Q14" s="62">
        <f>'5'!$AI$42</f>
        <v>277</v>
      </c>
      <c r="R14" s="62">
        <f>'6'!$AH$42</f>
        <v>131</v>
      </c>
      <c r="S14" s="62">
        <f>'7'!$AI$42</f>
        <v>0</v>
      </c>
      <c r="T14" s="62">
        <f>'8'!$AI$42</f>
        <v>0</v>
      </c>
      <c r="U14" s="62">
        <f>'9'!$AH$42</f>
        <v>0</v>
      </c>
      <c r="V14" s="62">
        <f>'10'!$AI$42</f>
        <v>0</v>
      </c>
      <c r="W14" s="62">
        <f>'11'!$AH$42</f>
        <v>0</v>
      </c>
      <c r="X14" s="62">
        <f>'12'!$AI$42</f>
        <v>0</v>
      </c>
      <c r="Y14" s="105">
        <f t="shared" si="3"/>
        <v>821</v>
      </c>
      <c r="Z14" s="13"/>
    </row>
    <row r="15" spans="1:26" ht="15" x14ac:dyDescent="0.2">
      <c r="A15" s="368"/>
      <c r="B15" s="370"/>
      <c r="C15" s="220" t="s">
        <v>122</v>
      </c>
      <c r="D15" s="112">
        <v>0</v>
      </c>
      <c r="E15" s="218">
        <v>14773</v>
      </c>
      <c r="F15" s="218">
        <v>38079</v>
      </c>
      <c r="G15" s="221">
        <v>57645</v>
      </c>
      <c r="H15" s="221">
        <v>62695</v>
      </c>
      <c r="I15" s="221">
        <v>63375</v>
      </c>
      <c r="J15" s="221">
        <v>66213</v>
      </c>
      <c r="K15" s="221">
        <v>64994</v>
      </c>
      <c r="L15" s="221">
        <f>SUM(M15:X15)</f>
        <v>29306</v>
      </c>
      <c r="M15" s="210">
        <f>'1'!$AI$43</f>
        <v>5612</v>
      </c>
      <c r="N15" s="210">
        <f>'2'!$AF$43</f>
        <v>4582</v>
      </c>
      <c r="O15" s="210">
        <f>'3'!$AI$43</f>
        <v>5910</v>
      </c>
      <c r="P15" s="210">
        <f>'4'!$AH$43</f>
        <v>5229</v>
      </c>
      <c r="Q15" s="210">
        <f>'5'!$AI$43</f>
        <v>5319</v>
      </c>
      <c r="R15" s="210">
        <f>'6'!$AH$43</f>
        <v>2654</v>
      </c>
      <c r="S15" s="210">
        <f>'7'!$AI$43</f>
        <v>0</v>
      </c>
      <c r="T15" s="210">
        <f>'8'!$AI$43</f>
        <v>0</v>
      </c>
      <c r="U15" s="210">
        <f>'9'!$AH$43</f>
        <v>0</v>
      </c>
      <c r="V15" s="210">
        <f>'10'!$AI$43</f>
        <v>0</v>
      </c>
      <c r="W15" s="210">
        <f>'11'!$AH$43</f>
        <v>0</v>
      </c>
      <c r="X15" s="210">
        <f>'12'!$AI$43</f>
        <v>0</v>
      </c>
      <c r="Y15" s="105">
        <f t="shared" si="3"/>
        <v>29306</v>
      </c>
      <c r="Z15" s="13"/>
    </row>
    <row r="16" spans="1:26" ht="15" x14ac:dyDescent="0.2">
      <c r="A16" s="368"/>
      <c r="B16" s="370"/>
      <c r="C16" s="215" t="s">
        <v>71</v>
      </c>
      <c r="D16" s="218">
        <v>0</v>
      </c>
      <c r="E16" s="112">
        <v>73290</v>
      </c>
      <c r="F16" s="112">
        <v>42954</v>
      </c>
      <c r="G16" s="219">
        <f>Y16</f>
        <v>28827</v>
      </c>
      <c r="H16" s="219">
        <v>59772</v>
      </c>
      <c r="I16" s="219">
        <v>60953</v>
      </c>
      <c r="J16" s="219">
        <v>62977</v>
      </c>
      <c r="K16" s="219">
        <v>62286</v>
      </c>
      <c r="L16" s="219">
        <f>SUM(M16:X16)</f>
        <v>28827</v>
      </c>
      <c r="M16" s="210">
        <f>'1'!$AI$44</f>
        <v>5425</v>
      </c>
      <c r="N16" s="210">
        <f>'2'!$AF$44</f>
        <v>4489</v>
      </c>
      <c r="O16" s="210">
        <f>'3'!$AI$44</f>
        <v>5875</v>
      </c>
      <c r="P16" s="210">
        <f>'4'!$AH$44</f>
        <v>5169</v>
      </c>
      <c r="Q16" s="210">
        <f>'5'!$AI$44</f>
        <v>5258</v>
      </c>
      <c r="R16" s="210">
        <f>'6'!$AH$44</f>
        <v>2611</v>
      </c>
      <c r="S16" s="210">
        <f>'7'!$AI$44</f>
        <v>0</v>
      </c>
      <c r="T16" s="210">
        <f>'8'!$AI$44</f>
        <v>0</v>
      </c>
      <c r="U16" s="210">
        <f>'9'!$AH$44</f>
        <v>0</v>
      </c>
      <c r="V16" s="210">
        <f>'10'!$AI$44</f>
        <v>0</v>
      </c>
      <c r="W16" s="210">
        <f>'11'!$AH$44</f>
        <v>0</v>
      </c>
      <c r="X16" s="210">
        <f>'12'!$AI$44</f>
        <v>0</v>
      </c>
      <c r="Y16" s="105">
        <f>SUM(M16:X16)</f>
        <v>28827</v>
      </c>
      <c r="Z16" s="13"/>
    </row>
    <row r="17" spans="1:26" ht="15" customHeight="1" thickBot="1" x14ac:dyDescent="0.25">
      <c r="A17" s="368"/>
      <c r="B17" s="370"/>
      <c r="C17" s="211" t="s">
        <v>97</v>
      </c>
      <c r="D17" s="14"/>
      <c r="E17" s="14"/>
      <c r="F17" s="14"/>
      <c r="G17" s="14"/>
      <c r="H17" s="14"/>
      <c r="I17" s="14"/>
      <c r="J17" s="14">
        <v>5400</v>
      </c>
      <c r="K17" s="14">
        <v>67020</v>
      </c>
      <c r="L17" s="65">
        <f t="shared" si="2"/>
        <v>68310</v>
      </c>
      <c r="M17" s="143">
        <f>'1'!$AI$45</f>
        <v>5670</v>
      </c>
      <c r="N17" s="143">
        <f>'2'!$AF$45</f>
        <v>4860</v>
      </c>
      <c r="O17" s="143">
        <f>'3'!$AI$45</f>
        <v>5940</v>
      </c>
      <c r="P17" s="143">
        <f>'4'!$AH$45</f>
        <v>5400</v>
      </c>
      <c r="Q17" s="143">
        <f>'5'!$AI$45</f>
        <v>5400</v>
      </c>
      <c r="R17" s="143">
        <f>'6'!$AH$45</f>
        <v>5670</v>
      </c>
      <c r="S17" s="143">
        <f>'7'!$AI$45</f>
        <v>6210</v>
      </c>
      <c r="T17" s="143">
        <f>'8'!$AI$45</f>
        <v>5670</v>
      </c>
      <c r="U17" s="143">
        <f>'9'!$AH$45</f>
        <v>5940</v>
      </c>
      <c r="V17" s="143">
        <f>'10'!$AI$45</f>
        <v>5940</v>
      </c>
      <c r="W17" s="63">
        <f>'11'!$AH$48</f>
        <v>5400</v>
      </c>
      <c r="X17" s="143">
        <f>'12'!$AI$45</f>
        <v>6210</v>
      </c>
      <c r="Y17" s="105">
        <f t="shared" si="3"/>
        <v>68310</v>
      </c>
      <c r="Z17" s="13"/>
    </row>
    <row r="18" spans="1:26" ht="16.5" thickTop="1" thickBot="1" x14ac:dyDescent="0.25">
      <c r="A18" s="368"/>
      <c r="B18" s="371"/>
      <c r="C18" s="214" t="s">
        <v>54</v>
      </c>
      <c r="D18" s="31"/>
      <c r="E18" s="31">
        <v>1122</v>
      </c>
      <c r="F18" s="31">
        <v>1039</v>
      </c>
      <c r="G18" s="67">
        <f>Y18</f>
        <v>498</v>
      </c>
      <c r="H18" s="67">
        <v>1791</v>
      </c>
      <c r="I18" s="67">
        <v>2267</v>
      </c>
      <c r="J18" s="67">
        <v>1983</v>
      </c>
      <c r="K18" s="67">
        <v>45</v>
      </c>
      <c r="L18" s="67">
        <f t="shared" si="2"/>
        <v>498</v>
      </c>
      <c r="M18" s="63">
        <f>'1'!$AI$48</f>
        <v>0</v>
      </c>
      <c r="N18" s="63">
        <f>'2'!$AF$48</f>
        <v>28</v>
      </c>
      <c r="O18" s="63">
        <f>'3'!$AI$48</f>
        <v>350</v>
      </c>
      <c r="P18" s="63">
        <f>'4'!$AH$48</f>
        <v>120</v>
      </c>
      <c r="Q18" s="63">
        <f>'5'!$AI$48</f>
        <v>0</v>
      </c>
      <c r="R18" s="63">
        <f>'6'!$AH$48</f>
        <v>0</v>
      </c>
      <c r="S18" s="63">
        <f>'7'!$AI$48</f>
        <v>0</v>
      </c>
      <c r="T18" s="63">
        <f>'8'!$AI$48</f>
        <v>0</v>
      </c>
      <c r="U18" s="63">
        <f>'9'!$AH$48</f>
        <v>0</v>
      </c>
      <c r="V18" s="63">
        <f>'10'!$AI$48</f>
        <v>0</v>
      </c>
      <c r="W18" s="13">
        <v>0</v>
      </c>
      <c r="X18" s="63">
        <f>'12'!$AI$48</f>
        <v>0</v>
      </c>
      <c r="Y18" s="105">
        <f t="shared" si="3"/>
        <v>498</v>
      </c>
      <c r="Z18" s="13"/>
    </row>
    <row r="19" spans="1:26" ht="33" thickTop="1" thickBot="1" x14ac:dyDescent="0.3">
      <c r="A19" s="368"/>
      <c r="B19" s="201" t="s">
        <v>27</v>
      </c>
      <c r="C19" s="203" t="s">
        <v>245</v>
      </c>
      <c r="D19" s="261" t="s">
        <v>94</v>
      </c>
      <c r="E19" s="260" t="s">
        <v>57</v>
      </c>
      <c r="F19" s="260" t="s">
        <v>56</v>
      </c>
      <c r="G19" s="260" t="s">
        <v>65</v>
      </c>
      <c r="H19" s="260" t="s">
        <v>67</v>
      </c>
      <c r="I19" s="260" t="s">
        <v>88</v>
      </c>
      <c r="J19" s="260" t="s">
        <v>92</v>
      </c>
      <c r="K19" s="260" t="s">
        <v>241</v>
      </c>
      <c r="L19" s="260" t="s">
        <v>222</v>
      </c>
      <c r="M19" s="158" t="s">
        <v>28</v>
      </c>
      <c r="N19" s="158" t="s">
        <v>29</v>
      </c>
      <c r="O19" s="158" t="s">
        <v>30</v>
      </c>
      <c r="P19" s="158" t="s">
        <v>31</v>
      </c>
      <c r="Q19" s="158" t="s">
        <v>32</v>
      </c>
      <c r="R19" s="158" t="s">
        <v>33</v>
      </c>
      <c r="S19" s="158" t="s">
        <v>34</v>
      </c>
      <c r="T19" s="158" t="s">
        <v>35</v>
      </c>
      <c r="U19" s="158" t="s">
        <v>36</v>
      </c>
      <c r="V19" s="158" t="s">
        <v>8</v>
      </c>
      <c r="W19" s="158" t="s">
        <v>26</v>
      </c>
      <c r="X19" s="158" t="s">
        <v>37</v>
      </c>
      <c r="Y19" s="262" t="s">
        <v>229</v>
      </c>
      <c r="Z19" s="13"/>
    </row>
    <row r="20" spans="1:26" ht="15" customHeight="1" x14ac:dyDescent="0.2">
      <c r="A20" s="368"/>
      <c r="B20" s="369" t="s">
        <v>43</v>
      </c>
      <c r="C20" s="213" t="s">
        <v>121</v>
      </c>
      <c r="D20" s="231">
        <v>0</v>
      </c>
      <c r="E20" s="231">
        <v>1856</v>
      </c>
      <c r="F20" s="231">
        <v>1254</v>
      </c>
      <c r="G20" s="232">
        <v>1935</v>
      </c>
      <c r="H20" s="232">
        <v>1869</v>
      </c>
      <c r="I20" s="232">
        <v>214</v>
      </c>
      <c r="J20" s="232">
        <v>15</v>
      </c>
      <c r="K20" s="232">
        <v>331</v>
      </c>
      <c r="L20" s="232">
        <f t="shared" ref="L20:L22" si="4">SUM(M20:X20)</f>
        <v>356</v>
      </c>
      <c r="M20" s="61">
        <f>'1'!$AI$50</f>
        <v>77</v>
      </c>
      <c r="N20" s="61">
        <f>'2'!$AF$50</f>
        <v>73</v>
      </c>
      <c r="O20" s="61">
        <f>'3'!$AI$50</f>
        <v>82</v>
      </c>
      <c r="P20" s="61">
        <f>'4'!$AH$50</f>
        <v>99</v>
      </c>
      <c r="Q20" s="61">
        <f>'5'!AI50</f>
        <v>25</v>
      </c>
      <c r="R20" s="61">
        <f>'6'!$AH$50</f>
        <v>0</v>
      </c>
      <c r="S20" s="61">
        <f>'7'!$AI$50</f>
        <v>0</v>
      </c>
      <c r="T20" s="61">
        <f>'8'!$AI$50</f>
        <v>0</v>
      </c>
      <c r="U20" s="61">
        <f>'9'!$AH$50</f>
        <v>0</v>
      </c>
      <c r="V20" s="61">
        <f>'10'!$AI$50</f>
        <v>0</v>
      </c>
      <c r="W20" s="61">
        <f>'11'!$AH$50</f>
        <v>0</v>
      </c>
      <c r="X20" s="61">
        <f>'12'!$AI$50</f>
        <v>0</v>
      </c>
      <c r="Y20" s="105">
        <f t="shared" ref="Y20:Y26" si="5">SUM(M20:X20)</f>
        <v>356</v>
      </c>
      <c r="Z20" s="13"/>
    </row>
    <row r="21" spans="1:26" ht="15" x14ac:dyDescent="0.2">
      <c r="A21" s="368"/>
      <c r="B21" s="370"/>
      <c r="C21" s="211" t="s">
        <v>120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16</v>
      </c>
      <c r="K21" s="65">
        <v>2111</v>
      </c>
      <c r="L21" s="65">
        <f t="shared" si="4"/>
        <v>3158</v>
      </c>
      <c r="M21" s="62">
        <f>SUM('1'!$AI$63:$AI$64)</f>
        <v>696</v>
      </c>
      <c r="N21" s="62">
        <f>SUM('2'!$AF$63:$AF$64)</f>
        <v>608</v>
      </c>
      <c r="O21" s="62">
        <f>SUM('3'!$AI$63:$AI$64)</f>
        <v>657</v>
      </c>
      <c r="P21" s="62">
        <f>SUM('4'!$AH$63:$AH$64)</f>
        <v>654</v>
      </c>
      <c r="Q21" s="62">
        <f>SUM('5'!$AI$63:$AI$64)</f>
        <v>371</v>
      </c>
      <c r="R21" s="62">
        <f>SUM('6'!$AH$63:$AH$64)</f>
        <v>172</v>
      </c>
      <c r="S21" s="62">
        <f>SUM('7'!$AI$63:$AI$64)</f>
        <v>0</v>
      </c>
      <c r="T21" s="62">
        <f>SUM('8'!$AI$63:$AI$64)</f>
        <v>0</v>
      </c>
      <c r="U21" s="62">
        <f>SUM('9'!$AH$63:$AH$64)</f>
        <v>0</v>
      </c>
      <c r="V21" s="62">
        <f>SUM('10'!$AI$63:$AI$64)</f>
        <v>0</v>
      </c>
      <c r="W21" s="62">
        <f>SUM('11'!$AH$63:$AH$64)</f>
        <v>0</v>
      </c>
      <c r="X21" s="62">
        <f>SUM('12'!$AI$63:$AI$64)</f>
        <v>0</v>
      </c>
      <c r="Y21" s="105">
        <f t="shared" si="5"/>
        <v>3158</v>
      </c>
      <c r="Z21" s="13"/>
    </row>
    <row r="22" spans="1:26" ht="15" x14ac:dyDescent="0.2">
      <c r="A22" s="368"/>
      <c r="B22" s="370"/>
      <c r="C22" s="214" t="s">
        <v>119</v>
      </c>
      <c r="D22" s="14"/>
      <c r="E22" s="15" t="s">
        <v>124</v>
      </c>
      <c r="F22" s="15" t="s">
        <v>124</v>
      </c>
      <c r="G22" s="15" t="s">
        <v>124</v>
      </c>
      <c r="H22" s="15" t="s">
        <v>124</v>
      </c>
      <c r="I22" s="15"/>
      <c r="J22" s="15">
        <v>32</v>
      </c>
      <c r="K22" s="15">
        <v>11635</v>
      </c>
      <c r="L22" s="66">
        <f t="shared" si="4"/>
        <v>14165</v>
      </c>
      <c r="M22" s="62">
        <f>'1'!$AI$65</f>
        <v>2437</v>
      </c>
      <c r="N22" s="62">
        <f>'2'!$AF$65</f>
        <v>1789</v>
      </c>
      <c r="O22" s="62">
        <f>'3'!$AI$65</f>
        <v>3053</v>
      </c>
      <c r="P22" s="62">
        <f>'4'!$AH$65</f>
        <v>2786</v>
      </c>
      <c r="Q22" s="62">
        <f>'5'!$AI$65</f>
        <v>3087</v>
      </c>
      <c r="R22" s="62">
        <f>'6'!$AH$65</f>
        <v>1013</v>
      </c>
      <c r="S22" s="62">
        <f>'7'!$AI$65</f>
        <v>0</v>
      </c>
      <c r="T22" s="62">
        <f>'8'!$AI$65</f>
        <v>0</v>
      </c>
      <c r="U22" s="62">
        <f>'9'!$AH$65</f>
        <v>0</v>
      </c>
      <c r="V22" s="62">
        <f>'10'!$AI$65</f>
        <v>0</v>
      </c>
      <c r="W22" s="62">
        <f>'11'!$AH$65</f>
        <v>0</v>
      </c>
      <c r="X22" s="62">
        <f>'12'!$AI$65</f>
        <v>0</v>
      </c>
      <c r="Y22" s="105">
        <f t="shared" si="5"/>
        <v>14165</v>
      </c>
      <c r="Z22" s="13"/>
    </row>
    <row r="23" spans="1:26" ht="15" x14ac:dyDescent="0.2">
      <c r="A23" s="368"/>
      <c r="B23" s="370"/>
      <c r="C23" s="220" t="s">
        <v>122</v>
      </c>
      <c r="D23" s="112">
        <v>0</v>
      </c>
      <c r="E23" s="218">
        <v>24381</v>
      </c>
      <c r="F23" s="218">
        <v>81112</v>
      </c>
      <c r="G23" s="221">
        <v>119341</v>
      </c>
      <c r="H23" s="221">
        <v>120761</v>
      </c>
      <c r="I23" s="221">
        <v>122984</v>
      </c>
      <c r="J23" s="221">
        <v>122458</v>
      </c>
      <c r="K23" s="221">
        <v>105999</v>
      </c>
      <c r="L23" s="221">
        <f>SUM(M23:X23)</f>
        <v>43810</v>
      </c>
      <c r="M23" s="210">
        <f>'1'!$AI$66</f>
        <v>7793</v>
      </c>
      <c r="N23" s="210">
        <f>'2'!$AF$66</f>
        <v>6626</v>
      </c>
      <c r="O23" s="210">
        <f>'3'!$AI$66</f>
        <v>8860</v>
      </c>
      <c r="P23" s="210">
        <f>'4'!$AH$66</f>
        <v>8241</v>
      </c>
      <c r="Q23" s="210">
        <f>'5'!$AI$66</f>
        <v>8498</v>
      </c>
      <c r="R23" s="210">
        <f>'6'!$AH$66</f>
        <v>3792</v>
      </c>
      <c r="S23" s="210">
        <f>'7'!$AI$66</f>
        <v>0</v>
      </c>
      <c r="T23" s="210">
        <f>'8'!$AI$66</f>
        <v>0</v>
      </c>
      <c r="U23" s="210">
        <f>'9'!$AH$66</f>
        <v>0</v>
      </c>
      <c r="V23" s="210">
        <f>'10'!$AI$66</f>
        <v>0</v>
      </c>
      <c r="W23" s="210">
        <f>'11'!AH67</f>
        <v>0</v>
      </c>
      <c r="X23" s="210">
        <f>'12'!$AI$66</f>
        <v>0</v>
      </c>
      <c r="Y23" s="105">
        <f t="shared" si="5"/>
        <v>43810</v>
      </c>
      <c r="Z23" s="13"/>
    </row>
    <row r="24" spans="1:26" ht="15" x14ac:dyDescent="0.2">
      <c r="A24" s="368"/>
      <c r="B24" s="370"/>
      <c r="C24" s="215" t="s">
        <v>71</v>
      </c>
      <c r="D24" s="218">
        <v>0</v>
      </c>
      <c r="E24" s="112">
        <f>123930-3774</f>
        <v>120156</v>
      </c>
      <c r="F24" s="112">
        <v>79859</v>
      </c>
      <c r="G24" s="219">
        <v>119379</v>
      </c>
      <c r="H24" s="219">
        <v>119126</v>
      </c>
      <c r="I24" s="219">
        <v>121957</v>
      </c>
      <c r="J24" s="219">
        <v>121020</v>
      </c>
      <c r="K24" s="219">
        <v>100065</v>
      </c>
      <c r="L24" s="219">
        <f>SUM(M24:X24)</f>
        <v>41092</v>
      </c>
      <c r="M24" s="210">
        <f>'1'!$AI$67</f>
        <v>7600</v>
      </c>
      <c r="N24" s="210">
        <f>'2'!$AF$67</f>
        <v>6376</v>
      </c>
      <c r="O24" s="210">
        <f>'3'!$AI$67</f>
        <v>8422</v>
      </c>
      <c r="P24" s="210">
        <f>'4'!$AH$67</f>
        <v>8041</v>
      </c>
      <c r="Q24" s="210">
        <f>'5'!$AI$67</f>
        <v>7280</v>
      </c>
      <c r="R24" s="210">
        <f>'6'!$AH$67</f>
        <v>3373</v>
      </c>
      <c r="S24" s="210">
        <f>'7'!$AI$67</f>
        <v>0</v>
      </c>
      <c r="T24" s="210">
        <f>'8'!$AI$67</f>
        <v>0</v>
      </c>
      <c r="U24" s="210">
        <f>'9'!$AH$67</f>
        <v>0</v>
      </c>
      <c r="V24" s="210">
        <f>'10'!$AI$67</f>
        <v>0</v>
      </c>
      <c r="W24" s="210">
        <f>'11'!AH68</f>
        <v>0</v>
      </c>
      <c r="X24" s="210">
        <f>'12'!$AI$67</f>
        <v>0</v>
      </c>
      <c r="Y24" s="105">
        <f t="shared" si="5"/>
        <v>41092</v>
      </c>
      <c r="Z24" s="13"/>
    </row>
    <row r="25" spans="1:26" ht="15" x14ac:dyDescent="0.2">
      <c r="A25" s="368"/>
      <c r="B25" s="370"/>
      <c r="C25" s="211" t="s">
        <v>97</v>
      </c>
      <c r="D25" s="14"/>
      <c r="E25" s="14"/>
      <c r="F25" s="14"/>
      <c r="G25" s="14"/>
      <c r="H25" s="14"/>
      <c r="I25" s="14"/>
      <c r="J25" s="14">
        <v>10500</v>
      </c>
      <c r="K25" s="14">
        <v>124000</v>
      </c>
      <c r="L25" s="65">
        <f>SUM(M25:X25)</f>
        <v>126500</v>
      </c>
      <c r="M25" s="143">
        <f>'1'!$AI$68</f>
        <v>10500</v>
      </c>
      <c r="N25" s="143">
        <f>'2'!$AF$68</f>
        <v>9000</v>
      </c>
      <c r="O25" s="143">
        <f>'3'!$AI$68</f>
        <v>11000</v>
      </c>
      <c r="P25" s="143">
        <f>'4'!$AH$68</f>
        <v>10000</v>
      </c>
      <c r="Q25" s="143">
        <f>'5'!$AI$68</f>
        <v>10000</v>
      </c>
      <c r="R25" s="143">
        <f>'6'!$AH$68</f>
        <v>10500</v>
      </c>
      <c r="S25" s="143">
        <f>'7'!$AI$68</f>
        <v>11500</v>
      </c>
      <c r="T25" s="143">
        <f>'8'!$AI$68</f>
        <v>10500</v>
      </c>
      <c r="U25" s="143">
        <f>'9'!$AH$68</f>
        <v>11000</v>
      </c>
      <c r="V25" s="143">
        <f>'10'!$AI$68</f>
        <v>11000</v>
      </c>
      <c r="W25" s="143">
        <f>'11'!AH69</f>
        <v>10000</v>
      </c>
      <c r="X25" s="143">
        <f>'12'!$AI$68</f>
        <v>11500</v>
      </c>
      <c r="Y25" s="105">
        <f>SUM(M25:X25)</f>
        <v>126500</v>
      </c>
      <c r="Z25" s="13"/>
    </row>
    <row r="26" spans="1:26" ht="15.75" thickBot="1" x14ac:dyDescent="0.25">
      <c r="A26" s="368"/>
      <c r="B26" s="371"/>
      <c r="C26" s="214" t="s">
        <v>54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137</v>
      </c>
      <c r="K26" s="67">
        <v>673</v>
      </c>
      <c r="L26" s="67">
        <f>SUM(M26:X26)</f>
        <v>137</v>
      </c>
      <c r="M26" s="63">
        <f>'1'!$AI$71</f>
        <v>45</v>
      </c>
      <c r="N26" s="63">
        <f>'2'!$AF$71</f>
        <v>46</v>
      </c>
      <c r="O26" s="63">
        <f>'3'!$AI$71</f>
        <v>28</v>
      </c>
      <c r="P26" s="63">
        <f>'4'!$AH$71</f>
        <v>15</v>
      </c>
      <c r="Q26" s="63">
        <f>'5'!$AI$71</f>
        <v>3</v>
      </c>
      <c r="R26" s="63">
        <f>'6'!$AH$71</f>
        <v>0</v>
      </c>
      <c r="S26" s="63">
        <f>'7'!$AI$71</f>
        <v>0</v>
      </c>
      <c r="T26" s="63">
        <f>'8'!$AI$71</f>
        <v>0</v>
      </c>
      <c r="U26" s="63">
        <f>'9'!$AH$71</f>
        <v>0</v>
      </c>
      <c r="V26" s="63">
        <f>'10'!$AI$71</f>
        <v>0</v>
      </c>
      <c r="W26" s="63">
        <f>'11'!AH72</f>
        <v>0</v>
      </c>
      <c r="X26" s="63">
        <f>'12'!$AI$71</f>
        <v>0</v>
      </c>
      <c r="Y26" s="105">
        <f t="shared" si="5"/>
        <v>137</v>
      </c>
      <c r="Z26" s="13"/>
    </row>
    <row r="27" spans="1:26" ht="17.25" thickTop="1" thickBot="1" x14ac:dyDescent="0.3">
      <c r="A27" s="368"/>
      <c r="B27" s="201" t="s">
        <v>27</v>
      </c>
      <c r="C27" s="259" t="s">
        <v>210</v>
      </c>
      <c r="D27" s="202" t="s">
        <v>94</v>
      </c>
      <c r="E27" s="203" t="s">
        <v>57</v>
      </c>
      <c r="F27" s="203" t="s">
        <v>56</v>
      </c>
      <c r="G27" s="203" t="s">
        <v>65</v>
      </c>
      <c r="H27" s="203" t="s">
        <v>67</v>
      </c>
      <c r="I27" s="203" t="s">
        <v>88</v>
      </c>
      <c r="J27" s="260" t="s">
        <v>92</v>
      </c>
      <c r="K27" s="260" t="s">
        <v>241</v>
      </c>
      <c r="L27" s="260" t="s">
        <v>222</v>
      </c>
      <c r="M27" s="111" t="s">
        <v>28</v>
      </c>
      <c r="N27" s="111" t="s">
        <v>29</v>
      </c>
      <c r="O27" s="111" t="s">
        <v>30</v>
      </c>
      <c r="P27" s="111" t="s">
        <v>31</v>
      </c>
      <c r="Q27" s="111" t="s">
        <v>32</v>
      </c>
      <c r="R27" s="111" t="s">
        <v>33</v>
      </c>
      <c r="S27" s="111" t="s">
        <v>34</v>
      </c>
      <c r="T27" s="111" t="s">
        <v>35</v>
      </c>
      <c r="U27" s="111" t="s">
        <v>36</v>
      </c>
      <c r="V27" s="111" t="s">
        <v>8</v>
      </c>
      <c r="W27" s="111" t="s">
        <v>26</v>
      </c>
      <c r="X27" s="111" t="s">
        <v>37</v>
      </c>
      <c r="Y27" s="262" t="s">
        <v>229</v>
      </c>
      <c r="Z27" s="13"/>
    </row>
    <row r="28" spans="1:26" ht="15" x14ac:dyDescent="0.2">
      <c r="A28" s="368"/>
      <c r="B28" s="369" t="s">
        <v>44</v>
      </c>
      <c r="C28" s="213" t="s">
        <v>121</v>
      </c>
      <c r="D28" s="231">
        <v>0</v>
      </c>
      <c r="E28" s="231">
        <v>1432</v>
      </c>
      <c r="F28" s="231">
        <v>1175</v>
      </c>
      <c r="G28" s="232">
        <v>268</v>
      </c>
      <c r="H28" s="232">
        <v>1641</v>
      </c>
      <c r="I28" s="232">
        <v>2172</v>
      </c>
      <c r="J28" s="232">
        <v>567</v>
      </c>
      <c r="K28" s="232">
        <v>877</v>
      </c>
      <c r="L28" s="232">
        <f t="shared" ref="L28:L34" si="6">SUM(M28:X28)</f>
        <v>473</v>
      </c>
      <c r="M28" s="61">
        <f>'1'!$AI$73</f>
        <v>56</v>
      </c>
      <c r="N28" s="61">
        <f>'2'!$AF$73</f>
        <v>169</v>
      </c>
      <c r="O28" s="61">
        <f>'3'!$AI$73</f>
        <v>187</v>
      </c>
      <c r="P28" s="61">
        <f>'4'!$AH$73</f>
        <v>61</v>
      </c>
      <c r="Q28" s="61">
        <f>'5'!AI73</f>
        <v>0</v>
      </c>
      <c r="R28" s="61">
        <f>'6'!$AH$73</f>
        <v>0</v>
      </c>
      <c r="S28" s="61">
        <f>'7'!$AI$73</f>
        <v>0</v>
      </c>
      <c r="T28" s="61">
        <f>'8'!$AI$73</f>
        <v>0</v>
      </c>
      <c r="U28" s="61">
        <f>'9'!$AH$73</f>
        <v>0</v>
      </c>
      <c r="V28" s="61">
        <f>'10'!$AI$73</f>
        <v>0</v>
      </c>
      <c r="W28" s="61">
        <f>'11'!$AH$73</f>
        <v>0</v>
      </c>
      <c r="X28" s="61">
        <f>'12'!$AI$73</f>
        <v>0</v>
      </c>
      <c r="Y28" s="105">
        <f t="shared" ref="Y28:Y34" si="7">SUM(M28:X28)</f>
        <v>473</v>
      </c>
      <c r="Z28" s="13"/>
    </row>
    <row r="29" spans="1:26" ht="15" x14ac:dyDescent="0.2">
      <c r="A29" s="368"/>
      <c r="B29" s="370"/>
      <c r="C29" s="211" t="s">
        <v>120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5543</v>
      </c>
      <c r="K29" s="65">
        <v>9820</v>
      </c>
      <c r="L29" s="65">
        <f t="shared" si="6"/>
        <v>408</v>
      </c>
      <c r="M29" s="62">
        <f>SUM('1'!$AI$86:$AI$87)</f>
        <v>74</v>
      </c>
      <c r="N29" s="62">
        <f>SUM('2'!$AF$86:$AF$87)</f>
        <v>81</v>
      </c>
      <c r="O29" s="62">
        <f>SUM('3'!$AI$86:$AI$87)</f>
        <v>117</v>
      </c>
      <c r="P29" s="62">
        <f>SUM('4'!$AH$86:$AH$87)</f>
        <v>68</v>
      </c>
      <c r="Q29" s="62">
        <f>SUM('5'!$AI$86:$AI$87)</f>
        <v>31</v>
      </c>
      <c r="R29" s="62">
        <f>SUM('6'!$AH$86:$AH$87)</f>
        <v>37</v>
      </c>
      <c r="S29" s="62">
        <f>SUM('7'!$AI$86:$AI$87)</f>
        <v>0</v>
      </c>
      <c r="T29" s="62">
        <f>SUM('8'!$AI$86:$AI$87)</f>
        <v>0</v>
      </c>
      <c r="U29" s="62">
        <f>SUM('9'!$AH$86:$AH$87)</f>
        <v>0</v>
      </c>
      <c r="V29" s="62">
        <f>SUM('10'!$AI$86:$AI$87)</f>
        <v>0</v>
      </c>
      <c r="W29" s="62">
        <f>SUM('11'!$AH$86:$AH$87)</f>
        <v>0</v>
      </c>
      <c r="X29" s="62">
        <f>SUM('12'!$AI$86:$AI$87)</f>
        <v>0</v>
      </c>
      <c r="Y29" s="105">
        <f t="shared" si="7"/>
        <v>408</v>
      </c>
      <c r="Z29" s="13"/>
    </row>
    <row r="30" spans="1:26" ht="15" x14ac:dyDescent="0.2">
      <c r="A30" s="368"/>
      <c r="B30" s="370"/>
      <c r="C30" s="214" t="s">
        <v>119</v>
      </c>
      <c r="D30" s="14"/>
      <c r="E30" s="15"/>
      <c r="F30" s="15"/>
      <c r="G30" s="15"/>
      <c r="H30" s="15"/>
      <c r="I30" s="15"/>
      <c r="J30" s="15">
        <v>236</v>
      </c>
      <c r="K30" s="15">
        <v>12363</v>
      </c>
      <c r="L30" s="66">
        <f t="shared" si="6"/>
        <v>14650</v>
      </c>
      <c r="M30" s="62">
        <f>'1'!$AI$88</f>
        <v>2097</v>
      </c>
      <c r="N30" s="62">
        <f>'2'!$AF$88</f>
        <v>1632</v>
      </c>
      <c r="O30" s="62">
        <f>'3'!$AI$88</f>
        <v>2031</v>
      </c>
      <c r="P30" s="62">
        <f>'4'!$AH$88</f>
        <v>3193</v>
      </c>
      <c r="Q30" s="62">
        <f>'5'!$AI$88</f>
        <v>3837</v>
      </c>
      <c r="R30" s="62">
        <f>'6'!$AH$88</f>
        <v>1860</v>
      </c>
      <c r="S30" s="62">
        <f>'7'!$AI$88</f>
        <v>0</v>
      </c>
      <c r="T30" s="62">
        <f>'8'!$AI$88</f>
        <v>0</v>
      </c>
      <c r="U30" s="62">
        <f>'9'!$AH$88</f>
        <v>0</v>
      </c>
      <c r="V30" s="62">
        <f>'10'!$AI$88</f>
        <v>0</v>
      </c>
      <c r="W30" s="62">
        <f>'11'!$AH$88</f>
        <v>0</v>
      </c>
      <c r="X30" s="62">
        <f>'12'!$AI$88</f>
        <v>0</v>
      </c>
      <c r="Y30" s="105">
        <f t="shared" si="7"/>
        <v>14650</v>
      </c>
      <c r="Z30" s="13"/>
    </row>
    <row r="31" spans="1:26" ht="15" x14ac:dyDescent="0.2">
      <c r="A31" s="368"/>
      <c r="B31" s="370"/>
      <c r="C31" s="220" t="s">
        <v>122</v>
      </c>
      <c r="D31" s="112">
        <v>0</v>
      </c>
      <c r="E31" s="218">
        <v>21164</v>
      </c>
      <c r="F31" s="218">
        <v>76353</v>
      </c>
      <c r="G31" s="221">
        <v>108725</v>
      </c>
      <c r="H31" s="221">
        <v>110150</v>
      </c>
      <c r="I31" s="221">
        <v>109595</v>
      </c>
      <c r="J31" s="221">
        <v>105840</v>
      </c>
      <c r="K31" s="221">
        <v>106712</v>
      </c>
      <c r="L31" s="221">
        <f>SUM(M31:X31)</f>
        <v>45105</v>
      </c>
      <c r="M31" s="210">
        <f>'1'!$AI$89</f>
        <v>8624</v>
      </c>
      <c r="N31" s="210">
        <f>'2'!$AF$89</f>
        <v>7268</v>
      </c>
      <c r="O31" s="210">
        <f>'3'!$AI$89</f>
        <v>8811</v>
      </c>
      <c r="P31" s="210">
        <f>'4'!$AH$89</f>
        <v>7966</v>
      </c>
      <c r="Q31" s="210">
        <f>'5'!$AI$89</f>
        <v>8337</v>
      </c>
      <c r="R31" s="210">
        <f>'6'!$AH$89</f>
        <v>4099</v>
      </c>
      <c r="S31" s="210">
        <f>'7'!$AI$89</f>
        <v>0</v>
      </c>
      <c r="T31" s="210">
        <f>'8'!$AI$89</f>
        <v>0</v>
      </c>
      <c r="U31" s="210">
        <f>'9'!$AH$89</f>
        <v>0</v>
      </c>
      <c r="V31" s="210">
        <f>'10'!$AI$89</f>
        <v>0</v>
      </c>
      <c r="W31" s="210">
        <f>'11'!$AH$89</f>
        <v>0</v>
      </c>
      <c r="X31" s="210">
        <f>'12'!$AI$89</f>
        <v>0</v>
      </c>
      <c r="Y31" s="105">
        <f t="shared" si="7"/>
        <v>45105</v>
      </c>
      <c r="Z31" s="13"/>
    </row>
    <row r="32" spans="1:26" ht="15" x14ac:dyDescent="0.2">
      <c r="A32" s="368"/>
      <c r="B32" s="370"/>
      <c r="C32" s="215" t="s">
        <v>71</v>
      </c>
      <c r="D32" s="218">
        <v>0</v>
      </c>
      <c r="E32" s="112">
        <f>124680-3774</f>
        <v>120906</v>
      </c>
      <c r="F32" s="112">
        <v>77929</v>
      </c>
      <c r="G32" s="219">
        <v>108060</v>
      </c>
      <c r="H32" s="219">
        <v>107469</v>
      </c>
      <c r="I32" s="219">
        <v>113267</v>
      </c>
      <c r="J32" s="219">
        <v>104858</v>
      </c>
      <c r="K32" s="219">
        <v>103621</v>
      </c>
      <c r="L32" s="219">
        <f>SUM(M32:X32)</f>
        <v>43613</v>
      </c>
      <c r="M32" s="210">
        <f>'1'!$AI$90</f>
        <v>8384</v>
      </c>
      <c r="N32" s="210">
        <f>'2'!$AF$90</f>
        <v>7060</v>
      </c>
      <c r="O32" s="210">
        <f>'3'!$AI$90</f>
        <v>8514</v>
      </c>
      <c r="P32" s="210">
        <f>'4'!$AH$90</f>
        <v>7671</v>
      </c>
      <c r="Q32" s="210">
        <f>'5'!$AI$90</f>
        <v>8020</v>
      </c>
      <c r="R32" s="210">
        <f>'6'!$AH$90</f>
        <v>3964</v>
      </c>
      <c r="S32" s="210">
        <f>'7'!$AI$90</f>
        <v>0</v>
      </c>
      <c r="T32" s="210">
        <f>'8'!$AI$90</f>
        <v>0</v>
      </c>
      <c r="U32" s="210">
        <f>'9'!$AH$90</f>
        <v>0</v>
      </c>
      <c r="V32" s="210">
        <f>'10'!$AI$90</f>
        <v>0</v>
      </c>
      <c r="W32" s="210">
        <f>'11'!$AH$90</f>
        <v>0</v>
      </c>
      <c r="X32" s="210">
        <f>'12'!$AI$90</f>
        <v>0</v>
      </c>
      <c r="Y32" s="105">
        <f t="shared" si="7"/>
        <v>43613</v>
      </c>
      <c r="Z32" s="13"/>
    </row>
    <row r="33" spans="1:26" ht="15" x14ac:dyDescent="0.2">
      <c r="A33" s="368"/>
      <c r="B33" s="370"/>
      <c r="C33" s="211" t="s">
        <v>97</v>
      </c>
      <c r="D33" s="14"/>
      <c r="E33" s="14"/>
      <c r="F33" s="14"/>
      <c r="G33" s="14"/>
      <c r="H33" s="14"/>
      <c r="I33" s="14"/>
      <c r="J33" s="14">
        <v>9295</v>
      </c>
      <c r="K33" s="14">
        <v>114200</v>
      </c>
      <c r="L33" s="65">
        <f t="shared" si="6"/>
        <v>113850</v>
      </c>
      <c r="M33" s="143">
        <f>'1'!$AI$91</f>
        <v>9450</v>
      </c>
      <c r="N33" s="143">
        <f>'2'!$AF$91</f>
        <v>8100</v>
      </c>
      <c r="O33" s="143">
        <f>'3'!$AI$91</f>
        <v>9900</v>
      </c>
      <c r="P33" s="143">
        <f>'4'!$AH$91</f>
        <v>9000</v>
      </c>
      <c r="Q33" s="143">
        <f>'5'!$AI$91</f>
        <v>9000</v>
      </c>
      <c r="R33" s="143">
        <f>'6'!$AH$91</f>
        <v>9450</v>
      </c>
      <c r="S33" s="143">
        <f>'7'!$AI$91</f>
        <v>10350</v>
      </c>
      <c r="T33" s="143">
        <f>'8'!$AI$91</f>
        <v>9450</v>
      </c>
      <c r="U33" s="143">
        <f>'9'!$AH$91</f>
        <v>9900</v>
      </c>
      <c r="V33" s="143">
        <f>'10'!$AI$91</f>
        <v>9900</v>
      </c>
      <c r="W33" s="143">
        <f>'11'!$AH$92</f>
        <v>9000</v>
      </c>
      <c r="X33" s="143">
        <f>'12'!$AI$91</f>
        <v>10350</v>
      </c>
      <c r="Y33" s="105">
        <f t="shared" si="7"/>
        <v>113850</v>
      </c>
      <c r="Z33" s="13"/>
    </row>
    <row r="34" spans="1:26" ht="15.75" thickBot="1" x14ac:dyDescent="0.25">
      <c r="A34" s="368"/>
      <c r="B34" s="371"/>
      <c r="C34" s="214" t="s">
        <v>54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1777</v>
      </c>
      <c r="K34" s="67">
        <v>2675</v>
      </c>
      <c r="L34" s="67">
        <f t="shared" si="6"/>
        <v>988</v>
      </c>
      <c r="M34" s="63">
        <f>'1'!$AI$94</f>
        <v>195</v>
      </c>
      <c r="N34" s="63">
        <f>'2'!$AF$94</f>
        <v>456</v>
      </c>
      <c r="O34" s="63">
        <f>'3'!$AI$94</f>
        <v>184</v>
      </c>
      <c r="P34" s="63">
        <f>'4'!$AH$94</f>
        <v>153</v>
      </c>
      <c r="Q34" s="63">
        <f>'5'!$AI$94</f>
        <v>0</v>
      </c>
      <c r="R34" s="63">
        <f>'6'!$AH$94</f>
        <v>0</v>
      </c>
      <c r="S34" s="63">
        <f>'7'!$AI$94</f>
        <v>0</v>
      </c>
      <c r="T34" s="63">
        <f>'8'!$AI$94</f>
        <v>0</v>
      </c>
      <c r="U34" s="63">
        <f>'9'!$AH$94</f>
        <v>0</v>
      </c>
      <c r="V34" s="63">
        <f>'10'!$AI$94</f>
        <v>0</v>
      </c>
      <c r="W34" s="63">
        <f>'11'!$AH$95</f>
        <v>0</v>
      </c>
      <c r="X34" s="63">
        <f>'12'!$AI$94</f>
        <v>0</v>
      </c>
      <c r="Y34" s="105">
        <f t="shared" si="7"/>
        <v>988</v>
      </c>
      <c r="Z34" s="13"/>
    </row>
    <row r="35" spans="1:26" ht="17.25" thickTop="1" thickBot="1" x14ac:dyDescent="0.3">
      <c r="A35" s="368"/>
      <c r="B35" s="201" t="s">
        <v>27</v>
      </c>
      <c r="C35" s="259" t="s">
        <v>211</v>
      </c>
      <c r="D35" s="202" t="s">
        <v>94</v>
      </c>
      <c r="E35" s="203" t="s">
        <v>57</v>
      </c>
      <c r="F35" s="203" t="s">
        <v>56</v>
      </c>
      <c r="G35" s="203" t="s">
        <v>65</v>
      </c>
      <c r="H35" s="203" t="s">
        <v>67</v>
      </c>
      <c r="I35" s="203" t="s">
        <v>88</v>
      </c>
      <c r="J35" s="260" t="s">
        <v>92</v>
      </c>
      <c r="K35" s="260" t="s">
        <v>241</v>
      </c>
      <c r="L35" s="260" t="s">
        <v>222</v>
      </c>
      <c r="M35" s="111" t="s">
        <v>28</v>
      </c>
      <c r="N35" s="111" t="s">
        <v>29</v>
      </c>
      <c r="O35" s="111" t="s">
        <v>30</v>
      </c>
      <c r="P35" s="111" t="s">
        <v>31</v>
      </c>
      <c r="Q35" s="111" t="s">
        <v>32</v>
      </c>
      <c r="R35" s="111" t="s">
        <v>33</v>
      </c>
      <c r="S35" s="111" t="s">
        <v>34</v>
      </c>
      <c r="T35" s="111" t="s">
        <v>35</v>
      </c>
      <c r="U35" s="111" t="s">
        <v>36</v>
      </c>
      <c r="V35" s="111" t="s">
        <v>8</v>
      </c>
      <c r="W35" s="111" t="s">
        <v>26</v>
      </c>
      <c r="X35" s="111" t="s">
        <v>37</v>
      </c>
      <c r="Y35" s="262" t="s">
        <v>229</v>
      </c>
      <c r="Z35" s="13"/>
    </row>
    <row r="36" spans="1:26" ht="15" customHeight="1" x14ac:dyDescent="0.2">
      <c r="A36" s="368"/>
      <c r="B36" s="369" t="s">
        <v>76</v>
      </c>
      <c r="C36" s="213" t="s">
        <v>121</v>
      </c>
      <c r="D36" s="231">
        <v>0</v>
      </c>
      <c r="E36" s="231">
        <v>0</v>
      </c>
      <c r="F36" s="231">
        <v>0</v>
      </c>
      <c r="G36" s="232">
        <v>0</v>
      </c>
      <c r="H36" s="232">
        <v>172</v>
      </c>
      <c r="I36" s="232">
        <v>1485</v>
      </c>
      <c r="J36" s="232">
        <v>251</v>
      </c>
      <c r="K36" s="232">
        <v>280</v>
      </c>
      <c r="L36" s="232">
        <f t="shared" ref="L36:L42" si="8">SUM(M36:X36)</f>
        <v>359</v>
      </c>
      <c r="M36" s="61">
        <f>'1'!$AI$96</f>
        <v>210</v>
      </c>
      <c r="N36" s="61">
        <f>'2'!$AF$96</f>
        <v>69</v>
      </c>
      <c r="O36" s="61">
        <f>'3'!$AI$96</f>
        <v>56</v>
      </c>
      <c r="P36" s="61">
        <f>'4'!$AH$96</f>
        <v>24</v>
      </c>
      <c r="Q36" s="61">
        <f>'5'!AI96</f>
        <v>0</v>
      </c>
      <c r="R36" s="61">
        <f>'6'!$AH$96</f>
        <v>0</v>
      </c>
      <c r="S36" s="61">
        <f>'7'!$AI$96</f>
        <v>0</v>
      </c>
      <c r="T36" s="61">
        <f>'8'!$AI$96</f>
        <v>0</v>
      </c>
      <c r="U36" s="61">
        <f>'9'!$AH$96</f>
        <v>0</v>
      </c>
      <c r="V36" s="61">
        <f>'10'!$AI$96</f>
        <v>0</v>
      </c>
      <c r="W36" s="61">
        <f>'11'!$AH$96</f>
        <v>0</v>
      </c>
      <c r="X36" s="61">
        <f>'12'!$AI$96</f>
        <v>0</v>
      </c>
      <c r="Y36" s="105">
        <f t="shared" ref="Y36:Y42" si="9">SUM(M36:X36)</f>
        <v>359</v>
      </c>
      <c r="Z36" s="13"/>
    </row>
    <row r="37" spans="1:26" ht="15" x14ac:dyDescent="0.2">
      <c r="A37" s="368"/>
      <c r="B37" s="370"/>
      <c r="C37" s="211" t="s">
        <v>120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33</v>
      </c>
      <c r="K37" s="65">
        <v>1135</v>
      </c>
      <c r="L37" s="65">
        <f t="shared" si="8"/>
        <v>1879</v>
      </c>
      <c r="M37" s="62">
        <f>SUM('1'!$AI$109:$AI$110)</f>
        <v>336</v>
      </c>
      <c r="N37" s="62">
        <f>SUM('2'!$AF$109:$AF$110)</f>
        <v>388</v>
      </c>
      <c r="O37" s="62">
        <f>SUM('3'!$AI$109:$AI$110)</f>
        <v>410</v>
      </c>
      <c r="P37" s="62">
        <f>SUM('4'!$AH$109:$AH$110)</f>
        <v>242</v>
      </c>
      <c r="Q37" s="62">
        <f>SUM('5'!$AI$109:$AI$110)</f>
        <v>298</v>
      </c>
      <c r="R37" s="62">
        <f>SUM('6'!$AH$109:$AH$110)</f>
        <v>205</v>
      </c>
      <c r="S37" s="62">
        <f>SUM('7'!$AI$109:$AI$110)</f>
        <v>0</v>
      </c>
      <c r="T37" s="62">
        <f>SUM('8'!$AI$109:$AI$110)</f>
        <v>0</v>
      </c>
      <c r="U37" s="62">
        <f>SUM('9'!$AH$109:$AH$110)</f>
        <v>0</v>
      </c>
      <c r="V37" s="62">
        <f>SUM('10'!$AI$109:$AI$110)</f>
        <v>0</v>
      </c>
      <c r="W37" s="62">
        <f>SUM('11'!$AH$109:$AH$110)</f>
        <v>0</v>
      </c>
      <c r="X37" s="62">
        <f>SUM('12'!$AI$109:$AI$110)</f>
        <v>0</v>
      </c>
      <c r="Y37" s="105">
        <f t="shared" si="9"/>
        <v>1879</v>
      </c>
      <c r="Z37" s="13"/>
    </row>
    <row r="38" spans="1:26" ht="15" x14ac:dyDescent="0.2">
      <c r="A38" s="368"/>
      <c r="B38" s="370"/>
      <c r="C38" s="214" t="s">
        <v>119</v>
      </c>
      <c r="D38" s="14"/>
      <c r="E38" s="15" t="s">
        <v>124</v>
      </c>
      <c r="F38" s="15" t="s">
        <v>124</v>
      </c>
      <c r="G38" s="15" t="s">
        <v>124</v>
      </c>
      <c r="H38" s="15" t="s">
        <v>124</v>
      </c>
      <c r="I38" s="15"/>
      <c r="J38" s="15">
        <v>116</v>
      </c>
      <c r="K38" s="15">
        <v>2541</v>
      </c>
      <c r="L38" s="66">
        <f t="shared" si="8"/>
        <v>1334</v>
      </c>
      <c r="M38" s="62">
        <f>'1'!$AI$111</f>
        <v>414</v>
      </c>
      <c r="N38" s="62">
        <f>'2'!$AF$111</f>
        <v>313</v>
      </c>
      <c r="O38" s="62">
        <f>'3'!$AI$111</f>
        <v>297</v>
      </c>
      <c r="P38" s="62">
        <f>'4'!$AH$111</f>
        <v>210</v>
      </c>
      <c r="Q38" s="62">
        <f>'5'!$AI$111</f>
        <v>83</v>
      </c>
      <c r="R38" s="62">
        <f>'6'!$AH$111</f>
        <v>17</v>
      </c>
      <c r="S38" s="62">
        <f>'7'!$AI$111</f>
        <v>0</v>
      </c>
      <c r="T38" s="62">
        <f>'8'!$AI$111</f>
        <v>0</v>
      </c>
      <c r="U38" s="62">
        <f>'9'!$AH$111</f>
        <v>0</v>
      </c>
      <c r="V38" s="62">
        <f>'10'!$AI$111</f>
        <v>0</v>
      </c>
      <c r="W38" s="62">
        <f>'11'!$AH$111</f>
        <v>0</v>
      </c>
      <c r="X38" s="62">
        <f>'12'!$AI$111</f>
        <v>0</v>
      </c>
      <c r="Y38" s="105">
        <f t="shared" si="9"/>
        <v>1334</v>
      </c>
      <c r="Z38" s="13"/>
    </row>
    <row r="39" spans="1:26" ht="15" x14ac:dyDescent="0.2">
      <c r="A39" s="368"/>
      <c r="B39" s="370"/>
      <c r="C39" s="220" t="s">
        <v>122</v>
      </c>
      <c r="D39" s="112">
        <v>0</v>
      </c>
      <c r="E39" s="218">
        <v>0</v>
      </c>
      <c r="F39" s="218">
        <v>0</v>
      </c>
      <c r="G39" s="221">
        <v>0</v>
      </c>
      <c r="H39" s="221">
        <v>72385</v>
      </c>
      <c r="I39" s="221">
        <v>94071</v>
      </c>
      <c r="J39" s="221">
        <v>89152</v>
      </c>
      <c r="K39" s="221">
        <v>91092</v>
      </c>
      <c r="L39" s="221">
        <f t="shared" si="8"/>
        <v>37020</v>
      </c>
      <c r="M39" s="210">
        <f>'1'!$AI$112</f>
        <v>7033</v>
      </c>
      <c r="N39" s="210">
        <f>'2'!$AF$112</f>
        <v>5975</v>
      </c>
      <c r="O39" s="210">
        <f>'3'!$AI$112</f>
        <v>7559</v>
      </c>
      <c r="P39" s="210">
        <f>'4'!$AH$112</f>
        <v>6450</v>
      </c>
      <c r="Q39" s="210">
        <f>'5'!$AI$112</f>
        <v>6687</v>
      </c>
      <c r="R39" s="210">
        <f>'6'!$AH$112</f>
        <v>3316</v>
      </c>
      <c r="S39" s="210">
        <f>'7'!$AI$112</f>
        <v>0</v>
      </c>
      <c r="T39" s="210">
        <f>'8'!$AI$112</f>
        <v>0</v>
      </c>
      <c r="U39" s="210">
        <f>'9'!$AH$112</f>
        <v>0</v>
      </c>
      <c r="V39" s="210">
        <f>'10'!$AI$112</f>
        <v>0</v>
      </c>
      <c r="W39" s="210">
        <f>'11'!$AH$112</f>
        <v>0</v>
      </c>
      <c r="X39" s="210">
        <f>'12'!$AI$112</f>
        <v>0</v>
      </c>
      <c r="Y39" s="105">
        <f t="shared" si="9"/>
        <v>37020</v>
      </c>
      <c r="Z39" s="13"/>
    </row>
    <row r="40" spans="1:26" ht="15" customHeight="1" x14ac:dyDescent="0.2">
      <c r="A40" s="368"/>
      <c r="B40" s="370"/>
      <c r="C40" s="215" t="s">
        <v>71</v>
      </c>
      <c r="D40" s="218">
        <v>0</v>
      </c>
      <c r="E40" s="112">
        <v>0</v>
      </c>
      <c r="F40" s="112">
        <v>0</v>
      </c>
      <c r="G40" s="219">
        <v>0</v>
      </c>
      <c r="H40" s="219">
        <v>69616</v>
      </c>
      <c r="I40" s="219">
        <v>89962</v>
      </c>
      <c r="J40" s="219">
        <v>86041</v>
      </c>
      <c r="K40" s="219">
        <v>90753</v>
      </c>
      <c r="L40" s="219">
        <f t="shared" si="8"/>
        <v>36947</v>
      </c>
      <c r="M40" s="210">
        <f>'1'!$AI$113</f>
        <v>7004</v>
      </c>
      <c r="N40" s="210">
        <f>'2'!$AF$113</f>
        <v>5947</v>
      </c>
      <c r="O40" s="210">
        <f>'3'!$AI$113</f>
        <v>7548</v>
      </c>
      <c r="P40" s="210">
        <f>'4'!$AH$113</f>
        <v>6446</v>
      </c>
      <c r="Q40" s="210">
        <f>'5'!$AI$113</f>
        <v>6686</v>
      </c>
      <c r="R40" s="210">
        <f>'6'!$AH$113</f>
        <v>3316</v>
      </c>
      <c r="S40" s="210">
        <f>'7'!$AI$113</f>
        <v>0</v>
      </c>
      <c r="T40" s="210">
        <f>'8'!$AI$113</f>
        <v>0</v>
      </c>
      <c r="U40" s="210">
        <f>'9'!$AH$113</f>
        <v>0</v>
      </c>
      <c r="V40" s="210">
        <f>'10'!$AI$113</f>
        <v>0</v>
      </c>
      <c r="W40" s="210">
        <f>'11'!$AH$113</f>
        <v>0</v>
      </c>
      <c r="X40" s="210">
        <f>'12'!$AI$113</f>
        <v>0</v>
      </c>
      <c r="Y40" s="105">
        <f t="shared" si="9"/>
        <v>36947</v>
      </c>
      <c r="Z40" s="13"/>
    </row>
    <row r="41" spans="1:26" ht="15" customHeight="1" x14ac:dyDescent="0.2">
      <c r="A41" s="368"/>
      <c r="B41" s="370"/>
      <c r="C41" s="211" t="s">
        <v>97</v>
      </c>
      <c r="D41" s="14"/>
      <c r="E41" s="14"/>
      <c r="F41" s="14"/>
      <c r="G41" s="14"/>
      <c r="H41" s="14"/>
      <c r="I41" s="14"/>
      <c r="J41" s="14">
        <v>8000</v>
      </c>
      <c r="K41" s="14">
        <v>99200</v>
      </c>
      <c r="L41" s="65">
        <f t="shared" si="8"/>
        <v>101200</v>
      </c>
      <c r="M41" s="143">
        <f>'1'!$AI$114</f>
        <v>8400</v>
      </c>
      <c r="N41" s="143">
        <f>'2'!$AF$114</f>
        <v>7200</v>
      </c>
      <c r="O41" s="143">
        <f>'3'!$AI$114</f>
        <v>8800</v>
      </c>
      <c r="P41" s="143">
        <f>'4'!$AH$114</f>
        <v>8000</v>
      </c>
      <c r="Q41" s="143">
        <f>'5'!$AI$114</f>
        <v>8000</v>
      </c>
      <c r="R41" s="143">
        <f>'6'!$AH$114</f>
        <v>8400</v>
      </c>
      <c r="S41" s="143">
        <f>'7'!$AI$114</f>
        <v>9200</v>
      </c>
      <c r="T41" s="143">
        <f>'8'!$AI$114</f>
        <v>8400</v>
      </c>
      <c r="U41" s="143">
        <f>'9'!$AH$114</f>
        <v>8800</v>
      </c>
      <c r="V41" s="143">
        <f>'10'!$AI$114</f>
        <v>8800</v>
      </c>
      <c r="W41" s="143">
        <f>'11'!AH115</f>
        <v>8000</v>
      </c>
      <c r="X41" s="143">
        <f>'12'!$AI$114</f>
        <v>9200</v>
      </c>
      <c r="Y41" s="105">
        <f t="shared" si="9"/>
        <v>101200</v>
      </c>
      <c r="Z41" s="13"/>
    </row>
    <row r="42" spans="1:26" ht="15.75" thickBot="1" x14ac:dyDescent="0.25">
      <c r="A42" s="368"/>
      <c r="B42" s="371"/>
      <c r="C42" s="214" t="s">
        <v>54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417</v>
      </c>
      <c r="K42" s="67">
        <v>724</v>
      </c>
      <c r="L42" s="67">
        <f t="shared" si="8"/>
        <v>344</v>
      </c>
      <c r="M42" s="63">
        <f>'1'!$AI$117</f>
        <v>31</v>
      </c>
      <c r="N42" s="63">
        <f>'2'!$AF$117</f>
        <v>33</v>
      </c>
      <c r="O42" s="63">
        <f>'3'!$AI$117</f>
        <v>59</v>
      </c>
      <c r="P42" s="63">
        <f>'4'!$AH$117</f>
        <v>221</v>
      </c>
      <c r="Q42" s="63">
        <f>'5'!$AI$117</f>
        <v>0</v>
      </c>
      <c r="R42" s="63">
        <f>'6'!$AH$117</f>
        <v>0</v>
      </c>
      <c r="S42" s="63">
        <f>'7'!$AI$117</f>
        <v>0</v>
      </c>
      <c r="T42" s="63">
        <f>'8'!$AI$117</f>
        <v>0</v>
      </c>
      <c r="U42" s="63">
        <f>'9'!$AH$117</f>
        <v>0</v>
      </c>
      <c r="V42" s="63">
        <f>'10'!$AI$117</f>
        <v>0</v>
      </c>
      <c r="W42" s="63">
        <f>'11'!$AI$117</f>
        <v>0</v>
      </c>
      <c r="X42" s="63">
        <f>'12'!$AI$117</f>
        <v>0</v>
      </c>
      <c r="Y42" s="105">
        <f t="shared" si="9"/>
        <v>344</v>
      </c>
      <c r="Z42" s="13"/>
    </row>
    <row r="43" spans="1:26" ht="17.25" thickTop="1" thickBot="1" x14ac:dyDescent="0.3">
      <c r="A43" s="368"/>
      <c r="B43" s="201" t="s">
        <v>27</v>
      </c>
      <c r="C43" s="259" t="s">
        <v>212</v>
      </c>
      <c r="D43" s="202" t="s">
        <v>94</v>
      </c>
      <c r="E43" s="203" t="s">
        <v>57</v>
      </c>
      <c r="F43" s="203" t="s">
        <v>56</v>
      </c>
      <c r="G43" s="203" t="s">
        <v>65</v>
      </c>
      <c r="H43" s="203" t="s">
        <v>67</v>
      </c>
      <c r="I43" s="203" t="s">
        <v>88</v>
      </c>
      <c r="J43" s="260" t="s">
        <v>92</v>
      </c>
      <c r="K43" s="260" t="s">
        <v>241</v>
      </c>
      <c r="L43" s="260" t="s">
        <v>222</v>
      </c>
      <c r="M43" s="111" t="s">
        <v>28</v>
      </c>
      <c r="N43" s="111" t="s">
        <v>29</v>
      </c>
      <c r="O43" s="111" t="s">
        <v>30</v>
      </c>
      <c r="P43" s="111" t="s">
        <v>31</v>
      </c>
      <c r="Q43" s="111" t="s">
        <v>32</v>
      </c>
      <c r="R43" s="111" t="s">
        <v>33</v>
      </c>
      <c r="S43" s="111" t="s">
        <v>34</v>
      </c>
      <c r="T43" s="111" t="s">
        <v>35</v>
      </c>
      <c r="U43" s="111" t="s">
        <v>36</v>
      </c>
      <c r="V43" s="111" t="s">
        <v>8</v>
      </c>
      <c r="W43" s="111" t="s">
        <v>26</v>
      </c>
      <c r="X43" s="111" t="s">
        <v>37</v>
      </c>
      <c r="Y43" s="262" t="s">
        <v>229</v>
      </c>
      <c r="Z43" s="13"/>
    </row>
    <row r="44" spans="1:26" ht="15" customHeight="1" x14ac:dyDescent="0.2">
      <c r="A44" s="368"/>
      <c r="B44" s="369" t="s">
        <v>213</v>
      </c>
      <c r="C44" s="213" t="s">
        <v>121</v>
      </c>
      <c r="D44" s="231">
        <v>0</v>
      </c>
      <c r="E44" s="231">
        <v>0</v>
      </c>
      <c r="F44" s="231">
        <v>0</v>
      </c>
      <c r="G44" s="232">
        <v>0</v>
      </c>
      <c r="H44" s="232">
        <v>361</v>
      </c>
      <c r="I44" s="232">
        <v>454</v>
      </c>
      <c r="J44" s="232">
        <v>1809</v>
      </c>
      <c r="K44" s="232">
        <v>893</v>
      </c>
      <c r="L44" s="232">
        <f t="shared" ref="L44:L50" si="10">SUM(M44:X44)</f>
        <v>264</v>
      </c>
      <c r="M44" s="61">
        <f>'1'!$AI$119</f>
        <v>35</v>
      </c>
      <c r="N44" s="61">
        <f>'2'!$AF$119</f>
        <v>4</v>
      </c>
      <c r="O44" s="61">
        <f>'3'!$AI$119</f>
        <v>93</v>
      </c>
      <c r="P44" s="61">
        <f>'4'!$AH$119</f>
        <v>132</v>
      </c>
      <c r="Q44" s="61">
        <f>'5'!AI119</f>
        <v>0</v>
      </c>
      <c r="R44" s="61">
        <f>'6'!$AH$119</f>
        <v>0</v>
      </c>
      <c r="S44" s="61">
        <f>'7'!$AI$119</f>
        <v>0</v>
      </c>
      <c r="T44" s="61">
        <f>'8'!$AI$119</f>
        <v>0</v>
      </c>
      <c r="U44" s="61">
        <f>'9'!$AH$119</f>
        <v>0</v>
      </c>
      <c r="V44" s="61">
        <f>'10'!$AI$119</f>
        <v>0</v>
      </c>
      <c r="W44" s="61">
        <f>'11'!$AH$119</f>
        <v>0</v>
      </c>
      <c r="X44" s="61">
        <f>'12'!$AI$119</f>
        <v>0</v>
      </c>
      <c r="Y44" s="105">
        <f t="shared" ref="Y44:Y50" si="11">SUM(M44:X44)</f>
        <v>264</v>
      </c>
      <c r="Z44" s="13"/>
    </row>
    <row r="45" spans="1:26" ht="15" x14ac:dyDescent="0.2">
      <c r="A45" s="368"/>
      <c r="B45" s="370"/>
      <c r="C45" s="211" t="s">
        <v>120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618</v>
      </c>
      <c r="K45" s="65">
        <v>2245</v>
      </c>
      <c r="L45" s="65">
        <f t="shared" si="10"/>
        <v>1591</v>
      </c>
      <c r="M45" s="62">
        <f>SUM('1'!$AI$132:$AI$133)</f>
        <v>350</v>
      </c>
      <c r="N45" s="62">
        <f>SUM('2'!$AF$132:$AF$133)</f>
        <v>300</v>
      </c>
      <c r="O45" s="62">
        <f>SUM('3'!$AI$132:$AI$133)</f>
        <v>347</v>
      </c>
      <c r="P45" s="62">
        <f>SUM('4'!$AH$132:$AH$133)</f>
        <v>284</v>
      </c>
      <c r="Q45" s="62">
        <f>SUM('5'!$AI$132:$AI$133)</f>
        <v>202</v>
      </c>
      <c r="R45" s="62">
        <f>SUM('6'!$AH$132:$AH$133)</f>
        <v>108</v>
      </c>
      <c r="S45" s="62">
        <f>SUM('7'!$AI$132:$AI$133)</f>
        <v>0</v>
      </c>
      <c r="T45" s="62">
        <f>SUM('8'!$AI$132:$AI$133)</f>
        <v>0</v>
      </c>
      <c r="U45" s="62">
        <f>SUM('9'!$AH$132:$AH$133)</f>
        <v>0</v>
      </c>
      <c r="V45" s="62">
        <f>SUM('10'!$AI$132:$AI$133)</f>
        <v>0</v>
      </c>
      <c r="W45" s="62">
        <f>SUM('11'!$AH$132:$AH$133)</f>
        <v>0</v>
      </c>
      <c r="X45" s="62">
        <f>SUM('12'!$AI$132:$AI$133)</f>
        <v>0</v>
      </c>
      <c r="Y45" s="105">
        <f t="shared" si="11"/>
        <v>1591</v>
      </c>
      <c r="Z45" s="13"/>
    </row>
    <row r="46" spans="1:26" ht="15" x14ac:dyDescent="0.2">
      <c r="A46" s="368"/>
      <c r="B46" s="370"/>
      <c r="C46" s="214" t="s">
        <v>119</v>
      </c>
      <c r="D46" s="14"/>
      <c r="E46" s="15" t="s">
        <v>124</v>
      </c>
      <c r="F46" s="15" t="s">
        <v>124</v>
      </c>
      <c r="G46" s="15" t="s">
        <v>124</v>
      </c>
      <c r="H46" s="15" t="s">
        <v>124</v>
      </c>
      <c r="I46" s="15"/>
      <c r="J46" s="15">
        <v>3</v>
      </c>
      <c r="K46" s="15">
        <v>561</v>
      </c>
      <c r="L46" s="66">
        <f t="shared" si="10"/>
        <v>598</v>
      </c>
      <c r="M46" s="62">
        <f>'1'!$AI$134</f>
        <v>148</v>
      </c>
      <c r="N46" s="62">
        <f>'2'!$AF$134</f>
        <v>131</v>
      </c>
      <c r="O46" s="62">
        <f>'3'!$AI$134</f>
        <v>149</v>
      </c>
      <c r="P46" s="62">
        <f>'4'!$AH$134</f>
        <v>100</v>
      </c>
      <c r="Q46" s="62">
        <f>'5'!$AI$134</f>
        <v>68</v>
      </c>
      <c r="R46" s="62">
        <f>'6'!$AH$134</f>
        <v>2</v>
      </c>
      <c r="S46" s="62">
        <f>'7'!$AI$134</f>
        <v>0</v>
      </c>
      <c r="T46" s="62">
        <f>'8'!$AI$134</f>
        <v>0</v>
      </c>
      <c r="U46" s="62">
        <f>'9'!$AH$134</f>
        <v>0</v>
      </c>
      <c r="V46" s="62">
        <f>'10'!$AI$134</f>
        <v>0</v>
      </c>
      <c r="W46" s="62">
        <f>'11'!$AH$134</f>
        <v>0</v>
      </c>
      <c r="X46" s="62">
        <f>'12'!$AI$134</f>
        <v>0</v>
      </c>
      <c r="Y46" s="105">
        <f t="shared" si="11"/>
        <v>598</v>
      </c>
      <c r="Z46" s="13"/>
    </row>
    <row r="47" spans="1:26" ht="15" x14ac:dyDescent="0.2">
      <c r="A47" s="368"/>
      <c r="B47" s="370"/>
      <c r="C47" s="220" t="s">
        <v>122</v>
      </c>
      <c r="D47" s="112">
        <v>0</v>
      </c>
      <c r="E47" s="218">
        <v>0</v>
      </c>
      <c r="F47" s="218">
        <v>0</v>
      </c>
      <c r="G47" s="221">
        <v>0</v>
      </c>
      <c r="H47" s="221">
        <v>60698</v>
      </c>
      <c r="I47" s="221">
        <v>92447</v>
      </c>
      <c r="J47" s="221">
        <v>79154</v>
      </c>
      <c r="K47" s="221">
        <v>81426</v>
      </c>
      <c r="L47" s="221">
        <f t="shared" si="10"/>
        <v>42201</v>
      </c>
      <c r="M47" s="210">
        <f>'1'!$AI$135</f>
        <v>8359</v>
      </c>
      <c r="N47" s="210">
        <f>'2'!$AF$135</f>
        <v>7090</v>
      </c>
      <c r="O47" s="210">
        <f>'3'!$AI$135</f>
        <v>8517</v>
      </c>
      <c r="P47" s="210">
        <f>'4'!$AH$135</f>
        <v>7205</v>
      </c>
      <c r="Q47" s="210">
        <f>'5'!$AI$135</f>
        <v>7453</v>
      </c>
      <c r="R47" s="210">
        <f>'6'!$AH$135</f>
        <v>3577</v>
      </c>
      <c r="S47" s="210">
        <f>'7'!$AI$135</f>
        <v>0</v>
      </c>
      <c r="T47" s="210">
        <f>'8'!$AI$135</f>
        <v>0</v>
      </c>
      <c r="U47" s="210">
        <f>'9'!$AH$135</f>
        <v>0</v>
      </c>
      <c r="V47" s="210">
        <f>'10'!$AI$135</f>
        <v>0</v>
      </c>
      <c r="W47" s="210">
        <f>'11'!$AH$135</f>
        <v>0</v>
      </c>
      <c r="X47" s="210">
        <f>'12'!$AI$135</f>
        <v>0</v>
      </c>
      <c r="Y47" s="105">
        <f t="shared" si="11"/>
        <v>42201</v>
      </c>
      <c r="Z47" s="13"/>
    </row>
    <row r="48" spans="1:26" ht="15" x14ac:dyDescent="0.2">
      <c r="A48" s="368"/>
      <c r="B48" s="370"/>
      <c r="C48" s="215" t="s">
        <v>71</v>
      </c>
      <c r="D48" s="218">
        <v>0</v>
      </c>
      <c r="E48" s="112">
        <v>0</v>
      </c>
      <c r="F48" s="112">
        <v>0</v>
      </c>
      <c r="G48" s="219">
        <v>0</v>
      </c>
      <c r="H48" s="219">
        <v>60279</v>
      </c>
      <c r="I48" s="219">
        <v>87419</v>
      </c>
      <c r="J48" s="219">
        <v>79316</v>
      </c>
      <c r="K48" s="219">
        <v>78053</v>
      </c>
      <c r="L48" s="219">
        <f t="shared" si="10"/>
        <v>40882</v>
      </c>
      <c r="M48" s="210">
        <f>'1'!$AI$136</f>
        <v>8174</v>
      </c>
      <c r="N48" s="210">
        <f>'2'!$AF$136</f>
        <v>6742</v>
      </c>
      <c r="O48" s="210">
        <f>'3'!$AI$136</f>
        <v>8276</v>
      </c>
      <c r="P48" s="210">
        <f>'4'!$AH$136</f>
        <v>6968</v>
      </c>
      <c r="Q48" s="210">
        <f>'5'!$AI$136</f>
        <v>7260</v>
      </c>
      <c r="R48" s="210">
        <f>'6'!$AH$136</f>
        <v>3462</v>
      </c>
      <c r="S48" s="210">
        <f>'7'!$AI$136</f>
        <v>0</v>
      </c>
      <c r="T48" s="210">
        <f>'8'!$AI$136</f>
        <v>0</v>
      </c>
      <c r="U48" s="210">
        <f>'9'!$AH$136</f>
        <v>0</v>
      </c>
      <c r="V48" s="210">
        <f>'10'!$AI$136</f>
        <v>0</v>
      </c>
      <c r="W48" s="210">
        <f>'11'!$AH$136</f>
        <v>0</v>
      </c>
      <c r="X48" s="210">
        <f>'12'!$AI$136</f>
        <v>0</v>
      </c>
      <c r="Y48" s="105">
        <f t="shared" si="11"/>
        <v>40882</v>
      </c>
      <c r="Z48" s="13"/>
    </row>
    <row r="49" spans="1:26" ht="15" x14ac:dyDescent="0.2">
      <c r="A49" s="368"/>
      <c r="B49" s="370"/>
      <c r="C49" s="211" t="s">
        <v>97</v>
      </c>
      <c r="D49" s="14"/>
      <c r="E49" s="14"/>
      <c r="F49" s="14"/>
      <c r="G49" s="14"/>
      <c r="H49" s="14"/>
      <c r="I49" s="14"/>
      <c r="J49" s="14">
        <v>8400</v>
      </c>
      <c r="K49" s="14">
        <v>99000</v>
      </c>
      <c r="L49" s="65">
        <f t="shared" si="10"/>
        <v>101200</v>
      </c>
      <c r="M49" s="143">
        <f>'1'!$AI$137</f>
        <v>8400</v>
      </c>
      <c r="N49" s="143">
        <f>'2'!$AF$137</f>
        <v>7200</v>
      </c>
      <c r="O49" s="143">
        <f>'3'!$AI$137</f>
        <v>8800</v>
      </c>
      <c r="P49" s="143">
        <f>'4'!$AH$137</f>
        <v>8000</v>
      </c>
      <c r="Q49" s="143">
        <f>'5'!$AI$137</f>
        <v>8000</v>
      </c>
      <c r="R49" s="143">
        <f>'6'!$AH$137</f>
        <v>8400</v>
      </c>
      <c r="S49" s="143">
        <f>'7'!$AI$137</f>
        <v>9200</v>
      </c>
      <c r="T49" s="143">
        <f>'8'!$AI$137</f>
        <v>8400</v>
      </c>
      <c r="U49" s="143">
        <f>'9'!$AH$137</f>
        <v>8800</v>
      </c>
      <c r="V49" s="143">
        <f>'10'!$AI$137</f>
        <v>8800</v>
      </c>
      <c r="W49" s="143">
        <f>'11'!AH138</f>
        <v>8000</v>
      </c>
      <c r="X49" s="143">
        <f>'12'!$AI$137</f>
        <v>9200</v>
      </c>
      <c r="Y49" s="105">
        <f t="shared" si="11"/>
        <v>101200</v>
      </c>
      <c r="Z49" s="13"/>
    </row>
    <row r="50" spans="1:26" ht="15.75" thickBot="1" x14ac:dyDescent="0.25">
      <c r="A50" s="368"/>
      <c r="B50" s="371"/>
      <c r="C50" s="214" t="s">
        <v>54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103</v>
      </c>
      <c r="K50" s="67">
        <v>2657</v>
      </c>
      <c r="L50" s="67">
        <f t="shared" si="10"/>
        <v>1510</v>
      </c>
      <c r="M50" s="63">
        <f>'1'!$AI$140</f>
        <v>371</v>
      </c>
      <c r="N50" s="63">
        <f>'2'!$AF$140</f>
        <v>319</v>
      </c>
      <c r="O50" s="63">
        <f>'3'!$AI$140</f>
        <v>412</v>
      </c>
      <c r="P50" s="63">
        <f>'4'!$AH$140</f>
        <v>373</v>
      </c>
      <c r="Q50" s="63">
        <f>'5'!$AI$140</f>
        <v>35</v>
      </c>
      <c r="R50" s="63">
        <f>'6'!$AH$140</f>
        <v>0</v>
      </c>
      <c r="S50" s="63">
        <f>'7'!$AI$140</f>
        <v>0</v>
      </c>
      <c r="T50" s="63">
        <f>'8'!$AI$140</f>
        <v>0</v>
      </c>
      <c r="U50" s="63">
        <f>'9'!$AH$140</f>
        <v>0</v>
      </c>
      <c r="V50" s="63">
        <f>'10'!$AI$140</f>
        <v>0</v>
      </c>
      <c r="W50" s="63">
        <f>'11'!$AH$141</f>
        <v>0</v>
      </c>
      <c r="X50" s="63">
        <f>'12'!$AI$140</f>
        <v>0</v>
      </c>
      <c r="Y50" s="105">
        <f t="shared" si="11"/>
        <v>1510</v>
      </c>
      <c r="Z50" s="13"/>
    </row>
    <row r="51" spans="1:26" ht="17.25" thickTop="1" thickBot="1" x14ac:dyDescent="0.3">
      <c r="A51" s="368"/>
      <c r="B51" s="201" t="s">
        <v>27</v>
      </c>
      <c r="C51" s="259" t="s">
        <v>214</v>
      </c>
      <c r="D51" s="202" t="s">
        <v>94</v>
      </c>
      <c r="E51" s="203" t="s">
        <v>57</v>
      </c>
      <c r="F51" s="203" t="s">
        <v>56</v>
      </c>
      <c r="G51" s="203" t="s">
        <v>65</v>
      </c>
      <c r="H51" s="203" t="s">
        <v>67</v>
      </c>
      <c r="I51" s="203" t="s">
        <v>88</v>
      </c>
      <c r="J51" s="260" t="s">
        <v>92</v>
      </c>
      <c r="K51" s="260" t="s">
        <v>241</v>
      </c>
      <c r="L51" s="260" t="s">
        <v>222</v>
      </c>
      <c r="M51" s="111" t="s">
        <v>28</v>
      </c>
      <c r="N51" s="111" t="s">
        <v>29</v>
      </c>
      <c r="O51" s="111" t="s">
        <v>30</v>
      </c>
      <c r="P51" s="111" t="s">
        <v>31</v>
      </c>
      <c r="Q51" s="111" t="s">
        <v>32</v>
      </c>
      <c r="R51" s="111" t="s">
        <v>33</v>
      </c>
      <c r="S51" s="111" t="s">
        <v>34</v>
      </c>
      <c r="T51" s="111" t="s">
        <v>35</v>
      </c>
      <c r="U51" s="111" t="s">
        <v>36</v>
      </c>
      <c r="V51" s="111" t="s">
        <v>8</v>
      </c>
      <c r="W51" s="111" t="s">
        <v>26</v>
      </c>
      <c r="X51" s="111" t="s">
        <v>37</v>
      </c>
      <c r="Y51" s="262" t="s">
        <v>229</v>
      </c>
      <c r="Z51" s="13"/>
    </row>
    <row r="52" spans="1:26" ht="15" customHeight="1" x14ac:dyDescent="0.2">
      <c r="A52" s="368"/>
      <c r="B52" s="369" t="s">
        <v>77</v>
      </c>
      <c r="C52" s="213" t="s">
        <v>121</v>
      </c>
      <c r="D52" s="231">
        <v>0</v>
      </c>
      <c r="E52" s="231">
        <v>0</v>
      </c>
      <c r="F52" s="231">
        <v>0</v>
      </c>
      <c r="G52" s="232">
        <v>0</v>
      </c>
      <c r="H52" s="232">
        <v>1091</v>
      </c>
      <c r="I52" s="232">
        <v>52</v>
      </c>
      <c r="J52" s="232">
        <v>0</v>
      </c>
      <c r="K52" s="232">
        <v>641</v>
      </c>
      <c r="L52" s="232">
        <f t="shared" ref="L52:L58" si="12">SUM(M52:X52)</f>
        <v>113</v>
      </c>
      <c r="M52" s="61">
        <f>'1'!$AI$142</f>
        <v>17</v>
      </c>
      <c r="N52" s="61">
        <f>'2'!$AF$142</f>
        <v>14</v>
      </c>
      <c r="O52" s="61">
        <f>'3'!$AI$142</f>
        <v>9</v>
      </c>
      <c r="P52" s="61">
        <f>'4'!$AH$142</f>
        <v>73</v>
      </c>
      <c r="Q52" s="61">
        <f>'5'!AI142</f>
        <v>0</v>
      </c>
      <c r="R52" s="61">
        <f>'6'!$AH$142</f>
        <v>0</v>
      </c>
      <c r="S52" s="61">
        <f>'7'!$AI$142</f>
        <v>0</v>
      </c>
      <c r="T52" s="61">
        <f>'8'!$AI$142</f>
        <v>0</v>
      </c>
      <c r="U52" s="61">
        <f>'9'!$AH$142</f>
        <v>0</v>
      </c>
      <c r="V52" s="61">
        <f>'10'!$AI$142</f>
        <v>0</v>
      </c>
      <c r="W52" s="61">
        <f>'11'!$AH$142</f>
        <v>0</v>
      </c>
      <c r="X52" s="61">
        <f>'12'!$AI$142</f>
        <v>0</v>
      </c>
      <c r="Y52" s="105">
        <f t="shared" ref="Y52:Y58" si="13">SUM(M52:X52)</f>
        <v>113</v>
      </c>
      <c r="Z52" s="13"/>
    </row>
    <row r="53" spans="1:26" ht="15" x14ac:dyDescent="0.2">
      <c r="A53" s="368"/>
      <c r="B53" s="370"/>
      <c r="C53" s="211" t="s">
        <v>120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264</v>
      </c>
      <c r="K53" s="65">
        <v>1115</v>
      </c>
      <c r="L53" s="65">
        <f t="shared" si="12"/>
        <v>1480</v>
      </c>
      <c r="M53" s="62">
        <f>SUM('1'!$AI$155:$AI$156)</f>
        <v>267</v>
      </c>
      <c r="N53" s="62">
        <f>SUM('2'!$AF$155:$AF$156)</f>
        <v>226</v>
      </c>
      <c r="O53" s="62">
        <f>SUM('3'!$AI$155:$AI$156)</f>
        <v>303</v>
      </c>
      <c r="P53" s="62">
        <f>SUM('4'!$AH$155:$AH$156)</f>
        <v>302</v>
      </c>
      <c r="Q53" s="62">
        <f>SUM('5'!$AI$155:$AI$156)</f>
        <v>245</v>
      </c>
      <c r="R53" s="62">
        <f>SUM('6'!$AH$155:$AH$156)</f>
        <v>137</v>
      </c>
      <c r="S53" s="62">
        <f>SUM('7'!$AI$155:$AI$156)</f>
        <v>0</v>
      </c>
      <c r="T53" s="62">
        <f>SUM('8'!$AI$155:$AI$156)</f>
        <v>0</v>
      </c>
      <c r="U53" s="62">
        <f>SUM('9'!$AH$155:$AH$156)</f>
        <v>0</v>
      </c>
      <c r="V53" s="62">
        <f>SUM('10'!$AI$155:$AI$156)</f>
        <v>0</v>
      </c>
      <c r="W53" s="62">
        <f>SUM('11'!$AH$155:$AH$156)</f>
        <v>0</v>
      </c>
      <c r="X53" s="62">
        <f>SUM('12'!$AI$155:$AI$156)</f>
        <v>0</v>
      </c>
      <c r="Y53" s="105">
        <f t="shared" si="13"/>
        <v>1480</v>
      </c>
      <c r="Z53" s="13"/>
    </row>
    <row r="54" spans="1:26" ht="15" x14ac:dyDescent="0.2">
      <c r="A54" s="368"/>
      <c r="B54" s="370"/>
      <c r="C54" s="214" t="s">
        <v>119</v>
      </c>
      <c r="D54" s="14"/>
      <c r="E54" s="15" t="s">
        <v>124</v>
      </c>
      <c r="F54" s="15" t="s">
        <v>124</v>
      </c>
      <c r="G54" s="15" t="s">
        <v>124</v>
      </c>
      <c r="H54" s="15" t="s">
        <v>124</v>
      </c>
      <c r="I54" s="15"/>
      <c r="J54" s="15">
        <v>0</v>
      </c>
      <c r="K54" s="15">
        <v>892</v>
      </c>
      <c r="L54" s="66">
        <f t="shared" si="12"/>
        <v>798</v>
      </c>
      <c r="M54" s="62">
        <f>'1'!$AI$157</f>
        <v>162</v>
      </c>
      <c r="N54" s="62">
        <f>'2'!$AF$157</f>
        <v>125</v>
      </c>
      <c r="O54" s="62">
        <f>'3'!$AI$157</f>
        <v>184</v>
      </c>
      <c r="P54" s="62">
        <f>'4'!$AH$157</f>
        <v>158</v>
      </c>
      <c r="Q54" s="62">
        <f>'5'!$AI$157</f>
        <v>39</v>
      </c>
      <c r="R54" s="62">
        <f>'6'!$AH$157</f>
        <v>130</v>
      </c>
      <c r="S54" s="62">
        <f>'7'!$AI$157</f>
        <v>0</v>
      </c>
      <c r="T54" s="62">
        <f>'8'!$AI$157</f>
        <v>0</v>
      </c>
      <c r="U54" s="62">
        <f>'9'!$AH$157</f>
        <v>0</v>
      </c>
      <c r="V54" s="62">
        <f>'10'!$AI$157</f>
        <v>0</v>
      </c>
      <c r="W54" s="62">
        <f>'11'!$AH$157</f>
        <v>0</v>
      </c>
      <c r="X54" s="62">
        <f>'12'!$AI$157</f>
        <v>0</v>
      </c>
      <c r="Y54" s="105">
        <f t="shared" si="13"/>
        <v>798</v>
      </c>
      <c r="Z54" s="13"/>
    </row>
    <row r="55" spans="1:26" ht="15" x14ac:dyDescent="0.2">
      <c r="A55" s="368"/>
      <c r="B55" s="370"/>
      <c r="C55" s="220" t="s">
        <v>122</v>
      </c>
      <c r="D55" s="112">
        <v>0</v>
      </c>
      <c r="E55" s="218">
        <v>0</v>
      </c>
      <c r="F55" s="218">
        <v>0</v>
      </c>
      <c r="G55" s="221">
        <v>0</v>
      </c>
      <c r="H55" s="221">
        <v>54533</v>
      </c>
      <c r="I55" s="221">
        <v>97893</v>
      </c>
      <c r="J55" s="221">
        <v>90408</v>
      </c>
      <c r="K55" s="221">
        <v>85673</v>
      </c>
      <c r="L55" s="221">
        <f t="shared" si="12"/>
        <v>35512</v>
      </c>
      <c r="M55" s="210">
        <f>'1'!$AI$158</f>
        <v>6699</v>
      </c>
      <c r="N55" s="210">
        <f>'2'!$AF$158</f>
        <v>5511</v>
      </c>
      <c r="O55" s="210">
        <f>'3'!$AI$158</f>
        <v>7218</v>
      </c>
      <c r="P55" s="210">
        <f>'4'!$AH$158</f>
        <v>6728</v>
      </c>
      <c r="Q55" s="210">
        <f>'5'!$AI$158</f>
        <v>6577</v>
      </c>
      <c r="R55" s="210">
        <f>'6'!$AH$158</f>
        <v>2779</v>
      </c>
      <c r="S55" s="210">
        <f>'7'!$AI$158</f>
        <v>0</v>
      </c>
      <c r="T55" s="210">
        <f>'8'!$AI$158</f>
        <v>0</v>
      </c>
      <c r="U55" s="210">
        <f>'9'!$AH$158</f>
        <v>0</v>
      </c>
      <c r="V55" s="210">
        <f>'10'!$AI$158</f>
        <v>0</v>
      </c>
      <c r="W55" s="210">
        <f>'11'!$AH$158</f>
        <v>0</v>
      </c>
      <c r="X55" s="210">
        <f>'12'!$AI$158</f>
        <v>0</v>
      </c>
      <c r="Y55" s="105">
        <f t="shared" si="13"/>
        <v>35512</v>
      </c>
      <c r="Z55" s="13"/>
    </row>
    <row r="56" spans="1:26" ht="15" x14ac:dyDescent="0.2">
      <c r="A56" s="368"/>
      <c r="B56" s="370"/>
      <c r="C56" s="215" t="s">
        <v>71</v>
      </c>
      <c r="D56" s="218">
        <v>0</v>
      </c>
      <c r="E56" s="112">
        <v>0</v>
      </c>
      <c r="F56" s="112">
        <v>0</v>
      </c>
      <c r="G56" s="219">
        <v>0</v>
      </c>
      <c r="H56" s="219">
        <v>53683</v>
      </c>
      <c r="I56" s="219">
        <v>96353</v>
      </c>
      <c r="J56" s="219">
        <v>88151</v>
      </c>
      <c r="K56" s="219">
        <v>83893</v>
      </c>
      <c r="L56" s="219">
        <f t="shared" si="12"/>
        <v>34802</v>
      </c>
      <c r="M56" s="210">
        <f>'1'!$AI$159</f>
        <v>6613</v>
      </c>
      <c r="N56" s="210">
        <f>'2'!$AF$159</f>
        <v>5385</v>
      </c>
      <c r="O56" s="210">
        <f>'3'!$AI$159</f>
        <v>7072</v>
      </c>
      <c r="P56" s="210">
        <f>'4'!$AH$159</f>
        <v>6565</v>
      </c>
      <c r="Q56" s="210">
        <f>'5'!$AI$159</f>
        <v>6449</v>
      </c>
      <c r="R56" s="210">
        <f>'6'!$AH$159</f>
        <v>2718</v>
      </c>
      <c r="S56" s="210">
        <f>'7'!$AI$159</f>
        <v>0</v>
      </c>
      <c r="T56" s="210">
        <f>'8'!$AI$159</f>
        <v>0</v>
      </c>
      <c r="U56" s="210">
        <f>'9'!$AH$159</f>
        <v>0</v>
      </c>
      <c r="V56" s="210">
        <f>'10'!$AI$159</f>
        <v>0</v>
      </c>
      <c r="W56" s="210">
        <f>'11'!$AH$159</f>
        <v>0</v>
      </c>
      <c r="X56" s="210">
        <f>'12'!$AI$159</f>
        <v>0</v>
      </c>
      <c r="Y56" s="105">
        <f t="shared" si="13"/>
        <v>34802</v>
      </c>
      <c r="Z56" s="13"/>
    </row>
    <row r="57" spans="1:26" ht="15" x14ac:dyDescent="0.2">
      <c r="A57" s="368"/>
      <c r="B57" s="370"/>
      <c r="C57" s="211" t="s">
        <v>97</v>
      </c>
      <c r="D57" s="14"/>
      <c r="E57" s="14"/>
      <c r="F57" s="14"/>
      <c r="G57" s="14"/>
      <c r="H57" s="14"/>
      <c r="I57" s="14"/>
      <c r="J57" s="14">
        <v>8000</v>
      </c>
      <c r="K57" s="14">
        <v>98800</v>
      </c>
      <c r="L57" s="65">
        <f t="shared" si="12"/>
        <v>100800</v>
      </c>
      <c r="M57" s="143">
        <f>'1'!$AI$160</f>
        <v>8000</v>
      </c>
      <c r="N57" s="143">
        <f>'2'!$AF$160</f>
        <v>7200</v>
      </c>
      <c r="O57" s="143">
        <f>'3'!$AI$160</f>
        <v>8800</v>
      </c>
      <c r="P57" s="143">
        <f>'4'!$AH$160</f>
        <v>8000</v>
      </c>
      <c r="Q57" s="143">
        <f>'5'!$AI$160</f>
        <v>8000</v>
      </c>
      <c r="R57" s="143">
        <f>'6'!$AH$160</f>
        <v>8400</v>
      </c>
      <c r="S57" s="143">
        <f>'7'!$AI$160</f>
        <v>9200</v>
      </c>
      <c r="T57" s="143">
        <f>'8'!$AI$160</f>
        <v>8400</v>
      </c>
      <c r="U57" s="143">
        <f>'9'!$AH$160</f>
        <v>8800</v>
      </c>
      <c r="V57" s="143">
        <f>'10'!$AI$160</f>
        <v>8800</v>
      </c>
      <c r="W57" s="143">
        <f>'11'!$AH$161</f>
        <v>8000</v>
      </c>
      <c r="X57" s="143">
        <f>'12'!$AI$160</f>
        <v>9200</v>
      </c>
      <c r="Y57" s="105">
        <f t="shared" si="13"/>
        <v>100800</v>
      </c>
      <c r="Z57" s="13"/>
    </row>
    <row r="58" spans="1:26" ht="17.25" customHeight="1" thickBot="1" x14ac:dyDescent="0.25">
      <c r="A58" s="368"/>
      <c r="B58" s="371"/>
      <c r="C58" s="214" t="s">
        <v>54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112</v>
      </c>
      <c r="K58" s="67">
        <v>345</v>
      </c>
      <c r="L58" s="67">
        <f t="shared" si="12"/>
        <v>241</v>
      </c>
      <c r="M58" s="63">
        <f>'1'!$AI$163</f>
        <v>20</v>
      </c>
      <c r="N58" s="63">
        <f>'2'!$AF$163</f>
        <v>12</v>
      </c>
      <c r="O58" s="63">
        <f>'3'!$AI$163</f>
        <v>196</v>
      </c>
      <c r="P58" s="63">
        <f>'4'!$AH$163</f>
        <v>13</v>
      </c>
      <c r="Q58" s="63">
        <f>'5'!$AI$163</f>
        <v>0</v>
      </c>
      <c r="R58" s="63">
        <f>'6'!$AH$163</f>
        <v>0</v>
      </c>
      <c r="S58" s="63">
        <f>'7'!$AI$163</f>
        <v>0</v>
      </c>
      <c r="T58" s="63">
        <f>'8'!$AI$163</f>
        <v>0</v>
      </c>
      <c r="U58" s="63">
        <f>'9'!$AH$163</f>
        <v>0</v>
      </c>
      <c r="V58" s="63">
        <f>'10'!$AI$163</f>
        <v>0</v>
      </c>
      <c r="W58" s="63">
        <f>'11'!$AH$164</f>
        <v>0</v>
      </c>
      <c r="X58" s="63">
        <f>'12'!$AI$163</f>
        <v>0</v>
      </c>
      <c r="Y58" s="105">
        <f t="shared" si="13"/>
        <v>241</v>
      </c>
      <c r="Z58" s="13"/>
    </row>
    <row r="59" spans="1:26" ht="17.25" thickTop="1" thickBot="1" x14ac:dyDescent="0.3">
      <c r="A59" s="368"/>
      <c r="B59" s="201" t="s">
        <v>27</v>
      </c>
      <c r="C59" s="259" t="s">
        <v>215</v>
      </c>
      <c r="D59" s="202" t="s">
        <v>94</v>
      </c>
      <c r="E59" s="203" t="s">
        <v>57</v>
      </c>
      <c r="F59" s="203" t="s">
        <v>56</v>
      </c>
      <c r="G59" s="203" t="s">
        <v>65</v>
      </c>
      <c r="H59" s="203" t="s">
        <v>67</v>
      </c>
      <c r="I59" s="203" t="s">
        <v>88</v>
      </c>
      <c r="J59" s="260" t="s">
        <v>92</v>
      </c>
      <c r="K59" s="260" t="s">
        <v>241</v>
      </c>
      <c r="L59" s="260" t="s">
        <v>222</v>
      </c>
      <c r="M59" s="111" t="s">
        <v>28</v>
      </c>
      <c r="N59" s="111" t="s">
        <v>29</v>
      </c>
      <c r="O59" s="111" t="s">
        <v>30</v>
      </c>
      <c r="P59" s="111" t="s">
        <v>31</v>
      </c>
      <c r="Q59" s="111" t="s">
        <v>32</v>
      </c>
      <c r="R59" s="111" t="s">
        <v>33</v>
      </c>
      <c r="S59" s="111" t="s">
        <v>34</v>
      </c>
      <c r="T59" s="111" t="s">
        <v>35</v>
      </c>
      <c r="U59" s="111" t="s">
        <v>36</v>
      </c>
      <c r="V59" s="111" t="s">
        <v>8</v>
      </c>
      <c r="W59" s="111" t="s">
        <v>26</v>
      </c>
      <c r="X59" s="111" t="s">
        <v>37</v>
      </c>
      <c r="Y59" s="262" t="s">
        <v>229</v>
      </c>
      <c r="Z59" s="13"/>
    </row>
    <row r="60" spans="1:26" ht="15" customHeight="1" x14ac:dyDescent="0.2">
      <c r="A60" s="368"/>
      <c r="B60" s="369" t="s">
        <v>79</v>
      </c>
      <c r="C60" s="213" t="s">
        <v>121</v>
      </c>
      <c r="D60" s="231">
        <v>0</v>
      </c>
      <c r="E60" s="231">
        <v>0</v>
      </c>
      <c r="F60" s="231">
        <v>0</v>
      </c>
      <c r="G60" s="232">
        <v>0</v>
      </c>
      <c r="H60" s="232">
        <v>1214</v>
      </c>
      <c r="I60" s="232">
        <v>1212</v>
      </c>
      <c r="J60" s="232">
        <v>851</v>
      </c>
      <c r="K60" s="232">
        <v>1443</v>
      </c>
      <c r="L60" s="232">
        <f t="shared" ref="L60:L66" si="14">SUM(M60:X60)</f>
        <v>137</v>
      </c>
      <c r="M60" s="61">
        <f>'1'!$AI$165</f>
        <v>28</v>
      </c>
      <c r="N60" s="61">
        <f>'2'!$AF$165</f>
        <v>45</v>
      </c>
      <c r="O60" s="61">
        <f>'3'!$AI$165</f>
        <v>22</v>
      </c>
      <c r="P60" s="61">
        <f>'4'!$AH$165</f>
        <v>42</v>
      </c>
      <c r="Q60" s="61">
        <f>'5'!AI165</f>
        <v>0</v>
      </c>
      <c r="R60" s="61">
        <f>'6'!$AH$165</f>
        <v>0</v>
      </c>
      <c r="S60" s="61">
        <f>'7'!$AI$165</f>
        <v>0</v>
      </c>
      <c r="T60" s="61">
        <f>'8'!$AI$165</f>
        <v>0</v>
      </c>
      <c r="U60" s="61">
        <f>'9'!$AH$165</f>
        <v>0</v>
      </c>
      <c r="V60" s="61">
        <f>'10'!$AI$165</f>
        <v>0</v>
      </c>
      <c r="W60" s="61">
        <f>'11'!$AH$165</f>
        <v>0</v>
      </c>
      <c r="X60" s="61">
        <f>'12'!$AI$165</f>
        <v>0</v>
      </c>
      <c r="Y60" s="105">
        <f t="shared" ref="Y60:Y66" si="15">SUM(M60:X60)</f>
        <v>137</v>
      </c>
      <c r="Z60" s="13"/>
    </row>
    <row r="61" spans="1:26" ht="15" x14ac:dyDescent="0.2">
      <c r="A61" s="368"/>
      <c r="B61" s="370"/>
      <c r="C61" s="211" t="s">
        <v>120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28474</v>
      </c>
      <c r="K61" s="65">
        <v>2606</v>
      </c>
      <c r="L61" s="65">
        <f t="shared" si="14"/>
        <v>870</v>
      </c>
      <c r="M61" s="62">
        <f>SUM('1'!$AI$178:$AI$179)</f>
        <v>101</v>
      </c>
      <c r="N61" s="62">
        <f>SUM('2'!$AF$178:$AF$179)</f>
        <v>103</v>
      </c>
      <c r="O61" s="62">
        <f>SUM('3'!$AI$178:$AI$179)</f>
        <v>104</v>
      </c>
      <c r="P61" s="62">
        <f>SUM('4'!$AH$178:$AH$179)</f>
        <v>81</v>
      </c>
      <c r="Q61" s="62">
        <f>SUM('5'!$AI$178:$AI$179)</f>
        <v>274</v>
      </c>
      <c r="R61" s="62">
        <f>SUM('6'!$AH$178:$AH$179)</f>
        <v>207</v>
      </c>
      <c r="S61" s="62">
        <f>SUM('7'!$AI$178:$AI$179)</f>
        <v>0</v>
      </c>
      <c r="T61" s="62">
        <f>SUM('8'!$AI$178:$AI$179)</f>
        <v>0</v>
      </c>
      <c r="U61" s="62">
        <f>SUM('9'!$AH$178:$AH$179)</f>
        <v>0</v>
      </c>
      <c r="V61" s="62">
        <f>SUM('10'!$AI$178:$AI$179)</f>
        <v>0</v>
      </c>
      <c r="W61" s="62">
        <f>SUM('11'!$AH$178:$AH$179)</f>
        <v>0</v>
      </c>
      <c r="X61" s="62">
        <f>SUM('12'!$AI$178:$AI$179)</f>
        <v>0</v>
      </c>
      <c r="Y61" s="105">
        <f t="shared" si="15"/>
        <v>870</v>
      </c>
      <c r="Z61" s="13"/>
    </row>
    <row r="62" spans="1:26" ht="15" x14ac:dyDescent="0.2">
      <c r="A62" s="368"/>
      <c r="B62" s="370"/>
      <c r="C62" s="214" t="s">
        <v>119</v>
      </c>
      <c r="D62" s="14"/>
      <c r="E62" s="15" t="s">
        <v>124</v>
      </c>
      <c r="F62" s="15" t="s">
        <v>124</v>
      </c>
      <c r="G62" s="15" t="s">
        <v>124</v>
      </c>
      <c r="H62" s="15" t="s">
        <v>124</v>
      </c>
      <c r="I62" s="15"/>
      <c r="J62" s="15">
        <v>2802</v>
      </c>
      <c r="K62" s="15">
        <v>20582</v>
      </c>
      <c r="L62" s="66">
        <f t="shared" si="14"/>
        <v>2701</v>
      </c>
      <c r="M62" s="62">
        <f>'1'!$AI$180</f>
        <v>237</v>
      </c>
      <c r="N62" s="62">
        <f>'2'!$AF$180</f>
        <v>208</v>
      </c>
      <c r="O62" s="62">
        <f>'3'!$AI$180</f>
        <v>256</v>
      </c>
      <c r="P62" s="62">
        <f>'4'!$AH$180</f>
        <v>240</v>
      </c>
      <c r="Q62" s="62">
        <f>'5'!$AI$180</f>
        <v>1130</v>
      </c>
      <c r="R62" s="62">
        <f>'6'!$AH$180</f>
        <v>630</v>
      </c>
      <c r="S62" s="62">
        <f>'7'!$AI$180</f>
        <v>0</v>
      </c>
      <c r="T62" s="62">
        <f>'8'!$AI$180</f>
        <v>0</v>
      </c>
      <c r="U62" s="62">
        <f>'9'!$AH$180</f>
        <v>0</v>
      </c>
      <c r="V62" s="62">
        <f>'10'!$AI$180</f>
        <v>0</v>
      </c>
      <c r="W62" s="62">
        <f>'11'!$AH$180</f>
        <v>0</v>
      </c>
      <c r="X62" s="62">
        <f>'12'!$AI$180</f>
        <v>0</v>
      </c>
      <c r="Y62" s="105">
        <f t="shared" si="15"/>
        <v>2701</v>
      </c>
      <c r="Z62" s="13"/>
    </row>
    <row r="63" spans="1:26" ht="15" x14ac:dyDescent="0.2">
      <c r="A63" s="368"/>
      <c r="B63" s="370"/>
      <c r="C63" s="220" t="s">
        <v>122</v>
      </c>
      <c r="D63" s="112">
        <v>0</v>
      </c>
      <c r="E63" s="218">
        <v>0</v>
      </c>
      <c r="F63" s="218">
        <v>0</v>
      </c>
      <c r="G63" s="221">
        <v>0</v>
      </c>
      <c r="H63" s="221">
        <v>48678</v>
      </c>
      <c r="I63" s="221">
        <v>93626</v>
      </c>
      <c r="J63" s="221">
        <v>87543</v>
      </c>
      <c r="K63" s="221">
        <v>92417</v>
      </c>
      <c r="L63" s="221">
        <f t="shared" si="14"/>
        <v>39483</v>
      </c>
      <c r="M63" s="210">
        <f>'1'!$AI$181</f>
        <v>7845</v>
      </c>
      <c r="N63" s="210">
        <f>'2'!$AF$181</f>
        <v>6549</v>
      </c>
      <c r="O63" s="210">
        <f>'3'!$AI$181</f>
        <v>8443</v>
      </c>
      <c r="P63" s="210">
        <f>'4'!$AH$181</f>
        <v>7109</v>
      </c>
      <c r="Q63" s="210">
        <f>'5'!$AI$181</f>
        <v>6130</v>
      </c>
      <c r="R63" s="210">
        <f>'6'!$AH$181</f>
        <v>3407</v>
      </c>
      <c r="S63" s="210">
        <f>'7'!$AI$181</f>
        <v>0</v>
      </c>
      <c r="T63" s="210">
        <f>'8'!$AI$181</f>
        <v>0</v>
      </c>
      <c r="U63" s="210">
        <f>'9'!$AH$181</f>
        <v>0</v>
      </c>
      <c r="V63" s="210">
        <f>'10'!$AI$181</f>
        <v>0</v>
      </c>
      <c r="W63" s="210">
        <f>'11'!$AH$181</f>
        <v>0</v>
      </c>
      <c r="X63" s="210">
        <f>'12'!$AI$181</f>
        <v>0</v>
      </c>
      <c r="Y63" s="105">
        <f t="shared" si="15"/>
        <v>39483</v>
      </c>
      <c r="Z63" s="13"/>
    </row>
    <row r="64" spans="1:26" ht="15" x14ac:dyDescent="0.2">
      <c r="A64" s="368"/>
      <c r="B64" s="370"/>
      <c r="C64" s="215" t="s">
        <v>71</v>
      </c>
      <c r="D64" s="218">
        <v>0</v>
      </c>
      <c r="E64" s="112">
        <v>0</v>
      </c>
      <c r="F64" s="112">
        <v>0</v>
      </c>
      <c r="G64" s="219">
        <v>0</v>
      </c>
      <c r="H64" s="219">
        <v>46680</v>
      </c>
      <c r="I64" s="219">
        <v>93083</v>
      </c>
      <c r="J64" s="219">
        <v>84765</v>
      </c>
      <c r="K64" s="219">
        <v>90125</v>
      </c>
      <c r="L64" s="219">
        <f t="shared" si="14"/>
        <v>38972</v>
      </c>
      <c r="M64" s="210">
        <f>'1'!$AI$182</f>
        <v>7737</v>
      </c>
      <c r="N64" s="210">
        <f>'2'!$AF$182</f>
        <v>6479</v>
      </c>
      <c r="O64" s="210">
        <f>'3'!$AI$182</f>
        <v>8368</v>
      </c>
      <c r="P64" s="210">
        <f>'4'!$AH$182</f>
        <v>7039</v>
      </c>
      <c r="Q64" s="210">
        <f>'5'!$AI$182</f>
        <v>5992</v>
      </c>
      <c r="R64" s="210">
        <f>'6'!$AH$182</f>
        <v>3357</v>
      </c>
      <c r="S64" s="210">
        <f>'7'!$AI$182</f>
        <v>0</v>
      </c>
      <c r="T64" s="210">
        <f>'8'!$AI$182</f>
        <v>0</v>
      </c>
      <c r="U64" s="210">
        <f>'9'!$AH$182</f>
        <v>0</v>
      </c>
      <c r="V64" s="210">
        <f>'10'!$AI$182</f>
        <v>0</v>
      </c>
      <c r="W64" s="210">
        <f>'11'!$AH$182</f>
        <v>0</v>
      </c>
      <c r="X64" s="210">
        <f>'12'!$AI$182</f>
        <v>0</v>
      </c>
      <c r="Y64" s="105">
        <f t="shared" si="15"/>
        <v>38972</v>
      </c>
      <c r="Z64" s="13"/>
    </row>
    <row r="65" spans="1:26" ht="15" x14ac:dyDescent="0.2">
      <c r="A65" s="368"/>
      <c r="B65" s="370"/>
      <c r="C65" s="211" t="s">
        <v>97</v>
      </c>
      <c r="D65" s="14"/>
      <c r="E65" s="14"/>
      <c r="F65" s="14"/>
      <c r="G65" s="14"/>
      <c r="H65" s="14"/>
      <c r="I65" s="14"/>
      <c r="J65" s="14">
        <v>8400</v>
      </c>
      <c r="K65" s="14">
        <v>98800</v>
      </c>
      <c r="L65" s="65">
        <f t="shared" si="14"/>
        <v>101200</v>
      </c>
      <c r="M65" s="143">
        <f>'1'!$AI$183</f>
        <v>8400</v>
      </c>
      <c r="N65" s="143">
        <f>'2'!$AF$183</f>
        <v>7200</v>
      </c>
      <c r="O65" s="143">
        <f>'3'!$AI$183</f>
        <v>8800</v>
      </c>
      <c r="P65" s="143">
        <f>'4'!$AH$183</f>
        <v>8000</v>
      </c>
      <c r="Q65" s="143">
        <f>'5'!$AI$183</f>
        <v>8000</v>
      </c>
      <c r="R65" s="143">
        <f>'6'!$AH$183</f>
        <v>8400</v>
      </c>
      <c r="S65" s="143">
        <f>'7'!$AI$183</f>
        <v>9200</v>
      </c>
      <c r="T65" s="143">
        <f>'8'!$AI$183</f>
        <v>8400</v>
      </c>
      <c r="U65" s="143">
        <f>'9'!$AH$183</f>
        <v>8800</v>
      </c>
      <c r="V65" s="143">
        <f>'10'!$AI$183</f>
        <v>8800</v>
      </c>
      <c r="W65" s="143">
        <f>'11'!$AH$184</f>
        <v>8000</v>
      </c>
      <c r="X65" s="143">
        <f>'12'!$AI$183</f>
        <v>9200</v>
      </c>
      <c r="Y65" s="105">
        <f t="shared" si="15"/>
        <v>101200</v>
      </c>
      <c r="Z65" s="13"/>
    </row>
    <row r="66" spans="1:26" ht="15.75" thickBot="1" x14ac:dyDescent="0.25">
      <c r="A66" s="368"/>
      <c r="B66" s="371"/>
      <c r="C66" s="214" t="s">
        <v>54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401</v>
      </c>
      <c r="K66" s="67">
        <v>2581</v>
      </c>
      <c r="L66" s="67">
        <f t="shared" si="14"/>
        <v>1095</v>
      </c>
      <c r="M66" s="63">
        <f>'1'!$AI$186</f>
        <v>263</v>
      </c>
      <c r="N66" s="63">
        <f>'2'!$AF$186</f>
        <v>281</v>
      </c>
      <c r="O66" s="63">
        <f>'3'!$AI$186</f>
        <v>314</v>
      </c>
      <c r="P66" s="63">
        <f>'4'!$AH$186</f>
        <v>237</v>
      </c>
      <c r="Q66" s="63">
        <f>'5'!$AI$186</f>
        <v>0</v>
      </c>
      <c r="R66" s="63">
        <f>'6'!$AH$186</f>
        <v>0</v>
      </c>
      <c r="S66" s="63">
        <f>'7'!$AI$186</f>
        <v>0</v>
      </c>
      <c r="T66" s="63">
        <f>'8'!$AI$186</f>
        <v>0</v>
      </c>
      <c r="U66" s="63">
        <f>'9'!$AH$186</f>
        <v>0</v>
      </c>
      <c r="V66" s="63">
        <f>'10'!$AI$186</f>
        <v>0</v>
      </c>
      <c r="W66" s="63">
        <f>'11'!$AH$187</f>
        <v>0</v>
      </c>
      <c r="X66" s="63">
        <f>'12'!$AI$186</f>
        <v>0</v>
      </c>
      <c r="Y66" s="105">
        <f t="shared" si="15"/>
        <v>1095</v>
      </c>
      <c r="Z66" s="13"/>
    </row>
    <row r="67" spans="1:26" ht="23.25" customHeight="1" thickTop="1" thickBot="1" x14ac:dyDescent="0.3">
      <c r="A67" s="198"/>
      <c r="B67" s="201" t="s">
        <v>27</v>
      </c>
      <c r="C67" s="259" t="s">
        <v>216</v>
      </c>
      <c r="D67" s="202" t="s">
        <v>94</v>
      </c>
      <c r="E67" s="203" t="s">
        <v>57</v>
      </c>
      <c r="F67" s="203" t="s">
        <v>56</v>
      </c>
      <c r="G67" s="203" t="s">
        <v>65</v>
      </c>
      <c r="H67" s="203" t="s">
        <v>67</v>
      </c>
      <c r="I67" s="203" t="s">
        <v>88</v>
      </c>
      <c r="J67" s="260" t="s">
        <v>92</v>
      </c>
      <c r="K67" s="260" t="s">
        <v>241</v>
      </c>
      <c r="L67" s="260" t="s">
        <v>222</v>
      </c>
      <c r="M67" s="111" t="s">
        <v>28</v>
      </c>
      <c r="N67" s="111" t="s">
        <v>29</v>
      </c>
      <c r="O67" s="111" t="s">
        <v>30</v>
      </c>
      <c r="P67" s="111" t="s">
        <v>31</v>
      </c>
      <c r="Q67" s="111" t="s">
        <v>32</v>
      </c>
      <c r="R67" s="111" t="s">
        <v>33</v>
      </c>
      <c r="S67" s="111" t="s">
        <v>34</v>
      </c>
      <c r="T67" s="111" t="s">
        <v>35</v>
      </c>
      <c r="U67" s="111" t="s">
        <v>36</v>
      </c>
      <c r="V67" s="111" t="s">
        <v>8</v>
      </c>
      <c r="W67" s="111" t="s">
        <v>26</v>
      </c>
      <c r="X67" s="111" t="s">
        <v>37</v>
      </c>
      <c r="Y67" s="262" t="s">
        <v>229</v>
      </c>
      <c r="Z67" s="13"/>
    </row>
    <row r="68" spans="1:26" ht="15" customHeight="1" x14ac:dyDescent="0.2">
      <c r="A68" s="198"/>
      <c r="B68" s="369" t="s">
        <v>83</v>
      </c>
      <c r="C68" s="213" t="s">
        <v>121</v>
      </c>
      <c r="D68" s="231">
        <v>0</v>
      </c>
      <c r="E68" s="231">
        <v>0</v>
      </c>
      <c r="F68" s="231">
        <v>0</v>
      </c>
      <c r="G68" s="232">
        <v>0</v>
      </c>
      <c r="H68" s="232">
        <v>1128</v>
      </c>
      <c r="I68" s="232">
        <v>233</v>
      </c>
      <c r="J68" s="232">
        <v>755</v>
      </c>
      <c r="K68" s="232">
        <v>611</v>
      </c>
      <c r="L68" s="232">
        <f t="shared" ref="L68:L74" si="16">SUM(M68:X68)</f>
        <v>98</v>
      </c>
      <c r="M68" s="61">
        <f>'1'!$AI$188</f>
        <v>17</v>
      </c>
      <c r="N68" s="61">
        <f>'2'!$AF$188</f>
        <v>7</v>
      </c>
      <c r="O68" s="61">
        <f>'3'!$AI$188</f>
        <v>40</v>
      </c>
      <c r="P68" s="61">
        <f>'4'!$AH$188</f>
        <v>34</v>
      </c>
      <c r="Q68" s="61">
        <f>'5'!AI188</f>
        <v>0</v>
      </c>
      <c r="R68" s="61">
        <f>'6'!$AH$188</f>
        <v>0</v>
      </c>
      <c r="S68" s="61">
        <f>'7'!$AI$188</f>
        <v>0</v>
      </c>
      <c r="T68" s="61">
        <f>'8'!$AI$188</f>
        <v>0</v>
      </c>
      <c r="U68" s="61">
        <f>'9'!$AH$188</f>
        <v>0</v>
      </c>
      <c r="V68" s="61">
        <f>'10'!$AI$188</f>
        <v>0</v>
      </c>
      <c r="W68" s="61">
        <f>'11'!$AH$188</f>
        <v>0</v>
      </c>
      <c r="X68" s="61">
        <f>'12'!$AI$188</f>
        <v>0</v>
      </c>
      <c r="Y68" s="105">
        <f t="shared" ref="Y68:Y74" si="17">SUM(M68:X68)</f>
        <v>98</v>
      </c>
      <c r="Z68" s="13"/>
    </row>
    <row r="69" spans="1:26" ht="15" x14ac:dyDescent="0.2">
      <c r="A69" s="198"/>
      <c r="B69" s="370"/>
      <c r="C69" s="211" t="s">
        <v>120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582</v>
      </c>
      <c r="K69" s="65">
        <v>777</v>
      </c>
      <c r="L69" s="65">
        <f t="shared" si="16"/>
        <v>272</v>
      </c>
      <c r="M69" s="62">
        <f>SUM('1'!$AI$201:$AI$202)</f>
        <v>37</v>
      </c>
      <c r="N69" s="62">
        <f>SUM('2'!$AF$201:$AF$202)</f>
        <v>62</v>
      </c>
      <c r="O69" s="62">
        <f>SUM('3'!$AI$201:$AI$202)</f>
        <v>97</v>
      </c>
      <c r="P69" s="62">
        <f>SUM('4'!$AH$201:$AH$202)</f>
        <v>25</v>
      </c>
      <c r="Q69" s="62">
        <f>SUM('5'!$AI$201:$AI$202)</f>
        <v>24</v>
      </c>
      <c r="R69" s="62">
        <f>SUM('6'!$AH$201:$AH$202)</f>
        <v>27</v>
      </c>
      <c r="S69" s="62">
        <f>SUM('7'!$AI$201:$AI$202)</f>
        <v>0</v>
      </c>
      <c r="T69" s="62">
        <f>SUM('8'!$AI$201:$AI$202)</f>
        <v>0</v>
      </c>
      <c r="U69" s="62">
        <f>SUM('9'!$AH$201:$AH$202)</f>
        <v>0</v>
      </c>
      <c r="V69" s="62">
        <f>SUM('10'!$AI$201:$AI$202)</f>
        <v>0</v>
      </c>
      <c r="W69" s="62">
        <f>SUM('11'!$AH$201:$AH$202)</f>
        <v>0</v>
      </c>
      <c r="X69" s="62">
        <f>SUM('12'!$AI$201:$AI$202)</f>
        <v>0</v>
      </c>
      <c r="Y69" s="105">
        <f t="shared" si="17"/>
        <v>272</v>
      </c>
      <c r="Z69" s="13"/>
    </row>
    <row r="70" spans="1:26" ht="15" x14ac:dyDescent="0.2">
      <c r="A70" s="198"/>
      <c r="B70" s="370"/>
      <c r="C70" s="214" t="s">
        <v>119</v>
      </c>
      <c r="D70" s="14"/>
      <c r="E70" s="15" t="s">
        <v>124</v>
      </c>
      <c r="F70" s="15" t="s">
        <v>124</v>
      </c>
      <c r="G70" s="15" t="s">
        <v>124</v>
      </c>
      <c r="H70" s="15" t="s">
        <v>124</v>
      </c>
      <c r="I70" s="15"/>
      <c r="J70" s="15">
        <v>1</v>
      </c>
      <c r="K70" s="15">
        <v>776</v>
      </c>
      <c r="L70" s="66">
        <f t="shared" si="16"/>
        <v>2979</v>
      </c>
      <c r="M70" s="62">
        <f>'1'!$AI$203</f>
        <v>71</v>
      </c>
      <c r="N70" s="62">
        <f>'2'!$AF$203</f>
        <v>85</v>
      </c>
      <c r="O70" s="62">
        <f>'3'!$AI$203</f>
        <v>125</v>
      </c>
      <c r="P70" s="62">
        <f>'4'!$AH$203</f>
        <v>205</v>
      </c>
      <c r="Q70" s="62">
        <f>'5'!$AI$203</f>
        <v>1475</v>
      </c>
      <c r="R70" s="62">
        <f>'6'!$AH$203</f>
        <v>1018</v>
      </c>
      <c r="S70" s="62">
        <f>'7'!$AI$203</f>
        <v>0</v>
      </c>
      <c r="T70" s="62">
        <f>'8'!$AI$203</f>
        <v>0</v>
      </c>
      <c r="U70" s="62">
        <f>'9'!$AH$203</f>
        <v>0</v>
      </c>
      <c r="V70" s="62">
        <f>'10'!$AI$203</f>
        <v>0</v>
      </c>
      <c r="W70" s="62">
        <f>'11'!$AH$203</f>
        <v>0</v>
      </c>
      <c r="X70" s="62">
        <f>'12'!$AI$203</f>
        <v>0</v>
      </c>
      <c r="Y70" s="105">
        <f t="shared" si="17"/>
        <v>2979</v>
      </c>
      <c r="Z70" s="13"/>
    </row>
    <row r="71" spans="1:26" ht="15" x14ac:dyDescent="0.2">
      <c r="A71" s="198"/>
      <c r="B71" s="370"/>
      <c r="C71" s="220" t="s">
        <v>122</v>
      </c>
      <c r="D71" s="112">
        <v>0</v>
      </c>
      <c r="E71" s="218">
        <v>0</v>
      </c>
      <c r="F71" s="218">
        <v>0</v>
      </c>
      <c r="G71" s="221">
        <v>0</v>
      </c>
      <c r="H71" s="221">
        <v>38793</v>
      </c>
      <c r="I71" s="221">
        <v>95751</v>
      </c>
      <c r="J71" s="221">
        <v>76781</v>
      </c>
      <c r="K71" s="221">
        <v>76104</v>
      </c>
      <c r="L71" s="221">
        <f t="shared" si="16"/>
        <v>32055</v>
      </c>
      <c r="M71" s="210">
        <f>'1'!$AI$204</f>
        <v>5702</v>
      </c>
      <c r="N71" s="210">
        <f>'2'!$AF$204</f>
        <v>4715</v>
      </c>
      <c r="O71" s="210">
        <f>'3'!$AI$204</f>
        <v>6430</v>
      </c>
      <c r="P71" s="210">
        <f>'4'!$AH$204</f>
        <v>6102</v>
      </c>
      <c r="Q71" s="210">
        <f>'5'!$AI$204</f>
        <v>6228</v>
      </c>
      <c r="R71" s="210">
        <f>'6'!$AH$204</f>
        <v>2878</v>
      </c>
      <c r="S71" s="210">
        <f>'7'!$AI$204</f>
        <v>0</v>
      </c>
      <c r="T71" s="210">
        <f>'8'!$AI$204</f>
        <v>0</v>
      </c>
      <c r="U71" s="210">
        <f>'9'!$AH$204</f>
        <v>0</v>
      </c>
      <c r="V71" s="210">
        <f>'10'!$AI$204</f>
        <v>0</v>
      </c>
      <c r="W71" s="210">
        <f>'11'!$AH$204</f>
        <v>0</v>
      </c>
      <c r="X71" s="210">
        <f>'12'!$AI$204</f>
        <v>0</v>
      </c>
      <c r="Y71" s="105">
        <f t="shared" si="17"/>
        <v>32055</v>
      </c>
      <c r="Z71" s="13"/>
    </row>
    <row r="72" spans="1:26" ht="15" x14ac:dyDescent="0.2">
      <c r="A72" s="198"/>
      <c r="B72" s="370"/>
      <c r="C72" s="215" t="s">
        <v>71</v>
      </c>
      <c r="D72" s="218">
        <v>0</v>
      </c>
      <c r="E72" s="112">
        <v>0</v>
      </c>
      <c r="F72" s="112">
        <v>0</v>
      </c>
      <c r="G72" s="219">
        <v>0</v>
      </c>
      <c r="H72" s="219">
        <v>39083</v>
      </c>
      <c r="I72" s="219">
        <v>92961</v>
      </c>
      <c r="J72" s="219">
        <v>74528</v>
      </c>
      <c r="K72" s="219">
        <v>75770</v>
      </c>
      <c r="L72" s="219">
        <f t="shared" si="16"/>
        <v>31597</v>
      </c>
      <c r="M72" s="210">
        <f>'1'!$AI$205</f>
        <v>5523</v>
      </c>
      <c r="N72" s="210">
        <f>'2'!$AF$205</f>
        <v>4715</v>
      </c>
      <c r="O72" s="210">
        <f>'3'!$AI$205</f>
        <v>6430</v>
      </c>
      <c r="P72" s="210">
        <f>'4'!$AH$205</f>
        <v>5823</v>
      </c>
      <c r="Q72" s="210">
        <f>'5'!$AI$205</f>
        <v>6228</v>
      </c>
      <c r="R72" s="210">
        <f>'6'!$AH$205</f>
        <v>2878</v>
      </c>
      <c r="S72" s="210">
        <f>'7'!$AI$205</f>
        <v>0</v>
      </c>
      <c r="T72" s="210">
        <f>'8'!$AI$205</f>
        <v>0</v>
      </c>
      <c r="U72" s="210">
        <f>'9'!$AH$205</f>
        <v>0</v>
      </c>
      <c r="V72" s="210">
        <f>'10'!$AI$205</f>
        <v>0</v>
      </c>
      <c r="W72" s="210">
        <f>'11'!$AH$205</f>
        <v>0</v>
      </c>
      <c r="X72" s="210">
        <f>'12'!$AI$205</f>
        <v>0</v>
      </c>
      <c r="Y72" s="105">
        <f t="shared" si="17"/>
        <v>31597</v>
      </c>
      <c r="Z72" s="13"/>
    </row>
    <row r="73" spans="1:26" ht="15" x14ac:dyDescent="0.2">
      <c r="A73" s="198"/>
      <c r="B73" s="370"/>
      <c r="C73" s="211" t="s">
        <v>97</v>
      </c>
      <c r="D73" s="14"/>
      <c r="E73" s="14"/>
      <c r="F73" s="14"/>
      <c r="G73" s="14"/>
      <c r="H73" s="14"/>
      <c r="I73" s="14"/>
      <c r="J73" s="14">
        <v>8400</v>
      </c>
      <c r="K73" s="14">
        <v>99200</v>
      </c>
      <c r="L73" s="65">
        <f t="shared" si="16"/>
        <v>101200</v>
      </c>
      <c r="M73" s="143">
        <f>'1'!$AI$206</f>
        <v>8400</v>
      </c>
      <c r="N73" s="143">
        <f>'2'!$AF$206</f>
        <v>7200</v>
      </c>
      <c r="O73" s="143">
        <f>'3'!$AI$206</f>
        <v>8800</v>
      </c>
      <c r="P73" s="143">
        <f>'4'!$AH$206</f>
        <v>8000</v>
      </c>
      <c r="Q73" s="143">
        <f>'5'!$AI$206</f>
        <v>8000</v>
      </c>
      <c r="R73" s="143">
        <f>'6'!$AH$206</f>
        <v>8400</v>
      </c>
      <c r="S73" s="143">
        <f>'7'!$AI$206</f>
        <v>9200</v>
      </c>
      <c r="T73" s="143">
        <f>'8'!$AI$206</f>
        <v>8400</v>
      </c>
      <c r="U73" s="143">
        <f>'9'!$AH$206</f>
        <v>8800</v>
      </c>
      <c r="V73" s="143">
        <f>'10'!$AI$206</f>
        <v>8800</v>
      </c>
      <c r="W73" s="143">
        <f>'11'!$AH$207</f>
        <v>8000</v>
      </c>
      <c r="X73" s="143">
        <f>'12'!$AI$206</f>
        <v>9200</v>
      </c>
      <c r="Y73" s="105">
        <f t="shared" si="17"/>
        <v>101200</v>
      </c>
      <c r="Z73" s="13"/>
    </row>
    <row r="74" spans="1:26" ht="15.75" thickBot="1" x14ac:dyDescent="0.25">
      <c r="A74" s="198"/>
      <c r="B74" s="371"/>
      <c r="C74" s="214" t="s">
        <v>54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8</v>
      </c>
      <c r="K74" s="67">
        <v>164</v>
      </c>
      <c r="L74" s="67">
        <f t="shared" si="16"/>
        <v>17</v>
      </c>
      <c r="M74" s="63">
        <f>'1'!$AI$209</f>
        <v>6</v>
      </c>
      <c r="N74" s="63">
        <f>'2'!$AF$209</f>
        <v>3</v>
      </c>
      <c r="O74" s="63">
        <f>'3'!$AI$209</f>
        <v>5</v>
      </c>
      <c r="P74" s="63">
        <f>'4'!$AH$209</f>
        <v>3</v>
      </c>
      <c r="Q74" s="63">
        <f>'5'!$AI$209</f>
        <v>0</v>
      </c>
      <c r="R74" s="63">
        <f>'6'!$AH$209</f>
        <v>0</v>
      </c>
      <c r="S74" s="63">
        <f>'7'!$AI$209</f>
        <v>0</v>
      </c>
      <c r="T74" s="63">
        <f>'8'!$AI$209</f>
        <v>0</v>
      </c>
      <c r="U74" s="63">
        <f>'9'!$AH$209</f>
        <v>0</v>
      </c>
      <c r="V74" s="63">
        <f>'10'!$AI$209</f>
        <v>0</v>
      </c>
      <c r="W74" s="63">
        <f>'11'!$AH$210</f>
        <v>0</v>
      </c>
      <c r="X74" s="63">
        <f>'12'!$AI$209</f>
        <v>0</v>
      </c>
      <c r="Y74" s="105">
        <f t="shared" si="17"/>
        <v>17</v>
      </c>
      <c r="Z74" s="13"/>
    </row>
    <row r="75" spans="1:26" ht="26.25" customHeight="1" thickTop="1" thickBot="1" x14ac:dyDescent="0.3">
      <c r="A75" s="198"/>
      <c r="B75" s="201" t="s">
        <v>27</v>
      </c>
      <c r="C75" s="259" t="s">
        <v>217</v>
      </c>
      <c r="D75" s="202" t="s">
        <v>94</v>
      </c>
      <c r="E75" s="203" t="s">
        <v>57</v>
      </c>
      <c r="F75" s="203" t="s">
        <v>56</v>
      </c>
      <c r="G75" s="203" t="s">
        <v>65</v>
      </c>
      <c r="H75" s="203" t="s">
        <v>67</v>
      </c>
      <c r="I75" s="203" t="s">
        <v>88</v>
      </c>
      <c r="J75" s="260" t="s">
        <v>92</v>
      </c>
      <c r="K75" s="260" t="s">
        <v>241</v>
      </c>
      <c r="L75" s="260" t="s">
        <v>222</v>
      </c>
      <c r="M75" s="111" t="s">
        <v>28</v>
      </c>
      <c r="N75" s="111" t="s">
        <v>29</v>
      </c>
      <c r="O75" s="111" t="s">
        <v>30</v>
      </c>
      <c r="P75" s="111" t="s">
        <v>31</v>
      </c>
      <c r="Q75" s="111" t="s">
        <v>32</v>
      </c>
      <c r="R75" s="111" t="s">
        <v>33</v>
      </c>
      <c r="S75" s="111" t="s">
        <v>34</v>
      </c>
      <c r="T75" s="111" t="s">
        <v>35</v>
      </c>
      <c r="U75" s="111" t="s">
        <v>36</v>
      </c>
      <c r="V75" s="111" t="s">
        <v>8</v>
      </c>
      <c r="W75" s="111" t="s">
        <v>26</v>
      </c>
      <c r="X75" s="111" t="s">
        <v>37</v>
      </c>
      <c r="Y75" s="262" t="s">
        <v>229</v>
      </c>
      <c r="Z75" s="13"/>
    </row>
    <row r="76" spans="1:26" ht="15" customHeight="1" x14ac:dyDescent="0.2">
      <c r="A76" s="198"/>
      <c r="B76" s="369" t="s">
        <v>84</v>
      </c>
      <c r="C76" s="213" t="s">
        <v>121</v>
      </c>
      <c r="D76" s="231">
        <v>0</v>
      </c>
      <c r="E76" s="231">
        <v>0</v>
      </c>
      <c r="F76" s="231">
        <v>0</v>
      </c>
      <c r="G76" s="232">
        <v>0</v>
      </c>
      <c r="H76" s="232">
        <v>567</v>
      </c>
      <c r="I76" s="232">
        <v>2602</v>
      </c>
      <c r="J76" s="232">
        <v>1132</v>
      </c>
      <c r="K76" s="232">
        <v>651</v>
      </c>
      <c r="L76" s="232">
        <f t="shared" ref="L76:L82" si="18">SUM(M76:X76)</f>
        <v>414</v>
      </c>
      <c r="M76" s="61">
        <f>'1'!$AI$211</f>
        <v>77</v>
      </c>
      <c r="N76" s="61">
        <f>'2'!$AF$211</f>
        <v>144</v>
      </c>
      <c r="O76" s="61">
        <f>'3'!$AI$211</f>
        <v>124</v>
      </c>
      <c r="P76" s="61">
        <f>'4'!$AH$211</f>
        <v>58</v>
      </c>
      <c r="Q76" s="61">
        <f>'5'!AI211</f>
        <v>11</v>
      </c>
      <c r="R76" s="61">
        <f>'6'!$AH$211</f>
        <v>0</v>
      </c>
      <c r="S76" s="61">
        <f>'7'!$AI$211</f>
        <v>0</v>
      </c>
      <c r="T76" s="61">
        <f>'8'!$AI$211</f>
        <v>0</v>
      </c>
      <c r="U76" s="61">
        <f>'9'!$AH$211</f>
        <v>0</v>
      </c>
      <c r="V76" s="61">
        <f>'10'!$AI$211</f>
        <v>0</v>
      </c>
      <c r="W76" s="61">
        <f>'11'!$AH$211</f>
        <v>0</v>
      </c>
      <c r="X76" s="61">
        <f>'12'!$AI$211</f>
        <v>0</v>
      </c>
      <c r="Y76" s="105">
        <f t="shared" ref="Y76:Y82" si="19">SUM(M76:X76)</f>
        <v>414</v>
      </c>
      <c r="Z76" s="13"/>
    </row>
    <row r="77" spans="1:26" ht="15" x14ac:dyDescent="0.2">
      <c r="A77" s="198"/>
      <c r="B77" s="370"/>
      <c r="C77" s="211" t="s">
        <v>120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v>744</v>
      </c>
      <c r="L77" s="65">
        <f t="shared" si="18"/>
        <v>1932</v>
      </c>
      <c r="M77" s="62">
        <f>SUM('1'!$AI$224:$AI$225)</f>
        <v>147</v>
      </c>
      <c r="N77" s="62">
        <f>SUM('2'!$AF$224:$AF$225)</f>
        <v>341</v>
      </c>
      <c r="O77" s="62">
        <f>SUM('3'!$AI$224:$AI$225)</f>
        <v>439</v>
      </c>
      <c r="P77" s="62">
        <f>SUM('4'!$AH$224:$AH$225)</f>
        <v>530</v>
      </c>
      <c r="Q77" s="62">
        <f>SUM('5'!$AI$224:$AI$225)</f>
        <v>205</v>
      </c>
      <c r="R77" s="62">
        <f>SUM('6'!$AH$224:$AH$225)</f>
        <v>270</v>
      </c>
      <c r="S77" s="62">
        <f>SUM('7'!$AI$224:$AI$225)</f>
        <v>0</v>
      </c>
      <c r="T77" s="62">
        <f>SUM('8'!$AI$224:$AI$225)</f>
        <v>0</v>
      </c>
      <c r="U77" s="62">
        <f>SUM('9'!$AH$224:$AH$225)</f>
        <v>0</v>
      </c>
      <c r="V77" s="62">
        <f>SUM('10'!$AI$224:$AI$225)</f>
        <v>0</v>
      </c>
      <c r="W77" s="62">
        <f>SUM('11'!$AH$224:$AH$225)</f>
        <v>0</v>
      </c>
      <c r="X77" s="62">
        <f>SUM('12'!$AI$224:$AI$225)</f>
        <v>0</v>
      </c>
      <c r="Y77" s="105">
        <f t="shared" si="19"/>
        <v>1932</v>
      </c>
      <c r="Z77" s="13"/>
    </row>
    <row r="78" spans="1:26" ht="15" x14ac:dyDescent="0.2">
      <c r="A78" s="198"/>
      <c r="B78" s="370"/>
      <c r="C78" s="214" t="s">
        <v>119</v>
      </c>
      <c r="D78" s="14"/>
      <c r="E78" s="15" t="s">
        <v>124</v>
      </c>
      <c r="F78" s="15" t="s">
        <v>124</v>
      </c>
      <c r="G78" s="15" t="s">
        <v>124</v>
      </c>
      <c r="H78" s="15" t="s">
        <v>124</v>
      </c>
      <c r="I78" s="15"/>
      <c r="J78" s="15">
        <v>342</v>
      </c>
      <c r="K78" s="15">
        <v>1700</v>
      </c>
      <c r="L78" s="66">
        <f t="shared" si="18"/>
        <v>1746</v>
      </c>
      <c r="M78" s="62">
        <f>'1'!$AI$226</f>
        <v>146</v>
      </c>
      <c r="N78" s="62">
        <f>'2'!$AF$226</f>
        <v>233</v>
      </c>
      <c r="O78" s="62">
        <f>'3'!$AI$226</f>
        <v>492</v>
      </c>
      <c r="P78" s="62">
        <f>'4'!$AH$226</f>
        <v>406</v>
      </c>
      <c r="Q78" s="62">
        <f>'5'!$AI$226</f>
        <v>359</v>
      </c>
      <c r="R78" s="62">
        <f>'6'!$AH$226</f>
        <v>110</v>
      </c>
      <c r="S78" s="62">
        <f>'7'!$AI$226</f>
        <v>0</v>
      </c>
      <c r="T78" s="62">
        <f>'8'!$AI$226</f>
        <v>0</v>
      </c>
      <c r="U78" s="62">
        <f>'9'!$AH$226</f>
        <v>0</v>
      </c>
      <c r="V78" s="62">
        <f>'10'!$AI$226</f>
        <v>0</v>
      </c>
      <c r="W78" s="62">
        <f>'11'!$AH$226</f>
        <v>0</v>
      </c>
      <c r="X78" s="62">
        <f>'12'!$AI$226</f>
        <v>0</v>
      </c>
      <c r="Y78" s="105">
        <f t="shared" si="19"/>
        <v>1746</v>
      </c>
      <c r="Z78" s="13"/>
    </row>
    <row r="79" spans="1:26" ht="15" x14ac:dyDescent="0.2">
      <c r="A79" s="198"/>
      <c r="B79" s="370"/>
      <c r="C79" s="220" t="s">
        <v>122</v>
      </c>
      <c r="D79" s="112">
        <v>0</v>
      </c>
      <c r="E79" s="218">
        <v>0</v>
      </c>
      <c r="F79" s="218">
        <v>0</v>
      </c>
      <c r="G79" s="221">
        <v>0</v>
      </c>
      <c r="H79" s="221">
        <v>35643</v>
      </c>
      <c r="I79" s="221">
        <v>84339</v>
      </c>
      <c r="J79" s="221">
        <v>73613</v>
      </c>
      <c r="K79" s="221">
        <v>71185</v>
      </c>
      <c r="L79" s="221">
        <f t="shared" si="18"/>
        <v>30548</v>
      </c>
      <c r="M79" s="210">
        <f>'1'!$AI$227</f>
        <v>4940</v>
      </c>
      <c r="N79" s="210">
        <f>'2'!$AF$227</f>
        <v>4348</v>
      </c>
      <c r="O79" s="210">
        <f>'3'!$AI$227</f>
        <v>5908</v>
      </c>
      <c r="P79" s="210">
        <f>'4'!$AH$227</f>
        <v>6441</v>
      </c>
      <c r="Q79" s="210">
        <f>'5'!$AI$227</f>
        <v>6141</v>
      </c>
      <c r="R79" s="210">
        <f>'6'!$AH$227</f>
        <v>2770</v>
      </c>
      <c r="S79" s="210">
        <f>'7'!$AI$227</f>
        <v>0</v>
      </c>
      <c r="T79" s="210">
        <f>'8'!$AI$227</f>
        <v>0</v>
      </c>
      <c r="U79" s="210">
        <f>'9'!$AH$227</f>
        <v>0</v>
      </c>
      <c r="V79" s="210">
        <f>'10'!$AI$227</f>
        <v>0</v>
      </c>
      <c r="W79" s="210">
        <f>'11'!$AH$227</f>
        <v>0</v>
      </c>
      <c r="X79" s="210">
        <f>'12'!$AI$227</f>
        <v>0</v>
      </c>
      <c r="Y79" s="105">
        <f t="shared" si="19"/>
        <v>30548</v>
      </c>
      <c r="Z79" s="13"/>
    </row>
    <row r="80" spans="1:26" ht="15" x14ac:dyDescent="0.2">
      <c r="A80" s="198"/>
      <c r="B80" s="370"/>
      <c r="C80" s="215" t="s">
        <v>71</v>
      </c>
      <c r="D80" s="218">
        <v>0</v>
      </c>
      <c r="E80" s="112">
        <v>0</v>
      </c>
      <c r="F80" s="112">
        <v>0</v>
      </c>
      <c r="G80" s="219">
        <v>0</v>
      </c>
      <c r="H80" s="219">
        <v>35664</v>
      </c>
      <c r="I80" s="219">
        <v>81959</v>
      </c>
      <c r="J80" s="219">
        <v>73610</v>
      </c>
      <c r="K80" s="219">
        <v>69884</v>
      </c>
      <c r="L80" s="219">
        <f t="shared" si="18"/>
        <v>30637</v>
      </c>
      <c r="M80" s="210">
        <f>'1'!$AI$228</f>
        <v>4940</v>
      </c>
      <c r="N80" s="210">
        <f>'2'!$AF$228</f>
        <v>4348</v>
      </c>
      <c r="O80" s="210">
        <f>'3'!$AI$228</f>
        <v>5908</v>
      </c>
      <c r="P80" s="210">
        <f>'4'!$AH$228</f>
        <v>6441</v>
      </c>
      <c r="Q80" s="210">
        <f>'5'!$AI$228</f>
        <v>6230</v>
      </c>
      <c r="R80" s="210">
        <f>'6'!$AH$228</f>
        <v>2770</v>
      </c>
      <c r="S80" s="210">
        <f>'7'!$AI$228</f>
        <v>0</v>
      </c>
      <c r="T80" s="210">
        <f>'8'!$AI$228</f>
        <v>0</v>
      </c>
      <c r="U80" s="210">
        <f>'9'!$AH$228</f>
        <v>0</v>
      </c>
      <c r="V80" s="210">
        <f>'10'!$AI$228</f>
        <v>0</v>
      </c>
      <c r="W80" s="210">
        <f>'11'!$AH$228</f>
        <v>0</v>
      </c>
      <c r="X80" s="210">
        <f>'12'!$AI$228</f>
        <v>0</v>
      </c>
      <c r="Y80" s="105">
        <f t="shared" si="19"/>
        <v>30637</v>
      </c>
      <c r="Z80" s="13"/>
    </row>
    <row r="81" spans="1:26" ht="15" x14ac:dyDescent="0.2">
      <c r="A81" s="198"/>
      <c r="B81" s="370"/>
      <c r="C81" s="211" t="s">
        <v>97</v>
      </c>
      <c r="D81" s="14"/>
      <c r="E81" s="14"/>
      <c r="F81" s="14"/>
      <c r="G81" s="14"/>
      <c r="H81" s="14"/>
      <c r="I81" s="14"/>
      <c r="J81" s="14">
        <v>8400</v>
      </c>
      <c r="K81" s="14">
        <v>99200</v>
      </c>
      <c r="L81" s="65">
        <f t="shared" si="18"/>
        <v>100800</v>
      </c>
      <c r="M81" s="143">
        <f>'1'!$AI$229</f>
        <v>8000</v>
      </c>
      <c r="N81" s="143">
        <f>'2'!$AF$229</f>
        <v>7200</v>
      </c>
      <c r="O81" s="143">
        <f>'3'!$AI$229</f>
        <v>8800</v>
      </c>
      <c r="P81" s="143">
        <f>'4'!$AH$229</f>
        <v>8000</v>
      </c>
      <c r="Q81" s="143">
        <f>'5'!$AI$229</f>
        <v>8000</v>
      </c>
      <c r="R81" s="143">
        <f>'6'!$AH$229</f>
        <v>8400</v>
      </c>
      <c r="S81" s="143">
        <f>'7'!$AI$229</f>
        <v>9200</v>
      </c>
      <c r="T81" s="143">
        <f>'8'!$AI$229</f>
        <v>8400</v>
      </c>
      <c r="U81" s="143">
        <f>'9'!$AH$229</f>
        <v>8800</v>
      </c>
      <c r="V81" s="143">
        <f>'10'!$AI$229</f>
        <v>8800</v>
      </c>
      <c r="W81" s="143">
        <f>'11'!$AH$230</f>
        <v>8000</v>
      </c>
      <c r="X81" s="143">
        <f>'12'!$AI$229</f>
        <v>9200</v>
      </c>
      <c r="Y81" s="105">
        <f t="shared" si="19"/>
        <v>100800</v>
      </c>
      <c r="Z81" s="13"/>
    </row>
    <row r="82" spans="1:26" ht="17.25" customHeight="1" thickBot="1" x14ac:dyDescent="0.25">
      <c r="A82" s="198"/>
      <c r="B82" s="371"/>
      <c r="C82" s="214" t="s">
        <v>54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v>693</v>
      </c>
      <c r="L82" s="67">
        <f t="shared" si="18"/>
        <v>616</v>
      </c>
      <c r="M82" s="63">
        <f>'1'!$AI$232</f>
        <v>49</v>
      </c>
      <c r="N82" s="63">
        <f>'2'!$AF$232</f>
        <v>120</v>
      </c>
      <c r="O82" s="63">
        <f>'3'!$AI$232</f>
        <v>176</v>
      </c>
      <c r="P82" s="63">
        <f>'4'!$AH$232</f>
        <v>246</v>
      </c>
      <c r="Q82" s="63">
        <f>'5'!$AI$232</f>
        <v>25</v>
      </c>
      <c r="R82" s="63">
        <f>'6'!$AH$232</f>
        <v>0</v>
      </c>
      <c r="S82" s="63">
        <f>'7'!$AI$232</f>
        <v>0</v>
      </c>
      <c r="T82" s="63">
        <f>'8'!$AI$232</f>
        <v>0</v>
      </c>
      <c r="U82" s="63">
        <f>'9'!$AH$232</f>
        <v>0</v>
      </c>
      <c r="V82" s="63">
        <f>'10'!$AI$232</f>
        <v>0</v>
      </c>
      <c r="W82" s="63">
        <f>'11'!$AH$233</f>
        <v>0</v>
      </c>
      <c r="X82" s="63">
        <f>'12'!$AI$232</f>
        <v>0</v>
      </c>
      <c r="Y82" s="105">
        <f t="shared" si="19"/>
        <v>616</v>
      </c>
      <c r="Z82" s="13"/>
    </row>
    <row r="83" spans="1:26" ht="28.5" customHeight="1" thickTop="1" thickBot="1" x14ac:dyDescent="0.3">
      <c r="A83" s="198"/>
      <c r="B83" s="201" t="s">
        <v>27</v>
      </c>
      <c r="C83" s="259" t="s">
        <v>218</v>
      </c>
      <c r="D83" s="202" t="s">
        <v>94</v>
      </c>
      <c r="E83" s="203" t="s">
        <v>57</v>
      </c>
      <c r="F83" s="203" t="s">
        <v>56</v>
      </c>
      <c r="G83" s="203" t="s">
        <v>65</v>
      </c>
      <c r="H83" s="203" t="s">
        <v>67</v>
      </c>
      <c r="I83" s="203" t="s">
        <v>88</v>
      </c>
      <c r="J83" s="260" t="s">
        <v>92</v>
      </c>
      <c r="K83" s="260" t="s">
        <v>241</v>
      </c>
      <c r="L83" s="260" t="s">
        <v>222</v>
      </c>
      <c r="M83" s="111" t="s">
        <v>28</v>
      </c>
      <c r="N83" s="111" t="s">
        <v>29</v>
      </c>
      <c r="O83" s="111" t="s">
        <v>30</v>
      </c>
      <c r="P83" s="111" t="s">
        <v>31</v>
      </c>
      <c r="Q83" s="111" t="s">
        <v>32</v>
      </c>
      <c r="R83" s="111" t="s">
        <v>33</v>
      </c>
      <c r="S83" s="111" t="s">
        <v>34</v>
      </c>
      <c r="T83" s="111" t="s">
        <v>35</v>
      </c>
      <c r="U83" s="111" t="s">
        <v>36</v>
      </c>
      <c r="V83" s="111" t="s">
        <v>8</v>
      </c>
      <c r="W83" s="111" t="s">
        <v>26</v>
      </c>
      <c r="X83" s="111" t="s">
        <v>37</v>
      </c>
      <c r="Y83" s="262" t="s">
        <v>229</v>
      </c>
      <c r="Z83" s="13"/>
    </row>
    <row r="84" spans="1:26" ht="15" customHeight="1" x14ac:dyDescent="0.2">
      <c r="A84" s="198"/>
      <c r="B84" s="369" t="s">
        <v>85</v>
      </c>
      <c r="C84" s="213" t="s">
        <v>121</v>
      </c>
      <c r="D84" s="231">
        <v>0</v>
      </c>
      <c r="E84" s="231">
        <v>0</v>
      </c>
      <c r="F84" s="231">
        <v>0</v>
      </c>
      <c r="G84" s="232">
        <v>0</v>
      </c>
      <c r="H84" s="232">
        <v>0</v>
      </c>
      <c r="I84" s="232">
        <v>1775</v>
      </c>
      <c r="J84" s="232">
        <v>1549</v>
      </c>
      <c r="K84" s="232">
        <v>1202</v>
      </c>
      <c r="L84" s="232">
        <f t="shared" ref="L84:L90" si="20">SUM(M84:X84)</f>
        <v>693</v>
      </c>
      <c r="M84" s="61">
        <f>'1'!$AI$234</f>
        <v>208</v>
      </c>
      <c r="N84" s="61">
        <f>'2'!$AF$234</f>
        <v>194</v>
      </c>
      <c r="O84" s="61">
        <f>'3'!$AI$234</f>
        <v>129</v>
      </c>
      <c r="P84" s="61">
        <f>'4'!$AH$234</f>
        <v>162</v>
      </c>
      <c r="Q84" s="61">
        <f>'5'!AI234</f>
        <v>0</v>
      </c>
      <c r="R84" s="61">
        <f>'6'!$AH$234</f>
        <v>0</v>
      </c>
      <c r="S84" s="61">
        <f>'7'!$AI$234</f>
        <v>0</v>
      </c>
      <c r="T84" s="61">
        <f>'8'!$AI$234</f>
        <v>0</v>
      </c>
      <c r="U84" s="61">
        <f>'9'!$AH$234</f>
        <v>0</v>
      </c>
      <c r="V84" s="61">
        <f>'10'!$AI$234</f>
        <v>0</v>
      </c>
      <c r="W84" s="61">
        <f>'11'!$AH$234</f>
        <v>0</v>
      </c>
      <c r="X84" s="61">
        <f>'12'!$AI$234</f>
        <v>0</v>
      </c>
      <c r="Y84" s="105">
        <f t="shared" ref="Y84:Y90" si="21">SUM(M84:X84)</f>
        <v>693</v>
      </c>
      <c r="Z84" s="13"/>
    </row>
    <row r="85" spans="1:26" ht="15" x14ac:dyDescent="0.2">
      <c r="A85" s="198"/>
      <c r="B85" s="370"/>
      <c r="C85" s="211" t="s">
        <v>120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348</v>
      </c>
      <c r="K85" s="65">
        <v>2794</v>
      </c>
      <c r="L85" s="65">
        <f t="shared" si="20"/>
        <v>1413</v>
      </c>
      <c r="M85" s="62">
        <f>SUM('1'!$AI$247:$AI$248)</f>
        <v>133</v>
      </c>
      <c r="N85" s="62">
        <f>SUM('2'!$AF$247:$AF$248)</f>
        <v>183</v>
      </c>
      <c r="O85" s="62">
        <f>SUM('3'!$AI$247:$AI$248)</f>
        <v>245</v>
      </c>
      <c r="P85" s="62">
        <f>SUM('4'!$AH$247:$AH$248)</f>
        <v>225</v>
      </c>
      <c r="Q85" s="62">
        <f>SUM('5'!$AI$247:$AI$248)</f>
        <v>350</v>
      </c>
      <c r="R85" s="62">
        <f>SUM('6'!$AH$247:$AH$248)</f>
        <v>277</v>
      </c>
      <c r="S85" s="62">
        <f>SUM('7'!$AI$247:$AI$248)</f>
        <v>0</v>
      </c>
      <c r="T85" s="62">
        <f>SUM('8'!$AI$247:$AI$248)</f>
        <v>0</v>
      </c>
      <c r="U85" s="62">
        <f>SUM('9'!$AH$247:$AH$248)</f>
        <v>0</v>
      </c>
      <c r="V85" s="62">
        <f>SUM('10'!$AI$247:$AI$248)</f>
        <v>0</v>
      </c>
      <c r="W85" s="62">
        <f>SUM('11'!$AH$247:$AH$248)</f>
        <v>0</v>
      </c>
      <c r="X85" s="62">
        <f>SUM('12'!$AI$247:$AI$248)</f>
        <v>0</v>
      </c>
      <c r="Y85" s="105">
        <f t="shared" si="21"/>
        <v>1413</v>
      </c>
      <c r="Z85" s="13"/>
    </row>
    <row r="86" spans="1:26" ht="15" x14ac:dyDescent="0.2">
      <c r="A86" s="198"/>
      <c r="B86" s="370"/>
      <c r="C86" s="214" t="s">
        <v>119</v>
      </c>
      <c r="D86" s="14"/>
      <c r="E86" s="15" t="s">
        <v>124</v>
      </c>
      <c r="F86" s="15" t="s">
        <v>124</v>
      </c>
      <c r="G86" s="15" t="s">
        <v>124</v>
      </c>
      <c r="H86" s="15" t="s">
        <v>124</v>
      </c>
      <c r="I86" s="15"/>
      <c r="J86" s="15">
        <v>13</v>
      </c>
      <c r="K86" s="15">
        <v>2113</v>
      </c>
      <c r="L86" s="66">
        <f t="shared" si="20"/>
        <v>1041</v>
      </c>
      <c r="M86" s="62">
        <f>'1'!$AI$249</f>
        <v>231</v>
      </c>
      <c r="N86" s="62">
        <f>'2'!$AF$249</f>
        <v>227</v>
      </c>
      <c r="O86" s="62">
        <f>'3'!$AI$249</f>
        <v>283</v>
      </c>
      <c r="P86" s="62">
        <f>'4'!$AH$249</f>
        <v>191</v>
      </c>
      <c r="Q86" s="62">
        <f>'5'!$AI$249</f>
        <v>73</v>
      </c>
      <c r="R86" s="62">
        <f>'6'!$AH$249</f>
        <v>36</v>
      </c>
      <c r="S86" s="62">
        <f>'7'!$AI$249</f>
        <v>0</v>
      </c>
      <c r="T86" s="62">
        <f>'8'!$AI$249</f>
        <v>0</v>
      </c>
      <c r="U86" s="62">
        <f>'9'!$AH$249</f>
        <v>0</v>
      </c>
      <c r="V86" s="62">
        <f>'10'!$AI$249</f>
        <v>0</v>
      </c>
      <c r="W86" s="62">
        <f>'11'!$AH$249</f>
        <v>0</v>
      </c>
      <c r="X86" s="62">
        <f>'12'!$AI$249</f>
        <v>0</v>
      </c>
      <c r="Y86" s="105">
        <f t="shared" si="21"/>
        <v>1041</v>
      </c>
      <c r="Z86" s="13"/>
    </row>
    <row r="87" spans="1:26" ht="15" x14ac:dyDescent="0.2">
      <c r="A87" s="198"/>
      <c r="B87" s="370"/>
      <c r="C87" s="220" t="s">
        <v>122</v>
      </c>
      <c r="D87" s="112">
        <v>0</v>
      </c>
      <c r="E87" s="218">
        <v>0</v>
      </c>
      <c r="F87" s="218">
        <v>0</v>
      </c>
      <c r="G87" s="221">
        <v>0</v>
      </c>
      <c r="H87" s="221">
        <v>21542</v>
      </c>
      <c r="I87" s="221">
        <v>95594</v>
      </c>
      <c r="J87" s="221">
        <v>88966</v>
      </c>
      <c r="K87" s="221">
        <v>78721</v>
      </c>
      <c r="L87" s="221">
        <f t="shared" si="20"/>
        <v>32119</v>
      </c>
      <c r="M87" s="210">
        <f>'1'!$AI$250</f>
        <v>5687</v>
      </c>
      <c r="N87" s="210">
        <f>'2'!$AF$250</f>
        <v>5089</v>
      </c>
      <c r="O87" s="210">
        <f>'3'!$AI$250</f>
        <v>6662</v>
      </c>
      <c r="P87" s="210">
        <f>'4'!$AH$250</f>
        <v>5662</v>
      </c>
      <c r="Q87" s="210">
        <f>'5'!$AI$250</f>
        <v>6146</v>
      </c>
      <c r="R87" s="210">
        <f>'6'!$AH$250</f>
        <v>2873</v>
      </c>
      <c r="S87" s="210">
        <f>'7'!$AI$250</f>
        <v>0</v>
      </c>
      <c r="T87" s="210">
        <f>'8'!$AI$250</f>
        <v>0</v>
      </c>
      <c r="U87" s="210">
        <f>'9'!$AH$250</f>
        <v>0</v>
      </c>
      <c r="V87" s="210">
        <f>'10'!$AI$250</f>
        <v>0</v>
      </c>
      <c r="W87" s="210">
        <f>'11'!$AH$250</f>
        <v>0</v>
      </c>
      <c r="X87" s="210">
        <f>'12'!$AI$250</f>
        <v>0</v>
      </c>
      <c r="Y87" s="105">
        <f t="shared" si="21"/>
        <v>32119</v>
      </c>
      <c r="Z87" s="13"/>
    </row>
    <row r="88" spans="1:26" ht="15" x14ac:dyDescent="0.2">
      <c r="A88" s="198"/>
      <c r="B88" s="370"/>
      <c r="C88" s="215" t="s">
        <v>71</v>
      </c>
      <c r="D88" s="218">
        <v>0</v>
      </c>
      <c r="E88" s="112">
        <v>0</v>
      </c>
      <c r="F88" s="112">
        <v>0</v>
      </c>
      <c r="G88" s="219">
        <v>0</v>
      </c>
      <c r="H88" s="219">
        <v>21442</v>
      </c>
      <c r="I88" s="219">
        <v>68001</v>
      </c>
      <c r="J88" s="219">
        <v>87524</v>
      </c>
      <c r="K88" s="219">
        <v>78746</v>
      </c>
      <c r="L88" s="219">
        <f t="shared" si="20"/>
        <v>31473</v>
      </c>
      <c r="M88" s="210">
        <f>'1'!$AI$251</f>
        <v>5508</v>
      </c>
      <c r="N88" s="210">
        <f>'2'!$AF$251</f>
        <v>4930</v>
      </c>
      <c r="O88" s="210">
        <f>'3'!$AI$251</f>
        <v>6607</v>
      </c>
      <c r="P88" s="210">
        <f>'4'!$AH$251</f>
        <v>5586</v>
      </c>
      <c r="Q88" s="210">
        <f>'5'!$AI$251</f>
        <v>6023</v>
      </c>
      <c r="R88" s="210">
        <f>'6'!$AH$251</f>
        <v>2819</v>
      </c>
      <c r="S88" s="210">
        <f>'7'!$AI$251</f>
        <v>0</v>
      </c>
      <c r="T88" s="210">
        <f>'8'!$AI$251</f>
        <v>0</v>
      </c>
      <c r="U88" s="210">
        <f>'9'!$AH$251</f>
        <v>0</v>
      </c>
      <c r="V88" s="210">
        <f>'10'!$AI$251</f>
        <v>0</v>
      </c>
      <c r="W88" s="210">
        <f>'11'!$AH$251</f>
        <v>0</v>
      </c>
      <c r="X88" s="210">
        <f>'12'!$AI$251</f>
        <v>0</v>
      </c>
      <c r="Y88" s="105">
        <f t="shared" si="21"/>
        <v>31473</v>
      </c>
      <c r="Z88" s="13"/>
    </row>
    <row r="89" spans="1:26" ht="15" x14ac:dyDescent="0.2">
      <c r="A89" s="198"/>
      <c r="B89" s="370"/>
      <c r="C89" s="211" t="s">
        <v>97</v>
      </c>
      <c r="D89" s="14"/>
      <c r="E89" s="14"/>
      <c r="F89" s="14"/>
      <c r="G89" s="14"/>
      <c r="H89" s="14"/>
      <c r="I89" s="14"/>
      <c r="J89" s="14">
        <v>8400</v>
      </c>
      <c r="K89" s="14">
        <v>99200</v>
      </c>
      <c r="L89" s="65">
        <f t="shared" si="20"/>
        <v>101200</v>
      </c>
      <c r="M89" s="143">
        <f>'1'!$AI$252</f>
        <v>8400</v>
      </c>
      <c r="N89" s="143">
        <f>'2'!$AF$252</f>
        <v>7200</v>
      </c>
      <c r="O89" s="143">
        <f>'3'!$AI$252</f>
        <v>8800</v>
      </c>
      <c r="P89" s="143">
        <f>'4'!$AH$252</f>
        <v>8000</v>
      </c>
      <c r="Q89" s="143">
        <f>'5'!$AI$252</f>
        <v>8000</v>
      </c>
      <c r="R89" s="143">
        <f>'6'!$AH$252</f>
        <v>8400</v>
      </c>
      <c r="S89" s="143">
        <f>'7'!$AI$252</f>
        <v>9200</v>
      </c>
      <c r="T89" s="143">
        <f>'8'!$AI$252</f>
        <v>8400</v>
      </c>
      <c r="U89" s="143">
        <f>'9'!$AH$252</f>
        <v>8800</v>
      </c>
      <c r="V89" s="143">
        <f>'10'!$AI$252</f>
        <v>8800</v>
      </c>
      <c r="W89" s="143">
        <f>'11'!$AH$253</f>
        <v>8000</v>
      </c>
      <c r="X89" s="143">
        <f>'12'!$AI$252</f>
        <v>9200</v>
      </c>
      <c r="Y89" s="105">
        <f t="shared" si="21"/>
        <v>101200</v>
      </c>
      <c r="Z89" s="13"/>
    </row>
    <row r="90" spans="1:26" ht="15.75" thickBot="1" x14ac:dyDescent="0.25">
      <c r="A90" s="198"/>
      <c r="B90" s="371"/>
      <c r="C90" s="214" t="s">
        <v>54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499</v>
      </c>
      <c r="K90" s="67">
        <v>2651</v>
      </c>
      <c r="L90" s="67">
        <f t="shared" si="20"/>
        <v>860</v>
      </c>
      <c r="M90" s="63">
        <f>'1'!$AI$255</f>
        <v>212</v>
      </c>
      <c r="N90" s="63">
        <f>'2'!$AF$255</f>
        <v>166</v>
      </c>
      <c r="O90" s="63">
        <f>'3'!$AI$255</f>
        <v>281</v>
      </c>
      <c r="P90" s="63">
        <f>'4'!$AH$255</f>
        <v>201</v>
      </c>
      <c r="Q90" s="63">
        <f>'5'!$AI$255</f>
        <v>0</v>
      </c>
      <c r="R90" s="63">
        <f>'6'!$AH$255</f>
        <v>0</v>
      </c>
      <c r="S90" s="63">
        <f>'7'!$AI$255</f>
        <v>0</v>
      </c>
      <c r="T90" s="63">
        <f>'8'!$AI$255</f>
        <v>0</v>
      </c>
      <c r="U90" s="63">
        <f>'9'!$AH$255</f>
        <v>0</v>
      </c>
      <c r="V90" s="63">
        <f>'10'!$AI$255</f>
        <v>0</v>
      </c>
      <c r="W90" s="63">
        <f>'11'!$AH$256</f>
        <v>0</v>
      </c>
      <c r="X90" s="63">
        <f>'12'!$AI$255</f>
        <v>0</v>
      </c>
      <c r="Y90" s="105">
        <f t="shared" si="21"/>
        <v>860</v>
      </c>
      <c r="Z90" s="13"/>
    </row>
    <row r="91" spans="1:26" ht="29.25" customHeight="1" thickTop="1" thickBot="1" x14ac:dyDescent="0.3">
      <c r="A91" s="198"/>
      <c r="B91" s="201" t="s">
        <v>27</v>
      </c>
      <c r="C91" s="259" t="s">
        <v>220</v>
      </c>
      <c r="D91" s="202" t="s">
        <v>94</v>
      </c>
      <c r="E91" s="203" t="s">
        <v>57</v>
      </c>
      <c r="F91" s="203" t="s">
        <v>56</v>
      </c>
      <c r="G91" s="203" t="s">
        <v>65</v>
      </c>
      <c r="H91" s="203" t="s">
        <v>67</v>
      </c>
      <c r="I91" s="203" t="s">
        <v>88</v>
      </c>
      <c r="J91" s="260" t="s">
        <v>92</v>
      </c>
      <c r="K91" s="260" t="s">
        <v>241</v>
      </c>
      <c r="L91" s="260" t="s">
        <v>222</v>
      </c>
      <c r="M91" s="111" t="s">
        <v>28</v>
      </c>
      <c r="N91" s="111" t="s">
        <v>29</v>
      </c>
      <c r="O91" s="111" t="s">
        <v>30</v>
      </c>
      <c r="P91" s="111" t="s">
        <v>31</v>
      </c>
      <c r="Q91" s="111" t="s">
        <v>32</v>
      </c>
      <c r="R91" s="111" t="s">
        <v>33</v>
      </c>
      <c r="S91" s="111" t="s">
        <v>34</v>
      </c>
      <c r="T91" s="111" t="s">
        <v>35</v>
      </c>
      <c r="U91" s="111" t="s">
        <v>36</v>
      </c>
      <c r="V91" s="111" t="s">
        <v>8</v>
      </c>
      <c r="W91" s="111" t="s">
        <v>26</v>
      </c>
      <c r="X91" s="111" t="s">
        <v>37</v>
      </c>
      <c r="Y91" s="262" t="s">
        <v>229</v>
      </c>
      <c r="Z91" s="13"/>
    </row>
    <row r="92" spans="1:26" ht="15" customHeight="1" x14ac:dyDescent="0.2">
      <c r="A92" s="198"/>
      <c r="B92" s="369" t="s">
        <v>219</v>
      </c>
      <c r="C92" s="213" t="s">
        <v>121</v>
      </c>
      <c r="D92" s="231">
        <v>0</v>
      </c>
      <c r="E92" s="231">
        <v>0</v>
      </c>
      <c r="F92" s="231">
        <v>0</v>
      </c>
      <c r="G92" s="232">
        <v>0</v>
      </c>
      <c r="H92" s="232">
        <v>496</v>
      </c>
      <c r="I92" s="232">
        <v>1206</v>
      </c>
      <c r="J92" s="232">
        <v>1057</v>
      </c>
      <c r="K92" s="232">
        <v>586</v>
      </c>
      <c r="L92" s="232">
        <f t="shared" ref="L92:L98" si="22">SUM(M92:X92)</f>
        <v>115</v>
      </c>
      <c r="M92" s="61">
        <f>'1'!$AI$257</f>
        <v>20</v>
      </c>
      <c r="N92" s="61">
        <f>'2'!$AF$257</f>
        <v>13</v>
      </c>
      <c r="O92" s="61">
        <f>'3'!$AI$257</f>
        <v>50</v>
      </c>
      <c r="P92" s="61">
        <f>'4'!$AH$257</f>
        <v>32</v>
      </c>
      <c r="Q92" s="61">
        <f>'5'!AI257</f>
        <v>0</v>
      </c>
      <c r="R92" s="61">
        <f>'6'!$AH$257</f>
        <v>0</v>
      </c>
      <c r="S92" s="61">
        <f>'7'!$AI$257</f>
        <v>0</v>
      </c>
      <c r="T92" s="61">
        <f>'8'!$AI$257</f>
        <v>0</v>
      </c>
      <c r="U92" s="61">
        <f>'9'!$AH$257</f>
        <v>0</v>
      </c>
      <c r="V92" s="61">
        <f>'10'!$AI$257</f>
        <v>0</v>
      </c>
      <c r="W92" s="61">
        <f>'11'!$AH$257</f>
        <v>0</v>
      </c>
      <c r="X92" s="61">
        <f>'12'!$AI$257</f>
        <v>0</v>
      </c>
      <c r="Y92" s="105">
        <f t="shared" ref="Y92:Y98" si="23">SUM(M92:X92)</f>
        <v>115</v>
      </c>
      <c r="Z92" s="13"/>
    </row>
    <row r="93" spans="1:26" ht="15" x14ac:dyDescent="0.2">
      <c r="A93" s="198"/>
      <c r="B93" s="370"/>
      <c r="C93" s="211" t="s">
        <v>120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828</v>
      </c>
      <c r="K93" s="65">
        <v>11798</v>
      </c>
      <c r="L93" s="65">
        <f t="shared" si="22"/>
        <v>56</v>
      </c>
      <c r="M93" s="62">
        <f>SUM('1'!$AI$270:$AI$271)</f>
        <v>10</v>
      </c>
      <c r="N93" s="62">
        <f>SUM('2'!$AF$270:$AF$271)</f>
        <v>6</v>
      </c>
      <c r="O93" s="62">
        <f>SUM('3'!$AI$270:$AI$271)</f>
        <v>7</v>
      </c>
      <c r="P93" s="62">
        <f>SUM('4'!$AH$270:$AH$271)</f>
        <v>7</v>
      </c>
      <c r="Q93" s="62">
        <f>SUM('5'!$AI$270:$AI$271)</f>
        <v>9</v>
      </c>
      <c r="R93" s="62">
        <f>SUM('6'!$AH$270:$AH$271)</f>
        <v>17</v>
      </c>
      <c r="S93" s="62">
        <f>SUM('7'!$AI$270:$AI$271)</f>
        <v>0</v>
      </c>
      <c r="T93" s="62">
        <f>SUM('8'!$AI$270:$AI$271)</f>
        <v>0</v>
      </c>
      <c r="U93" s="62">
        <f>SUM('9'!$AH$270:$AH$271)</f>
        <v>0</v>
      </c>
      <c r="V93" s="62">
        <f>SUM('10'!$AI$270:$AI$271)</f>
        <v>0</v>
      </c>
      <c r="W93" s="62">
        <f>SUM('11'!$AH$270:$AH$271)</f>
        <v>0</v>
      </c>
      <c r="X93" s="62">
        <f>SUM('12'!$AI$270:$AI$271)</f>
        <v>0</v>
      </c>
      <c r="Y93" s="105">
        <f t="shared" si="23"/>
        <v>56</v>
      </c>
      <c r="Z93" s="13"/>
    </row>
    <row r="94" spans="1:26" ht="15" x14ac:dyDescent="0.2">
      <c r="A94" s="198"/>
      <c r="B94" s="370"/>
      <c r="C94" s="214" t="s">
        <v>119</v>
      </c>
      <c r="D94" s="14"/>
      <c r="E94" s="15" t="s">
        <v>124</v>
      </c>
      <c r="F94" s="15" t="s">
        <v>124</v>
      </c>
      <c r="G94" s="15" t="s">
        <v>124</v>
      </c>
      <c r="H94" s="15" t="s">
        <v>124</v>
      </c>
      <c r="I94" s="15"/>
      <c r="J94" s="15">
        <v>2</v>
      </c>
      <c r="K94" s="15">
        <v>1917</v>
      </c>
      <c r="L94" s="66">
        <f t="shared" si="22"/>
        <v>1139</v>
      </c>
      <c r="M94" s="62">
        <f>'1'!$AI$272</f>
        <v>153</v>
      </c>
      <c r="N94" s="62">
        <f>'2'!$AF$272</f>
        <v>130</v>
      </c>
      <c r="O94" s="62">
        <f>'3'!$AI$272</f>
        <v>183</v>
      </c>
      <c r="P94" s="62">
        <f>'4'!$AH$272</f>
        <v>173</v>
      </c>
      <c r="Q94" s="62">
        <f>'5'!$AI$272</f>
        <v>377</v>
      </c>
      <c r="R94" s="62">
        <f>'6'!$AH$272</f>
        <v>123</v>
      </c>
      <c r="S94" s="62">
        <f>'7'!$AI$272</f>
        <v>0</v>
      </c>
      <c r="T94" s="62">
        <f>'8'!$AI$272</f>
        <v>0</v>
      </c>
      <c r="U94" s="62">
        <f>'9'!$AH$272</f>
        <v>0</v>
      </c>
      <c r="V94" s="62">
        <f>'10'!$AI$272</f>
        <v>0</v>
      </c>
      <c r="W94" s="62">
        <f>'11'!$AH$272</f>
        <v>0</v>
      </c>
      <c r="X94" s="62">
        <f>'12'!$AI$272</f>
        <v>0</v>
      </c>
      <c r="Y94" s="105">
        <f t="shared" si="23"/>
        <v>1139</v>
      </c>
      <c r="Z94" s="13"/>
    </row>
    <row r="95" spans="1:26" ht="15" x14ac:dyDescent="0.2">
      <c r="A95" s="198"/>
      <c r="B95" s="370"/>
      <c r="C95" s="220" t="s">
        <v>122</v>
      </c>
      <c r="D95" s="112">
        <v>0</v>
      </c>
      <c r="E95" s="218">
        <v>0</v>
      </c>
      <c r="F95" s="218">
        <v>0</v>
      </c>
      <c r="G95" s="221">
        <v>0</v>
      </c>
      <c r="H95" s="221">
        <v>31393</v>
      </c>
      <c r="I95" s="221">
        <v>88586</v>
      </c>
      <c r="J95" s="221">
        <v>85664</v>
      </c>
      <c r="K95" s="221">
        <v>81802</v>
      </c>
      <c r="L95" s="221">
        <f t="shared" si="22"/>
        <v>33488</v>
      </c>
      <c r="M95" s="210">
        <f>'1'!$AI$273</f>
        <v>6361</v>
      </c>
      <c r="N95" s="210">
        <f>'2'!$AF$273</f>
        <v>5180</v>
      </c>
      <c r="O95" s="210">
        <f>'3'!$AI$273</f>
        <v>6857</v>
      </c>
      <c r="P95" s="210">
        <f>'4'!$AH$273</f>
        <v>6163</v>
      </c>
      <c r="Q95" s="210">
        <f>'5'!$AI$273</f>
        <v>6021</v>
      </c>
      <c r="R95" s="210">
        <f>'6'!$AH$273</f>
        <v>2906</v>
      </c>
      <c r="S95" s="210">
        <f>'7'!$AI$273</f>
        <v>0</v>
      </c>
      <c r="T95" s="210">
        <f>'8'!$AI$273</f>
        <v>0</v>
      </c>
      <c r="U95" s="210">
        <f>'9'!$AH$273</f>
        <v>0</v>
      </c>
      <c r="V95" s="210">
        <f>'10'!$AI$273</f>
        <v>0</v>
      </c>
      <c r="W95" s="210">
        <f>'11'!$AH$273</f>
        <v>0</v>
      </c>
      <c r="X95" s="210">
        <f>'12'!$AI$273</f>
        <v>0</v>
      </c>
      <c r="Y95" s="105">
        <f t="shared" si="23"/>
        <v>33488</v>
      </c>
      <c r="Z95" s="13"/>
    </row>
    <row r="96" spans="1:26" ht="15" x14ac:dyDescent="0.2">
      <c r="A96" s="198"/>
      <c r="B96" s="370"/>
      <c r="C96" s="215" t="s">
        <v>71</v>
      </c>
      <c r="D96" s="218">
        <v>0</v>
      </c>
      <c r="E96" s="112">
        <v>0</v>
      </c>
      <c r="F96" s="112">
        <v>0</v>
      </c>
      <c r="G96" s="219">
        <v>0</v>
      </c>
      <c r="H96" s="219">
        <v>32051</v>
      </c>
      <c r="I96" s="219">
        <v>88715</v>
      </c>
      <c r="J96" s="219">
        <v>84149</v>
      </c>
      <c r="K96" s="219">
        <v>80655</v>
      </c>
      <c r="L96" s="219">
        <f t="shared" si="22"/>
        <v>33239</v>
      </c>
      <c r="M96" s="210">
        <f>'1'!$AI$274</f>
        <v>6312</v>
      </c>
      <c r="N96" s="210">
        <f>'2'!$AF$274</f>
        <v>5132</v>
      </c>
      <c r="O96" s="210">
        <f>'3'!$AI$274</f>
        <v>6829</v>
      </c>
      <c r="P96" s="210">
        <f>'4'!$AH$274</f>
        <v>6136</v>
      </c>
      <c r="Q96" s="210">
        <f>'5'!$AI$274</f>
        <v>5965</v>
      </c>
      <c r="R96" s="210">
        <f>'6'!$AH$274</f>
        <v>2865</v>
      </c>
      <c r="S96" s="210">
        <f>'7'!$AI$274</f>
        <v>0</v>
      </c>
      <c r="T96" s="210">
        <f>'8'!$AI$274</f>
        <v>0</v>
      </c>
      <c r="U96" s="210">
        <f>'9'!$AH$274</f>
        <v>0</v>
      </c>
      <c r="V96" s="210">
        <f>'10'!$AI$274</f>
        <v>0</v>
      </c>
      <c r="W96" s="210">
        <f>'11'!$AH$274</f>
        <v>0</v>
      </c>
      <c r="X96" s="210">
        <f>'12'!$AI$274</f>
        <v>0</v>
      </c>
      <c r="Y96" s="105">
        <f t="shared" si="23"/>
        <v>33239</v>
      </c>
      <c r="Z96" s="13"/>
    </row>
    <row r="97" spans="1:26" ht="15" x14ac:dyDescent="0.2">
      <c r="A97" s="198"/>
      <c r="B97" s="370"/>
      <c r="C97" s="211" t="s">
        <v>97</v>
      </c>
      <c r="D97" s="14"/>
      <c r="E97" s="14"/>
      <c r="F97" s="14"/>
      <c r="G97" s="14"/>
      <c r="H97" s="14"/>
      <c r="I97" s="14"/>
      <c r="J97" s="14">
        <v>8400</v>
      </c>
      <c r="K97" s="14">
        <v>99200</v>
      </c>
      <c r="L97" s="65">
        <f t="shared" si="22"/>
        <v>101200</v>
      </c>
      <c r="M97" s="210">
        <f>'1'!$AI$275</f>
        <v>8400</v>
      </c>
      <c r="N97" s="210">
        <f>'2'!$AF$275</f>
        <v>7200</v>
      </c>
      <c r="O97" s="210">
        <f>'3'!$AI$275</f>
        <v>8800</v>
      </c>
      <c r="P97" s="210">
        <f>'4'!$AH$275</f>
        <v>8000</v>
      </c>
      <c r="Q97" s="210">
        <f>'5'!$AI$275</f>
        <v>8000</v>
      </c>
      <c r="R97" s="210">
        <f>'6'!$AH$275</f>
        <v>8400</v>
      </c>
      <c r="S97" s="210">
        <f>'7'!$AI$275</f>
        <v>9200</v>
      </c>
      <c r="T97" s="210">
        <f>'8'!$AI$275</f>
        <v>8400</v>
      </c>
      <c r="U97" s="210">
        <f>'9'!$AH$275</f>
        <v>8800</v>
      </c>
      <c r="V97" s="210">
        <f>'10'!$AI$275</f>
        <v>8800</v>
      </c>
      <c r="W97" s="210">
        <f>'11'!$AH$276</f>
        <v>8000</v>
      </c>
      <c r="X97" s="210">
        <f>'12'!$AI$275</f>
        <v>9200</v>
      </c>
      <c r="Y97" s="105">
        <f t="shared" si="23"/>
        <v>101200</v>
      </c>
      <c r="Z97" s="13"/>
    </row>
    <row r="98" spans="1:26" ht="17.25" customHeight="1" thickBot="1" x14ac:dyDescent="0.25">
      <c r="A98" s="198"/>
      <c r="B98" s="371"/>
      <c r="C98" s="214" t="s">
        <v>54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1369</v>
      </c>
      <c r="K98" s="67">
        <v>7729</v>
      </c>
      <c r="L98" s="67">
        <f t="shared" si="22"/>
        <v>2299</v>
      </c>
      <c r="M98" s="63">
        <f>'1'!$AI$278</f>
        <v>689</v>
      </c>
      <c r="N98" s="63">
        <f>'2'!$AF$278</f>
        <v>522</v>
      </c>
      <c r="O98" s="63">
        <f>'3'!$AI$278</f>
        <v>620</v>
      </c>
      <c r="P98" s="63">
        <f>'4'!$AH$278</f>
        <v>468</v>
      </c>
      <c r="Q98" s="63">
        <f>'5'!$AI$278</f>
        <v>0</v>
      </c>
      <c r="R98" s="63">
        <f>'6'!$AH$278</f>
        <v>0</v>
      </c>
      <c r="S98" s="63">
        <f>'7'!$AI$278</f>
        <v>0</v>
      </c>
      <c r="T98" s="63">
        <f>'8'!$AI$278</f>
        <v>0</v>
      </c>
      <c r="U98" s="63">
        <f>'9'!$AH$278</f>
        <v>0</v>
      </c>
      <c r="V98" s="63">
        <f>'10'!$AI$278</f>
        <v>0</v>
      </c>
      <c r="W98" s="63">
        <f>'11'!$AH$279</f>
        <v>0</v>
      </c>
      <c r="X98" s="63">
        <f>'12'!$AI$278</f>
        <v>0</v>
      </c>
      <c r="Y98" s="105">
        <f t="shared" si="23"/>
        <v>2299</v>
      </c>
      <c r="Z98" s="13"/>
    </row>
    <row r="99" spans="1:26" ht="30" customHeight="1" thickTop="1" thickBot="1" x14ac:dyDescent="0.3">
      <c r="A99" s="198"/>
      <c r="B99" s="201" t="s">
        <v>27</v>
      </c>
      <c r="C99" s="259" t="s">
        <v>221</v>
      </c>
      <c r="D99" s="202" t="s">
        <v>94</v>
      </c>
      <c r="E99" s="203" t="s">
        <v>57</v>
      </c>
      <c r="F99" s="203" t="s">
        <v>56</v>
      </c>
      <c r="G99" s="203" t="s">
        <v>65</v>
      </c>
      <c r="H99" s="203" t="s">
        <v>67</v>
      </c>
      <c r="I99" s="203" t="s">
        <v>88</v>
      </c>
      <c r="J99" s="260" t="s">
        <v>92</v>
      </c>
      <c r="K99" s="260" t="s">
        <v>241</v>
      </c>
      <c r="L99" s="260" t="s">
        <v>222</v>
      </c>
      <c r="M99" s="111" t="s">
        <v>28</v>
      </c>
      <c r="N99" s="111" t="s">
        <v>29</v>
      </c>
      <c r="O99" s="111" t="s">
        <v>30</v>
      </c>
      <c r="P99" s="111" t="s">
        <v>31</v>
      </c>
      <c r="Q99" s="111" t="s">
        <v>32</v>
      </c>
      <c r="R99" s="111" t="s">
        <v>33</v>
      </c>
      <c r="S99" s="111" t="s">
        <v>34</v>
      </c>
      <c r="T99" s="111" t="s">
        <v>35</v>
      </c>
      <c r="U99" s="111" t="s">
        <v>36</v>
      </c>
      <c r="V99" s="111" t="s">
        <v>8</v>
      </c>
      <c r="W99" s="111" t="s">
        <v>26</v>
      </c>
      <c r="X99" s="111" t="s">
        <v>37</v>
      </c>
      <c r="Y99" s="262" t="s">
        <v>229</v>
      </c>
      <c r="Z99" s="13"/>
    </row>
    <row r="100" spans="1:26" ht="15" customHeight="1" x14ac:dyDescent="0.2">
      <c r="A100" s="198"/>
      <c r="B100" s="369" t="s">
        <v>123</v>
      </c>
      <c r="C100" s="213" t="s">
        <v>121</v>
      </c>
      <c r="D100" s="231">
        <v>0</v>
      </c>
      <c r="E100" s="231">
        <v>0</v>
      </c>
      <c r="F100" s="231">
        <v>0</v>
      </c>
      <c r="G100" s="232">
        <v>0</v>
      </c>
      <c r="H100" s="232">
        <v>126</v>
      </c>
      <c r="I100" s="232">
        <v>370</v>
      </c>
      <c r="J100" s="232">
        <v>2282</v>
      </c>
      <c r="K100" s="232">
        <v>391</v>
      </c>
      <c r="L100" s="232">
        <f t="shared" ref="L100:L106" si="24">SUM(M100:X100)</f>
        <v>213</v>
      </c>
      <c r="M100" s="61">
        <f>'1'!$AI$280</f>
        <v>31</v>
      </c>
      <c r="N100" s="61">
        <f>'2'!$AF$280</f>
        <v>25</v>
      </c>
      <c r="O100" s="61">
        <f>'3'!$AI$280</f>
        <v>81</v>
      </c>
      <c r="P100" s="61">
        <f>'4'!$AH$280</f>
        <v>76</v>
      </c>
      <c r="Q100" s="61">
        <f>'5'!AI280</f>
        <v>0</v>
      </c>
      <c r="R100" s="61">
        <f>'6'!$AH$280</f>
        <v>0</v>
      </c>
      <c r="S100" s="61">
        <f>'7'!$AI$280</f>
        <v>0</v>
      </c>
      <c r="T100" s="61">
        <f>'8'!$AI$280</f>
        <v>0</v>
      </c>
      <c r="U100" s="61">
        <f>'9'!$AH$280</f>
        <v>0</v>
      </c>
      <c r="V100" s="61">
        <f>'10'!$AI$280</f>
        <v>0</v>
      </c>
      <c r="W100" s="61">
        <f>'11'!$AH$280</f>
        <v>0</v>
      </c>
      <c r="X100" s="61">
        <f>'12'!$AI$280</f>
        <v>0</v>
      </c>
      <c r="Y100" s="105">
        <f t="shared" ref="Y100:Y106" si="25">SUM(M100:X100)</f>
        <v>213</v>
      </c>
      <c r="Z100" s="13"/>
    </row>
    <row r="101" spans="1:26" ht="15" x14ac:dyDescent="0.2">
      <c r="A101" s="198"/>
      <c r="B101" s="370"/>
      <c r="C101" s="211" t="s">
        <v>120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820</v>
      </c>
      <c r="K101" s="65">
        <v>41</v>
      </c>
      <c r="L101" s="65">
        <f t="shared" si="24"/>
        <v>178</v>
      </c>
      <c r="M101" s="62">
        <f>SUM('1'!$AI$293:$AI$294)</f>
        <v>25</v>
      </c>
      <c r="N101" s="62">
        <f>SUM('2'!$AF$293:$AF$294)</f>
        <v>25</v>
      </c>
      <c r="O101" s="62">
        <f>SUM('3'!$AI$293:$AI$294)</f>
        <v>34</v>
      </c>
      <c r="P101" s="62">
        <f>SUM('4'!$AH$293:$AH$294)</f>
        <v>27</v>
      </c>
      <c r="Q101" s="62">
        <f>SUM('5'!$AI$293:$AI$294)</f>
        <v>33</v>
      </c>
      <c r="R101" s="62">
        <f>SUM('6'!$AH$293:$AH$294)</f>
        <v>34</v>
      </c>
      <c r="S101" s="62">
        <f>SUM('7'!$AI$293:$AI$294)</f>
        <v>0</v>
      </c>
      <c r="T101" s="62">
        <f>SUM('8'!$AI$293:$AI$294)</f>
        <v>0</v>
      </c>
      <c r="U101" s="62">
        <f>SUM('9'!$AH$293:$AH$294)</f>
        <v>0</v>
      </c>
      <c r="V101" s="62">
        <f>SUM('10'!$AI$293:$AI$294)</f>
        <v>0</v>
      </c>
      <c r="W101" s="62">
        <f>SUM('11'!$AH$293:$AH$294)</f>
        <v>0</v>
      </c>
      <c r="X101" s="62">
        <f>SUM('12'!$AI$293:$AI$294)</f>
        <v>0</v>
      </c>
      <c r="Y101" s="105">
        <f t="shared" si="25"/>
        <v>178</v>
      </c>
      <c r="Z101" s="13"/>
    </row>
    <row r="102" spans="1:26" ht="15" x14ac:dyDescent="0.2">
      <c r="A102" s="198"/>
      <c r="B102" s="370"/>
      <c r="C102" s="214" t="s">
        <v>119</v>
      </c>
      <c r="D102" s="14"/>
      <c r="E102" s="15" t="s">
        <v>124</v>
      </c>
      <c r="F102" s="15" t="s">
        <v>124</v>
      </c>
      <c r="G102" s="15" t="s">
        <v>124</v>
      </c>
      <c r="H102" s="15" t="s">
        <v>124</v>
      </c>
      <c r="I102" s="15"/>
      <c r="J102" s="15">
        <v>0</v>
      </c>
      <c r="K102" s="15">
        <v>1830</v>
      </c>
      <c r="L102" s="66">
        <f t="shared" si="24"/>
        <v>858</v>
      </c>
      <c r="M102" s="62">
        <f>'1'!$AI$295</f>
        <v>169</v>
      </c>
      <c r="N102" s="62">
        <f>'2'!$AF$295</f>
        <v>146</v>
      </c>
      <c r="O102" s="62">
        <f>'3'!$AI$295</f>
        <v>183</v>
      </c>
      <c r="P102" s="62">
        <f>'4'!$AH$295</f>
        <v>235</v>
      </c>
      <c r="Q102" s="62">
        <f>'5'!$AI$295</f>
        <v>6</v>
      </c>
      <c r="R102" s="62">
        <f>'6'!$AH$295</f>
        <v>119</v>
      </c>
      <c r="S102" s="62">
        <f>'7'!$AI$295</f>
        <v>0</v>
      </c>
      <c r="T102" s="62">
        <f>'8'!$AI$295</f>
        <v>0</v>
      </c>
      <c r="U102" s="62">
        <f>'9'!$AH$295</f>
        <v>0</v>
      </c>
      <c r="V102" s="62">
        <f>'10'!$AI$295</f>
        <v>0</v>
      </c>
      <c r="W102" s="62">
        <f>'11'!$AH$295</f>
        <v>0</v>
      </c>
      <c r="X102" s="62">
        <f>'12'!$AI$295</f>
        <v>0</v>
      </c>
      <c r="Y102" s="105">
        <f t="shared" si="25"/>
        <v>858</v>
      </c>
      <c r="Z102" s="13"/>
    </row>
    <row r="103" spans="1:26" ht="15" x14ac:dyDescent="0.2">
      <c r="A103" s="198"/>
      <c r="B103" s="370"/>
      <c r="C103" s="220" t="s">
        <v>122</v>
      </c>
      <c r="D103" s="112">
        <v>0</v>
      </c>
      <c r="E103" s="218">
        <v>0</v>
      </c>
      <c r="F103" s="218">
        <v>0</v>
      </c>
      <c r="G103" s="221">
        <v>0</v>
      </c>
      <c r="H103" s="221">
        <v>35819</v>
      </c>
      <c r="I103" s="221">
        <v>97089</v>
      </c>
      <c r="J103" s="221">
        <v>91729</v>
      </c>
      <c r="K103" s="221">
        <v>94962</v>
      </c>
      <c r="L103" s="221">
        <f t="shared" si="24"/>
        <v>41779</v>
      </c>
      <c r="M103" s="62">
        <f>'1'!$AI$296</f>
        <v>8021</v>
      </c>
      <c r="N103" s="62">
        <f>'2'!$AF$296</f>
        <v>6450</v>
      </c>
      <c r="O103" s="62">
        <f>'3'!$AI$296</f>
        <v>8412</v>
      </c>
      <c r="P103" s="62">
        <f>'4'!$AH$296</f>
        <v>7679</v>
      </c>
      <c r="Q103" s="62">
        <f>'5'!$AI$296</f>
        <v>7498</v>
      </c>
      <c r="R103" s="62">
        <f>'6'!$AH$296</f>
        <v>3719</v>
      </c>
      <c r="S103" s="62">
        <f>'7'!$AI$296</f>
        <v>0</v>
      </c>
      <c r="T103" s="62">
        <f>'8'!$AI$296</f>
        <v>0</v>
      </c>
      <c r="U103" s="62">
        <f>'9'!$AH$296</f>
        <v>0</v>
      </c>
      <c r="V103" s="62">
        <f>'10'!$AI$296</f>
        <v>0</v>
      </c>
      <c r="W103" s="62">
        <f>'11'!$AH$296</f>
        <v>0</v>
      </c>
      <c r="X103" s="62">
        <f>'12'!$AI$296</f>
        <v>0</v>
      </c>
      <c r="Y103" s="105">
        <f t="shared" si="25"/>
        <v>41779</v>
      </c>
      <c r="Z103" s="13"/>
    </row>
    <row r="104" spans="1:26" ht="15" x14ac:dyDescent="0.2">
      <c r="A104" s="198"/>
      <c r="B104" s="370"/>
      <c r="C104" s="215" t="s">
        <v>71</v>
      </c>
      <c r="D104" s="218">
        <v>0</v>
      </c>
      <c r="E104" s="112">
        <v>0</v>
      </c>
      <c r="F104" s="112">
        <v>0</v>
      </c>
      <c r="G104" s="219">
        <v>0</v>
      </c>
      <c r="H104" s="219">
        <v>35035</v>
      </c>
      <c r="I104" s="219">
        <v>94800</v>
      </c>
      <c r="J104" s="219">
        <v>87633</v>
      </c>
      <c r="K104" s="219">
        <v>93261</v>
      </c>
      <c r="L104" s="219">
        <f t="shared" si="24"/>
        <v>41913</v>
      </c>
      <c r="M104" s="62">
        <f>'1'!$AI$297</f>
        <v>8021</v>
      </c>
      <c r="N104" s="62">
        <f>'2'!$AF$297</f>
        <v>6450</v>
      </c>
      <c r="O104" s="62">
        <f>'3'!$AI$297</f>
        <v>8412</v>
      </c>
      <c r="P104" s="62">
        <f>'4'!$AH$297</f>
        <v>7679</v>
      </c>
      <c r="Q104" s="62">
        <f>'5'!$AI$297</f>
        <v>7626</v>
      </c>
      <c r="R104" s="62">
        <f>'6'!$AH$297</f>
        <v>3725</v>
      </c>
      <c r="S104" s="62">
        <f>'7'!$AI$297</f>
        <v>0</v>
      </c>
      <c r="T104" s="62">
        <f>'8'!$AI$297</f>
        <v>0</v>
      </c>
      <c r="U104" s="62">
        <f>'9'!$AH$297</f>
        <v>0</v>
      </c>
      <c r="V104" s="62">
        <f>'10'!$AI$297</f>
        <v>0</v>
      </c>
      <c r="W104" s="62">
        <f>'11'!$AH$297</f>
        <v>0</v>
      </c>
      <c r="X104" s="62">
        <f>'12'!$AI$297</f>
        <v>0</v>
      </c>
      <c r="Y104" s="105">
        <f t="shared" si="25"/>
        <v>41913</v>
      </c>
      <c r="Z104" s="13"/>
    </row>
    <row r="105" spans="1:26" ht="15" x14ac:dyDescent="0.2">
      <c r="A105" s="198"/>
      <c r="B105" s="370"/>
      <c r="C105" s="211" t="s">
        <v>97</v>
      </c>
      <c r="D105" s="14"/>
      <c r="E105" s="14"/>
      <c r="F105" s="14"/>
      <c r="G105" s="14"/>
      <c r="H105" s="14"/>
      <c r="I105" s="14"/>
      <c r="J105" s="14">
        <v>8400</v>
      </c>
      <c r="K105" s="14">
        <v>99200</v>
      </c>
      <c r="L105" s="65">
        <f t="shared" si="24"/>
        <v>101200</v>
      </c>
      <c r="M105" s="62">
        <f>'1'!$AI$298</f>
        <v>8400</v>
      </c>
      <c r="N105" s="62">
        <f>'2'!$AF$298</f>
        <v>7200</v>
      </c>
      <c r="O105" s="62">
        <f>'3'!$AI$298</f>
        <v>8800</v>
      </c>
      <c r="P105" s="62">
        <f>'4'!$AH$298</f>
        <v>8000</v>
      </c>
      <c r="Q105" s="62">
        <f>'5'!$AI$298</f>
        <v>8000</v>
      </c>
      <c r="R105" s="62">
        <f>'6'!$AH$298</f>
        <v>8400</v>
      </c>
      <c r="S105" s="62">
        <f>'7'!$AI$298</f>
        <v>9200</v>
      </c>
      <c r="T105" s="62">
        <f>'8'!$AI$298</f>
        <v>8400</v>
      </c>
      <c r="U105" s="62">
        <f>'9'!$AH$298</f>
        <v>8800</v>
      </c>
      <c r="V105" s="62">
        <f>'10'!$AI$298</f>
        <v>8800</v>
      </c>
      <c r="W105" s="62">
        <f>'11'!$AH$299</f>
        <v>8000</v>
      </c>
      <c r="X105" s="62">
        <f>'12'!$AI$298</f>
        <v>9200</v>
      </c>
      <c r="Y105" s="105">
        <f t="shared" si="25"/>
        <v>101200</v>
      </c>
      <c r="Z105" s="13"/>
    </row>
    <row r="106" spans="1:26" ht="15.75" thickBot="1" x14ac:dyDescent="0.25">
      <c r="A106" s="198"/>
      <c r="B106" s="371"/>
      <c r="C106" s="214" t="s">
        <v>54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29</v>
      </c>
      <c r="K106" s="67">
        <v>3755</v>
      </c>
      <c r="L106" s="67">
        <f t="shared" si="24"/>
        <v>1359</v>
      </c>
      <c r="M106" s="63">
        <f>'1'!$AI$301</f>
        <v>315</v>
      </c>
      <c r="N106" s="63">
        <f>'2'!$AF$301</f>
        <v>336</v>
      </c>
      <c r="O106" s="63">
        <f>'3'!$AI$301</f>
        <v>361</v>
      </c>
      <c r="P106" s="63">
        <f>'4'!$AH$301</f>
        <v>347</v>
      </c>
      <c r="Q106" s="63">
        <f>'5'!$AI$301</f>
        <v>0</v>
      </c>
      <c r="R106" s="63">
        <f>'6'!$AH$301</f>
        <v>0</v>
      </c>
      <c r="S106" s="63">
        <f>'7'!$AI$301</f>
        <v>0</v>
      </c>
      <c r="T106" s="63">
        <f>'8'!$AI$301</f>
        <v>0</v>
      </c>
      <c r="U106" s="63">
        <f>'9'!$AH$301</f>
        <v>0</v>
      </c>
      <c r="V106" s="63">
        <f>'10'!$AI$301</f>
        <v>0</v>
      </c>
      <c r="W106" s="63">
        <f>'11'!$AH$302</f>
        <v>0</v>
      </c>
      <c r="X106" s="63">
        <f>'12'!$AI$301</f>
        <v>0</v>
      </c>
      <c r="Y106" s="105">
        <f t="shared" si="25"/>
        <v>1359</v>
      </c>
      <c r="Z106" s="13"/>
    </row>
    <row r="107" spans="1:26" ht="16.5" thickTop="1" thickBot="1" x14ac:dyDescent="0.2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1"/>
      <c r="Z107" s="13"/>
    </row>
    <row r="108" spans="1:26" ht="27" customHeight="1" thickBot="1" x14ac:dyDescent="0.3">
      <c r="A108" s="354" t="s">
        <v>101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6"/>
      <c r="M108" s="88"/>
      <c r="N108" s="106"/>
      <c r="O108" s="106"/>
      <c r="P108" s="106"/>
      <c r="Q108" s="136" t="s">
        <v>73</v>
      </c>
      <c r="R108" s="137">
        <v>2026</v>
      </c>
      <c r="S108" s="106"/>
      <c r="T108" s="106"/>
      <c r="U108" s="106"/>
      <c r="V108" s="106"/>
      <c r="W108" s="106"/>
      <c r="X108" s="148"/>
      <c r="Y108" s="89"/>
      <c r="Z108" s="13"/>
    </row>
    <row r="109" spans="1:26" ht="38.25" customHeight="1" thickBot="1" x14ac:dyDescent="0.25">
      <c r="A109" s="357" t="s">
        <v>176</v>
      </c>
      <c r="B109" s="358"/>
      <c r="C109" s="74" t="s">
        <v>59</v>
      </c>
      <c r="D109" s="113" t="s">
        <v>94</v>
      </c>
      <c r="E109" s="70" t="s">
        <v>57</v>
      </c>
      <c r="F109" s="70" t="s">
        <v>56</v>
      </c>
      <c r="G109" s="69" t="s">
        <v>65</v>
      </c>
      <c r="H109" s="69" t="s">
        <v>67</v>
      </c>
      <c r="I109" s="70" t="s">
        <v>88</v>
      </c>
      <c r="J109" s="70" t="s">
        <v>92</v>
      </c>
      <c r="K109" s="70" t="s">
        <v>241</v>
      </c>
      <c r="L109" s="70" t="s">
        <v>222</v>
      </c>
      <c r="M109" s="122" t="s">
        <v>28</v>
      </c>
      <c r="N109" s="123" t="s">
        <v>29</v>
      </c>
      <c r="O109" s="123" t="s">
        <v>30</v>
      </c>
      <c r="P109" s="123" t="s">
        <v>31</v>
      </c>
      <c r="Q109" s="123" t="s">
        <v>32</v>
      </c>
      <c r="R109" s="123" t="s">
        <v>33</v>
      </c>
      <c r="S109" s="123" t="s">
        <v>34</v>
      </c>
      <c r="T109" s="123" t="s">
        <v>35</v>
      </c>
      <c r="U109" s="123" t="s">
        <v>36</v>
      </c>
      <c r="V109" s="123" t="s">
        <v>8</v>
      </c>
      <c r="W109" s="123" t="s">
        <v>26</v>
      </c>
      <c r="X109" s="124" t="s">
        <v>37</v>
      </c>
      <c r="Y109" s="125" t="s">
        <v>49</v>
      </c>
      <c r="Z109" s="13"/>
    </row>
    <row r="110" spans="1:26" ht="21" customHeight="1" x14ac:dyDescent="0.2">
      <c r="A110" s="359"/>
      <c r="B110" s="360"/>
      <c r="C110" s="213" t="s">
        <v>121</v>
      </c>
      <c r="D110" s="24">
        <v>8737</v>
      </c>
      <c r="E110" s="24">
        <v>9594</v>
      </c>
      <c r="F110" s="24">
        <f>SUM(F4,F12,F20,F28,F36,F44,F52)</f>
        <v>5363</v>
      </c>
      <c r="G110" s="24">
        <f>G4+G12+G20+G28</f>
        <v>6231</v>
      </c>
      <c r="H110" s="24">
        <v>11034</v>
      </c>
      <c r="I110" s="24">
        <f t="shared" ref="I110:L111" si="26">SUM(I60,I52,I44,I36,I28,I20,I12,I4)</f>
        <v>13114</v>
      </c>
      <c r="J110" s="24">
        <f t="shared" si="26"/>
        <v>6019</v>
      </c>
      <c r="K110" s="24">
        <f t="shared" si="26"/>
        <v>5445</v>
      </c>
      <c r="L110" s="24">
        <f t="shared" si="26"/>
        <v>2112</v>
      </c>
      <c r="M110" s="127">
        <f t="shared" ref="M110" si="27">SUM(M4,M12,M20,M28,M36,M44,M52,M60)</f>
        <v>489</v>
      </c>
      <c r="N110" s="127">
        <f t="shared" ref="N110:X110" si="28">SUM(N4,N12,N20,N28,N36,N44,N52,N60)</f>
        <v>442</v>
      </c>
      <c r="O110" s="127">
        <f t="shared" si="28"/>
        <v>683</v>
      </c>
      <c r="P110" s="127">
        <f t="shared" si="28"/>
        <v>473</v>
      </c>
      <c r="Q110" s="127">
        <f t="shared" si="28"/>
        <v>25</v>
      </c>
      <c r="R110" s="127">
        <f t="shared" si="28"/>
        <v>0</v>
      </c>
      <c r="S110" s="127">
        <f t="shared" si="28"/>
        <v>0</v>
      </c>
      <c r="T110" s="127">
        <f t="shared" si="28"/>
        <v>0</v>
      </c>
      <c r="U110" s="127">
        <f t="shared" si="28"/>
        <v>0</v>
      </c>
      <c r="V110" s="127">
        <f t="shared" si="28"/>
        <v>0</v>
      </c>
      <c r="W110" s="127">
        <f t="shared" si="28"/>
        <v>0</v>
      </c>
      <c r="X110" s="127">
        <f t="shared" si="28"/>
        <v>0</v>
      </c>
      <c r="Y110" s="23">
        <f>SUM(M110:X110)</f>
        <v>2112</v>
      </c>
      <c r="Z110" s="13"/>
    </row>
    <row r="111" spans="1:26" ht="21" customHeight="1" x14ac:dyDescent="0.2">
      <c r="A111" s="359"/>
      <c r="B111" s="360"/>
      <c r="C111" s="211" t="s">
        <v>120</v>
      </c>
      <c r="D111" s="25">
        <v>7625</v>
      </c>
      <c r="E111" s="25">
        <v>83875</v>
      </c>
      <c r="F111" s="25">
        <f t="shared" ref="F111:F116" si="29">SUM(F5,F13,F21,F29,F37,F45,F53)</f>
        <v>9597</v>
      </c>
      <c r="G111" s="25">
        <f>G5+G13+G21+G29</f>
        <v>9019</v>
      </c>
      <c r="H111" s="25">
        <v>50035</v>
      </c>
      <c r="I111" s="25">
        <f t="shared" si="26"/>
        <v>29041</v>
      </c>
      <c r="J111" s="25">
        <f t="shared" si="26"/>
        <v>47971</v>
      </c>
      <c r="K111" s="25">
        <f t="shared" si="26"/>
        <v>29641</v>
      </c>
      <c r="L111" s="25">
        <f t="shared" si="26"/>
        <v>18785</v>
      </c>
      <c r="M111" s="126">
        <f t="shared" ref="M111:M116" si="30">SUM(M5,M13,M21,M29,M37,M45,M53,M61)</f>
        <v>4317</v>
      </c>
      <c r="N111" s="126">
        <f t="shared" ref="N111:X111" si="31">SUM(N5,N13,N21,N29,N37,N45,N53,N61)</f>
        <v>3417</v>
      </c>
      <c r="O111" s="126">
        <f t="shared" si="31"/>
        <v>4842</v>
      </c>
      <c r="P111" s="126">
        <f t="shared" si="31"/>
        <v>1902</v>
      </c>
      <c r="Q111" s="126">
        <f t="shared" si="31"/>
        <v>2461</v>
      </c>
      <c r="R111" s="126">
        <f t="shared" si="31"/>
        <v>1846</v>
      </c>
      <c r="S111" s="126">
        <f t="shared" si="31"/>
        <v>0</v>
      </c>
      <c r="T111" s="126">
        <f t="shared" si="31"/>
        <v>0</v>
      </c>
      <c r="U111" s="126">
        <f t="shared" si="31"/>
        <v>0</v>
      </c>
      <c r="V111" s="126">
        <f t="shared" si="31"/>
        <v>0</v>
      </c>
      <c r="W111" s="126">
        <f t="shared" si="31"/>
        <v>0</v>
      </c>
      <c r="X111" s="126">
        <f t="shared" si="31"/>
        <v>0</v>
      </c>
      <c r="Y111" s="95">
        <f t="shared" ref="Y111:Y116" si="32">SUM(M111:X111)</f>
        <v>18785</v>
      </c>
      <c r="Z111" s="13"/>
    </row>
    <row r="112" spans="1:26" ht="21" customHeight="1" x14ac:dyDescent="0.2">
      <c r="A112" s="359"/>
      <c r="B112" s="360"/>
      <c r="C112" s="214" t="s">
        <v>119</v>
      </c>
      <c r="D112" s="26"/>
      <c r="E112" s="26" t="s">
        <v>124</v>
      </c>
      <c r="F112" s="26">
        <f t="shared" si="29"/>
        <v>0</v>
      </c>
      <c r="G112" s="26" t="s">
        <v>124</v>
      </c>
      <c r="H112" s="26" t="s">
        <v>124</v>
      </c>
      <c r="I112" s="26">
        <f t="shared" ref="I112" si="33">SUM(I62,I54,I46,I38,I30,I22,I14,I6)</f>
        <v>0</v>
      </c>
      <c r="J112" s="26">
        <f t="shared" ref="J112:K116" si="34">SUM(J62,J54,J46,J38,J30,J22,J14,J6)</f>
        <v>10236</v>
      </c>
      <c r="K112" s="26">
        <f t="shared" si="34"/>
        <v>99575</v>
      </c>
      <c r="L112" s="26">
        <f t="shared" ref="L112" si="35">SUM(L62,L54,L46,L38,L30,L22,L14,L6)</f>
        <v>57809</v>
      </c>
      <c r="M112" s="126">
        <f t="shared" si="30"/>
        <v>9352</v>
      </c>
      <c r="N112" s="126">
        <f t="shared" ref="N112:X112" si="36">SUM(N6,N14,N22,N30,N38,N46,N54,N62)</f>
        <v>8053</v>
      </c>
      <c r="O112" s="126">
        <f t="shared" si="36"/>
        <v>10222</v>
      </c>
      <c r="P112" s="126">
        <f t="shared" si="36"/>
        <v>11693</v>
      </c>
      <c r="Q112" s="126">
        <f>SUM(Q6,Q14,Q22,Q30,Q38,Q46,Q54,Q62)</f>
        <v>12754</v>
      </c>
      <c r="R112" s="126">
        <f t="shared" si="36"/>
        <v>5735</v>
      </c>
      <c r="S112" s="126">
        <f t="shared" si="36"/>
        <v>0</v>
      </c>
      <c r="T112" s="126">
        <f t="shared" si="36"/>
        <v>0</v>
      </c>
      <c r="U112" s="126">
        <f t="shared" si="36"/>
        <v>0</v>
      </c>
      <c r="V112" s="126">
        <f t="shared" si="36"/>
        <v>0</v>
      </c>
      <c r="W112" s="126">
        <f t="shared" si="36"/>
        <v>0</v>
      </c>
      <c r="X112" s="126">
        <f t="shared" si="36"/>
        <v>0</v>
      </c>
      <c r="Y112" s="95">
        <f t="shared" si="32"/>
        <v>57809</v>
      </c>
      <c r="Z112" s="13"/>
    </row>
    <row r="113" spans="1:26" ht="21" customHeight="1" x14ac:dyDescent="0.2">
      <c r="A113" s="359"/>
      <c r="B113" s="360"/>
      <c r="C113" s="220" t="s">
        <v>122</v>
      </c>
      <c r="D113" s="71">
        <v>80383</v>
      </c>
      <c r="E113" s="71">
        <v>84873</v>
      </c>
      <c r="F113" s="71">
        <f t="shared" si="29"/>
        <v>272279</v>
      </c>
      <c r="G113" s="71">
        <f>G7+G15+G23+G31</f>
        <v>395199</v>
      </c>
      <c r="H113" s="71">
        <v>647286</v>
      </c>
      <c r="I113" s="71">
        <f t="shared" ref="I113" si="37">SUM(I63,I55,I47,I39,I31,I23,I15,I7)</f>
        <v>815601</v>
      </c>
      <c r="J113" s="71">
        <f t="shared" si="34"/>
        <v>782768</v>
      </c>
      <c r="K113" s="71">
        <f t="shared" si="34"/>
        <v>771787</v>
      </c>
      <c r="L113" s="71">
        <f t="shared" ref="L113" si="38">SUM(L63,L55,L47,L39,L31,L23,L15,L7)</f>
        <v>338205</v>
      </c>
      <c r="M113" s="126">
        <f t="shared" si="30"/>
        <v>64542</v>
      </c>
      <c r="N113" s="126">
        <f t="shared" ref="N113:X113" si="39">SUM(N7,N15,N23,N31,N39,N47,N55,N63)</f>
        <v>54113</v>
      </c>
      <c r="O113" s="126">
        <f t="shared" si="39"/>
        <v>68329</v>
      </c>
      <c r="P113" s="126">
        <f t="shared" si="39"/>
        <v>60754</v>
      </c>
      <c r="Q113" s="126">
        <f t="shared" si="39"/>
        <v>60843</v>
      </c>
      <c r="R113" s="126">
        <f t="shared" si="39"/>
        <v>29624</v>
      </c>
      <c r="S113" s="126">
        <f t="shared" si="39"/>
        <v>0</v>
      </c>
      <c r="T113" s="126">
        <f t="shared" si="39"/>
        <v>0</v>
      </c>
      <c r="U113" s="126">
        <f t="shared" si="39"/>
        <v>0</v>
      </c>
      <c r="V113" s="126">
        <f t="shared" si="39"/>
        <v>0</v>
      </c>
      <c r="W113" s="126">
        <f t="shared" si="39"/>
        <v>0</v>
      </c>
      <c r="X113" s="126">
        <f t="shared" si="39"/>
        <v>0</v>
      </c>
      <c r="Y113" s="95">
        <f t="shared" si="32"/>
        <v>338205</v>
      </c>
      <c r="Z113" s="13"/>
    </row>
    <row r="114" spans="1:26" ht="21" customHeight="1" x14ac:dyDescent="0.2">
      <c r="A114" s="359"/>
      <c r="B114" s="360"/>
      <c r="C114" s="215" t="s">
        <v>71</v>
      </c>
      <c r="D114" s="233">
        <v>415979</v>
      </c>
      <c r="E114" s="233">
        <v>463018</v>
      </c>
      <c r="F114" s="233">
        <f t="shared" si="29"/>
        <v>279514</v>
      </c>
      <c r="G114" s="233">
        <v>397316</v>
      </c>
      <c r="H114" s="233">
        <v>630472</v>
      </c>
      <c r="I114" s="233">
        <f t="shared" ref="I114" si="40">SUM(I64,I56,I48,I40,I32,I24,I16,I8)</f>
        <v>798776</v>
      </c>
      <c r="J114" s="233">
        <f t="shared" si="34"/>
        <v>764706</v>
      </c>
      <c r="K114" s="233">
        <f t="shared" si="34"/>
        <v>748893</v>
      </c>
      <c r="L114" s="233">
        <f t="shared" ref="L114" si="41">SUM(L64,L56,L48,L40,L32,L24,L16,L8)</f>
        <v>329471</v>
      </c>
      <c r="M114" s="126">
        <f t="shared" si="30"/>
        <v>63256</v>
      </c>
      <c r="N114" s="126">
        <f t="shared" ref="N114:X114" si="42">SUM(N8,N16,N24,N32,N40,N48,N56,N64)</f>
        <v>52798</v>
      </c>
      <c r="O114" s="126">
        <f t="shared" si="42"/>
        <v>66758</v>
      </c>
      <c r="P114" s="126">
        <f t="shared" si="42"/>
        <v>59478</v>
      </c>
      <c r="Q114" s="126">
        <f t="shared" si="42"/>
        <v>58511</v>
      </c>
      <c r="R114" s="126">
        <f t="shared" si="42"/>
        <v>28670</v>
      </c>
      <c r="S114" s="126">
        <f t="shared" si="42"/>
        <v>0</v>
      </c>
      <c r="T114" s="126">
        <f t="shared" si="42"/>
        <v>0</v>
      </c>
      <c r="U114" s="126">
        <f t="shared" si="42"/>
        <v>0</v>
      </c>
      <c r="V114" s="126">
        <f t="shared" si="42"/>
        <v>0</v>
      </c>
      <c r="W114" s="126">
        <f t="shared" si="42"/>
        <v>0</v>
      </c>
      <c r="X114" s="126">
        <f t="shared" si="42"/>
        <v>0</v>
      </c>
      <c r="Y114" s="95">
        <f t="shared" si="32"/>
        <v>329471</v>
      </c>
      <c r="Z114" s="13"/>
    </row>
    <row r="115" spans="1:26" ht="21" customHeight="1" x14ac:dyDescent="0.2">
      <c r="A115" s="359"/>
      <c r="B115" s="360"/>
      <c r="C115" s="211" t="s">
        <v>97</v>
      </c>
      <c r="D115" s="237"/>
      <c r="E115" s="237" t="s">
        <v>124</v>
      </c>
      <c r="F115" s="237">
        <f t="shared" si="29"/>
        <v>0</v>
      </c>
      <c r="G115" s="237" t="s">
        <v>124</v>
      </c>
      <c r="H115" s="237" t="s">
        <v>124</v>
      </c>
      <c r="I115" s="237">
        <f t="shared" ref="I115" si="43">SUM(I65,I57,I49,I41,I33,I25,I17,I9)</f>
        <v>0</v>
      </c>
      <c r="J115" s="237">
        <f t="shared" si="34"/>
        <v>70595</v>
      </c>
      <c r="K115" s="237">
        <f t="shared" si="34"/>
        <v>849220</v>
      </c>
      <c r="L115" s="237">
        <f>SUM(L65,L57,L49,L41,L33,L25,L17,L9)</f>
        <v>866060</v>
      </c>
      <c r="M115" s="126">
        <f t="shared" si="30"/>
        <v>71420</v>
      </c>
      <c r="N115" s="126">
        <f t="shared" ref="N115:U115" si="44">SUM(N9,N17,N25,N33,N41,N49,N57,N65)</f>
        <v>61560</v>
      </c>
      <c r="O115" s="126">
        <f t="shared" si="44"/>
        <v>75240</v>
      </c>
      <c r="P115" s="126">
        <f t="shared" si="44"/>
        <v>68400</v>
      </c>
      <c r="Q115" s="126">
        <f t="shared" si="44"/>
        <v>68400</v>
      </c>
      <c r="R115" s="126">
        <f t="shared" si="44"/>
        <v>71820</v>
      </c>
      <c r="S115" s="126">
        <f t="shared" si="44"/>
        <v>78660</v>
      </c>
      <c r="T115" s="126">
        <f t="shared" si="44"/>
        <v>71820</v>
      </c>
      <c r="U115" s="126">
        <f t="shared" si="44"/>
        <v>75240</v>
      </c>
      <c r="V115" s="126">
        <f>SUM(V65,V57,V49,V41,V33,V25,V17,V9)</f>
        <v>75240</v>
      </c>
      <c r="W115" s="126">
        <f>SUM(W65,W57,W49,W41,W33,W25,W17,W9)</f>
        <v>69600</v>
      </c>
      <c r="X115" s="126">
        <f>SUM(X65,X57,X49,X41,X33,X25,X17,X9)</f>
        <v>78660</v>
      </c>
      <c r="Y115" s="95">
        <f t="shared" si="32"/>
        <v>866060</v>
      </c>
      <c r="Z115" s="13"/>
    </row>
    <row r="116" spans="1:26" ht="21" customHeight="1" thickBot="1" x14ac:dyDescent="0.25">
      <c r="A116" s="361"/>
      <c r="B116" s="362"/>
      <c r="C116" s="214" t="s">
        <v>54</v>
      </c>
      <c r="D116" s="27" t="s">
        <v>60</v>
      </c>
      <c r="E116" s="27">
        <f>E34+E26+E18+E10</f>
        <v>7721</v>
      </c>
      <c r="F116" s="27">
        <f t="shared" si="29"/>
        <v>8070</v>
      </c>
      <c r="G116" s="27">
        <v>12078</v>
      </c>
      <c r="H116" s="27">
        <v>9181</v>
      </c>
      <c r="I116" s="27">
        <f t="shared" ref="I116" si="45">SUM(I66,I58,I50,I42,I34,I26,I18,I10)</f>
        <v>15352</v>
      </c>
      <c r="J116" s="27">
        <f t="shared" si="34"/>
        <v>6084</v>
      </c>
      <c r="K116" s="27">
        <f t="shared" si="34"/>
        <v>11536</v>
      </c>
      <c r="L116" s="27">
        <f t="shared" ref="L116" si="46">SUM(L66,L58,L50,L42,L34,L26,L18,L10)</f>
        <v>5957</v>
      </c>
      <c r="M116" s="128">
        <f t="shared" si="30"/>
        <v>1063</v>
      </c>
      <c r="N116" s="128">
        <f t="shared" ref="N116:X116" si="47">SUM(N10,N18,N26,N34,N42,N50,N58,N66)</f>
        <v>1634</v>
      </c>
      <c r="O116" s="128">
        <f t="shared" si="47"/>
        <v>1733</v>
      </c>
      <c r="P116" s="128">
        <f t="shared" si="47"/>
        <v>1489</v>
      </c>
      <c r="Q116" s="128">
        <f t="shared" si="47"/>
        <v>38</v>
      </c>
      <c r="R116" s="128">
        <f t="shared" si="47"/>
        <v>0</v>
      </c>
      <c r="S116" s="128">
        <f t="shared" si="47"/>
        <v>0</v>
      </c>
      <c r="T116" s="128">
        <f t="shared" si="47"/>
        <v>0</v>
      </c>
      <c r="U116" s="128">
        <f t="shared" si="47"/>
        <v>0</v>
      </c>
      <c r="V116" s="128">
        <f t="shared" si="47"/>
        <v>0</v>
      </c>
      <c r="W116" s="128">
        <f t="shared" si="47"/>
        <v>0</v>
      </c>
      <c r="X116" s="128">
        <f t="shared" si="47"/>
        <v>0</v>
      </c>
      <c r="Y116" s="95">
        <f t="shared" si="32"/>
        <v>5957</v>
      </c>
      <c r="Z116" s="13"/>
    </row>
    <row r="117" spans="1:26" ht="21" customHeight="1" thickBot="1" x14ac:dyDescent="0.25">
      <c r="A117" s="204"/>
      <c r="B117" s="204"/>
      <c r="C117" s="216"/>
      <c r="D117" s="86"/>
      <c r="E117" s="86"/>
      <c r="F117" s="86"/>
      <c r="G117" s="86"/>
      <c r="H117" s="86"/>
      <c r="I117" s="86"/>
      <c r="J117" s="86"/>
      <c r="K117" s="86"/>
      <c r="L117" s="86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87"/>
      <c r="Z117" s="13"/>
    </row>
    <row r="118" spans="1:26" ht="21" customHeight="1" thickBot="1" x14ac:dyDescent="0.3">
      <c r="A118" s="354" t="s">
        <v>99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6"/>
      <c r="M118" s="88"/>
      <c r="N118" s="106"/>
      <c r="O118" s="106"/>
      <c r="P118" s="106"/>
      <c r="Q118" s="136" t="s">
        <v>73</v>
      </c>
      <c r="R118" s="137">
        <v>2026</v>
      </c>
      <c r="S118" s="106"/>
      <c r="T118" s="106"/>
      <c r="U118" s="106"/>
      <c r="V118" s="106"/>
      <c r="W118" s="106"/>
      <c r="X118" s="148"/>
      <c r="Y118" s="89"/>
      <c r="Z118" s="13"/>
    </row>
    <row r="119" spans="1:26" ht="31.7" customHeight="1" thickBot="1" x14ac:dyDescent="0.25">
      <c r="A119" s="357" t="s">
        <v>177</v>
      </c>
      <c r="B119" s="358"/>
      <c r="C119" s="74" t="s">
        <v>59</v>
      </c>
      <c r="D119" s="113" t="s">
        <v>94</v>
      </c>
      <c r="E119" s="70" t="s">
        <v>57</v>
      </c>
      <c r="F119" s="70" t="s">
        <v>56</v>
      </c>
      <c r="G119" s="69" t="s">
        <v>65</v>
      </c>
      <c r="H119" s="69" t="s">
        <v>67</v>
      </c>
      <c r="I119" s="70" t="s">
        <v>88</v>
      </c>
      <c r="J119" s="70" t="s">
        <v>92</v>
      </c>
      <c r="K119" s="70" t="s">
        <v>241</v>
      </c>
      <c r="L119" s="70" t="s">
        <v>222</v>
      </c>
      <c r="M119" s="122" t="s">
        <v>28</v>
      </c>
      <c r="N119" s="123" t="s">
        <v>29</v>
      </c>
      <c r="O119" s="123" t="s">
        <v>30</v>
      </c>
      <c r="P119" s="123" t="s">
        <v>31</v>
      </c>
      <c r="Q119" s="123" t="s">
        <v>32</v>
      </c>
      <c r="R119" s="123" t="s">
        <v>33</v>
      </c>
      <c r="S119" s="123" t="s">
        <v>34</v>
      </c>
      <c r="T119" s="123" t="s">
        <v>35</v>
      </c>
      <c r="U119" s="123" t="s">
        <v>36</v>
      </c>
      <c r="V119" s="123" t="s">
        <v>8</v>
      </c>
      <c r="W119" s="123" t="s">
        <v>26</v>
      </c>
      <c r="X119" s="124" t="s">
        <v>37</v>
      </c>
      <c r="Y119" s="125" t="s">
        <v>49</v>
      </c>
      <c r="Z119" s="13"/>
    </row>
    <row r="120" spans="1:26" ht="21" customHeight="1" x14ac:dyDescent="0.2">
      <c r="A120" s="359"/>
      <c r="B120" s="360"/>
      <c r="C120" s="213" t="s">
        <v>121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f t="shared" ref="I120:K126" si="48">SUM(I100,I92,I84,I76,I68)</f>
        <v>6186</v>
      </c>
      <c r="J120" s="93">
        <f t="shared" si="48"/>
        <v>6775</v>
      </c>
      <c r="K120" s="93">
        <f t="shared" si="48"/>
        <v>3441</v>
      </c>
      <c r="L120" s="93">
        <f>SUM(L100,L92,L84,L76,L68)</f>
        <v>1533</v>
      </c>
      <c r="M120" s="127">
        <f>SUM(M68,M76,M84,M92,M100)</f>
        <v>353</v>
      </c>
      <c r="N120" s="127">
        <f t="shared" ref="N120:X120" si="49">SUM(N68,N76,N84,N92,N100)</f>
        <v>383</v>
      </c>
      <c r="O120" s="127">
        <f t="shared" si="49"/>
        <v>424</v>
      </c>
      <c r="P120" s="127">
        <f t="shared" si="49"/>
        <v>362</v>
      </c>
      <c r="Q120" s="127">
        <f t="shared" si="49"/>
        <v>11</v>
      </c>
      <c r="R120" s="127">
        <f t="shared" si="49"/>
        <v>0</v>
      </c>
      <c r="S120" s="127">
        <f t="shared" si="49"/>
        <v>0</v>
      </c>
      <c r="T120" s="127">
        <f t="shared" si="49"/>
        <v>0</v>
      </c>
      <c r="U120" s="127">
        <f t="shared" si="49"/>
        <v>0</v>
      </c>
      <c r="V120" s="127">
        <f t="shared" si="49"/>
        <v>0</v>
      </c>
      <c r="W120" s="127">
        <f t="shared" si="49"/>
        <v>0</v>
      </c>
      <c r="X120" s="127">
        <f t="shared" si="49"/>
        <v>0</v>
      </c>
      <c r="Y120" s="23">
        <f t="shared" ref="Y120:Y126" si="50">SUM(M120:X120)</f>
        <v>1533</v>
      </c>
      <c r="Z120" s="13"/>
    </row>
    <row r="121" spans="1:26" ht="21" customHeight="1" x14ac:dyDescent="0.2">
      <c r="A121" s="359"/>
      <c r="B121" s="360"/>
      <c r="C121" s="211" t="s">
        <v>120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f t="shared" si="48"/>
        <v>25598</v>
      </c>
      <c r="J121" s="92">
        <f t="shared" si="48"/>
        <v>8053</v>
      </c>
      <c r="K121" s="92">
        <f t="shared" si="48"/>
        <v>16154</v>
      </c>
      <c r="L121" s="92">
        <f t="shared" ref="L121:L126" si="51">SUM(L101,L93,L85,L77,L69)</f>
        <v>3851</v>
      </c>
      <c r="M121" s="126">
        <f t="shared" ref="M121:M126" si="52">SUM(M69,M77,M85,M93,M101)</f>
        <v>352</v>
      </c>
      <c r="N121" s="126">
        <f t="shared" ref="N121:X121" si="53">SUM(N69,N77,N85,N93,N101)</f>
        <v>617</v>
      </c>
      <c r="O121" s="126">
        <f t="shared" si="53"/>
        <v>822</v>
      </c>
      <c r="P121" s="126">
        <f t="shared" si="53"/>
        <v>814</v>
      </c>
      <c r="Q121" s="126">
        <f t="shared" si="53"/>
        <v>621</v>
      </c>
      <c r="R121" s="126">
        <f t="shared" si="53"/>
        <v>625</v>
      </c>
      <c r="S121" s="126">
        <f t="shared" si="53"/>
        <v>0</v>
      </c>
      <c r="T121" s="126">
        <f t="shared" si="53"/>
        <v>0</v>
      </c>
      <c r="U121" s="126">
        <f t="shared" si="53"/>
        <v>0</v>
      </c>
      <c r="V121" s="126">
        <f t="shared" si="53"/>
        <v>0</v>
      </c>
      <c r="W121" s="126">
        <f t="shared" si="53"/>
        <v>0</v>
      </c>
      <c r="X121" s="126">
        <f t="shared" si="53"/>
        <v>0</v>
      </c>
      <c r="Y121" s="95">
        <f t="shared" si="50"/>
        <v>3851</v>
      </c>
      <c r="Z121" s="13"/>
    </row>
    <row r="122" spans="1:26" ht="21" customHeight="1" x14ac:dyDescent="0.2">
      <c r="A122" s="359"/>
      <c r="B122" s="360"/>
      <c r="C122" s="214" t="s">
        <v>119</v>
      </c>
      <c r="D122" s="25"/>
      <c r="E122" s="26"/>
      <c r="F122" s="26"/>
      <c r="G122" s="26"/>
      <c r="H122" s="26"/>
      <c r="I122" s="26">
        <f t="shared" si="48"/>
        <v>0</v>
      </c>
      <c r="J122" s="26">
        <f t="shared" si="48"/>
        <v>358</v>
      </c>
      <c r="K122" s="26">
        <f t="shared" si="48"/>
        <v>8336</v>
      </c>
      <c r="L122" s="26">
        <f t="shared" si="51"/>
        <v>7763</v>
      </c>
      <c r="M122" s="126">
        <f t="shared" si="52"/>
        <v>770</v>
      </c>
      <c r="N122" s="126">
        <f t="shared" ref="N122:X122" si="54">SUM(N70,N78,N86,N94,N102)</f>
        <v>821</v>
      </c>
      <c r="O122" s="126">
        <f t="shared" si="54"/>
        <v>1266</v>
      </c>
      <c r="P122" s="126">
        <f t="shared" si="54"/>
        <v>1210</v>
      </c>
      <c r="Q122" s="126">
        <f t="shared" si="54"/>
        <v>2290</v>
      </c>
      <c r="R122" s="126">
        <f t="shared" si="54"/>
        <v>1406</v>
      </c>
      <c r="S122" s="126">
        <f t="shared" si="54"/>
        <v>0</v>
      </c>
      <c r="T122" s="126">
        <f t="shared" si="54"/>
        <v>0</v>
      </c>
      <c r="U122" s="126">
        <f t="shared" si="54"/>
        <v>0</v>
      </c>
      <c r="V122" s="126">
        <f t="shared" si="54"/>
        <v>0</v>
      </c>
      <c r="W122" s="126">
        <f t="shared" si="54"/>
        <v>0</v>
      </c>
      <c r="X122" s="126">
        <f t="shared" si="54"/>
        <v>0</v>
      </c>
      <c r="Y122" s="95">
        <f t="shared" si="50"/>
        <v>7763</v>
      </c>
      <c r="Z122" s="13"/>
    </row>
    <row r="123" spans="1:26" ht="21" customHeight="1" x14ac:dyDescent="0.2">
      <c r="A123" s="359"/>
      <c r="B123" s="360"/>
      <c r="C123" s="220" t="s">
        <v>122</v>
      </c>
      <c r="D123" s="233">
        <v>80383</v>
      </c>
      <c r="E123" s="71">
        <v>0</v>
      </c>
      <c r="F123" s="71">
        <v>0</v>
      </c>
      <c r="G123" s="71">
        <v>0</v>
      </c>
      <c r="H123" s="71">
        <v>163190</v>
      </c>
      <c r="I123" s="234">
        <f t="shared" si="48"/>
        <v>461359</v>
      </c>
      <c r="J123" s="234">
        <f t="shared" si="48"/>
        <v>416753</v>
      </c>
      <c r="K123" s="234">
        <f t="shared" si="48"/>
        <v>402774</v>
      </c>
      <c r="L123" s="234">
        <f t="shared" si="51"/>
        <v>169989</v>
      </c>
      <c r="M123" s="235">
        <f t="shared" si="52"/>
        <v>30711</v>
      </c>
      <c r="N123" s="235">
        <f t="shared" ref="N123:X123" si="55">SUM(N71,N79,N87,N95,N103)</f>
        <v>25782</v>
      </c>
      <c r="O123" s="235">
        <f t="shared" si="55"/>
        <v>34269</v>
      </c>
      <c r="P123" s="235">
        <f t="shared" si="55"/>
        <v>32047</v>
      </c>
      <c r="Q123" s="235">
        <f t="shared" si="55"/>
        <v>32034</v>
      </c>
      <c r="R123" s="235">
        <f t="shared" si="55"/>
        <v>15146</v>
      </c>
      <c r="S123" s="235">
        <f t="shared" si="55"/>
        <v>0</v>
      </c>
      <c r="T123" s="235">
        <f t="shared" si="55"/>
        <v>0</v>
      </c>
      <c r="U123" s="235">
        <f t="shared" si="55"/>
        <v>0</v>
      </c>
      <c r="V123" s="235">
        <f t="shared" si="55"/>
        <v>0</v>
      </c>
      <c r="W123" s="235">
        <f t="shared" si="55"/>
        <v>0</v>
      </c>
      <c r="X123" s="235">
        <f t="shared" si="55"/>
        <v>0</v>
      </c>
      <c r="Y123" s="95">
        <f t="shared" si="50"/>
        <v>169989</v>
      </c>
      <c r="Z123" s="13"/>
    </row>
    <row r="124" spans="1:26" ht="21" customHeight="1" x14ac:dyDescent="0.2">
      <c r="A124" s="359"/>
      <c r="B124" s="360"/>
      <c r="C124" s="215" t="s">
        <v>71</v>
      </c>
      <c r="D124" s="71">
        <v>415979</v>
      </c>
      <c r="E124" s="233">
        <v>0</v>
      </c>
      <c r="F124" s="233">
        <v>0</v>
      </c>
      <c r="G124" s="233">
        <v>0</v>
      </c>
      <c r="H124" s="233">
        <v>163275</v>
      </c>
      <c r="I124" s="236">
        <f t="shared" si="48"/>
        <v>426436</v>
      </c>
      <c r="J124" s="236">
        <f t="shared" si="48"/>
        <v>407444</v>
      </c>
      <c r="K124" s="236">
        <f t="shared" si="48"/>
        <v>398316</v>
      </c>
      <c r="L124" s="236">
        <f t="shared" si="51"/>
        <v>168859</v>
      </c>
      <c r="M124" s="235">
        <f t="shared" si="52"/>
        <v>30304</v>
      </c>
      <c r="N124" s="235">
        <f t="shared" ref="N124:X124" si="56">SUM(N72,N80,N88,N96,N104)</f>
        <v>25575</v>
      </c>
      <c r="O124" s="235">
        <f t="shared" si="56"/>
        <v>34186</v>
      </c>
      <c r="P124" s="235">
        <f t="shared" si="56"/>
        <v>31665</v>
      </c>
      <c r="Q124" s="235">
        <f t="shared" si="56"/>
        <v>32072</v>
      </c>
      <c r="R124" s="235">
        <f t="shared" si="56"/>
        <v>15057</v>
      </c>
      <c r="S124" s="235">
        <f t="shared" si="56"/>
        <v>0</v>
      </c>
      <c r="T124" s="235">
        <f t="shared" si="56"/>
        <v>0</v>
      </c>
      <c r="U124" s="235">
        <f t="shared" si="56"/>
        <v>0</v>
      </c>
      <c r="V124" s="235">
        <f t="shared" si="56"/>
        <v>0</v>
      </c>
      <c r="W124" s="235">
        <f t="shared" si="56"/>
        <v>0</v>
      </c>
      <c r="X124" s="235">
        <f t="shared" si="56"/>
        <v>0</v>
      </c>
      <c r="Y124" s="95">
        <f t="shared" si="50"/>
        <v>168859</v>
      </c>
      <c r="Z124" s="13"/>
    </row>
    <row r="125" spans="1:26" ht="21" customHeight="1" x14ac:dyDescent="0.2">
      <c r="A125" s="359"/>
      <c r="B125" s="360"/>
      <c r="C125" s="211" t="s">
        <v>97</v>
      </c>
      <c r="D125" s="237"/>
      <c r="E125" s="237"/>
      <c r="F125" s="237"/>
      <c r="G125" s="237"/>
      <c r="H125" s="237"/>
      <c r="I125" s="237">
        <f t="shared" ref="I125:K125" si="57">SUM(I105,I97,I89,I81,I73)</f>
        <v>0</v>
      </c>
      <c r="J125" s="237">
        <f t="shared" si="57"/>
        <v>42000</v>
      </c>
      <c r="K125" s="237">
        <f t="shared" si="57"/>
        <v>496000</v>
      </c>
      <c r="L125" s="237">
        <f>SUM(L105,L97,L89,L81,L73)</f>
        <v>505600</v>
      </c>
      <c r="M125" s="126">
        <f t="shared" si="52"/>
        <v>41600</v>
      </c>
      <c r="N125" s="126">
        <f t="shared" ref="N125:X125" si="58">SUM(N73,N81,N89,N97,N105)</f>
        <v>36000</v>
      </c>
      <c r="O125" s="126">
        <f t="shared" si="58"/>
        <v>44000</v>
      </c>
      <c r="P125" s="126">
        <f t="shared" si="58"/>
        <v>40000</v>
      </c>
      <c r="Q125" s="126">
        <f t="shared" si="58"/>
        <v>40000</v>
      </c>
      <c r="R125" s="126">
        <f t="shared" si="58"/>
        <v>42000</v>
      </c>
      <c r="S125" s="126">
        <f t="shared" si="58"/>
        <v>46000</v>
      </c>
      <c r="T125" s="126">
        <f t="shared" si="58"/>
        <v>42000</v>
      </c>
      <c r="U125" s="126">
        <f t="shared" si="58"/>
        <v>44000</v>
      </c>
      <c r="V125" s="126">
        <f t="shared" si="58"/>
        <v>44000</v>
      </c>
      <c r="W125" s="126">
        <f>SUM(W73,W81,W89,W97,W105)</f>
        <v>40000</v>
      </c>
      <c r="X125" s="126">
        <f t="shared" si="58"/>
        <v>46000</v>
      </c>
      <c r="Y125" s="95">
        <f t="shared" si="50"/>
        <v>505600</v>
      </c>
      <c r="Z125" s="13"/>
    </row>
    <row r="126" spans="1:26" ht="21" customHeight="1" thickBot="1" x14ac:dyDescent="0.25">
      <c r="A126" s="361"/>
      <c r="B126" s="362"/>
      <c r="C126" s="214" t="s">
        <v>54</v>
      </c>
      <c r="D126" s="27" t="s">
        <v>60</v>
      </c>
      <c r="E126" s="27">
        <v>0</v>
      </c>
      <c r="F126" s="27">
        <v>0</v>
      </c>
      <c r="G126" s="27">
        <v>0</v>
      </c>
      <c r="H126" s="27">
        <v>5008</v>
      </c>
      <c r="I126" s="94">
        <f t="shared" si="48"/>
        <v>9691</v>
      </c>
      <c r="J126" s="94">
        <f t="shared" si="48"/>
        <v>2227</v>
      </c>
      <c r="K126" s="94">
        <f t="shared" si="48"/>
        <v>14992</v>
      </c>
      <c r="L126" s="94">
        <f t="shared" si="51"/>
        <v>5151</v>
      </c>
      <c r="M126" s="128">
        <f t="shared" si="52"/>
        <v>1271</v>
      </c>
      <c r="N126" s="128">
        <f t="shared" ref="N126:X126" si="59">SUM(N74,N82,N90,N98,N106)</f>
        <v>1147</v>
      </c>
      <c r="O126" s="128">
        <f t="shared" si="59"/>
        <v>1443</v>
      </c>
      <c r="P126" s="128">
        <f t="shared" si="59"/>
        <v>1265</v>
      </c>
      <c r="Q126" s="128">
        <f t="shared" si="59"/>
        <v>25</v>
      </c>
      <c r="R126" s="128">
        <f t="shared" si="59"/>
        <v>0</v>
      </c>
      <c r="S126" s="128">
        <f t="shared" si="59"/>
        <v>0</v>
      </c>
      <c r="T126" s="128">
        <f t="shared" si="59"/>
        <v>0</v>
      </c>
      <c r="U126" s="128">
        <f t="shared" si="59"/>
        <v>0</v>
      </c>
      <c r="V126" s="128">
        <f t="shared" si="59"/>
        <v>0</v>
      </c>
      <c r="W126" s="128">
        <f>SUM(W74,W82,W90,W98,W106)</f>
        <v>0</v>
      </c>
      <c r="X126" s="128">
        <f t="shared" si="59"/>
        <v>0</v>
      </c>
      <c r="Y126" s="95">
        <f t="shared" si="50"/>
        <v>5151</v>
      </c>
      <c r="Z126" s="13"/>
    </row>
    <row r="127" spans="1:26" ht="21" customHeight="1" thickBot="1" x14ac:dyDescent="0.25">
      <c r="A127" s="204"/>
      <c r="B127" s="204"/>
      <c r="C127" s="216"/>
      <c r="D127" s="86"/>
      <c r="E127" s="86"/>
      <c r="F127" s="86"/>
      <c r="G127" s="86"/>
      <c r="H127" s="86"/>
      <c r="I127" s="86"/>
      <c r="J127" s="86"/>
      <c r="K127" s="86"/>
      <c r="L127" s="86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90"/>
      <c r="Z127" s="13"/>
    </row>
    <row r="128" spans="1:26" ht="39" customHeight="1" thickBot="1" x14ac:dyDescent="0.3">
      <c r="A128" s="354" t="s">
        <v>100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6"/>
      <c r="M128" s="88"/>
      <c r="N128" s="106"/>
      <c r="O128" s="106"/>
      <c r="P128" s="106"/>
      <c r="Q128" s="136" t="s">
        <v>73</v>
      </c>
      <c r="R128" s="137">
        <v>2026</v>
      </c>
      <c r="S128" s="106"/>
      <c r="T128" s="106"/>
      <c r="U128" s="106"/>
      <c r="V128" s="106"/>
      <c r="W128" s="106"/>
      <c r="X128" s="148"/>
      <c r="Y128" s="89"/>
      <c r="Z128" s="13"/>
    </row>
    <row r="129" spans="1:26" ht="21" customHeight="1" thickBot="1" x14ac:dyDescent="0.25">
      <c r="A129" s="357" t="s">
        <v>178</v>
      </c>
      <c r="B129" s="358"/>
      <c r="C129" s="74" t="s">
        <v>59</v>
      </c>
      <c r="D129" s="113" t="s">
        <v>94</v>
      </c>
      <c r="E129" s="70" t="s">
        <v>57</v>
      </c>
      <c r="F129" s="70" t="s">
        <v>56</v>
      </c>
      <c r="G129" s="69" t="s">
        <v>65</v>
      </c>
      <c r="H129" s="69" t="s">
        <v>67</v>
      </c>
      <c r="I129" s="70" t="s">
        <v>88</v>
      </c>
      <c r="J129" s="70" t="s">
        <v>92</v>
      </c>
      <c r="K129" s="70" t="s">
        <v>241</v>
      </c>
      <c r="L129" s="70" t="s">
        <v>222</v>
      </c>
      <c r="M129" s="122" t="s">
        <v>28</v>
      </c>
      <c r="N129" s="123" t="s">
        <v>29</v>
      </c>
      <c r="O129" s="123" t="s">
        <v>30</v>
      </c>
      <c r="P129" s="123" t="s">
        <v>31</v>
      </c>
      <c r="Q129" s="123" t="s">
        <v>32</v>
      </c>
      <c r="R129" s="123" t="s">
        <v>33</v>
      </c>
      <c r="S129" s="123" t="s">
        <v>34</v>
      </c>
      <c r="T129" s="123" t="s">
        <v>35</v>
      </c>
      <c r="U129" s="123" t="s">
        <v>36</v>
      </c>
      <c r="V129" s="123" t="s">
        <v>8</v>
      </c>
      <c r="W129" s="123" t="s">
        <v>26</v>
      </c>
      <c r="X129" s="124" t="s">
        <v>37</v>
      </c>
      <c r="Y129" s="125" t="s">
        <v>49</v>
      </c>
      <c r="Z129" s="13"/>
    </row>
    <row r="130" spans="1:26" ht="21" customHeight="1" x14ac:dyDescent="0.2">
      <c r="A130" s="359"/>
      <c r="B130" s="360"/>
      <c r="C130" s="213" t="s">
        <v>121</v>
      </c>
      <c r="D130" s="24">
        <v>8737</v>
      </c>
      <c r="E130" s="24">
        <v>9594</v>
      </c>
      <c r="F130" s="24">
        <f>SUM(F120,F110)</f>
        <v>5363</v>
      </c>
      <c r="G130" s="24">
        <v>6231</v>
      </c>
      <c r="H130" s="24">
        <v>13351</v>
      </c>
      <c r="I130" s="93">
        <f t="shared" ref="I130:K130" si="60">SUM(I110,I120)</f>
        <v>19300</v>
      </c>
      <c r="J130" s="93">
        <f t="shared" si="60"/>
        <v>12794</v>
      </c>
      <c r="K130" s="93">
        <f t="shared" si="60"/>
        <v>8886</v>
      </c>
      <c r="L130" s="93">
        <f>SUM(L110,L120)</f>
        <v>3645</v>
      </c>
      <c r="M130" s="127">
        <f t="shared" ref="M130:M131" si="61">SUM(M110,M120)</f>
        <v>842</v>
      </c>
      <c r="N130" s="127">
        <f t="shared" ref="N130:X130" si="62">SUM(N110,N120)</f>
        <v>825</v>
      </c>
      <c r="O130" s="127">
        <f t="shared" si="62"/>
        <v>1107</v>
      </c>
      <c r="P130" s="127">
        <f t="shared" si="62"/>
        <v>835</v>
      </c>
      <c r="Q130" s="127">
        <f t="shared" si="62"/>
        <v>36</v>
      </c>
      <c r="R130" s="127">
        <f t="shared" si="62"/>
        <v>0</v>
      </c>
      <c r="S130" s="127">
        <f t="shared" si="62"/>
        <v>0</v>
      </c>
      <c r="T130" s="127">
        <f t="shared" si="62"/>
        <v>0</v>
      </c>
      <c r="U130" s="127">
        <f t="shared" si="62"/>
        <v>0</v>
      </c>
      <c r="V130" s="127">
        <f t="shared" si="62"/>
        <v>0</v>
      </c>
      <c r="W130" s="127">
        <f t="shared" si="62"/>
        <v>0</v>
      </c>
      <c r="X130" s="127">
        <f t="shared" si="62"/>
        <v>0</v>
      </c>
      <c r="Y130" s="23">
        <f t="shared" ref="Y130:Y136" si="63">SUM(M130:X130)</f>
        <v>3645</v>
      </c>
      <c r="Z130" s="13"/>
    </row>
    <row r="131" spans="1:26" ht="21" customHeight="1" x14ac:dyDescent="0.2">
      <c r="A131" s="359"/>
      <c r="B131" s="360"/>
      <c r="C131" s="211" t="s">
        <v>120</v>
      </c>
      <c r="D131" s="25">
        <v>7625</v>
      </c>
      <c r="E131" s="25">
        <v>83875</v>
      </c>
      <c r="F131" s="25">
        <f t="shared" ref="F131:F136" si="64">SUM(F121,F111)</f>
        <v>9597</v>
      </c>
      <c r="G131" s="25">
        <v>9019</v>
      </c>
      <c r="H131" s="25">
        <v>67211</v>
      </c>
      <c r="I131" s="92">
        <f t="shared" ref="I131:K131" si="65">SUM(I111,I121)</f>
        <v>54639</v>
      </c>
      <c r="J131" s="92">
        <f t="shared" si="65"/>
        <v>56024</v>
      </c>
      <c r="K131" s="92">
        <f t="shared" si="65"/>
        <v>45795</v>
      </c>
      <c r="L131" s="92">
        <f>SUM(L111,L121)</f>
        <v>22636</v>
      </c>
      <c r="M131" s="126">
        <f t="shared" si="61"/>
        <v>4669</v>
      </c>
      <c r="N131" s="126">
        <f t="shared" ref="N131:X132" si="66">SUM(N111,N121)</f>
        <v>4034</v>
      </c>
      <c r="O131" s="126">
        <f t="shared" si="66"/>
        <v>5664</v>
      </c>
      <c r="P131" s="126">
        <f t="shared" si="66"/>
        <v>2716</v>
      </c>
      <c r="Q131" s="126">
        <f t="shared" si="66"/>
        <v>3082</v>
      </c>
      <c r="R131" s="126">
        <f t="shared" si="66"/>
        <v>2471</v>
      </c>
      <c r="S131" s="126">
        <f t="shared" si="66"/>
        <v>0</v>
      </c>
      <c r="T131" s="126">
        <f t="shared" si="66"/>
        <v>0</v>
      </c>
      <c r="U131" s="126">
        <f t="shared" si="66"/>
        <v>0</v>
      </c>
      <c r="V131" s="126">
        <f t="shared" si="66"/>
        <v>0</v>
      </c>
      <c r="W131" s="126">
        <f t="shared" si="66"/>
        <v>0</v>
      </c>
      <c r="X131" s="126">
        <f t="shared" si="66"/>
        <v>0</v>
      </c>
      <c r="Y131" s="95">
        <f t="shared" si="63"/>
        <v>22636</v>
      </c>
      <c r="Z131" s="13"/>
    </row>
    <row r="132" spans="1:26" ht="21" customHeight="1" x14ac:dyDescent="0.2">
      <c r="A132" s="359"/>
      <c r="B132" s="360"/>
      <c r="C132" s="214" t="s">
        <v>119</v>
      </c>
      <c r="D132" s="25"/>
      <c r="E132" s="26" t="s">
        <v>124</v>
      </c>
      <c r="F132" s="26">
        <f t="shared" si="64"/>
        <v>0</v>
      </c>
      <c r="G132" s="26" t="s">
        <v>124</v>
      </c>
      <c r="H132" s="26" t="s">
        <v>124</v>
      </c>
      <c r="I132" s="26">
        <f t="shared" ref="I132:K133" si="67">SUM(I112,I122)</f>
        <v>0</v>
      </c>
      <c r="J132" s="26">
        <f t="shared" si="67"/>
        <v>10594</v>
      </c>
      <c r="K132" s="26">
        <f t="shared" si="67"/>
        <v>107911</v>
      </c>
      <c r="L132" s="26">
        <f>SUM(L112,L122)</f>
        <v>65572</v>
      </c>
      <c r="M132" s="126">
        <f t="shared" ref="M132:M136" si="68">SUM(M112,M122)</f>
        <v>10122</v>
      </c>
      <c r="N132" s="126">
        <f t="shared" ref="N132:W132" si="69">SUM(N112,N122)</f>
        <v>8874</v>
      </c>
      <c r="O132" s="126">
        <f t="shared" si="69"/>
        <v>11488</v>
      </c>
      <c r="P132" s="126">
        <f t="shared" si="69"/>
        <v>12903</v>
      </c>
      <c r="Q132" s="126">
        <f t="shared" si="69"/>
        <v>15044</v>
      </c>
      <c r="R132" s="126">
        <f t="shared" si="69"/>
        <v>7141</v>
      </c>
      <c r="S132" s="126">
        <f t="shared" si="69"/>
        <v>0</v>
      </c>
      <c r="T132" s="126">
        <f t="shared" si="69"/>
        <v>0</v>
      </c>
      <c r="U132" s="126">
        <f t="shared" si="69"/>
        <v>0</v>
      </c>
      <c r="V132" s="126">
        <f t="shared" si="69"/>
        <v>0</v>
      </c>
      <c r="W132" s="126">
        <f t="shared" si="69"/>
        <v>0</v>
      </c>
      <c r="X132" s="126">
        <f t="shared" si="66"/>
        <v>0</v>
      </c>
      <c r="Y132" s="95">
        <f t="shared" si="63"/>
        <v>65572</v>
      </c>
      <c r="Z132" s="13"/>
    </row>
    <row r="133" spans="1:26" ht="21" customHeight="1" x14ac:dyDescent="0.2">
      <c r="A133" s="359"/>
      <c r="B133" s="360"/>
      <c r="C133" s="220" t="s">
        <v>122</v>
      </c>
      <c r="D133" s="233">
        <v>80383</v>
      </c>
      <c r="E133" s="71">
        <v>84873</v>
      </c>
      <c r="F133" s="71">
        <f t="shared" si="64"/>
        <v>272279</v>
      </c>
      <c r="G133" s="71">
        <v>395199</v>
      </c>
      <c r="H133" s="71">
        <v>810476</v>
      </c>
      <c r="I133" s="234">
        <f t="shared" si="67"/>
        <v>1276960</v>
      </c>
      <c r="J133" s="234">
        <f t="shared" si="67"/>
        <v>1199521</v>
      </c>
      <c r="K133" s="234">
        <f t="shared" si="67"/>
        <v>1174561</v>
      </c>
      <c r="L133" s="234">
        <f t="shared" ref="L133" si="70">SUM(L113,L123)</f>
        <v>508194</v>
      </c>
      <c r="M133" s="235">
        <f t="shared" si="68"/>
        <v>95253</v>
      </c>
      <c r="N133" s="235">
        <f t="shared" ref="N133:X133" si="71">SUM(N113,N123)</f>
        <v>79895</v>
      </c>
      <c r="O133" s="235">
        <f t="shared" si="71"/>
        <v>102598</v>
      </c>
      <c r="P133" s="235">
        <f t="shared" si="71"/>
        <v>92801</v>
      </c>
      <c r="Q133" s="235">
        <f t="shared" si="71"/>
        <v>92877</v>
      </c>
      <c r="R133" s="235">
        <f t="shared" si="71"/>
        <v>44770</v>
      </c>
      <c r="S133" s="235">
        <f t="shared" si="71"/>
        <v>0</v>
      </c>
      <c r="T133" s="235">
        <f t="shared" si="71"/>
        <v>0</v>
      </c>
      <c r="U133" s="235">
        <f t="shared" si="71"/>
        <v>0</v>
      </c>
      <c r="V133" s="235">
        <f t="shared" si="71"/>
        <v>0</v>
      </c>
      <c r="W133" s="235">
        <f t="shared" si="71"/>
        <v>0</v>
      </c>
      <c r="X133" s="235">
        <f t="shared" si="71"/>
        <v>0</v>
      </c>
      <c r="Y133" s="95">
        <f t="shared" si="63"/>
        <v>508194</v>
      </c>
      <c r="Z133" s="13"/>
    </row>
    <row r="134" spans="1:26" ht="21" customHeight="1" x14ac:dyDescent="0.2">
      <c r="A134" s="359"/>
      <c r="B134" s="360"/>
      <c r="C134" s="215" t="s">
        <v>71</v>
      </c>
      <c r="D134" s="71">
        <v>415979</v>
      </c>
      <c r="E134" s="233">
        <v>463018</v>
      </c>
      <c r="F134" s="233">
        <f t="shared" si="64"/>
        <v>279514</v>
      </c>
      <c r="G134" s="233">
        <v>397316</v>
      </c>
      <c r="H134" s="233">
        <v>793747</v>
      </c>
      <c r="I134" s="236">
        <f t="shared" ref="I134:K134" si="72">SUM(I114,I124)</f>
        <v>1225212</v>
      </c>
      <c r="J134" s="236">
        <f t="shared" si="72"/>
        <v>1172150</v>
      </c>
      <c r="K134" s="236">
        <f t="shared" si="72"/>
        <v>1147209</v>
      </c>
      <c r="L134" s="236">
        <f>SUM(L114,L124)</f>
        <v>498330</v>
      </c>
      <c r="M134" s="235">
        <f t="shared" si="68"/>
        <v>93560</v>
      </c>
      <c r="N134" s="235">
        <f t="shared" ref="N134:X134" si="73">SUM(N114,N124)</f>
        <v>78373</v>
      </c>
      <c r="O134" s="235">
        <f t="shared" si="73"/>
        <v>100944</v>
      </c>
      <c r="P134" s="235">
        <f t="shared" si="73"/>
        <v>91143</v>
      </c>
      <c r="Q134" s="235">
        <f t="shared" si="73"/>
        <v>90583</v>
      </c>
      <c r="R134" s="235">
        <f t="shared" si="73"/>
        <v>43727</v>
      </c>
      <c r="S134" s="235">
        <f t="shared" si="73"/>
        <v>0</v>
      </c>
      <c r="T134" s="235">
        <f t="shared" si="73"/>
        <v>0</v>
      </c>
      <c r="U134" s="235">
        <f t="shared" si="73"/>
        <v>0</v>
      </c>
      <c r="V134" s="235">
        <f t="shared" si="73"/>
        <v>0</v>
      </c>
      <c r="W134" s="235">
        <f t="shared" si="73"/>
        <v>0</v>
      </c>
      <c r="X134" s="235">
        <f t="shared" si="73"/>
        <v>0</v>
      </c>
      <c r="Y134" s="95">
        <f t="shared" si="63"/>
        <v>498330</v>
      </c>
      <c r="Z134" s="13"/>
    </row>
    <row r="135" spans="1:26" ht="21" customHeight="1" x14ac:dyDescent="0.2">
      <c r="A135" s="359"/>
      <c r="B135" s="360"/>
      <c r="C135" s="211" t="s">
        <v>97</v>
      </c>
      <c r="D135" s="237"/>
      <c r="E135" s="237" t="s">
        <v>124</v>
      </c>
      <c r="F135" s="237">
        <f t="shared" si="64"/>
        <v>0</v>
      </c>
      <c r="G135" s="237" t="s">
        <v>124</v>
      </c>
      <c r="H135" s="237" t="s">
        <v>124</v>
      </c>
      <c r="I135" s="237">
        <f t="shared" ref="I135:K135" si="74">SUM(I115,I125)</f>
        <v>0</v>
      </c>
      <c r="J135" s="237">
        <f t="shared" si="74"/>
        <v>112595</v>
      </c>
      <c r="K135" s="237">
        <f t="shared" si="74"/>
        <v>1345220</v>
      </c>
      <c r="L135" s="237">
        <f>SUM(L115,L125)</f>
        <v>1371660</v>
      </c>
      <c r="M135" s="126">
        <f t="shared" si="68"/>
        <v>113020</v>
      </c>
      <c r="N135" s="126">
        <f t="shared" ref="N135:X135" si="75">SUM(N115,N125)</f>
        <v>97560</v>
      </c>
      <c r="O135" s="126">
        <f t="shared" si="75"/>
        <v>119240</v>
      </c>
      <c r="P135" s="126">
        <f t="shared" si="75"/>
        <v>108400</v>
      </c>
      <c r="Q135" s="126">
        <f t="shared" si="75"/>
        <v>108400</v>
      </c>
      <c r="R135" s="126">
        <f t="shared" si="75"/>
        <v>113820</v>
      </c>
      <c r="S135" s="126">
        <f t="shared" si="75"/>
        <v>124660</v>
      </c>
      <c r="T135" s="126">
        <f t="shared" si="75"/>
        <v>113820</v>
      </c>
      <c r="U135" s="126">
        <f t="shared" si="75"/>
        <v>119240</v>
      </c>
      <c r="V135" s="126">
        <f t="shared" si="75"/>
        <v>119240</v>
      </c>
      <c r="W135" s="126">
        <f t="shared" si="75"/>
        <v>109600</v>
      </c>
      <c r="X135" s="126">
        <f t="shared" si="75"/>
        <v>124660</v>
      </c>
      <c r="Y135" s="95">
        <f t="shared" si="63"/>
        <v>1371660</v>
      </c>
      <c r="Z135" s="13"/>
    </row>
    <row r="136" spans="1:26" ht="25.5" customHeight="1" thickBot="1" x14ac:dyDescent="0.25">
      <c r="A136" s="361"/>
      <c r="B136" s="362"/>
      <c r="C136" s="214" t="s">
        <v>54</v>
      </c>
      <c r="D136" s="27" t="s">
        <v>60</v>
      </c>
      <c r="E136" s="27">
        <f>E55+E47+E39+E31</f>
        <v>21164</v>
      </c>
      <c r="F136" s="27">
        <f t="shared" si="64"/>
        <v>8070</v>
      </c>
      <c r="G136" s="27">
        <v>12078</v>
      </c>
      <c r="H136" s="27">
        <v>14189</v>
      </c>
      <c r="I136" s="94">
        <f t="shared" ref="I136:K136" si="76">SUM(I116,I126)</f>
        <v>25043</v>
      </c>
      <c r="J136" s="94">
        <f t="shared" si="76"/>
        <v>8311</v>
      </c>
      <c r="K136" s="94">
        <f t="shared" si="76"/>
        <v>26528</v>
      </c>
      <c r="L136" s="94">
        <f>SUM(L116,L126)</f>
        <v>11108</v>
      </c>
      <c r="M136" s="128">
        <f t="shared" si="68"/>
        <v>2334</v>
      </c>
      <c r="N136" s="128">
        <f t="shared" ref="N136:X136" si="77">SUM(N116,N126)</f>
        <v>2781</v>
      </c>
      <c r="O136" s="128">
        <f t="shared" si="77"/>
        <v>3176</v>
      </c>
      <c r="P136" s="128">
        <f t="shared" si="77"/>
        <v>2754</v>
      </c>
      <c r="Q136" s="128">
        <f t="shared" si="77"/>
        <v>63</v>
      </c>
      <c r="R136" s="128">
        <f t="shared" si="77"/>
        <v>0</v>
      </c>
      <c r="S136" s="128">
        <f t="shared" si="77"/>
        <v>0</v>
      </c>
      <c r="T136" s="128">
        <f t="shared" si="77"/>
        <v>0</v>
      </c>
      <c r="U136" s="128">
        <f t="shared" si="77"/>
        <v>0</v>
      </c>
      <c r="V136" s="128">
        <f t="shared" si="77"/>
        <v>0</v>
      </c>
      <c r="W136" s="128">
        <f t="shared" si="77"/>
        <v>0</v>
      </c>
      <c r="X136" s="128">
        <f t="shared" si="77"/>
        <v>0</v>
      </c>
      <c r="Y136" s="95">
        <f t="shared" si="63"/>
        <v>11108</v>
      </c>
      <c r="Z136" s="13"/>
    </row>
    <row r="137" spans="1:26" ht="25.5" customHeight="1" thickBot="1" x14ac:dyDescent="0.25">
      <c r="A137" s="204"/>
      <c r="B137" s="204"/>
      <c r="C137" s="216"/>
      <c r="D137" s="86"/>
      <c r="E137" s="86"/>
      <c r="F137" s="86"/>
      <c r="G137" s="86"/>
      <c r="H137" s="86"/>
      <c r="I137" s="86"/>
      <c r="J137" s="86"/>
      <c r="K137" s="86"/>
      <c r="L137" s="86"/>
      <c r="M137" s="129"/>
      <c r="N137" s="129"/>
      <c r="O137" s="129"/>
      <c r="P137" s="129"/>
      <c r="Q137" s="129"/>
      <c r="R137" s="129"/>
      <c r="S137" s="129"/>
      <c r="T137" s="129"/>
      <c r="U137" s="129"/>
      <c r="Z137" s="13"/>
    </row>
    <row r="138" spans="1:26" ht="36.950000000000003" customHeight="1" thickBot="1" x14ac:dyDescent="0.25">
      <c r="A138" s="198"/>
      <c r="B138" s="363" t="s">
        <v>230</v>
      </c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5"/>
      <c r="N138" s="365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6"/>
      <c r="Z138" s="13"/>
    </row>
    <row r="139" spans="1:26" ht="15.75" thickBot="1" x14ac:dyDescent="0.25">
      <c r="A139" s="198"/>
      <c r="B139" s="199"/>
      <c r="C139" s="212"/>
      <c r="D139" s="200"/>
      <c r="E139" s="200"/>
      <c r="F139" s="200"/>
      <c r="G139" s="200"/>
      <c r="H139" s="200"/>
      <c r="I139" s="200"/>
      <c r="J139" s="200"/>
      <c r="K139" s="200"/>
      <c r="L139" s="200"/>
      <c r="M139" s="138"/>
      <c r="N139" s="139"/>
      <c r="O139" s="139"/>
      <c r="P139" s="139"/>
      <c r="Q139" s="139"/>
      <c r="R139" s="139"/>
      <c r="S139" s="196">
        <v>2026</v>
      </c>
      <c r="T139" s="139"/>
      <c r="U139" s="139"/>
      <c r="V139" s="139"/>
      <c r="W139" s="139"/>
      <c r="X139" s="196"/>
      <c r="Y139" s="140"/>
      <c r="Z139" s="13"/>
    </row>
    <row r="140" spans="1:26" ht="30.75" thickBot="1" x14ac:dyDescent="0.3">
      <c r="A140" s="198"/>
      <c r="B140" s="201" t="s">
        <v>27</v>
      </c>
      <c r="C140" s="259" t="s">
        <v>223</v>
      </c>
      <c r="D140" s="261" t="s">
        <v>94</v>
      </c>
      <c r="E140" s="260" t="s">
        <v>57</v>
      </c>
      <c r="F140" s="260" t="s">
        <v>56</v>
      </c>
      <c r="G140" s="260" t="s">
        <v>65</v>
      </c>
      <c r="H140" s="260" t="s">
        <v>67</v>
      </c>
      <c r="I140" s="260" t="s">
        <v>88</v>
      </c>
      <c r="J140" s="260" t="s">
        <v>92</v>
      </c>
      <c r="K140" s="260" t="s">
        <v>241</v>
      </c>
      <c r="L140" s="260" t="s">
        <v>222</v>
      </c>
      <c r="M140" s="111" t="s">
        <v>28</v>
      </c>
      <c r="N140" s="111" t="s">
        <v>29</v>
      </c>
      <c r="O140" s="111" t="s">
        <v>30</v>
      </c>
      <c r="P140" s="111" t="s">
        <v>31</v>
      </c>
      <c r="Q140" s="111" t="s">
        <v>32</v>
      </c>
      <c r="R140" s="111" t="s">
        <v>33</v>
      </c>
      <c r="S140" s="111" t="s">
        <v>34</v>
      </c>
      <c r="T140" s="111" t="s">
        <v>35</v>
      </c>
      <c r="U140" s="111" t="s">
        <v>36</v>
      </c>
      <c r="V140" s="111" t="s">
        <v>8</v>
      </c>
      <c r="W140" s="111" t="s">
        <v>26</v>
      </c>
      <c r="X140" s="111" t="s">
        <v>37</v>
      </c>
      <c r="Y140" s="132" t="s">
        <v>93</v>
      </c>
      <c r="Z140" s="13"/>
    </row>
    <row r="141" spans="1:26" ht="15.75" customHeight="1" x14ac:dyDescent="0.2">
      <c r="A141" s="367"/>
      <c r="B141" s="369" t="s">
        <v>45</v>
      </c>
      <c r="C141" s="213" t="s">
        <v>121</v>
      </c>
      <c r="D141" s="231">
        <v>0</v>
      </c>
      <c r="E141" s="231">
        <v>1380</v>
      </c>
      <c r="F141" s="231">
        <v>762</v>
      </c>
      <c r="G141" s="232">
        <v>525</v>
      </c>
      <c r="H141" s="232">
        <v>0</v>
      </c>
      <c r="I141" s="232">
        <v>0</v>
      </c>
      <c r="J141" s="232">
        <v>202</v>
      </c>
      <c r="K141" s="232">
        <v>370</v>
      </c>
      <c r="L141" s="232">
        <f>Y141</f>
        <v>144</v>
      </c>
      <c r="M141" s="61">
        <f>'1'!$AI$303</f>
        <v>32</v>
      </c>
      <c r="N141" s="61">
        <f>'2'!$AF$303</f>
        <v>22</v>
      </c>
      <c r="O141" s="61">
        <f>'3'!$AI$303</f>
        <v>77</v>
      </c>
      <c r="P141" s="61">
        <f>'4'!$AH$303</f>
        <v>13</v>
      </c>
      <c r="Q141" s="61">
        <f>'5'!$AI$303</f>
        <v>0</v>
      </c>
      <c r="R141" s="61">
        <f>'6'!$AH$303</f>
        <v>0</v>
      </c>
      <c r="S141" s="61">
        <f>'7'!$AI$303</f>
        <v>0</v>
      </c>
      <c r="T141" s="61">
        <f>'8'!$AI$303</f>
        <v>0</v>
      </c>
      <c r="U141" s="61">
        <f>'9'!$AH$303</f>
        <v>0</v>
      </c>
      <c r="V141" s="61">
        <f>'10'!$AI$303</f>
        <v>0</v>
      </c>
      <c r="W141" s="61">
        <f>'11'!$AH$303</f>
        <v>0</v>
      </c>
      <c r="X141" s="61">
        <f>'12'!$AI$303</f>
        <v>0</v>
      </c>
      <c r="Y141" s="105">
        <f t="shared" ref="Y141:Y147" si="78">SUM(M141:X141)</f>
        <v>144</v>
      </c>
    </row>
    <row r="142" spans="1:26" ht="15" x14ac:dyDescent="0.2">
      <c r="A142" s="368"/>
      <c r="B142" s="370"/>
      <c r="C142" s="211" t="s">
        <v>120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v>2105</v>
      </c>
      <c r="L142" s="65">
        <f>Y142</f>
        <v>5808</v>
      </c>
      <c r="M142" s="62">
        <f>SUM('1'!$AI$316:$AI$317)</f>
        <v>387</v>
      </c>
      <c r="N142" s="62">
        <f>SUM('2'!$AF$316:$AF$317)</f>
        <v>627</v>
      </c>
      <c r="O142" s="62">
        <f>SUM('3'!$AI$316:$AI$317)</f>
        <v>1766</v>
      </c>
      <c r="P142" s="62">
        <f>SUM('4'!$AH$316:$AH$317)</f>
        <v>1463</v>
      </c>
      <c r="Q142" s="62">
        <f>SUM('5'!$AI$316:$AI$317)</f>
        <v>1055</v>
      </c>
      <c r="R142" s="62">
        <f>SUM('6'!$AH$316:$AH$317)</f>
        <v>509</v>
      </c>
      <c r="S142" s="62">
        <f>SUM('7'!$AI$316:$AI$317)</f>
        <v>0</v>
      </c>
      <c r="T142" s="62">
        <f>SUM('8'!$AI$316:$AI$317)</f>
        <v>0</v>
      </c>
      <c r="U142" s="62">
        <f>SUM('9'!$AH$316:$AH$317)</f>
        <v>1</v>
      </c>
      <c r="V142" s="62">
        <f>SUM('10'!$AI$316:$AI$317)</f>
        <v>0</v>
      </c>
      <c r="W142" s="62">
        <f>SUM('11'!$AH$316:$AH$317)</f>
        <v>0</v>
      </c>
      <c r="X142" s="62">
        <f>SUM('12'!$AI$316:$AI$317)</f>
        <v>0</v>
      </c>
      <c r="Y142" s="105">
        <f t="shared" si="78"/>
        <v>5808</v>
      </c>
    </row>
    <row r="143" spans="1:26" ht="15" x14ac:dyDescent="0.2">
      <c r="A143" s="368"/>
      <c r="B143" s="370"/>
      <c r="C143" s="214" t="s">
        <v>119</v>
      </c>
      <c r="D143" s="14"/>
      <c r="E143" s="15"/>
      <c r="F143" s="15"/>
      <c r="G143" s="15"/>
      <c r="H143" s="15"/>
      <c r="I143" s="15"/>
      <c r="J143" s="15"/>
      <c r="K143" s="66"/>
      <c r="L143" s="66"/>
      <c r="M143" s="62">
        <f>'1'!$AI$318</f>
        <v>875</v>
      </c>
      <c r="N143" s="62">
        <f>'2'!$AF$318</f>
        <v>648</v>
      </c>
      <c r="O143" s="62">
        <f>'3'!$AI$318</f>
        <v>723</v>
      </c>
      <c r="P143" s="62">
        <f>'4'!$AH$318</f>
        <v>669</v>
      </c>
      <c r="Q143" s="62">
        <f>'5'!$AI$318</f>
        <v>2750</v>
      </c>
      <c r="R143" s="62">
        <f>'6'!$AH$318</f>
        <v>659</v>
      </c>
      <c r="S143" s="62">
        <f>'7'!$AI$318</f>
        <v>0</v>
      </c>
      <c r="T143" s="62">
        <f>'8'!$AI$318</f>
        <v>0</v>
      </c>
      <c r="U143" s="62">
        <f>'9'!$AH$318</f>
        <v>0</v>
      </c>
      <c r="V143" s="62">
        <f>'10'!$AI$318</f>
        <v>0</v>
      </c>
      <c r="W143" s="62">
        <f>'11'!$AH$318</f>
        <v>0</v>
      </c>
      <c r="X143" s="62">
        <f>'12'!$AI$318</f>
        <v>0</v>
      </c>
      <c r="Y143" s="105">
        <f t="shared" si="78"/>
        <v>6324</v>
      </c>
    </row>
    <row r="144" spans="1:26" ht="15" x14ac:dyDescent="0.2">
      <c r="A144" s="368"/>
      <c r="B144" s="370"/>
      <c r="C144" s="220" t="s">
        <v>122</v>
      </c>
      <c r="D144" s="112">
        <v>0</v>
      </c>
      <c r="E144" s="218">
        <v>48367</v>
      </c>
      <c r="F144" s="218">
        <v>190815</v>
      </c>
      <c r="G144" s="221">
        <v>272258</v>
      </c>
      <c r="H144" s="221">
        <v>279011</v>
      </c>
      <c r="I144" s="221">
        <v>261459</v>
      </c>
      <c r="J144" s="221">
        <v>216881</v>
      </c>
      <c r="K144" s="221">
        <v>230078</v>
      </c>
      <c r="L144" s="221">
        <f>Y144</f>
        <v>106723</v>
      </c>
      <c r="M144" s="210">
        <f>'1'!$AI$319</f>
        <v>20400</v>
      </c>
      <c r="N144" s="210">
        <f>'2'!$AF$319</f>
        <v>17800</v>
      </c>
      <c r="O144" s="210">
        <f>'3'!$AI$319</f>
        <v>20901</v>
      </c>
      <c r="P144" s="210">
        <f>'4'!$AH$319</f>
        <v>18814</v>
      </c>
      <c r="Q144" s="210">
        <f>'5'!$AI$319</f>
        <v>19184</v>
      </c>
      <c r="R144" s="210">
        <f>'6'!$AH$319</f>
        <v>9624</v>
      </c>
      <c r="S144" s="210">
        <f>'7'!$AI$319</f>
        <v>0</v>
      </c>
      <c r="T144" s="210">
        <f>'8'!$AI$319</f>
        <v>0</v>
      </c>
      <c r="U144" s="210">
        <f>'9'!$AH$319</f>
        <v>0</v>
      </c>
      <c r="V144" s="210">
        <f>'10'!$AI$319</f>
        <v>0</v>
      </c>
      <c r="W144" s="210">
        <f>'11'!$AH$319</f>
        <v>0</v>
      </c>
      <c r="X144" s="210">
        <f>'12'!$AI$319</f>
        <v>0</v>
      </c>
      <c r="Y144" s="105">
        <f t="shared" si="78"/>
        <v>106723</v>
      </c>
    </row>
    <row r="145" spans="1:25" ht="15" x14ac:dyDescent="0.2">
      <c r="A145" s="368"/>
      <c r="B145" s="370"/>
      <c r="C145" s="215" t="s">
        <v>71</v>
      </c>
      <c r="D145" s="218">
        <v>0</v>
      </c>
      <c r="E145" s="112">
        <v>297839</v>
      </c>
      <c r="F145" s="112">
        <v>203884</v>
      </c>
      <c r="G145" s="219">
        <v>282578</v>
      </c>
      <c r="H145" s="219">
        <v>279011</v>
      </c>
      <c r="I145" s="219">
        <v>261459</v>
      </c>
      <c r="J145" s="219">
        <v>218989</v>
      </c>
      <c r="K145" s="219">
        <v>227641</v>
      </c>
      <c r="L145" s="219">
        <f>Y145</f>
        <v>107684</v>
      </c>
      <c r="M145" s="210">
        <f>'1'!$AI$320</f>
        <v>20400</v>
      </c>
      <c r="N145" s="210">
        <f>'2'!$AF$320</f>
        <v>17800</v>
      </c>
      <c r="O145" s="210">
        <f>'3'!$AI$320</f>
        <v>20900</v>
      </c>
      <c r="P145" s="210">
        <f>'4'!$AH$320</f>
        <v>19600</v>
      </c>
      <c r="Q145" s="210">
        <f>'5'!$AI$320</f>
        <v>19184</v>
      </c>
      <c r="R145" s="210">
        <f>'6'!$AH$320</f>
        <v>9800</v>
      </c>
      <c r="S145" s="210">
        <f>'7'!$AI$320</f>
        <v>0</v>
      </c>
      <c r="T145" s="210">
        <f>'8'!$AI$320</f>
        <v>0</v>
      </c>
      <c r="U145" s="210">
        <f>'9'!$AH$320</f>
        <v>0</v>
      </c>
      <c r="V145" s="210">
        <f>'10'!$AI$320</f>
        <v>0</v>
      </c>
      <c r="W145" s="210">
        <f>'11'!$AH$320</f>
        <v>0</v>
      </c>
      <c r="X145" s="210">
        <f>'12'!$AI$320</f>
        <v>0</v>
      </c>
      <c r="Y145" s="105">
        <f t="shared" si="78"/>
        <v>107684</v>
      </c>
    </row>
    <row r="146" spans="1:25" ht="15" x14ac:dyDescent="0.2">
      <c r="A146" s="368"/>
      <c r="B146" s="370"/>
      <c r="C146" s="211" t="s">
        <v>97</v>
      </c>
      <c r="D146" s="14"/>
      <c r="E146" s="14"/>
      <c r="F146" s="14"/>
      <c r="G146" s="14"/>
      <c r="H146" s="14"/>
      <c r="I146" s="14"/>
      <c r="J146" s="14"/>
      <c r="K146" s="65">
        <v>236700</v>
      </c>
      <c r="L146" s="65">
        <f>SUM(M146:X146)</f>
        <v>239500</v>
      </c>
      <c r="M146" s="62">
        <f>'1'!$AI$321</f>
        <v>20900</v>
      </c>
      <c r="N146" s="62">
        <f>'2'!$AF$321</f>
        <v>17800</v>
      </c>
      <c r="O146" s="62">
        <f>'3'!$AI$321</f>
        <v>21400</v>
      </c>
      <c r="P146" s="62">
        <f>'4'!$AH$321</f>
        <v>19600</v>
      </c>
      <c r="Q146" s="62">
        <f>'5'!$AI$321</f>
        <v>19600</v>
      </c>
      <c r="R146" s="62">
        <f>'6'!$AH$321</f>
        <v>20500</v>
      </c>
      <c r="S146" s="62">
        <f>'7'!$AI$321</f>
        <v>24300</v>
      </c>
      <c r="T146" s="62">
        <f>'8'!$AI$321</f>
        <v>23400</v>
      </c>
      <c r="U146" s="62">
        <f>'9'!$AH$321</f>
        <v>23400</v>
      </c>
      <c r="V146" s="62">
        <f>'10'!$AI$321</f>
        <v>24300</v>
      </c>
      <c r="W146" s="62">
        <f>'11'!$AH$321</f>
        <v>0</v>
      </c>
      <c r="X146" s="62">
        <f>'12'!$AI$321</f>
        <v>24300</v>
      </c>
      <c r="Y146" s="105">
        <f t="shared" si="78"/>
        <v>239500</v>
      </c>
    </row>
    <row r="147" spans="1:25" ht="15.75" thickBot="1" x14ac:dyDescent="0.25">
      <c r="A147" s="368"/>
      <c r="B147" s="371"/>
      <c r="C147" s="214" t="s">
        <v>54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v>15525</v>
      </c>
      <c r="L147" s="67">
        <f>Y147</f>
        <v>28770</v>
      </c>
      <c r="M147" s="63">
        <f>'1'!$AI$324</f>
        <v>1505</v>
      </c>
      <c r="N147" s="63">
        <f>'2'!$AF$324</f>
        <v>1452</v>
      </c>
      <c r="O147" s="63">
        <f>'3'!$AI$324</f>
        <v>1570</v>
      </c>
      <c r="P147" s="63">
        <f>'4'!$AH$324</f>
        <v>1470</v>
      </c>
      <c r="Q147" s="63">
        <f>'5'!$AI$324</f>
        <v>273</v>
      </c>
      <c r="R147" s="63">
        <f>'6'!$AH$324</f>
        <v>0</v>
      </c>
      <c r="S147" s="63">
        <f>'7'!$AI$324</f>
        <v>0</v>
      </c>
      <c r="T147" s="63">
        <f>'8'!$AI$324</f>
        <v>0</v>
      </c>
      <c r="U147" s="63">
        <f>'9'!$AH$324</f>
        <v>0</v>
      </c>
      <c r="V147" s="63">
        <f>'10'!$AI$324</f>
        <v>0</v>
      </c>
      <c r="W147" s="63">
        <f>'11'!$AH$324</f>
        <v>22500</v>
      </c>
      <c r="X147" s="63">
        <f>'12'!$AI$324</f>
        <v>0</v>
      </c>
      <c r="Y147" s="105">
        <f t="shared" si="78"/>
        <v>28770</v>
      </c>
    </row>
    <row r="148" spans="1:25" ht="31.5" thickTop="1" thickBot="1" x14ac:dyDescent="0.3">
      <c r="A148" s="368"/>
      <c r="B148" s="201" t="s">
        <v>27</v>
      </c>
      <c r="C148" s="259" t="s">
        <v>224</v>
      </c>
      <c r="D148" s="261" t="s">
        <v>94</v>
      </c>
      <c r="E148" s="260" t="s">
        <v>57</v>
      </c>
      <c r="F148" s="260" t="s">
        <v>56</v>
      </c>
      <c r="G148" s="260" t="s">
        <v>65</v>
      </c>
      <c r="H148" s="260" t="s">
        <v>67</v>
      </c>
      <c r="I148" s="260" t="s">
        <v>88</v>
      </c>
      <c r="J148" s="260" t="s">
        <v>92</v>
      </c>
      <c r="K148" s="260" t="s">
        <v>241</v>
      </c>
      <c r="L148" s="260" t="s">
        <v>222</v>
      </c>
      <c r="M148" s="217" t="s">
        <v>28</v>
      </c>
      <c r="N148" s="217" t="s">
        <v>29</v>
      </c>
      <c r="O148" s="217" t="s">
        <v>30</v>
      </c>
      <c r="P148" s="217" t="s">
        <v>31</v>
      </c>
      <c r="Q148" s="217" t="s">
        <v>32</v>
      </c>
      <c r="R148" s="217" t="s">
        <v>33</v>
      </c>
      <c r="S148" s="217" t="s">
        <v>34</v>
      </c>
      <c r="T148" s="217" t="s">
        <v>35</v>
      </c>
      <c r="U148" s="217" t="s">
        <v>36</v>
      </c>
      <c r="V148" s="217" t="s">
        <v>8</v>
      </c>
      <c r="W148" s="217" t="s">
        <v>26</v>
      </c>
      <c r="X148" s="217" t="s">
        <v>37</v>
      </c>
      <c r="Y148" s="132" t="s">
        <v>93</v>
      </c>
    </row>
    <row r="149" spans="1:25" ht="15" x14ac:dyDescent="0.2">
      <c r="A149" s="368"/>
      <c r="B149" s="369" t="s">
        <v>47</v>
      </c>
      <c r="C149" s="213" t="s">
        <v>121</v>
      </c>
      <c r="D149" s="231">
        <v>0</v>
      </c>
      <c r="E149" s="231">
        <v>597</v>
      </c>
      <c r="F149" s="231">
        <v>537</v>
      </c>
      <c r="G149" s="232">
        <v>352</v>
      </c>
      <c r="H149" s="232">
        <v>0</v>
      </c>
      <c r="I149" s="232">
        <v>0</v>
      </c>
      <c r="J149" s="232">
        <v>214</v>
      </c>
      <c r="K149" s="232">
        <v>1130</v>
      </c>
      <c r="L149" s="232">
        <f>Y149</f>
        <v>133</v>
      </c>
      <c r="M149" s="61">
        <f>'1'!$AI$326</f>
        <v>14</v>
      </c>
      <c r="N149" s="61">
        <f>'2'!$AF$326</f>
        <v>2</v>
      </c>
      <c r="O149" s="61">
        <f>'3'!$AI$326</f>
        <v>92</v>
      </c>
      <c r="P149" s="61">
        <f>'4'!$AH$326</f>
        <v>25</v>
      </c>
      <c r="Q149" s="61">
        <f>'5'!$AI$326</f>
        <v>0</v>
      </c>
      <c r="R149" s="61">
        <f>'6'!$AH$326</f>
        <v>0</v>
      </c>
      <c r="S149" s="61">
        <f>'7'!$AI$326</f>
        <v>0</v>
      </c>
      <c r="T149" s="61">
        <f>'8'!$AI$326</f>
        <v>0</v>
      </c>
      <c r="U149" s="61">
        <f>'9'!$AH$326</f>
        <v>0</v>
      </c>
      <c r="V149" s="61">
        <f>'10'!$AI$326</f>
        <v>0</v>
      </c>
      <c r="W149" s="61">
        <f>'11'!$AH$326</f>
        <v>0</v>
      </c>
      <c r="X149" s="61">
        <f>'12'!$AI$326</f>
        <v>0</v>
      </c>
      <c r="Y149" s="105">
        <f t="shared" ref="Y149:Y155" si="79">SUM(M149:X149)</f>
        <v>133</v>
      </c>
    </row>
    <row r="150" spans="1:25" ht="15" x14ac:dyDescent="0.2">
      <c r="A150" s="368"/>
      <c r="B150" s="370"/>
      <c r="C150" s="211" t="s">
        <v>120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v>18423</v>
      </c>
      <c r="L150" s="65">
        <f>Y150</f>
        <v>1239</v>
      </c>
      <c r="M150" s="62">
        <f>SUM('1'!$AI$339:$AI$340)</f>
        <v>1148</v>
      </c>
      <c r="N150" s="62">
        <f>SUM('2'!$AF$339:$AF$340)</f>
        <v>15</v>
      </c>
      <c r="O150" s="62">
        <f>SUM('3'!$AI$339:$AI$340)</f>
        <v>37</v>
      </c>
      <c r="P150" s="62">
        <f>SUM('4'!$AH$339:$AH$340)</f>
        <v>19</v>
      </c>
      <c r="Q150" s="62">
        <f>SUM('5'!$AI$339:$AI$340)</f>
        <v>10</v>
      </c>
      <c r="R150" s="62">
        <f>SUM('6'!$AH$339:$AH$340)</f>
        <v>10</v>
      </c>
      <c r="S150" s="62">
        <f>SUM('7'!$AI$339:$AI$340)</f>
        <v>0</v>
      </c>
      <c r="T150" s="62">
        <f>SUM('8'!$AI$339:$AI$340)</f>
        <v>0</v>
      </c>
      <c r="U150" s="62">
        <f>SUM('9'!$AH$339:$AH$340)</f>
        <v>0</v>
      </c>
      <c r="V150" s="62">
        <f>SUM('10'!$AI$339:$AI$340)</f>
        <v>0</v>
      </c>
      <c r="W150" s="62">
        <f>SUM('11'!$AH$339:$AH$340)</f>
        <v>0</v>
      </c>
      <c r="X150" s="62">
        <f>SUM('12'!$AI$339:$AI$340)</f>
        <v>0</v>
      </c>
      <c r="Y150" s="105">
        <f t="shared" si="79"/>
        <v>1239</v>
      </c>
    </row>
    <row r="151" spans="1:25" ht="15" x14ac:dyDescent="0.2">
      <c r="A151" s="368"/>
      <c r="B151" s="370"/>
      <c r="C151" s="214" t="s">
        <v>119</v>
      </c>
      <c r="D151" s="14"/>
      <c r="E151" s="15"/>
      <c r="F151" s="15"/>
      <c r="G151" s="15"/>
      <c r="H151" s="15"/>
      <c r="I151" s="15"/>
      <c r="J151" s="15"/>
      <c r="K151" s="15"/>
      <c r="L151" s="66"/>
      <c r="M151" s="62">
        <f>'1'!$AI$341</f>
        <v>3839</v>
      </c>
      <c r="N151" s="62">
        <f>'2'!$AF$341</f>
        <v>3864</v>
      </c>
      <c r="O151" s="62">
        <f>'3'!$AI$341</f>
        <v>3755</v>
      </c>
      <c r="P151" s="62">
        <f>'4'!$AH$341</f>
        <v>2225</v>
      </c>
      <c r="Q151" s="62">
        <f>'5'!$AI$341</f>
        <v>1132</v>
      </c>
      <c r="R151" s="62">
        <f>'6'!$AH$341</f>
        <v>180</v>
      </c>
      <c r="S151" s="62">
        <f>'7'!$AI$341</f>
        <v>0</v>
      </c>
      <c r="T151" s="62">
        <f>'8'!$AI$341</f>
        <v>0</v>
      </c>
      <c r="U151" s="62">
        <f>'9'!$AH$341</f>
        <v>0</v>
      </c>
      <c r="V151" s="62">
        <f>'10'!$AI$341</f>
        <v>0</v>
      </c>
      <c r="W151" s="62">
        <f>'11'!$AH$341</f>
        <v>0</v>
      </c>
      <c r="X151" s="62">
        <f>'12'!$AI$341</f>
        <v>0</v>
      </c>
      <c r="Y151" s="105">
        <f t="shared" si="79"/>
        <v>14995</v>
      </c>
    </row>
    <row r="152" spans="1:25" ht="15" x14ac:dyDescent="0.2">
      <c r="A152" s="368"/>
      <c r="B152" s="370"/>
      <c r="C152" s="220" t="s">
        <v>122</v>
      </c>
      <c r="D152" s="112">
        <v>0</v>
      </c>
      <c r="E152" s="218">
        <v>71846</v>
      </c>
      <c r="F152" s="218">
        <v>167938</v>
      </c>
      <c r="G152" s="221">
        <v>250618</v>
      </c>
      <c r="H152" s="221">
        <v>308191</v>
      </c>
      <c r="I152" s="221">
        <v>320152</v>
      </c>
      <c r="J152" s="221">
        <v>318322</v>
      </c>
      <c r="K152" s="221">
        <v>263382</v>
      </c>
      <c r="L152" s="221">
        <f>Y152</f>
        <v>121360</v>
      </c>
      <c r="M152" s="62">
        <f>'1'!$AI$342</f>
        <v>23500</v>
      </c>
      <c r="N152" s="62">
        <f>'2'!$AF$342</f>
        <v>20000</v>
      </c>
      <c r="O152" s="62">
        <f>'3'!$AI$342</f>
        <v>22902</v>
      </c>
      <c r="P152" s="62">
        <f>'4'!$AH$342</f>
        <v>21982</v>
      </c>
      <c r="Q152" s="62">
        <f>'5'!$AI$342</f>
        <v>21976</v>
      </c>
      <c r="R152" s="62">
        <f>'6'!$AH$342</f>
        <v>11000</v>
      </c>
      <c r="S152" s="62">
        <f>'7'!$AI$342</f>
        <v>0</v>
      </c>
      <c r="T152" s="62">
        <f>'8'!$AI$342</f>
        <v>0</v>
      </c>
      <c r="U152" s="62">
        <f>'9'!$AH$342</f>
        <v>0</v>
      </c>
      <c r="V152" s="62">
        <f>'10'!$AI$342</f>
        <v>0</v>
      </c>
      <c r="W152" s="62">
        <f>'11'!$AH$342</f>
        <v>0</v>
      </c>
      <c r="X152" s="62">
        <f>'12'!$AI$342</f>
        <v>0</v>
      </c>
      <c r="Y152" s="105">
        <f t="shared" si="79"/>
        <v>121360</v>
      </c>
    </row>
    <row r="153" spans="1:25" ht="15" x14ac:dyDescent="0.2">
      <c r="A153" s="368"/>
      <c r="B153" s="370"/>
      <c r="C153" s="215" t="s">
        <v>71</v>
      </c>
      <c r="D153" s="218">
        <v>0</v>
      </c>
      <c r="E153" s="112">
        <f>354464-518</f>
        <v>353946</v>
      </c>
      <c r="F153" s="112">
        <v>177750</v>
      </c>
      <c r="G153" s="219">
        <v>291565</v>
      </c>
      <c r="H153" s="219">
        <v>308701</v>
      </c>
      <c r="I153" s="219">
        <v>319020</v>
      </c>
      <c r="J153" s="219">
        <v>319596</v>
      </c>
      <c r="K153" s="219">
        <v>257649</v>
      </c>
      <c r="L153" s="219">
        <f>Y153</f>
        <v>121353</v>
      </c>
      <c r="M153" s="62">
        <f>'1'!$AI$343</f>
        <v>23500</v>
      </c>
      <c r="N153" s="62">
        <f>'2'!$AF$343</f>
        <v>20000</v>
      </c>
      <c r="O153" s="62">
        <f>'3'!$AI$343</f>
        <v>22896</v>
      </c>
      <c r="P153" s="62">
        <f>'4'!$AH$343</f>
        <v>21982</v>
      </c>
      <c r="Q153" s="62">
        <f>'5'!$AI$343</f>
        <v>21975</v>
      </c>
      <c r="R153" s="62">
        <f>'6'!$AH$343</f>
        <v>11000</v>
      </c>
      <c r="S153" s="62">
        <f>'7'!$AI$343</f>
        <v>0</v>
      </c>
      <c r="T153" s="62">
        <f>'8'!$AI$343</f>
        <v>0</v>
      </c>
      <c r="U153" s="62">
        <f>'9'!$AH$343</f>
        <v>0</v>
      </c>
      <c r="V153" s="62">
        <f>'10'!$AI$343</f>
        <v>0</v>
      </c>
      <c r="W153" s="62">
        <f>'11'!$AH$343</f>
        <v>0</v>
      </c>
      <c r="X153" s="62">
        <f>'12'!$AI$343</f>
        <v>0</v>
      </c>
      <c r="Y153" s="105">
        <f t="shared" si="79"/>
        <v>121353</v>
      </c>
    </row>
    <row r="154" spans="1:25" ht="15" x14ac:dyDescent="0.2">
      <c r="A154" s="368"/>
      <c r="B154" s="370"/>
      <c r="C154" s="211" t="s">
        <v>97</v>
      </c>
      <c r="D154" s="14"/>
      <c r="E154" s="14"/>
      <c r="F154" s="14"/>
      <c r="G154" s="14"/>
      <c r="H154" s="14"/>
      <c r="I154" s="14" t="s">
        <v>60</v>
      </c>
      <c r="J154" s="14" t="s">
        <v>60</v>
      </c>
      <c r="K154" s="14">
        <v>268000</v>
      </c>
      <c r="L154" s="65">
        <f>SUM(M154:X154)</f>
        <v>269500</v>
      </c>
      <c r="M154" s="62">
        <f>'1'!$AI$344</f>
        <v>23500</v>
      </c>
      <c r="N154" s="62">
        <f>'2'!$AF$344</f>
        <v>22000</v>
      </c>
      <c r="O154" s="62">
        <f>'3'!$AI$344</f>
        <v>24000</v>
      </c>
      <c r="P154" s="62">
        <f>'4'!$AH$344</f>
        <v>22000</v>
      </c>
      <c r="Q154" s="62">
        <f>'5'!$AI$344</f>
        <v>22000</v>
      </c>
      <c r="R154" s="62">
        <f>'6'!$AH$344</f>
        <v>23000</v>
      </c>
      <c r="S154" s="62">
        <f>'7'!$AI$344</f>
        <v>27000</v>
      </c>
      <c r="T154" s="62">
        <f>'8'!$AI$344</f>
        <v>26000</v>
      </c>
      <c r="U154" s="62">
        <f>'9'!$AH$344</f>
        <v>26000</v>
      </c>
      <c r="V154" s="62">
        <f>'10'!$AI$344</f>
        <v>27000</v>
      </c>
      <c r="W154" s="62">
        <f>'11'!$AH$344</f>
        <v>0</v>
      </c>
      <c r="X154" s="62">
        <f>'12'!$AI$344</f>
        <v>27000</v>
      </c>
      <c r="Y154" s="105">
        <f t="shared" si="79"/>
        <v>269500</v>
      </c>
    </row>
    <row r="155" spans="1:25" ht="15.75" thickBot="1" x14ac:dyDescent="0.25">
      <c r="A155" s="368"/>
      <c r="B155" s="371"/>
      <c r="C155" s="214" t="s">
        <v>54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v>12607</v>
      </c>
      <c r="L155" s="67">
        <f>Y155</f>
        <v>173147</v>
      </c>
      <c r="M155" s="62">
        <f>'1'!$AI$345</f>
        <v>0</v>
      </c>
      <c r="N155" s="62">
        <f>'2'!$AF$345</f>
        <v>2000</v>
      </c>
      <c r="O155" s="62">
        <f>'3'!$AI$345</f>
        <v>1104</v>
      </c>
      <c r="P155" s="62">
        <f>'4'!$AH$345</f>
        <v>18</v>
      </c>
      <c r="Q155" s="62">
        <f>'5'!$AI$345</f>
        <v>25</v>
      </c>
      <c r="R155" s="62">
        <f>'6'!$AH$345</f>
        <v>12000</v>
      </c>
      <c r="S155" s="62">
        <f>'7'!$AI$345</f>
        <v>27000</v>
      </c>
      <c r="T155" s="62">
        <f>'8'!$AI$345</f>
        <v>26000</v>
      </c>
      <c r="U155" s="62">
        <f>'9'!$AH$345</f>
        <v>26000</v>
      </c>
      <c r="V155" s="62">
        <f>'10'!$AI$345</f>
        <v>27000</v>
      </c>
      <c r="W155" s="62">
        <f>'11'!$AH$345</f>
        <v>25000</v>
      </c>
      <c r="X155" s="62">
        <f>'12'!$AI$345</f>
        <v>27000</v>
      </c>
      <c r="Y155" s="105">
        <f t="shared" si="79"/>
        <v>173147</v>
      </c>
    </row>
    <row r="156" spans="1:25" ht="17.25" thickTop="1" thickBot="1" x14ac:dyDescent="0.3">
      <c r="A156" s="368"/>
      <c r="B156" s="201" t="s">
        <v>27</v>
      </c>
      <c r="C156" s="259" t="s">
        <v>225</v>
      </c>
      <c r="D156" s="261" t="s">
        <v>94</v>
      </c>
      <c r="E156" s="260" t="s">
        <v>57</v>
      </c>
      <c r="F156" s="260" t="s">
        <v>56</v>
      </c>
      <c r="G156" s="260" t="s">
        <v>65</v>
      </c>
      <c r="H156" s="260" t="s">
        <v>67</v>
      </c>
      <c r="I156" s="260" t="s">
        <v>88</v>
      </c>
      <c r="J156" s="260" t="s">
        <v>92</v>
      </c>
      <c r="K156" s="260" t="s">
        <v>241</v>
      </c>
      <c r="L156" s="260" t="s">
        <v>222</v>
      </c>
      <c r="M156" s="217" t="s">
        <v>28</v>
      </c>
      <c r="N156" s="217" t="s">
        <v>29</v>
      </c>
      <c r="O156" s="217" t="s">
        <v>30</v>
      </c>
      <c r="P156" s="217" t="s">
        <v>31</v>
      </c>
      <c r="Q156" s="217" t="s">
        <v>32</v>
      </c>
      <c r="R156" s="217" t="s">
        <v>33</v>
      </c>
      <c r="S156" s="217" t="s">
        <v>34</v>
      </c>
      <c r="T156" s="217" t="s">
        <v>35</v>
      </c>
      <c r="U156" s="217" t="s">
        <v>36</v>
      </c>
      <c r="V156" s="217" t="s">
        <v>8</v>
      </c>
      <c r="W156" s="217" t="s">
        <v>26</v>
      </c>
      <c r="X156" s="217" t="s">
        <v>37</v>
      </c>
      <c r="Y156" s="132" t="s">
        <v>93</v>
      </c>
    </row>
    <row r="157" spans="1:25" ht="15" x14ac:dyDescent="0.2">
      <c r="A157" s="368"/>
      <c r="B157" s="369" t="s">
        <v>48</v>
      </c>
      <c r="C157" s="213" t="s">
        <v>121</v>
      </c>
      <c r="D157" s="231">
        <v>0</v>
      </c>
      <c r="E157" s="231">
        <v>843</v>
      </c>
      <c r="F157" s="231">
        <v>416</v>
      </c>
      <c r="G157" s="232">
        <v>31</v>
      </c>
      <c r="H157" s="232">
        <v>14</v>
      </c>
      <c r="I157" s="232">
        <v>10</v>
      </c>
      <c r="J157" s="232">
        <v>54</v>
      </c>
      <c r="K157" s="232">
        <v>499</v>
      </c>
      <c r="L157" s="232">
        <f>Y157</f>
        <v>277</v>
      </c>
      <c r="M157" s="61">
        <f>'1'!$AI$349</f>
        <v>103</v>
      </c>
      <c r="N157" s="61">
        <f>'2'!$AF$349</f>
        <v>24</v>
      </c>
      <c r="O157" s="61">
        <f>'3'!$AI$349</f>
        <v>139</v>
      </c>
      <c r="P157" s="61">
        <f>'4'!$AH$349</f>
        <v>11</v>
      </c>
      <c r="Q157" s="61">
        <f>'5'!$AI$349</f>
        <v>0</v>
      </c>
      <c r="R157" s="61">
        <f>'6'!$AH$349</f>
        <v>0</v>
      </c>
      <c r="S157" s="61">
        <f>'7'!$AI$349</f>
        <v>0</v>
      </c>
      <c r="T157" s="61">
        <f>'8'!$AI$349</f>
        <v>0</v>
      </c>
      <c r="U157" s="61">
        <f>'9'!$AH$349</f>
        <v>0</v>
      </c>
      <c r="V157" s="61">
        <f>'10'!$AI$349</f>
        <v>0</v>
      </c>
      <c r="W157" s="61">
        <f>'11'!$AH$349</f>
        <v>0</v>
      </c>
      <c r="X157" s="61">
        <f>'12'!$AI$349</f>
        <v>0</v>
      </c>
      <c r="Y157" s="105">
        <f t="shared" ref="Y157" si="80">SUM(M157:X157)</f>
        <v>277</v>
      </c>
    </row>
    <row r="158" spans="1:25" ht="15" x14ac:dyDescent="0.2">
      <c r="A158" s="368"/>
      <c r="B158" s="370"/>
      <c r="C158" s="211" t="s">
        <v>120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v>5886</v>
      </c>
      <c r="L158" s="65">
        <f>Y158</f>
        <v>5861</v>
      </c>
      <c r="M158" s="62">
        <f>SUM('1'!$AI$362:$AI$363)</f>
        <v>1474</v>
      </c>
      <c r="N158" s="62">
        <f>SUM('2'!$AF$362:$AF$363)</f>
        <v>1082</v>
      </c>
      <c r="O158" s="62">
        <f>SUM('3'!$AI$362:$AI$363)</f>
        <v>1479</v>
      </c>
      <c r="P158" s="62">
        <f>SUM('4'!$AH$362:$AH$363)</f>
        <v>1124</v>
      </c>
      <c r="Q158" s="62">
        <f>SUM('5'!$AI$362:$AI$363)</f>
        <v>432</v>
      </c>
      <c r="R158" s="62">
        <f>SUM('6'!$AH$362:$AH$363)</f>
        <v>270</v>
      </c>
      <c r="S158" s="62">
        <f>SUM('7'!$AI$362:$AI$363)</f>
        <v>0</v>
      </c>
      <c r="T158" s="62">
        <f>SUM('8'!$AI$362:$AI$363)</f>
        <v>0</v>
      </c>
      <c r="U158" s="62">
        <f>SUM('9'!$AH$362:$AH$363)</f>
        <v>0</v>
      </c>
      <c r="V158" s="62">
        <f>SUM('10'!$AI$362:$AI$363)</f>
        <v>0</v>
      </c>
      <c r="W158" s="62">
        <f>SUM('11'!$AH$362:$AH$363)</f>
        <v>0</v>
      </c>
      <c r="X158" s="62">
        <f>SUM('12'!$AI$362:$AI$363)</f>
        <v>0</v>
      </c>
      <c r="Y158" s="105">
        <f t="shared" ref="Y158:Y163" si="81">SUM(M158:X158)</f>
        <v>5861</v>
      </c>
    </row>
    <row r="159" spans="1:25" ht="15" x14ac:dyDescent="0.2">
      <c r="A159" s="368"/>
      <c r="B159" s="370"/>
      <c r="C159" s="214" t="s">
        <v>119</v>
      </c>
      <c r="D159" s="14"/>
      <c r="E159" s="15"/>
      <c r="F159" s="15"/>
      <c r="G159" s="15"/>
      <c r="H159" s="15"/>
      <c r="I159" s="15"/>
      <c r="J159" s="15"/>
      <c r="K159" s="15"/>
      <c r="L159" s="66"/>
      <c r="M159" s="62">
        <f>'1'!$AI$364</f>
        <v>770</v>
      </c>
      <c r="N159" s="62">
        <f>'2'!$AF$364</f>
        <v>636</v>
      </c>
      <c r="O159" s="62">
        <f>'3'!$AI$364</f>
        <v>627</v>
      </c>
      <c r="P159" s="62">
        <f>'4'!$AH$364</f>
        <v>575</v>
      </c>
      <c r="Q159" s="62">
        <f>'5'!$AI$364</f>
        <v>99</v>
      </c>
      <c r="R159" s="62">
        <f>'6'!$AH$364</f>
        <v>142</v>
      </c>
      <c r="S159" s="62">
        <f>'7'!$AI$364</f>
        <v>0</v>
      </c>
      <c r="T159" s="62">
        <f>'8'!$AI$364</f>
        <v>0</v>
      </c>
      <c r="U159" s="62">
        <f>'9'!$AH$364</f>
        <v>0</v>
      </c>
      <c r="V159" s="62">
        <f>'10'!$AI$364</f>
        <v>0</v>
      </c>
      <c r="W159" s="62">
        <f>'11'!$AH$364</f>
        <v>0</v>
      </c>
      <c r="X159" s="62">
        <f>'12'!$AI$364</f>
        <v>0</v>
      </c>
      <c r="Y159" s="105">
        <f t="shared" si="81"/>
        <v>2849</v>
      </c>
    </row>
    <row r="160" spans="1:25" ht="15" x14ac:dyDescent="0.2">
      <c r="A160" s="368"/>
      <c r="B160" s="370"/>
      <c r="C160" s="220" t="s">
        <v>122</v>
      </c>
      <c r="D160" s="112">
        <v>0</v>
      </c>
      <c r="E160" s="218">
        <v>77236</v>
      </c>
      <c r="F160" s="218">
        <v>156714</v>
      </c>
      <c r="G160" s="221">
        <v>232825</v>
      </c>
      <c r="H160" s="221">
        <v>222073</v>
      </c>
      <c r="I160" s="221">
        <v>229986</v>
      </c>
      <c r="J160" s="221">
        <v>186429</v>
      </c>
      <c r="K160" s="221">
        <v>168683</v>
      </c>
      <c r="L160" s="221">
        <f>Y160</f>
        <v>77838</v>
      </c>
      <c r="M160" s="62">
        <f>'1'!$AI$365</f>
        <v>15100</v>
      </c>
      <c r="N160" s="62">
        <f>'2'!$AF$365</f>
        <v>12800</v>
      </c>
      <c r="O160" s="62">
        <f>'3'!$AI$365</f>
        <v>15038</v>
      </c>
      <c r="P160" s="62">
        <f>'4'!$AH$365</f>
        <v>13980</v>
      </c>
      <c r="Q160" s="62">
        <f>'5'!$AI$365</f>
        <v>13920</v>
      </c>
      <c r="R160" s="62">
        <f>'6'!$AH$365</f>
        <v>7000</v>
      </c>
      <c r="S160" s="62">
        <f>'7'!$AI$365</f>
        <v>0</v>
      </c>
      <c r="T160" s="62">
        <f>'8'!$AI$365</f>
        <v>0</v>
      </c>
      <c r="U160" s="62">
        <f>'9'!$AH$365</f>
        <v>0</v>
      </c>
      <c r="V160" s="62">
        <f>'10'!$AI$365</f>
        <v>0</v>
      </c>
      <c r="W160" s="62">
        <f>'11'!$AH$365</f>
        <v>0</v>
      </c>
      <c r="X160" s="62">
        <f>'12'!$AI$365</f>
        <v>0</v>
      </c>
      <c r="Y160" s="105">
        <f t="shared" si="81"/>
        <v>77838</v>
      </c>
    </row>
    <row r="161" spans="1:25" ht="15" x14ac:dyDescent="0.2">
      <c r="A161" s="368"/>
      <c r="B161" s="370"/>
      <c r="C161" s="215" t="s">
        <v>71</v>
      </c>
      <c r="D161" s="218">
        <v>0</v>
      </c>
      <c r="E161" s="112">
        <f>254400-518</f>
        <v>253882</v>
      </c>
      <c r="F161" s="112">
        <v>165785</v>
      </c>
      <c r="G161" s="219">
        <v>234209</v>
      </c>
      <c r="H161" s="219">
        <v>209596</v>
      </c>
      <c r="I161" s="219">
        <v>229962</v>
      </c>
      <c r="J161" s="219">
        <v>186733</v>
      </c>
      <c r="K161" s="219">
        <v>169183</v>
      </c>
      <c r="L161" s="219">
        <f>Y161</f>
        <v>77861</v>
      </c>
      <c r="M161" s="62">
        <f>'1'!$AI$366</f>
        <v>15100</v>
      </c>
      <c r="N161" s="62">
        <f>'2'!$AF$366</f>
        <v>12800</v>
      </c>
      <c r="O161" s="62">
        <f>'3'!$AI$366</f>
        <v>15038</v>
      </c>
      <c r="P161" s="62">
        <f>'4'!$AH$366</f>
        <v>13980</v>
      </c>
      <c r="Q161" s="62">
        <f>'5'!$AI$366</f>
        <v>13943</v>
      </c>
      <c r="R161" s="62">
        <f>'6'!$AH$366</f>
        <v>7000</v>
      </c>
      <c r="S161" s="62">
        <f>'7'!$AI$366</f>
        <v>0</v>
      </c>
      <c r="T161" s="62">
        <f>'8'!$AI$366</f>
        <v>0</v>
      </c>
      <c r="U161" s="62">
        <f>'9'!$AH$366</f>
        <v>0</v>
      </c>
      <c r="V161" s="62">
        <f>'10'!$AI$366</f>
        <v>0</v>
      </c>
      <c r="W161" s="62">
        <f>'11'!$AH$366</f>
        <v>0</v>
      </c>
      <c r="X161" s="62">
        <f>'12'!$AI$366</f>
        <v>0</v>
      </c>
      <c r="Y161" s="105">
        <f t="shared" si="81"/>
        <v>77861</v>
      </c>
    </row>
    <row r="162" spans="1:25" ht="15" x14ac:dyDescent="0.2">
      <c r="A162" s="368"/>
      <c r="B162" s="370"/>
      <c r="C162" s="211" t="s">
        <v>97</v>
      </c>
      <c r="D162" s="14"/>
      <c r="E162" s="14"/>
      <c r="F162" s="14"/>
      <c r="G162" s="14"/>
      <c r="H162" s="14"/>
      <c r="I162" s="14" t="s">
        <v>60</v>
      </c>
      <c r="J162" s="14" t="s">
        <v>60</v>
      </c>
      <c r="K162" s="14">
        <v>172100</v>
      </c>
      <c r="L162" s="65">
        <f>SUM(M162:X162)</f>
        <v>165900</v>
      </c>
      <c r="M162" s="62">
        <f>'1'!$AI$367</f>
        <v>15100</v>
      </c>
      <c r="N162" s="62">
        <f>'2'!$AF$367</f>
        <v>13200</v>
      </c>
      <c r="O162" s="62">
        <f>'3'!$AI$367</f>
        <v>15200</v>
      </c>
      <c r="P162" s="62">
        <f>'4'!$AH$367</f>
        <v>14000</v>
      </c>
      <c r="Q162" s="62">
        <f>'5'!$AI$367</f>
        <v>14000</v>
      </c>
      <c r="R162" s="62">
        <f>'6'!$AH$367</f>
        <v>14600</v>
      </c>
      <c r="S162" s="62">
        <f>'7'!$AI$367</f>
        <v>16200</v>
      </c>
      <c r="T162" s="62">
        <f>'8'!$AI$367</f>
        <v>15600</v>
      </c>
      <c r="U162" s="62">
        <f>'9'!$AH$367</f>
        <v>15600</v>
      </c>
      <c r="V162" s="62">
        <f>'10'!$AI$367</f>
        <v>16200</v>
      </c>
      <c r="W162" s="62">
        <f>'11'!$AH$367</f>
        <v>0</v>
      </c>
      <c r="X162" s="62">
        <f>'12'!$AI$367</f>
        <v>16200</v>
      </c>
      <c r="Y162" s="105">
        <f t="shared" si="81"/>
        <v>165900</v>
      </c>
    </row>
    <row r="163" spans="1:25" ht="15.75" thickBot="1" x14ac:dyDescent="0.25">
      <c r="A163" s="368"/>
      <c r="B163" s="371"/>
      <c r="C163" s="214" t="s">
        <v>54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v>12920</v>
      </c>
      <c r="L163" s="67">
        <f>Y163</f>
        <v>18768</v>
      </c>
      <c r="M163" s="63">
        <f>'1'!$AI$370</f>
        <v>1149</v>
      </c>
      <c r="N163" s="63">
        <f>'2'!$AF$370</f>
        <v>849</v>
      </c>
      <c r="O163" s="63">
        <f>'3'!$AI$370</f>
        <v>942</v>
      </c>
      <c r="P163" s="63">
        <f>'4'!$AH$370</f>
        <v>717</v>
      </c>
      <c r="Q163" s="63">
        <f>'5'!$AI$370</f>
        <v>111</v>
      </c>
      <c r="R163" s="63">
        <f>'6'!$AH$370</f>
        <v>0</v>
      </c>
      <c r="S163" s="63">
        <f>'7'!$AI$370</f>
        <v>0</v>
      </c>
      <c r="T163" s="63">
        <f>'8'!$AI$370</f>
        <v>0</v>
      </c>
      <c r="U163" s="63">
        <f>'9'!$AH$370</f>
        <v>0</v>
      </c>
      <c r="V163" s="63">
        <f>'10'!$AI$370</f>
        <v>0</v>
      </c>
      <c r="W163" s="63">
        <f>'11'!$AH$370</f>
        <v>15000</v>
      </c>
      <c r="X163" s="63">
        <f>'12'!$AI$370</f>
        <v>0</v>
      </c>
      <c r="Y163" s="105">
        <f t="shared" si="81"/>
        <v>18768</v>
      </c>
    </row>
    <row r="164" spans="1:25" ht="31.5" thickTop="1" thickBot="1" x14ac:dyDescent="0.3">
      <c r="A164" s="368"/>
      <c r="B164" s="201" t="s">
        <v>27</v>
      </c>
      <c r="C164" s="259" t="s">
        <v>226</v>
      </c>
      <c r="D164" s="261" t="s">
        <v>94</v>
      </c>
      <c r="E164" s="260" t="s">
        <v>57</v>
      </c>
      <c r="F164" s="260" t="s">
        <v>56</v>
      </c>
      <c r="G164" s="260" t="s">
        <v>65</v>
      </c>
      <c r="H164" s="260" t="s">
        <v>67</v>
      </c>
      <c r="I164" s="260" t="s">
        <v>88</v>
      </c>
      <c r="J164" s="260" t="s">
        <v>92</v>
      </c>
      <c r="K164" s="260" t="s">
        <v>241</v>
      </c>
      <c r="L164" s="260" t="s">
        <v>222</v>
      </c>
      <c r="M164" s="217" t="s">
        <v>28</v>
      </c>
      <c r="N164" s="217" t="s">
        <v>29</v>
      </c>
      <c r="O164" s="217" t="s">
        <v>30</v>
      </c>
      <c r="P164" s="217" t="s">
        <v>31</v>
      </c>
      <c r="Q164" s="217" t="s">
        <v>32</v>
      </c>
      <c r="R164" s="217" t="s">
        <v>33</v>
      </c>
      <c r="S164" s="217" t="s">
        <v>34</v>
      </c>
      <c r="T164" s="217" t="s">
        <v>35</v>
      </c>
      <c r="U164" s="217" t="s">
        <v>36</v>
      </c>
      <c r="V164" s="217" t="s">
        <v>8</v>
      </c>
      <c r="W164" s="217" t="s">
        <v>26</v>
      </c>
      <c r="X164" s="217" t="s">
        <v>37</v>
      </c>
      <c r="Y164" s="132" t="s">
        <v>93</v>
      </c>
    </row>
    <row r="165" spans="1:25" ht="15" x14ac:dyDescent="0.2">
      <c r="A165" s="368"/>
      <c r="B165" s="369" t="s">
        <v>78</v>
      </c>
      <c r="C165" s="213" t="s">
        <v>121</v>
      </c>
      <c r="D165" s="231">
        <v>0</v>
      </c>
      <c r="E165" s="231">
        <v>0</v>
      </c>
      <c r="F165" s="231">
        <v>0</v>
      </c>
      <c r="G165" s="232">
        <v>0</v>
      </c>
      <c r="H165" s="232">
        <v>103</v>
      </c>
      <c r="I165" s="232">
        <v>2008</v>
      </c>
      <c r="J165" s="232">
        <v>1341</v>
      </c>
      <c r="K165" s="232">
        <v>1279</v>
      </c>
      <c r="L165" s="232">
        <f>Y165</f>
        <v>162</v>
      </c>
      <c r="M165" s="61">
        <f>'1'!$AI$372</f>
        <v>52</v>
      </c>
      <c r="N165" s="61">
        <f>'2'!$AF$372</f>
        <v>46</v>
      </c>
      <c r="O165" s="61">
        <f>'3'!$AI$372</f>
        <v>48</v>
      </c>
      <c r="P165" s="61">
        <f>'4'!$AH$372</f>
        <v>16</v>
      </c>
      <c r="Q165" s="61">
        <f>'5'!$AI$372</f>
        <v>0</v>
      </c>
      <c r="R165" s="61">
        <f>'6'!$AH$372</f>
        <v>0</v>
      </c>
      <c r="S165" s="61">
        <f>'7'!$AI$372</f>
        <v>0</v>
      </c>
      <c r="T165" s="61">
        <f>'8'!$AI$372</f>
        <v>0</v>
      </c>
      <c r="U165" s="61">
        <f>'9'!$AH$372</f>
        <v>0</v>
      </c>
      <c r="V165" s="61">
        <f>'10'!$AI$372</f>
        <v>0</v>
      </c>
      <c r="W165" s="61">
        <f>'11'!$AH$372</f>
        <v>0</v>
      </c>
      <c r="X165" s="61">
        <f>'12'!$AI$372</f>
        <v>0</v>
      </c>
      <c r="Y165" s="105">
        <f t="shared" ref="Y165:Y171" si="82">SUM(M165:X165)</f>
        <v>162</v>
      </c>
    </row>
    <row r="166" spans="1:25" ht="15" x14ac:dyDescent="0.2">
      <c r="A166" s="368"/>
      <c r="B166" s="370"/>
      <c r="C166" s="211" t="s">
        <v>120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v>5610</v>
      </c>
      <c r="L166" s="65">
        <f>Y166</f>
        <v>2387</v>
      </c>
      <c r="M166" s="62">
        <f>SUM('1'!$AI$385:$AI$386)</f>
        <v>600</v>
      </c>
      <c r="N166" s="62">
        <f>SUM('2'!$AF$385:$AF$386)</f>
        <v>573</v>
      </c>
      <c r="O166" s="62">
        <f>SUM('3'!$AI$385:$AI$386)</f>
        <v>612</v>
      </c>
      <c r="P166" s="62">
        <f>SUM('4'!$AH$385:$AH$386)</f>
        <v>276</v>
      </c>
      <c r="Q166" s="62">
        <f>SUM('5'!$AI$385:$AI$386)</f>
        <v>165</v>
      </c>
      <c r="R166" s="62">
        <f>SUM('6'!$AH$385:$AH$386)</f>
        <v>161</v>
      </c>
      <c r="S166" s="62">
        <f>SUM('7'!$AI$385:$AI$386)</f>
        <v>0</v>
      </c>
      <c r="T166" s="62">
        <f>SUM('8'!$AI$385:$AI$386)</f>
        <v>0</v>
      </c>
      <c r="U166" s="62">
        <f>SUM('9'!$AH$385:$AH$386)</f>
        <v>0</v>
      </c>
      <c r="V166" s="62">
        <f>SUM('10'!$AI$385:$AI$386)</f>
        <v>0</v>
      </c>
      <c r="W166" s="62">
        <f>SUM('11'!$AH$385:$AH$386)</f>
        <v>0</v>
      </c>
      <c r="X166" s="62">
        <f>SUM('12'!$AI$385:$AI$386)</f>
        <v>0</v>
      </c>
      <c r="Y166" s="105">
        <f t="shared" si="82"/>
        <v>2387</v>
      </c>
    </row>
    <row r="167" spans="1:25" ht="15" x14ac:dyDescent="0.2">
      <c r="A167" s="368"/>
      <c r="B167" s="370"/>
      <c r="C167" s="214" t="s">
        <v>119</v>
      </c>
      <c r="D167" s="14"/>
      <c r="E167" s="15"/>
      <c r="F167" s="15"/>
      <c r="G167" s="15"/>
      <c r="H167" s="15"/>
      <c r="I167" s="15"/>
      <c r="J167" s="15"/>
      <c r="K167" s="15"/>
      <c r="L167" s="66"/>
      <c r="M167" s="62">
        <f>'1'!$AI$387</f>
        <v>2028</v>
      </c>
      <c r="N167" s="62">
        <f>'2'!$AF$387</f>
        <v>1479</v>
      </c>
      <c r="O167" s="62">
        <f>'3'!$AI$387</f>
        <v>1996</v>
      </c>
      <c r="P167" s="62">
        <f>'4'!$AH$387</f>
        <v>1980</v>
      </c>
      <c r="Q167" s="62">
        <f>'5'!$AI$387</f>
        <v>1476</v>
      </c>
      <c r="R167" s="62">
        <f>'6'!$AH$387</f>
        <v>727</v>
      </c>
      <c r="S167" s="62">
        <f>'7'!$AI$387</f>
        <v>0</v>
      </c>
      <c r="T167" s="62">
        <f>'8'!$AI$387</f>
        <v>0</v>
      </c>
      <c r="U167" s="62">
        <f>'9'!$AH$387</f>
        <v>0</v>
      </c>
      <c r="V167" s="62">
        <f>'10'!$AI$387</f>
        <v>0</v>
      </c>
      <c r="W167" s="62">
        <f>'11'!$AH$387</f>
        <v>0</v>
      </c>
      <c r="X167" s="62">
        <f>'12'!$AI$387</f>
        <v>0</v>
      </c>
      <c r="Y167" s="105">
        <f t="shared" si="82"/>
        <v>9686</v>
      </c>
    </row>
    <row r="168" spans="1:25" ht="15" x14ac:dyDescent="0.2">
      <c r="A168" s="368"/>
      <c r="B168" s="370"/>
      <c r="C168" s="220" t="s">
        <v>122</v>
      </c>
      <c r="D168" s="112">
        <v>0</v>
      </c>
      <c r="E168" s="218">
        <v>0</v>
      </c>
      <c r="F168" s="218">
        <v>0</v>
      </c>
      <c r="G168" s="221">
        <v>0</v>
      </c>
      <c r="H168" s="221">
        <v>85632</v>
      </c>
      <c r="I168" s="221">
        <v>117469</v>
      </c>
      <c r="J168" s="221">
        <v>116659</v>
      </c>
      <c r="K168" s="221">
        <v>118387</v>
      </c>
      <c r="L168" s="221">
        <f>Y168</f>
        <v>48714</v>
      </c>
      <c r="M168" s="62">
        <f>'1'!$AI$388</f>
        <v>10400</v>
      </c>
      <c r="N168" s="62">
        <f>'2'!$AF$388</f>
        <v>8800</v>
      </c>
      <c r="O168" s="62">
        <f>'3'!$AI$388</f>
        <v>10400</v>
      </c>
      <c r="P168" s="62">
        <f>'4'!$AH$388</f>
        <v>8926</v>
      </c>
      <c r="Q168" s="62">
        <f>'5'!$AI$388</f>
        <v>7396</v>
      </c>
      <c r="R168" s="62">
        <f>'6'!$AH$388</f>
        <v>2792</v>
      </c>
      <c r="S168" s="62">
        <f>'7'!$AI$388</f>
        <v>0</v>
      </c>
      <c r="T168" s="62">
        <f>'8'!$AI$388</f>
        <v>0</v>
      </c>
      <c r="U168" s="62">
        <f>'9'!$AH$388</f>
        <v>0</v>
      </c>
      <c r="V168" s="62">
        <f>'10'!$AI$388</f>
        <v>0</v>
      </c>
      <c r="W168" s="62">
        <f>'11'!$AH$388</f>
        <v>0</v>
      </c>
      <c r="X168" s="62">
        <f>'12'!$AI$388</f>
        <v>0</v>
      </c>
      <c r="Y168" s="105">
        <f t="shared" si="82"/>
        <v>48714</v>
      </c>
    </row>
    <row r="169" spans="1:25" ht="15" x14ac:dyDescent="0.2">
      <c r="A169" s="368"/>
      <c r="B169" s="370"/>
      <c r="C169" s="215" t="s">
        <v>71</v>
      </c>
      <c r="D169" s="218">
        <v>0</v>
      </c>
      <c r="E169" s="112">
        <v>0</v>
      </c>
      <c r="F169" s="112">
        <v>0</v>
      </c>
      <c r="G169" s="219">
        <v>0</v>
      </c>
      <c r="H169" s="219">
        <v>84919</v>
      </c>
      <c r="I169" s="219">
        <v>117243</v>
      </c>
      <c r="J169" s="219">
        <v>115431</v>
      </c>
      <c r="K169" s="219">
        <v>117224</v>
      </c>
      <c r="L169" s="219">
        <f>Y169</f>
        <v>48689</v>
      </c>
      <c r="M169" s="62">
        <f>'1'!$AI$389</f>
        <v>10400</v>
      </c>
      <c r="N169" s="62">
        <f>'2'!$AF$389</f>
        <v>8800</v>
      </c>
      <c r="O169" s="62">
        <f>'3'!$AI$389</f>
        <v>10375</v>
      </c>
      <c r="P169" s="62">
        <f>'4'!$AH$389</f>
        <v>8926</v>
      </c>
      <c r="Q169" s="62">
        <f>'5'!$AI$389</f>
        <v>7396</v>
      </c>
      <c r="R169" s="62">
        <f>'6'!$AH$389</f>
        <v>2792</v>
      </c>
      <c r="S169" s="62">
        <f>'7'!$AI$389</f>
        <v>0</v>
      </c>
      <c r="T169" s="62">
        <f>'8'!$AI$389</f>
        <v>0</v>
      </c>
      <c r="U169" s="62">
        <f>'9'!$AH$389</f>
        <v>0</v>
      </c>
      <c r="V169" s="62">
        <f>'10'!$AI$389</f>
        <v>0</v>
      </c>
      <c r="W169" s="62">
        <f>'11'!$AH$389</f>
        <v>0</v>
      </c>
      <c r="X169" s="62">
        <f>'12'!$AI$389</f>
        <v>0</v>
      </c>
      <c r="Y169" s="105">
        <f t="shared" si="82"/>
        <v>48689</v>
      </c>
    </row>
    <row r="170" spans="1:25" ht="15" x14ac:dyDescent="0.2">
      <c r="A170" s="368"/>
      <c r="B170" s="370"/>
      <c r="C170" s="211" t="s">
        <v>97</v>
      </c>
      <c r="D170" s="14"/>
      <c r="E170" s="14"/>
      <c r="F170" s="14"/>
      <c r="G170" s="14"/>
      <c r="H170" s="14"/>
      <c r="I170" s="14" t="s">
        <v>60</v>
      </c>
      <c r="J170" s="14" t="s">
        <v>60</v>
      </c>
      <c r="K170" s="14">
        <v>119600</v>
      </c>
      <c r="L170" s="65">
        <f>SUM(M170:X170)</f>
        <v>111200</v>
      </c>
      <c r="M170" s="62">
        <f>'1'!$AI$390</f>
        <v>10400</v>
      </c>
      <c r="N170" s="62">
        <f>'2'!$AF$390</f>
        <v>8800</v>
      </c>
      <c r="O170" s="62">
        <f>'3'!$AI$390</f>
        <v>10400</v>
      </c>
      <c r="P170" s="62">
        <f>'4'!$AH$390</f>
        <v>9600</v>
      </c>
      <c r="Q170" s="62">
        <f>'5'!$AI$390</f>
        <v>9600</v>
      </c>
      <c r="R170" s="62">
        <f>'6'!$AH$390</f>
        <v>9200</v>
      </c>
      <c r="S170" s="62">
        <f>'7'!$AI$390</f>
        <v>10800</v>
      </c>
      <c r="T170" s="62">
        <f>'8'!$AI$390</f>
        <v>10400</v>
      </c>
      <c r="U170" s="62">
        <f>'9'!$AH$390</f>
        <v>10400</v>
      </c>
      <c r="V170" s="62">
        <f>'10'!$AI$390</f>
        <v>10800</v>
      </c>
      <c r="W170" s="62">
        <f>'11'!$AH$390</f>
        <v>0</v>
      </c>
      <c r="X170" s="62">
        <f>'12'!$AI$390</f>
        <v>10800</v>
      </c>
      <c r="Y170" s="105">
        <f t="shared" si="82"/>
        <v>111200</v>
      </c>
    </row>
    <row r="171" spans="1:25" ht="15.75" thickBot="1" x14ac:dyDescent="0.25">
      <c r="A171" s="368"/>
      <c r="B171" s="371"/>
      <c r="C171" s="214" t="s">
        <v>54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v>6034</v>
      </c>
      <c r="L171" s="67">
        <f>Y171</f>
        <v>12300</v>
      </c>
      <c r="M171" s="63">
        <f>'1'!$AI$393</f>
        <v>590</v>
      </c>
      <c r="N171" s="63">
        <f>'2'!$AF$393</f>
        <v>436</v>
      </c>
      <c r="O171" s="63">
        <f>'3'!$AI$393</f>
        <v>504</v>
      </c>
      <c r="P171" s="63">
        <f>'4'!$AH$393</f>
        <v>770</v>
      </c>
      <c r="Q171" s="63">
        <f>'5'!$AI$393</f>
        <v>0</v>
      </c>
      <c r="R171" s="63">
        <f>'6'!$AH$393</f>
        <v>0</v>
      </c>
      <c r="S171" s="63">
        <f>'7'!$AI$393</f>
        <v>0</v>
      </c>
      <c r="T171" s="63">
        <f>'8'!$AI$393</f>
        <v>0</v>
      </c>
      <c r="U171" s="63">
        <f>'9'!$AH$393</f>
        <v>0</v>
      </c>
      <c r="V171" s="63">
        <f>'10'!$AI$393</f>
        <v>0</v>
      </c>
      <c r="W171" s="63">
        <f>'11'!$AH$393</f>
        <v>10000</v>
      </c>
      <c r="X171" s="63">
        <f>'12'!$AI$393</f>
        <v>0</v>
      </c>
      <c r="Y171" s="105">
        <f t="shared" si="82"/>
        <v>12300</v>
      </c>
    </row>
    <row r="172" spans="1:25" ht="17.25" thickTop="1" thickBot="1" x14ac:dyDescent="0.3">
      <c r="A172" s="368"/>
      <c r="B172" s="201" t="s">
        <v>27</v>
      </c>
      <c r="C172" s="259" t="s">
        <v>227</v>
      </c>
      <c r="D172" s="261" t="s">
        <v>94</v>
      </c>
      <c r="E172" s="260" t="s">
        <v>57</v>
      </c>
      <c r="F172" s="260" t="s">
        <v>56</v>
      </c>
      <c r="G172" s="260" t="s">
        <v>65</v>
      </c>
      <c r="H172" s="260" t="s">
        <v>67</v>
      </c>
      <c r="I172" s="260" t="s">
        <v>88</v>
      </c>
      <c r="J172" s="260" t="s">
        <v>92</v>
      </c>
      <c r="K172" s="260" t="s">
        <v>241</v>
      </c>
      <c r="L172" s="260" t="s">
        <v>222</v>
      </c>
      <c r="M172" s="217" t="s">
        <v>28</v>
      </c>
      <c r="N172" s="217" t="s">
        <v>29</v>
      </c>
      <c r="O172" s="217" t="s">
        <v>30</v>
      </c>
      <c r="P172" s="217" t="s">
        <v>31</v>
      </c>
      <c r="Q172" s="217" t="s">
        <v>32</v>
      </c>
      <c r="R172" s="217" t="s">
        <v>33</v>
      </c>
      <c r="S172" s="217" t="s">
        <v>34</v>
      </c>
      <c r="T172" s="217" t="s">
        <v>35</v>
      </c>
      <c r="U172" s="217" t="s">
        <v>36</v>
      </c>
      <c r="V172" s="217" t="s">
        <v>8</v>
      </c>
      <c r="W172" s="217" t="s">
        <v>26</v>
      </c>
      <c r="X172" s="217" t="s">
        <v>37</v>
      </c>
      <c r="Y172" s="132" t="s">
        <v>93</v>
      </c>
    </row>
    <row r="173" spans="1:25" ht="15" x14ac:dyDescent="0.2">
      <c r="A173" s="368"/>
      <c r="B173" s="372" t="s">
        <v>80</v>
      </c>
      <c r="C173" s="213" t="s">
        <v>121</v>
      </c>
      <c r="D173" s="231">
        <v>0</v>
      </c>
      <c r="E173" s="231">
        <v>0</v>
      </c>
      <c r="F173" s="231">
        <v>0</v>
      </c>
      <c r="G173" s="232">
        <v>0</v>
      </c>
      <c r="H173" s="232">
        <v>828</v>
      </c>
      <c r="I173" s="232">
        <v>290</v>
      </c>
      <c r="J173" s="232">
        <v>152</v>
      </c>
      <c r="K173" s="232">
        <v>150</v>
      </c>
      <c r="L173" s="232">
        <f>Y173</f>
        <v>14</v>
      </c>
      <c r="M173" s="61">
        <f>'1'!$AI$395</f>
        <v>8</v>
      </c>
      <c r="N173" s="61">
        <f>'2'!$AF$395</f>
        <v>0</v>
      </c>
      <c r="O173" s="61">
        <f>'3'!$AI$395</f>
        <v>6</v>
      </c>
      <c r="P173" s="61">
        <f>'4'!$AH$395</f>
        <v>0</v>
      </c>
      <c r="Q173" s="61">
        <f>'5'!$AI$395</f>
        <v>0</v>
      </c>
      <c r="R173" s="61">
        <f>'6'!$AH$395</f>
        <v>0</v>
      </c>
      <c r="S173" s="61">
        <f>'7'!$AI$395</f>
        <v>0</v>
      </c>
      <c r="T173" s="61">
        <f>'8'!$AI$395</f>
        <v>0</v>
      </c>
      <c r="U173" s="61">
        <f>'9'!$AH$395</f>
        <v>0</v>
      </c>
      <c r="V173" s="61">
        <f>'10'!$AI$395</f>
        <v>0</v>
      </c>
      <c r="W173" s="61">
        <f>'11'!$AH$395</f>
        <v>0</v>
      </c>
      <c r="X173" s="61">
        <f>'12'!$AI$395</f>
        <v>0</v>
      </c>
      <c r="Y173" s="105">
        <f t="shared" ref="Y173:Y179" si="83">SUM(M173:X173)</f>
        <v>14</v>
      </c>
    </row>
    <row r="174" spans="1:25" ht="15" x14ac:dyDescent="0.2">
      <c r="A174" s="368"/>
      <c r="B174" s="373"/>
      <c r="C174" s="211" t="s">
        <v>120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v>8029</v>
      </c>
      <c r="L174" s="65">
        <f>Y174</f>
        <v>8728</v>
      </c>
      <c r="M174" s="62">
        <f>SUM('1'!$AI$408:$AI$409)</f>
        <v>1431</v>
      </c>
      <c r="N174" s="62">
        <f>SUM('2'!$AF$408:$AF$409)</f>
        <v>1692</v>
      </c>
      <c r="O174" s="62">
        <f>SUM('3'!$AI$408:$AI$409)</f>
        <v>2056</v>
      </c>
      <c r="P174" s="62">
        <f>SUM('4'!$AH$408:$AH$409)</f>
        <v>1910</v>
      </c>
      <c r="Q174" s="62">
        <f>SUM('5'!$AI$408:$AI$409)</f>
        <v>659</v>
      </c>
      <c r="R174" s="62">
        <f>SUM('6'!$AH$408:$AH$409)</f>
        <v>980</v>
      </c>
      <c r="S174" s="62">
        <f>SUM('7'!$AI$408:$AI$409)</f>
        <v>0</v>
      </c>
      <c r="T174" s="62">
        <f>SUM('8'!$AI$408:$AI$409)</f>
        <v>0</v>
      </c>
      <c r="U174" s="62">
        <f>SUM('9'!$AH$408:$AH$409)</f>
        <v>0</v>
      </c>
      <c r="V174" s="62">
        <f>SUM('10'!$AI$408:$AI$409)</f>
        <v>0</v>
      </c>
      <c r="W174" s="62">
        <f>SUM('11'!$AH$408:$AH$409)</f>
        <v>0</v>
      </c>
      <c r="X174" s="62">
        <f>SUM('12'!$AI$408:$AI$409)</f>
        <v>0</v>
      </c>
      <c r="Y174" s="105">
        <f t="shared" si="83"/>
        <v>8728</v>
      </c>
    </row>
    <row r="175" spans="1:25" ht="15" x14ac:dyDescent="0.2">
      <c r="A175" s="368"/>
      <c r="B175" s="373"/>
      <c r="C175" s="214" t="s">
        <v>119</v>
      </c>
      <c r="D175" s="14"/>
      <c r="E175" s="15"/>
      <c r="F175" s="15"/>
      <c r="G175" s="15"/>
      <c r="H175" s="15"/>
      <c r="I175" s="15"/>
      <c r="J175" s="15"/>
      <c r="K175" s="15"/>
      <c r="L175" s="66"/>
      <c r="M175" s="62">
        <f>'1'!$AI$410</f>
        <v>174</v>
      </c>
      <c r="N175" s="62">
        <f>'2'!$AF$410</f>
        <v>145</v>
      </c>
      <c r="O175" s="62">
        <f>'3'!$AI$410</f>
        <v>150</v>
      </c>
      <c r="P175" s="62">
        <f>'4'!$AH$410</f>
        <v>144</v>
      </c>
      <c r="Q175" s="62">
        <f>'5'!$AI$410</f>
        <v>55</v>
      </c>
      <c r="R175" s="62">
        <f>'6'!$AH$410</f>
        <v>22</v>
      </c>
      <c r="S175" s="62">
        <f>'7'!$AI$410</f>
        <v>0</v>
      </c>
      <c r="T175" s="62">
        <f>'8'!$AI$410</f>
        <v>0</v>
      </c>
      <c r="U175" s="62">
        <f>'9'!$AH$410</f>
        <v>0</v>
      </c>
      <c r="V175" s="62">
        <f>'10'!$AI$410</f>
        <v>0</v>
      </c>
      <c r="W175" s="62">
        <f>'11'!$AH$410</f>
        <v>0</v>
      </c>
      <c r="X175" s="62">
        <f>'12'!$AI$410</f>
        <v>0</v>
      </c>
      <c r="Y175" s="105">
        <f t="shared" si="83"/>
        <v>690</v>
      </c>
    </row>
    <row r="176" spans="1:25" ht="15" x14ac:dyDescent="0.2">
      <c r="A176" s="368"/>
      <c r="B176" s="373"/>
      <c r="C176" s="220" t="s">
        <v>122</v>
      </c>
      <c r="D176" s="112">
        <v>0</v>
      </c>
      <c r="E176" s="218">
        <v>0</v>
      </c>
      <c r="F176" s="218">
        <v>0</v>
      </c>
      <c r="G176" s="221">
        <v>0</v>
      </c>
      <c r="H176" s="221">
        <v>60273</v>
      </c>
      <c r="I176" s="221">
        <v>118200</v>
      </c>
      <c r="J176" s="221">
        <v>117148</v>
      </c>
      <c r="K176" s="221">
        <v>118411</v>
      </c>
      <c r="L176" s="221">
        <f>Y176</f>
        <v>53171</v>
      </c>
      <c r="M176" s="62">
        <f>'1'!$AI$411</f>
        <v>10400</v>
      </c>
      <c r="N176" s="62">
        <f>'2'!$AF$411</f>
        <v>8800</v>
      </c>
      <c r="O176" s="62">
        <f>'3'!$AI$411</f>
        <v>10000</v>
      </c>
      <c r="P176" s="62">
        <f>'4'!$AH$411</f>
        <v>9571</v>
      </c>
      <c r="Q176" s="62">
        <f>'5'!$AI$411</f>
        <v>9600</v>
      </c>
      <c r="R176" s="62">
        <f>'6'!$AH$411</f>
        <v>4800</v>
      </c>
      <c r="S176" s="62">
        <f>'7'!$AI$411</f>
        <v>0</v>
      </c>
      <c r="T176" s="62">
        <f>'8'!$AI$411</f>
        <v>0</v>
      </c>
      <c r="U176" s="62">
        <f>'9'!$AH$411</f>
        <v>0</v>
      </c>
      <c r="V176" s="62">
        <f>'10'!$AI$411</f>
        <v>0</v>
      </c>
      <c r="W176" s="62">
        <f>'11'!$AH$411</f>
        <v>0</v>
      </c>
      <c r="X176" s="62">
        <f>'12'!$AI$411</f>
        <v>0</v>
      </c>
      <c r="Y176" s="105">
        <f t="shared" si="83"/>
        <v>53171</v>
      </c>
    </row>
    <row r="177" spans="1:26" ht="15" x14ac:dyDescent="0.2">
      <c r="A177" s="368"/>
      <c r="B177" s="373"/>
      <c r="C177" s="215" t="s">
        <v>71</v>
      </c>
      <c r="D177" s="218">
        <v>0</v>
      </c>
      <c r="E177" s="112">
        <v>0</v>
      </c>
      <c r="F177" s="112"/>
      <c r="G177" s="219">
        <v>0</v>
      </c>
      <c r="H177" s="219">
        <v>60750</v>
      </c>
      <c r="I177" s="219">
        <v>116501</v>
      </c>
      <c r="J177" s="219">
        <v>116701</v>
      </c>
      <c r="K177" s="219">
        <v>118390</v>
      </c>
      <c r="L177" s="219">
        <f>Y177</f>
        <v>58370</v>
      </c>
      <c r="M177" s="62">
        <f>'1'!$AI$412</f>
        <v>10400</v>
      </c>
      <c r="N177" s="62">
        <f>'2'!$AF$412</f>
        <v>8800</v>
      </c>
      <c r="O177" s="62">
        <f>'3'!$AI$412</f>
        <v>10000</v>
      </c>
      <c r="P177" s="62">
        <f>'4'!$AH$412</f>
        <v>9570</v>
      </c>
      <c r="Q177" s="62">
        <f>'5'!$AI$412</f>
        <v>9600</v>
      </c>
      <c r="R177" s="62">
        <f>'6'!$AH$412</f>
        <v>10000</v>
      </c>
      <c r="S177" s="62">
        <f>'7'!$AI$412</f>
        <v>0</v>
      </c>
      <c r="T177" s="62">
        <f>'8'!$AI$412</f>
        <v>0</v>
      </c>
      <c r="U177" s="62">
        <f>'9'!$AH$412</f>
        <v>0</v>
      </c>
      <c r="V177" s="62">
        <f>'10'!$AI$412</f>
        <v>0</v>
      </c>
      <c r="W177" s="62">
        <f>'11'!$AH$412</f>
        <v>0</v>
      </c>
      <c r="X177" s="62">
        <f>'12'!$AI$412</f>
        <v>0</v>
      </c>
      <c r="Y177" s="105">
        <f t="shared" si="83"/>
        <v>58370</v>
      </c>
    </row>
    <row r="178" spans="1:26" ht="15" x14ac:dyDescent="0.2">
      <c r="A178" s="368"/>
      <c r="B178" s="373"/>
      <c r="C178" s="211" t="s">
        <v>97</v>
      </c>
      <c r="D178" s="14"/>
      <c r="E178" s="14"/>
      <c r="F178" s="14"/>
      <c r="G178" s="14"/>
      <c r="H178" s="14"/>
      <c r="I178" s="14" t="s">
        <v>60</v>
      </c>
      <c r="J178" s="14" t="s">
        <v>60</v>
      </c>
      <c r="K178" s="14">
        <v>120500</v>
      </c>
      <c r="L178" s="65">
        <f>SUM(M178:X178)</f>
        <v>112000</v>
      </c>
      <c r="M178" s="62">
        <f>'1'!$AI$413</f>
        <v>10400</v>
      </c>
      <c r="N178" s="62">
        <f>'2'!$AF$413</f>
        <v>8800</v>
      </c>
      <c r="O178" s="62">
        <f>'3'!$AI$413</f>
        <v>10400</v>
      </c>
      <c r="P178" s="62">
        <f>'4'!$AH$413</f>
        <v>9600</v>
      </c>
      <c r="Q178" s="62">
        <f>'5'!$AI$413</f>
        <v>9600</v>
      </c>
      <c r="R178" s="62">
        <f>'6'!$AH$413</f>
        <v>10000</v>
      </c>
      <c r="S178" s="62">
        <f>'7'!$AI$413</f>
        <v>10800</v>
      </c>
      <c r="T178" s="62">
        <f>'8'!$AI$413</f>
        <v>10400</v>
      </c>
      <c r="U178" s="62">
        <f>'9'!$AH$413</f>
        <v>10400</v>
      </c>
      <c r="V178" s="62">
        <f>'10'!$AI$413</f>
        <v>10800</v>
      </c>
      <c r="W178" s="62">
        <f>'11'!$AH$413</f>
        <v>0</v>
      </c>
      <c r="X178" s="62">
        <f>'12'!$AI$413</f>
        <v>10800</v>
      </c>
      <c r="Y178" s="105">
        <f t="shared" si="83"/>
        <v>112000</v>
      </c>
    </row>
    <row r="179" spans="1:26" ht="15.75" thickBot="1" x14ac:dyDescent="0.25">
      <c r="A179" s="368"/>
      <c r="B179" s="374"/>
      <c r="C179" s="214" t="s">
        <v>54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v>2955</v>
      </c>
      <c r="L179" s="67">
        <f>Y179</f>
        <v>11099</v>
      </c>
      <c r="M179" s="63">
        <f>'1'!$AI$416</f>
        <v>295</v>
      </c>
      <c r="N179" s="63">
        <f>'2'!$AF$416</f>
        <v>262</v>
      </c>
      <c r="O179" s="63">
        <f>'3'!$AI$416</f>
        <v>281</v>
      </c>
      <c r="P179" s="63">
        <f>'4'!$AH$416</f>
        <v>261</v>
      </c>
      <c r="Q179" s="63">
        <f>'5'!$AI$416</f>
        <v>0</v>
      </c>
      <c r="R179" s="63">
        <f>'6'!$AH$416</f>
        <v>0</v>
      </c>
      <c r="S179" s="63">
        <f>'7'!$AI$416</f>
        <v>0</v>
      </c>
      <c r="T179" s="63">
        <f>'8'!$AI$416</f>
        <v>0</v>
      </c>
      <c r="U179" s="63">
        <f>'9'!$AH$416</f>
        <v>0</v>
      </c>
      <c r="V179" s="63">
        <f>'10'!$AI$416</f>
        <v>0</v>
      </c>
      <c r="W179" s="63">
        <f>'11'!$AH$416</f>
        <v>10000</v>
      </c>
      <c r="X179" s="63">
        <f>'12'!$AI$416</f>
        <v>0</v>
      </c>
      <c r="Y179" s="105">
        <f t="shared" si="83"/>
        <v>11099</v>
      </c>
    </row>
    <row r="180" spans="1:26" ht="27" customHeight="1" thickTop="1" thickBot="1" x14ac:dyDescent="0.25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64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72"/>
      <c r="Z180" s="13"/>
    </row>
    <row r="181" spans="1:26" ht="24.75" customHeight="1" thickBot="1" x14ac:dyDescent="0.45">
      <c r="A181" s="375" t="s">
        <v>74</v>
      </c>
      <c r="B181" s="376"/>
      <c r="C181" s="60" t="s">
        <v>75</v>
      </c>
      <c r="D181" s="113" t="s">
        <v>94</v>
      </c>
      <c r="E181" s="70" t="s">
        <v>57</v>
      </c>
      <c r="F181" s="70" t="s">
        <v>56</v>
      </c>
      <c r="G181" s="69" t="s">
        <v>66</v>
      </c>
      <c r="H181" s="69" t="s">
        <v>68</v>
      </c>
      <c r="I181" s="70" t="s">
        <v>88</v>
      </c>
      <c r="J181" s="246" t="s">
        <v>92</v>
      </c>
      <c r="K181" s="246" t="s">
        <v>241</v>
      </c>
      <c r="L181" s="247" t="s">
        <v>222</v>
      </c>
      <c r="M181" s="248" t="s">
        <v>28</v>
      </c>
      <c r="N181" s="248" t="s">
        <v>29</v>
      </c>
      <c r="O181" s="248" t="s">
        <v>30</v>
      </c>
      <c r="P181" s="248" t="s">
        <v>31</v>
      </c>
      <c r="Q181" s="248" t="s">
        <v>32</v>
      </c>
      <c r="R181" s="248" t="s">
        <v>33</v>
      </c>
      <c r="S181" s="248" t="s">
        <v>34</v>
      </c>
      <c r="T181" s="248" t="s">
        <v>35</v>
      </c>
      <c r="U181" s="248" t="s">
        <v>36</v>
      </c>
      <c r="V181" s="248" t="s">
        <v>8</v>
      </c>
      <c r="W181" s="248" t="s">
        <v>26</v>
      </c>
      <c r="X181" s="248" t="s">
        <v>37</v>
      </c>
      <c r="Y181" s="125" t="s">
        <v>49</v>
      </c>
      <c r="Z181" s="13"/>
    </row>
    <row r="182" spans="1:26" ht="18" customHeight="1" x14ac:dyDescent="0.2">
      <c r="A182" s="357" t="s">
        <v>179</v>
      </c>
      <c r="B182" s="358"/>
      <c r="C182" s="213" t="s">
        <v>40</v>
      </c>
      <c r="D182" s="24">
        <v>3022</v>
      </c>
      <c r="E182" s="24">
        <v>2820</v>
      </c>
      <c r="F182" s="24">
        <f>SUM(F141,F149,F157,F165,F173)</f>
        <v>1715</v>
      </c>
      <c r="G182" s="24">
        <f>G141+G149+G157</f>
        <v>908</v>
      </c>
      <c r="H182" s="24">
        <v>945</v>
      </c>
      <c r="I182" s="93">
        <v>2308</v>
      </c>
      <c r="J182" s="249">
        <v>1963</v>
      </c>
      <c r="K182" s="249">
        <f>SUM(K141,K149,K157,K165,K173)</f>
        <v>3428</v>
      </c>
      <c r="L182" s="249">
        <f>Y182</f>
        <v>730</v>
      </c>
      <c r="M182" s="130">
        <f t="shared" ref="M182:M188" si="84">SUM(M141,M149,M157,M165,M173)</f>
        <v>209</v>
      </c>
      <c r="N182" s="130">
        <f t="shared" ref="N182:X182" si="85">SUM(N141,N149,N157,N165,N173)</f>
        <v>94</v>
      </c>
      <c r="O182" s="130">
        <f t="shared" si="85"/>
        <v>362</v>
      </c>
      <c r="P182" s="130">
        <f t="shared" si="85"/>
        <v>65</v>
      </c>
      <c r="Q182" s="130">
        <f t="shared" si="85"/>
        <v>0</v>
      </c>
      <c r="R182" s="130">
        <f t="shared" si="85"/>
        <v>0</v>
      </c>
      <c r="S182" s="130">
        <f t="shared" si="85"/>
        <v>0</v>
      </c>
      <c r="T182" s="130">
        <f>SUM(T141,T149,T157,T165,T173)</f>
        <v>0</v>
      </c>
      <c r="U182" s="130">
        <f t="shared" si="85"/>
        <v>0</v>
      </c>
      <c r="V182" s="130">
        <f t="shared" si="85"/>
        <v>0</v>
      </c>
      <c r="W182" s="130">
        <f t="shared" si="85"/>
        <v>0</v>
      </c>
      <c r="X182" s="130">
        <f t="shared" si="85"/>
        <v>0</v>
      </c>
      <c r="Y182" s="141">
        <f t="shared" ref="Y182:Y188" si="86">SUM(M182:X182)</f>
        <v>730</v>
      </c>
      <c r="Z182" s="13"/>
    </row>
    <row r="183" spans="1:26" ht="15" x14ac:dyDescent="0.2">
      <c r="A183" s="359"/>
      <c r="B183" s="360"/>
      <c r="C183" s="211" t="s">
        <v>120</v>
      </c>
      <c r="D183" s="25">
        <v>197449</v>
      </c>
      <c r="E183" s="25">
        <v>197449</v>
      </c>
      <c r="F183" s="25">
        <f t="shared" ref="F183:F188" si="87">SUM(F142,F150,F158,F166,F174)</f>
        <v>95859</v>
      </c>
      <c r="G183" s="25">
        <f>G142+G150+G158</f>
        <v>1521</v>
      </c>
      <c r="H183" s="25">
        <v>9065</v>
      </c>
      <c r="I183" s="92">
        <v>8277</v>
      </c>
      <c r="J183" s="250">
        <v>6875</v>
      </c>
      <c r="K183" s="250">
        <f t="shared" ref="K183:K188" si="88">SUM(K142,K150,K158,K166,K174)</f>
        <v>40053</v>
      </c>
      <c r="L183" s="250">
        <f>Y183</f>
        <v>24023</v>
      </c>
      <c r="M183" s="133">
        <f t="shared" si="84"/>
        <v>5040</v>
      </c>
      <c r="N183" s="133">
        <f t="shared" ref="N183:X183" si="89">SUM(N142,N150,N158,N166,N174)</f>
        <v>3989</v>
      </c>
      <c r="O183" s="133">
        <f t="shared" si="89"/>
        <v>5950</v>
      </c>
      <c r="P183" s="133">
        <f t="shared" si="89"/>
        <v>4792</v>
      </c>
      <c r="Q183" s="133">
        <f t="shared" si="89"/>
        <v>2321</v>
      </c>
      <c r="R183" s="133">
        <f t="shared" si="89"/>
        <v>1930</v>
      </c>
      <c r="S183" s="133">
        <f t="shared" si="89"/>
        <v>0</v>
      </c>
      <c r="T183" s="133">
        <f t="shared" si="89"/>
        <v>0</v>
      </c>
      <c r="U183" s="133">
        <f t="shared" si="89"/>
        <v>1</v>
      </c>
      <c r="V183" s="133">
        <f t="shared" si="89"/>
        <v>0</v>
      </c>
      <c r="W183" s="133">
        <f t="shared" si="89"/>
        <v>0</v>
      </c>
      <c r="X183" s="133">
        <f t="shared" si="89"/>
        <v>0</v>
      </c>
      <c r="Y183" s="95">
        <f t="shared" si="86"/>
        <v>24023</v>
      </c>
      <c r="Z183" s="13"/>
    </row>
    <row r="184" spans="1:26" ht="15" x14ac:dyDescent="0.2">
      <c r="A184" s="359"/>
      <c r="B184" s="360"/>
      <c r="C184" s="214" t="s">
        <v>119</v>
      </c>
      <c r="D184" s="25"/>
      <c r="E184" s="26"/>
      <c r="F184" s="26">
        <f t="shared" si="87"/>
        <v>0</v>
      </c>
      <c r="G184" s="26"/>
      <c r="H184" s="26"/>
      <c r="I184" s="244"/>
      <c r="J184" s="249"/>
      <c r="K184" s="249">
        <f t="shared" si="88"/>
        <v>0</v>
      </c>
      <c r="L184" s="249"/>
      <c r="M184" s="130">
        <f t="shared" si="84"/>
        <v>7686</v>
      </c>
      <c r="N184" s="130">
        <f t="shared" ref="N184:X184" si="90">SUM(N143,N151,N159,N167,N175)</f>
        <v>6772</v>
      </c>
      <c r="O184" s="130">
        <f t="shared" si="90"/>
        <v>7251</v>
      </c>
      <c r="P184" s="130">
        <f t="shared" si="90"/>
        <v>5593</v>
      </c>
      <c r="Q184" s="130">
        <f t="shared" si="90"/>
        <v>5512</v>
      </c>
      <c r="R184" s="130">
        <f t="shared" si="90"/>
        <v>1730</v>
      </c>
      <c r="S184" s="130">
        <f t="shared" si="90"/>
        <v>0</v>
      </c>
      <c r="T184" s="130">
        <f t="shared" si="90"/>
        <v>0</v>
      </c>
      <c r="U184" s="130">
        <f t="shared" si="90"/>
        <v>0</v>
      </c>
      <c r="V184" s="130">
        <f t="shared" si="90"/>
        <v>0</v>
      </c>
      <c r="W184" s="130">
        <f t="shared" si="90"/>
        <v>0</v>
      </c>
      <c r="X184" s="130">
        <f t="shared" si="90"/>
        <v>0</v>
      </c>
      <c r="Y184" s="95">
        <f t="shared" si="86"/>
        <v>34544</v>
      </c>
      <c r="Z184" s="13"/>
    </row>
    <row r="185" spans="1:26" ht="15" x14ac:dyDescent="0.2">
      <c r="A185" s="359"/>
      <c r="B185" s="360"/>
      <c r="C185" s="220" t="s">
        <v>41</v>
      </c>
      <c r="D185" s="233">
        <v>221994</v>
      </c>
      <c r="E185" s="71">
        <v>204420</v>
      </c>
      <c r="F185" s="71">
        <f t="shared" si="87"/>
        <v>515467</v>
      </c>
      <c r="G185" s="71">
        <f>G144+G152+G160</f>
        <v>755701</v>
      </c>
      <c r="H185" s="71">
        <v>929474</v>
      </c>
      <c r="I185" s="234">
        <v>1047266</v>
      </c>
      <c r="J185" s="251">
        <v>955439</v>
      </c>
      <c r="K185" s="251">
        <f t="shared" si="88"/>
        <v>898941</v>
      </c>
      <c r="L185" s="251">
        <f>Y185</f>
        <v>407806</v>
      </c>
      <c r="M185" s="242">
        <f t="shared" si="84"/>
        <v>79800</v>
      </c>
      <c r="N185" s="242">
        <f t="shared" ref="N185:X185" si="91">SUM(N144,N152,N160,N168,N176)</f>
        <v>68200</v>
      </c>
      <c r="O185" s="242">
        <f t="shared" si="91"/>
        <v>79241</v>
      </c>
      <c r="P185" s="242">
        <f t="shared" si="91"/>
        <v>73273</v>
      </c>
      <c r="Q185" s="242">
        <f t="shared" si="91"/>
        <v>72076</v>
      </c>
      <c r="R185" s="242">
        <f t="shared" si="91"/>
        <v>35216</v>
      </c>
      <c r="S185" s="242">
        <f t="shared" si="91"/>
        <v>0</v>
      </c>
      <c r="T185" s="242">
        <f t="shared" si="91"/>
        <v>0</v>
      </c>
      <c r="U185" s="242">
        <f t="shared" si="91"/>
        <v>0</v>
      </c>
      <c r="V185" s="242">
        <f t="shared" si="91"/>
        <v>0</v>
      </c>
      <c r="W185" s="242">
        <f t="shared" si="91"/>
        <v>0</v>
      </c>
      <c r="X185" s="242">
        <f t="shared" si="91"/>
        <v>0</v>
      </c>
      <c r="Y185" s="95">
        <f t="shared" si="86"/>
        <v>407806</v>
      </c>
      <c r="Z185" s="13"/>
    </row>
    <row r="186" spans="1:26" ht="15" x14ac:dyDescent="0.2">
      <c r="A186" s="359"/>
      <c r="B186" s="360"/>
      <c r="C186" s="215" t="s">
        <v>46</v>
      </c>
      <c r="D186" s="71">
        <v>892860</v>
      </c>
      <c r="E186" s="233">
        <v>905667</v>
      </c>
      <c r="F186" s="233">
        <f t="shared" si="87"/>
        <v>547419</v>
      </c>
      <c r="G186" s="233">
        <f>G145+G153+G161</f>
        <v>808352</v>
      </c>
      <c r="H186" s="233">
        <v>917271</v>
      </c>
      <c r="I186" s="236">
        <v>1044185</v>
      </c>
      <c r="J186" s="252">
        <v>957450</v>
      </c>
      <c r="K186" s="252">
        <f t="shared" si="88"/>
        <v>890087</v>
      </c>
      <c r="L186" s="252">
        <f>Y186</f>
        <v>413957</v>
      </c>
      <c r="M186" s="239">
        <f t="shared" si="84"/>
        <v>79800</v>
      </c>
      <c r="N186" s="239">
        <f t="shared" ref="N186:X186" si="92">SUM(N145,N153,N161,N169,N177)</f>
        <v>68200</v>
      </c>
      <c r="O186" s="239">
        <f t="shared" si="92"/>
        <v>79209</v>
      </c>
      <c r="P186" s="239">
        <f t="shared" si="92"/>
        <v>74058</v>
      </c>
      <c r="Q186" s="239">
        <f t="shared" si="92"/>
        <v>72098</v>
      </c>
      <c r="R186" s="239">
        <f t="shared" si="92"/>
        <v>40592</v>
      </c>
      <c r="S186" s="239">
        <f t="shared" si="92"/>
        <v>0</v>
      </c>
      <c r="T186" s="239">
        <f t="shared" si="92"/>
        <v>0</v>
      </c>
      <c r="U186" s="239">
        <f t="shared" si="92"/>
        <v>0</v>
      </c>
      <c r="V186" s="239">
        <f t="shared" si="92"/>
        <v>0</v>
      </c>
      <c r="W186" s="239">
        <f t="shared" si="92"/>
        <v>0</v>
      </c>
      <c r="X186" s="239">
        <f t="shared" si="92"/>
        <v>0</v>
      </c>
      <c r="Y186" s="95">
        <f t="shared" si="86"/>
        <v>413957</v>
      </c>
      <c r="Z186" s="13"/>
    </row>
    <row r="187" spans="1:26" ht="15" x14ac:dyDescent="0.2">
      <c r="A187" s="359"/>
      <c r="B187" s="360"/>
      <c r="C187" s="211" t="s">
        <v>97</v>
      </c>
      <c r="D187" s="237"/>
      <c r="E187" s="237"/>
      <c r="F187" s="237">
        <f t="shared" si="87"/>
        <v>0</v>
      </c>
      <c r="G187" s="237"/>
      <c r="H187" s="237"/>
      <c r="I187" s="245" t="s">
        <v>124</v>
      </c>
      <c r="J187" s="250" t="s">
        <v>124</v>
      </c>
      <c r="K187" s="250">
        <f t="shared" si="88"/>
        <v>916900</v>
      </c>
      <c r="L187" s="250">
        <f>SUM(M187:X187)</f>
        <v>898100</v>
      </c>
      <c r="M187" s="133">
        <f t="shared" si="84"/>
        <v>80300</v>
      </c>
      <c r="N187" s="133">
        <f t="shared" ref="N187:X187" si="93">SUM(N146,N154,N162,N170,N178)</f>
        <v>70600</v>
      </c>
      <c r="O187" s="133">
        <f t="shared" si="93"/>
        <v>81400</v>
      </c>
      <c r="P187" s="133">
        <f t="shared" si="93"/>
        <v>74800</v>
      </c>
      <c r="Q187" s="133">
        <f t="shared" si="93"/>
        <v>74800</v>
      </c>
      <c r="R187" s="133">
        <f t="shared" si="93"/>
        <v>77300</v>
      </c>
      <c r="S187" s="133">
        <f t="shared" si="93"/>
        <v>89100</v>
      </c>
      <c r="T187" s="133">
        <f t="shared" si="93"/>
        <v>85800</v>
      </c>
      <c r="U187" s="133">
        <f t="shared" si="93"/>
        <v>85800</v>
      </c>
      <c r="V187" s="133">
        <f t="shared" si="93"/>
        <v>89100</v>
      </c>
      <c r="W187" s="133">
        <f t="shared" si="93"/>
        <v>0</v>
      </c>
      <c r="X187" s="133">
        <f t="shared" si="93"/>
        <v>89100</v>
      </c>
      <c r="Y187" s="95">
        <f t="shared" si="86"/>
        <v>898100</v>
      </c>
      <c r="Z187" s="13"/>
    </row>
    <row r="188" spans="1:26" ht="15.75" thickBot="1" x14ac:dyDescent="0.25">
      <c r="A188" s="361"/>
      <c r="B188" s="362"/>
      <c r="C188" s="214" t="s">
        <v>54</v>
      </c>
      <c r="D188" s="27" t="s">
        <v>60</v>
      </c>
      <c r="E188" s="27">
        <f>E163+E155+E147</f>
        <v>16450</v>
      </c>
      <c r="F188" s="27">
        <f t="shared" si="87"/>
        <v>5425</v>
      </c>
      <c r="G188" s="27">
        <f>G147+G155+G163</f>
        <v>8940</v>
      </c>
      <c r="H188" s="27">
        <v>24360</v>
      </c>
      <c r="I188" s="94">
        <v>57960</v>
      </c>
      <c r="J188" s="249">
        <v>43626</v>
      </c>
      <c r="K188" s="249">
        <f t="shared" si="88"/>
        <v>50041</v>
      </c>
      <c r="L188" s="249">
        <f>Y188</f>
        <v>244084</v>
      </c>
      <c r="M188" s="130">
        <f t="shared" si="84"/>
        <v>3539</v>
      </c>
      <c r="N188" s="130">
        <f t="shared" ref="N188:X188" si="94">SUM(N147,N155,N163,N171,N179)</f>
        <v>4999</v>
      </c>
      <c r="O188" s="130">
        <f t="shared" si="94"/>
        <v>4401</v>
      </c>
      <c r="P188" s="130">
        <f t="shared" si="94"/>
        <v>3236</v>
      </c>
      <c r="Q188" s="130">
        <f t="shared" si="94"/>
        <v>409</v>
      </c>
      <c r="R188" s="130">
        <f t="shared" si="94"/>
        <v>12000</v>
      </c>
      <c r="S188" s="130">
        <f t="shared" si="94"/>
        <v>27000</v>
      </c>
      <c r="T188" s="130">
        <f t="shared" si="94"/>
        <v>26000</v>
      </c>
      <c r="U188" s="130">
        <f t="shared" si="94"/>
        <v>26000</v>
      </c>
      <c r="V188" s="130">
        <f t="shared" si="94"/>
        <v>27000</v>
      </c>
      <c r="W188" s="130">
        <f t="shared" si="94"/>
        <v>82500</v>
      </c>
      <c r="X188" s="130">
        <f t="shared" si="94"/>
        <v>27000</v>
      </c>
      <c r="Y188" s="96">
        <f t="shared" si="86"/>
        <v>244084</v>
      </c>
      <c r="Z188" s="13"/>
    </row>
    <row r="189" spans="1:26" ht="17.25" thickBot="1" x14ac:dyDescent="0.3">
      <c r="A189" s="16"/>
      <c r="Y189" s="134"/>
      <c r="Z189" s="13"/>
    </row>
    <row r="190" spans="1:26" ht="16.5" x14ac:dyDescent="0.25">
      <c r="A190" s="16"/>
      <c r="C190" s="209" t="s">
        <v>50</v>
      </c>
      <c r="Y190" s="134"/>
      <c r="Z190" s="13"/>
    </row>
    <row r="191" spans="1:26" ht="17.25" thickBot="1" x14ac:dyDescent="0.3">
      <c r="A191" s="16"/>
      <c r="C191" s="73">
        <f ca="1">TODAY()</f>
        <v>46189</v>
      </c>
      <c r="Y191" s="134"/>
      <c r="Z191" s="13"/>
    </row>
    <row r="192" spans="1:26" ht="17.25" thickBot="1" x14ac:dyDescent="0.3">
      <c r="A192" s="16"/>
      <c r="B192" s="17"/>
      <c r="Z192" s="13"/>
    </row>
    <row r="193" spans="1:26" ht="39" customHeight="1" thickBot="1" x14ac:dyDescent="0.3">
      <c r="A193" s="380" t="s">
        <v>242</v>
      </c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2"/>
      <c r="M193" s="377">
        <v>2026</v>
      </c>
      <c r="N193" s="378"/>
      <c r="O193" s="378"/>
      <c r="P193" s="378"/>
      <c r="Q193" s="378"/>
      <c r="R193" s="378"/>
      <c r="S193" s="378"/>
      <c r="T193" s="378"/>
      <c r="U193" s="378"/>
      <c r="V193" s="378"/>
      <c r="W193" s="378"/>
      <c r="X193" s="378"/>
      <c r="Y193" s="378"/>
      <c r="Z193" s="379"/>
    </row>
    <row r="194" spans="1:26" ht="30.75" thickBot="1" x14ac:dyDescent="0.3">
      <c r="A194" s="222"/>
      <c r="B194" s="223"/>
      <c r="C194" s="224"/>
      <c r="D194" s="113">
        <v>2018</v>
      </c>
      <c r="E194" s="70" t="s">
        <v>57</v>
      </c>
      <c r="F194" s="70" t="s">
        <v>56</v>
      </c>
      <c r="G194" s="69" t="s">
        <v>66</v>
      </c>
      <c r="H194" s="69" t="s">
        <v>68</v>
      </c>
      <c r="I194" s="70" t="s">
        <v>88</v>
      </c>
      <c r="J194" s="70" t="s">
        <v>92</v>
      </c>
      <c r="K194" s="70" t="s">
        <v>241</v>
      </c>
      <c r="L194" s="247" t="s">
        <v>222</v>
      </c>
      <c r="M194" s="225" t="s">
        <v>28</v>
      </c>
      <c r="N194" s="225" t="s">
        <v>29</v>
      </c>
      <c r="O194" s="225" t="s">
        <v>30</v>
      </c>
      <c r="P194" s="225" t="s">
        <v>31</v>
      </c>
      <c r="Q194" s="225" t="s">
        <v>32</v>
      </c>
      <c r="R194" s="225" t="s">
        <v>33</v>
      </c>
      <c r="S194" s="225" t="s">
        <v>34</v>
      </c>
      <c r="T194" s="225" t="s">
        <v>35</v>
      </c>
      <c r="U194" s="225" t="s">
        <v>36</v>
      </c>
      <c r="V194" s="225" t="s">
        <v>8</v>
      </c>
      <c r="W194" s="225" t="s">
        <v>26</v>
      </c>
      <c r="X194" s="225" t="s">
        <v>37</v>
      </c>
      <c r="Y194" s="159" t="s">
        <v>1</v>
      </c>
      <c r="Z194" s="164" t="s">
        <v>228</v>
      </c>
    </row>
    <row r="195" spans="1:26" ht="27.95" customHeight="1" thickBot="1" x14ac:dyDescent="0.25">
      <c r="A195" s="348" t="s">
        <v>175</v>
      </c>
      <c r="B195" s="349"/>
      <c r="C195" s="213" t="s">
        <v>121</v>
      </c>
      <c r="D195" s="24">
        <f t="shared" ref="D195:G196" si="95">D110+D182</f>
        <v>11759</v>
      </c>
      <c r="E195" s="24">
        <f t="shared" si="95"/>
        <v>12414</v>
      </c>
      <c r="F195" s="24">
        <f t="shared" si="95"/>
        <v>7078</v>
      </c>
      <c r="G195" s="24">
        <f t="shared" si="95"/>
        <v>7139</v>
      </c>
      <c r="H195" s="24">
        <v>11979</v>
      </c>
      <c r="I195" s="93">
        <v>21608</v>
      </c>
      <c r="J195" s="93">
        <v>14757</v>
      </c>
      <c r="K195" s="24">
        <f>SUM(K182,K130,)</f>
        <v>12314</v>
      </c>
      <c r="L195" s="24">
        <f t="shared" ref="L195:L201" si="96">Y195</f>
        <v>4375</v>
      </c>
      <c r="M195" s="227">
        <f>SUM(M130,M182)</f>
        <v>1051</v>
      </c>
      <c r="N195" s="127">
        <f>SUM(N130,N182)</f>
        <v>919</v>
      </c>
      <c r="O195" s="127">
        <f t="shared" ref="O195:W195" si="97">SUM(O130,O182)</f>
        <v>1469</v>
      </c>
      <c r="P195" s="127">
        <f t="shared" si="97"/>
        <v>900</v>
      </c>
      <c r="Q195" s="127">
        <f>SUM(Q130,Q182)</f>
        <v>36</v>
      </c>
      <c r="R195" s="127">
        <f t="shared" si="97"/>
        <v>0</v>
      </c>
      <c r="S195" s="127">
        <f t="shared" si="97"/>
        <v>0</v>
      </c>
      <c r="T195" s="127">
        <f t="shared" si="97"/>
        <v>0</v>
      </c>
      <c r="U195" s="127">
        <f t="shared" si="97"/>
        <v>0</v>
      </c>
      <c r="V195" s="127">
        <f t="shared" si="97"/>
        <v>0</v>
      </c>
      <c r="W195" s="127">
        <f t="shared" si="97"/>
        <v>0</v>
      </c>
      <c r="X195" s="127">
        <f t="shared" ref="X195:X201" si="98">SUM(X130,X182)</f>
        <v>0</v>
      </c>
      <c r="Y195" s="160">
        <f t="shared" ref="Y195:Y201" si="99">SUM(M195:X195)</f>
        <v>4375</v>
      </c>
      <c r="Z195" s="226">
        <f>SUM(E195:L195)</f>
        <v>91664</v>
      </c>
    </row>
    <row r="196" spans="1:26" ht="27.95" customHeight="1" thickBot="1" x14ac:dyDescent="0.25">
      <c r="A196" s="350"/>
      <c r="B196" s="351"/>
      <c r="C196" s="211" t="s">
        <v>120</v>
      </c>
      <c r="D196" s="25">
        <f t="shared" si="95"/>
        <v>205074</v>
      </c>
      <c r="E196" s="25">
        <f t="shared" si="95"/>
        <v>281324</v>
      </c>
      <c r="F196" s="25">
        <f t="shared" si="95"/>
        <v>105456</v>
      </c>
      <c r="G196" s="25">
        <f t="shared" si="95"/>
        <v>10540</v>
      </c>
      <c r="H196" s="25">
        <v>59100</v>
      </c>
      <c r="I196" s="92">
        <v>62916</v>
      </c>
      <c r="J196" s="92">
        <v>62899</v>
      </c>
      <c r="K196" s="25">
        <f t="shared" ref="K196:K201" si="100">SUM(K183,K131,)</f>
        <v>85848</v>
      </c>
      <c r="L196" s="25">
        <f t="shared" si="96"/>
        <v>46659</v>
      </c>
      <c r="M196" s="228">
        <f t="shared" ref="M196:M201" si="101">SUM(M131,M183)</f>
        <v>9709</v>
      </c>
      <c r="N196" s="133">
        <f t="shared" ref="N196:P197" si="102">SUM(N131,N183)</f>
        <v>8023</v>
      </c>
      <c r="O196" s="133">
        <f t="shared" si="102"/>
        <v>11614</v>
      </c>
      <c r="P196" s="133">
        <f t="shared" si="102"/>
        <v>7508</v>
      </c>
      <c r="Q196" s="133">
        <f>SUM(Q131,Q183)</f>
        <v>5403</v>
      </c>
      <c r="R196" s="133">
        <f t="shared" ref="R196:W197" si="103">SUM(R131,R183)</f>
        <v>4401</v>
      </c>
      <c r="S196" s="133">
        <f t="shared" si="103"/>
        <v>0</v>
      </c>
      <c r="T196" s="133">
        <f t="shared" si="103"/>
        <v>0</v>
      </c>
      <c r="U196" s="133">
        <f t="shared" si="103"/>
        <v>1</v>
      </c>
      <c r="V196" s="133">
        <f t="shared" si="103"/>
        <v>0</v>
      </c>
      <c r="W196" s="133">
        <f t="shared" si="103"/>
        <v>0</v>
      </c>
      <c r="X196" s="133">
        <f t="shared" si="98"/>
        <v>0</v>
      </c>
      <c r="Y196" s="161">
        <f t="shared" si="99"/>
        <v>46659</v>
      </c>
      <c r="Z196" s="226">
        <f t="shared" ref="Z196:Z201" si="104">SUM(E196:L196)</f>
        <v>714742</v>
      </c>
    </row>
    <row r="197" spans="1:26" ht="27.95" customHeight="1" thickBot="1" x14ac:dyDescent="0.25">
      <c r="A197" s="350"/>
      <c r="B197" s="351"/>
      <c r="C197" s="214" t="s">
        <v>119</v>
      </c>
      <c r="D197" s="25"/>
      <c r="E197" s="26" t="s">
        <v>60</v>
      </c>
      <c r="F197" s="26" t="s">
        <v>60</v>
      </c>
      <c r="G197" s="26" t="s">
        <v>60</v>
      </c>
      <c r="H197" s="26" t="s">
        <v>60</v>
      </c>
      <c r="I197" s="26" t="s">
        <v>60</v>
      </c>
      <c r="J197" s="26" t="s">
        <v>60</v>
      </c>
      <c r="K197" s="26">
        <f t="shared" si="100"/>
        <v>107911</v>
      </c>
      <c r="L197" s="26">
        <f t="shared" si="96"/>
        <v>100116</v>
      </c>
      <c r="M197" s="228">
        <f t="shared" si="101"/>
        <v>17808</v>
      </c>
      <c r="N197" s="133">
        <f t="shared" si="102"/>
        <v>15646</v>
      </c>
      <c r="O197" s="133">
        <f t="shared" si="102"/>
        <v>18739</v>
      </c>
      <c r="P197" s="133">
        <f t="shared" si="102"/>
        <v>18496</v>
      </c>
      <c r="Q197" s="133">
        <f>SUM(Q132,Q184)</f>
        <v>20556</v>
      </c>
      <c r="R197" s="133">
        <f t="shared" si="103"/>
        <v>8871</v>
      </c>
      <c r="S197" s="133">
        <f t="shared" si="103"/>
        <v>0</v>
      </c>
      <c r="T197" s="133">
        <f t="shared" si="103"/>
        <v>0</v>
      </c>
      <c r="U197" s="133">
        <f t="shared" si="103"/>
        <v>0</v>
      </c>
      <c r="V197" s="133">
        <f t="shared" si="103"/>
        <v>0</v>
      </c>
      <c r="W197" s="133">
        <f t="shared" si="103"/>
        <v>0</v>
      </c>
      <c r="X197" s="133">
        <f>SUM(X132,X184)</f>
        <v>0</v>
      </c>
      <c r="Y197" s="161">
        <f t="shared" si="99"/>
        <v>100116</v>
      </c>
      <c r="Z197" s="226">
        <f t="shared" si="104"/>
        <v>208027</v>
      </c>
    </row>
    <row r="198" spans="1:26" ht="27.95" customHeight="1" thickBot="1" x14ac:dyDescent="0.25">
      <c r="A198" s="350"/>
      <c r="B198" s="351"/>
      <c r="C198" s="220" t="s">
        <v>122</v>
      </c>
      <c r="D198" s="233">
        <f t="shared" ref="D198:G199" si="105">D113+D185</f>
        <v>302377</v>
      </c>
      <c r="E198" s="71">
        <f t="shared" si="105"/>
        <v>289293</v>
      </c>
      <c r="F198" s="71">
        <f t="shared" si="105"/>
        <v>787746</v>
      </c>
      <c r="G198" s="71">
        <f t="shared" si="105"/>
        <v>1150900</v>
      </c>
      <c r="H198" s="71">
        <v>1576760</v>
      </c>
      <c r="I198" s="234">
        <v>2328226</v>
      </c>
      <c r="J198" s="234">
        <v>2154960</v>
      </c>
      <c r="K198" s="71">
        <f t="shared" si="100"/>
        <v>2073502</v>
      </c>
      <c r="L198" s="71">
        <f t="shared" si="96"/>
        <v>916000</v>
      </c>
      <c r="M198" s="238">
        <f t="shared" si="101"/>
        <v>175053</v>
      </c>
      <c r="N198" s="239">
        <f t="shared" ref="N198:W198" si="106">SUM(N133,N185)</f>
        <v>148095</v>
      </c>
      <c r="O198" s="239">
        <f t="shared" si="106"/>
        <v>181839</v>
      </c>
      <c r="P198" s="239">
        <f t="shared" si="106"/>
        <v>166074</v>
      </c>
      <c r="Q198" s="239">
        <f t="shared" si="106"/>
        <v>164953</v>
      </c>
      <c r="R198" s="239">
        <f t="shared" si="106"/>
        <v>79986</v>
      </c>
      <c r="S198" s="239">
        <f t="shared" si="106"/>
        <v>0</v>
      </c>
      <c r="T198" s="239">
        <f t="shared" si="106"/>
        <v>0</v>
      </c>
      <c r="U198" s="239">
        <f t="shared" si="106"/>
        <v>0</v>
      </c>
      <c r="V198" s="239">
        <f t="shared" si="106"/>
        <v>0</v>
      </c>
      <c r="W198" s="239">
        <f t="shared" si="106"/>
        <v>0</v>
      </c>
      <c r="X198" s="239">
        <f t="shared" si="98"/>
        <v>0</v>
      </c>
      <c r="Y198" s="240">
        <f t="shared" si="99"/>
        <v>916000</v>
      </c>
      <c r="Z198" s="226">
        <f>SUM(E198:L198)</f>
        <v>11277387</v>
      </c>
    </row>
    <row r="199" spans="1:26" ht="27.95" customHeight="1" thickBot="1" x14ac:dyDescent="0.25">
      <c r="A199" s="350"/>
      <c r="B199" s="351"/>
      <c r="C199" s="215" t="s">
        <v>142</v>
      </c>
      <c r="D199" s="71">
        <f t="shared" si="105"/>
        <v>1308839</v>
      </c>
      <c r="E199" s="233">
        <f t="shared" si="105"/>
        <v>1368685</v>
      </c>
      <c r="F199" s="233">
        <f>SUM(F186,F134)</f>
        <v>826933</v>
      </c>
      <c r="G199" s="233">
        <f>G114+G186</f>
        <v>1205668</v>
      </c>
      <c r="H199" s="233">
        <v>1547743</v>
      </c>
      <c r="I199" s="236">
        <v>2287331</v>
      </c>
      <c r="J199" s="236">
        <v>2129600</v>
      </c>
      <c r="K199" s="233">
        <f t="shared" si="100"/>
        <v>2037296</v>
      </c>
      <c r="L199" s="233">
        <f t="shared" si="96"/>
        <v>912287</v>
      </c>
      <c r="M199" s="241">
        <f t="shared" si="101"/>
        <v>173360</v>
      </c>
      <c r="N199" s="242">
        <f t="shared" ref="N199:W199" si="107">SUM(N134,N186)</f>
        <v>146573</v>
      </c>
      <c r="O199" s="242">
        <f t="shared" si="107"/>
        <v>180153</v>
      </c>
      <c r="P199" s="242">
        <f t="shared" si="107"/>
        <v>165201</v>
      </c>
      <c r="Q199" s="242">
        <f t="shared" si="107"/>
        <v>162681</v>
      </c>
      <c r="R199" s="242">
        <f t="shared" si="107"/>
        <v>84319</v>
      </c>
      <c r="S199" s="242">
        <f t="shared" si="107"/>
        <v>0</v>
      </c>
      <c r="T199" s="242">
        <f t="shared" si="107"/>
        <v>0</v>
      </c>
      <c r="U199" s="242">
        <f t="shared" si="107"/>
        <v>0</v>
      </c>
      <c r="V199" s="242">
        <f t="shared" si="107"/>
        <v>0</v>
      </c>
      <c r="W199" s="242">
        <f t="shared" si="107"/>
        <v>0</v>
      </c>
      <c r="X199" s="242">
        <f t="shared" si="98"/>
        <v>0</v>
      </c>
      <c r="Y199" s="243">
        <f t="shared" si="99"/>
        <v>912287</v>
      </c>
      <c r="Z199" s="226">
        <f t="shared" si="104"/>
        <v>12315543</v>
      </c>
    </row>
    <row r="200" spans="1:26" ht="27.95" customHeight="1" thickBot="1" x14ac:dyDescent="0.25">
      <c r="A200" s="350"/>
      <c r="B200" s="351"/>
      <c r="C200" s="211" t="s">
        <v>143</v>
      </c>
      <c r="D200" s="237"/>
      <c r="E200" s="237" t="s">
        <v>60</v>
      </c>
      <c r="F200" s="237" t="s">
        <v>60</v>
      </c>
      <c r="G200" s="237" t="s">
        <v>60</v>
      </c>
      <c r="H200" s="237" t="s">
        <v>60</v>
      </c>
      <c r="I200" s="237" t="s">
        <v>60</v>
      </c>
      <c r="J200" s="237" t="s">
        <v>60</v>
      </c>
      <c r="K200" s="237">
        <f t="shared" si="100"/>
        <v>2262120</v>
      </c>
      <c r="L200" s="237">
        <f t="shared" si="96"/>
        <v>2269760</v>
      </c>
      <c r="M200" s="229">
        <f t="shared" si="101"/>
        <v>193320</v>
      </c>
      <c r="N200" s="144">
        <f t="shared" ref="N200:W200" si="108">SUM(N135,N187)</f>
        <v>168160</v>
      </c>
      <c r="O200" s="144">
        <f t="shared" si="108"/>
        <v>200640</v>
      </c>
      <c r="P200" s="144">
        <f t="shared" si="108"/>
        <v>183200</v>
      </c>
      <c r="Q200" s="144">
        <f t="shared" si="108"/>
        <v>183200</v>
      </c>
      <c r="R200" s="144">
        <f t="shared" si="108"/>
        <v>191120</v>
      </c>
      <c r="S200" s="144">
        <f t="shared" si="108"/>
        <v>213760</v>
      </c>
      <c r="T200" s="144">
        <f t="shared" si="108"/>
        <v>199620</v>
      </c>
      <c r="U200" s="144">
        <f t="shared" si="108"/>
        <v>205040</v>
      </c>
      <c r="V200" s="144">
        <f t="shared" si="108"/>
        <v>208340</v>
      </c>
      <c r="W200" s="144">
        <f t="shared" si="108"/>
        <v>109600</v>
      </c>
      <c r="X200" s="144">
        <f t="shared" si="98"/>
        <v>213760</v>
      </c>
      <c r="Y200" s="162">
        <f t="shared" si="99"/>
        <v>2269760</v>
      </c>
      <c r="Z200" s="226">
        <f t="shared" si="104"/>
        <v>4531880</v>
      </c>
    </row>
    <row r="201" spans="1:26" ht="27.95" customHeight="1" thickBot="1" x14ac:dyDescent="0.25">
      <c r="A201" s="352"/>
      <c r="B201" s="353"/>
      <c r="C201" s="214" t="s">
        <v>54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 t="shared" si="100"/>
        <v>76569</v>
      </c>
      <c r="L201" s="27">
        <f t="shared" si="96"/>
        <v>255192</v>
      </c>
      <c r="M201" s="230">
        <f t="shared" si="101"/>
        <v>5873</v>
      </c>
      <c r="N201" s="131">
        <f t="shared" ref="N201:W201" si="109">SUM(N136,N188)</f>
        <v>7780</v>
      </c>
      <c r="O201" s="131">
        <f t="shared" si="109"/>
        <v>7577</v>
      </c>
      <c r="P201" s="131">
        <f t="shared" si="109"/>
        <v>5990</v>
      </c>
      <c r="Q201" s="131">
        <f t="shared" si="109"/>
        <v>472</v>
      </c>
      <c r="R201" s="131">
        <f t="shared" si="109"/>
        <v>12000</v>
      </c>
      <c r="S201" s="131">
        <f t="shared" si="109"/>
        <v>27000</v>
      </c>
      <c r="T201" s="131">
        <f t="shared" si="109"/>
        <v>26000</v>
      </c>
      <c r="U201" s="131">
        <f t="shared" si="109"/>
        <v>26000</v>
      </c>
      <c r="V201" s="131">
        <f t="shared" si="109"/>
        <v>27000</v>
      </c>
      <c r="W201" s="131">
        <f t="shared" si="109"/>
        <v>82500</v>
      </c>
      <c r="X201" s="131">
        <f t="shared" si="98"/>
        <v>27000</v>
      </c>
      <c r="Y201" s="163">
        <f t="shared" si="99"/>
        <v>255192</v>
      </c>
      <c r="Z201" s="226">
        <f t="shared" si="104"/>
        <v>561158</v>
      </c>
    </row>
    <row r="202" spans="1:26" ht="15" thickBot="1" x14ac:dyDescent="0.25">
      <c r="T202" s="135"/>
      <c r="Y202" s="134"/>
      <c r="Z202" s="13"/>
    </row>
    <row r="203" spans="1:26" x14ac:dyDescent="0.2">
      <c r="C203" s="209" t="s">
        <v>50</v>
      </c>
      <c r="Z203" s="13"/>
    </row>
    <row r="204" spans="1:26" ht="15" thickBot="1" x14ac:dyDescent="0.25">
      <c r="C204" s="73">
        <f ca="1">TODAY()</f>
        <v>46189</v>
      </c>
      <c r="Y204" s="134"/>
      <c r="Z204" s="13"/>
    </row>
    <row r="205" spans="1:26" ht="15" x14ac:dyDescent="0.2">
      <c r="E205" s="68"/>
      <c r="F205" s="68"/>
      <c r="G205" s="68"/>
      <c r="H205" s="68"/>
      <c r="I205" s="68"/>
      <c r="J205" s="68"/>
      <c r="K205" s="68"/>
      <c r="L205" s="68"/>
      <c r="Y205" s="134"/>
      <c r="Z205" s="13"/>
    </row>
    <row r="206" spans="1:26" ht="19.5" customHeight="1" x14ac:dyDescent="0.2">
      <c r="D206" s="64"/>
      <c r="Y206" s="134"/>
      <c r="Z206" s="13"/>
    </row>
    <row r="207" spans="1:26" ht="19.5" customHeight="1" x14ac:dyDescent="0.2">
      <c r="D207" s="64"/>
      <c r="Y207" s="134"/>
      <c r="Z207" s="13"/>
    </row>
    <row r="208" spans="1:26" x14ac:dyDescent="0.2">
      <c r="D208" s="64"/>
      <c r="Y208" s="134"/>
      <c r="Z208" s="13"/>
    </row>
    <row r="209" spans="4:26" ht="15.75" customHeight="1" x14ac:dyDescent="0.2">
      <c r="D209" s="64"/>
      <c r="F209" s="273"/>
      <c r="G209" s="273"/>
      <c r="H209" s="273"/>
      <c r="I209" s="273"/>
      <c r="J209" s="273"/>
      <c r="K209" s="273"/>
      <c r="L209" s="273"/>
      <c r="M209" s="273"/>
      <c r="N209" s="273"/>
      <c r="Y209" s="134"/>
      <c r="Z209" s="13"/>
    </row>
    <row r="210" spans="4:26" x14ac:dyDescent="0.2">
      <c r="D210" s="64"/>
      <c r="Y210" s="134"/>
      <c r="Z210" s="13"/>
    </row>
    <row r="211" spans="4:26" x14ac:dyDescent="0.2">
      <c r="Y211" s="134"/>
      <c r="Z211" s="13"/>
    </row>
    <row r="212" spans="4:26" x14ac:dyDescent="0.2">
      <c r="Y212" s="134"/>
      <c r="Z212" s="13"/>
    </row>
    <row r="213" spans="4:26" ht="15.75" customHeight="1" x14ac:dyDescent="0.2">
      <c r="Y213" s="134"/>
      <c r="Z213" s="13"/>
    </row>
    <row r="214" spans="4:26" x14ac:dyDescent="0.2">
      <c r="Y214" s="134"/>
      <c r="Z214" s="13"/>
    </row>
    <row r="215" spans="4:26" x14ac:dyDescent="0.2">
      <c r="Y215" s="134"/>
      <c r="Z215" s="13"/>
    </row>
    <row r="216" spans="4:26" ht="19.5" customHeight="1" x14ac:dyDescent="0.2">
      <c r="Y216" s="134"/>
      <c r="Z216" s="13"/>
    </row>
    <row r="217" spans="4:26" ht="15.75" customHeight="1" x14ac:dyDescent="0.2">
      <c r="Y217" s="134"/>
      <c r="Z217" s="13"/>
    </row>
    <row r="218" spans="4:26" x14ac:dyDescent="0.2">
      <c r="Y218" s="134"/>
      <c r="Z218" s="13"/>
    </row>
    <row r="219" spans="4:26" x14ac:dyDescent="0.2">
      <c r="Y219" s="134"/>
      <c r="Z219" s="13"/>
    </row>
    <row r="220" spans="4:26" x14ac:dyDescent="0.2">
      <c r="Y220" s="134"/>
      <c r="Z220" s="13"/>
    </row>
    <row r="221" spans="4:26" ht="15.75" customHeight="1" x14ac:dyDescent="0.2">
      <c r="Y221" s="134"/>
      <c r="Z221" s="13"/>
    </row>
    <row r="222" spans="4:26" x14ac:dyDescent="0.2">
      <c r="Y222" s="134"/>
      <c r="Z222" s="13"/>
    </row>
    <row r="223" spans="4:26" x14ac:dyDescent="0.2">
      <c r="Y223" s="134"/>
      <c r="Z223" s="13"/>
    </row>
    <row r="224" spans="4:26" x14ac:dyDescent="0.2">
      <c r="Y224" s="134"/>
      <c r="Z224" s="13"/>
    </row>
    <row r="225" spans="25:26" ht="15.75" customHeight="1" x14ac:dyDescent="0.2">
      <c r="Y225" s="134"/>
      <c r="Z225" s="13"/>
    </row>
    <row r="226" spans="25:26" x14ac:dyDescent="0.2">
      <c r="Y226" s="134"/>
      <c r="Z226" s="13"/>
    </row>
    <row r="227" spans="25:26" x14ac:dyDescent="0.2">
      <c r="Y227" s="134"/>
      <c r="Z227" s="13"/>
    </row>
    <row r="228" spans="25:26" x14ac:dyDescent="0.2">
      <c r="Y228" s="134"/>
      <c r="Z228" s="13"/>
    </row>
    <row r="229" spans="25:26" ht="15.75" customHeight="1" x14ac:dyDescent="0.2">
      <c r="Y229" s="134"/>
      <c r="Z229" s="13"/>
    </row>
    <row r="230" spans="25:26" x14ac:dyDescent="0.2">
      <c r="Y230" s="134"/>
      <c r="Z230" s="13"/>
    </row>
    <row r="231" spans="25:26" x14ac:dyDescent="0.2">
      <c r="Y231" s="134"/>
      <c r="Z231" s="13"/>
    </row>
    <row r="232" spans="25:26" x14ac:dyDescent="0.2">
      <c r="Y232" s="134"/>
      <c r="Z232" s="13"/>
    </row>
    <row r="233" spans="25:26" ht="15.75" customHeight="1" x14ac:dyDescent="0.2">
      <c r="Y233" s="134"/>
      <c r="Z233" s="13"/>
    </row>
    <row r="234" spans="25:26" x14ac:dyDescent="0.2">
      <c r="Y234" s="134"/>
      <c r="Z234" s="13"/>
    </row>
    <row r="235" spans="25:26" x14ac:dyDescent="0.2">
      <c r="Y235" s="134"/>
      <c r="Z235" s="13"/>
    </row>
    <row r="236" spans="25:26" ht="16.5" customHeight="1" x14ac:dyDescent="0.2">
      <c r="Y236" s="134"/>
      <c r="Z236" s="13"/>
    </row>
    <row r="237" spans="25:26" ht="16.5" customHeight="1" x14ac:dyDescent="0.2">
      <c r="Y237" s="134"/>
      <c r="Z237" s="13"/>
    </row>
    <row r="238" spans="25:26" ht="15.75" customHeight="1" x14ac:dyDescent="0.2">
      <c r="Y238" s="134"/>
      <c r="Z238" s="13"/>
    </row>
    <row r="239" spans="25:26" x14ac:dyDescent="0.2">
      <c r="Y239" s="134"/>
      <c r="Z239" s="13"/>
    </row>
    <row r="240" spans="25:26" x14ac:dyDescent="0.2">
      <c r="Y240" s="134"/>
      <c r="Z240" s="13"/>
    </row>
    <row r="241" spans="25:26" x14ac:dyDescent="0.2">
      <c r="Y241" s="134"/>
      <c r="Z241" s="13"/>
    </row>
    <row r="242" spans="25:26" x14ac:dyDescent="0.2">
      <c r="Y242" s="134"/>
      <c r="Z242" s="13"/>
    </row>
    <row r="243" spans="25:26" x14ac:dyDescent="0.2">
      <c r="Y243" s="134"/>
      <c r="Z243" s="13"/>
    </row>
    <row r="244" spans="25:26" ht="19.5" customHeight="1" x14ac:dyDescent="0.2">
      <c r="Y244" s="134"/>
      <c r="Z244" s="13"/>
    </row>
    <row r="245" spans="25:26" ht="19.5" customHeight="1" x14ac:dyDescent="0.2">
      <c r="Y245" s="134"/>
      <c r="Z245" s="13"/>
    </row>
    <row r="246" spans="25:26" ht="15.75" customHeight="1" x14ac:dyDescent="0.2">
      <c r="Y246" s="134"/>
      <c r="Z246" s="13"/>
    </row>
    <row r="247" spans="25:26" x14ac:dyDescent="0.2">
      <c r="Y247" s="134"/>
      <c r="Z247" s="13"/>
    </row>
    <row r="248" spans="25:26" x14ac:dyDescent="0.2">
      <c r="Y248" s="134"/>
      <c r="Z248" s="13"/>
    </row>
    <row r="249" spans="25:26" ht="19.5" customHeight="1" x14ac:dyDescent="0.2">
      <c r="Y249" s="134"/>
      <c r="Z249" s="13"/>
    </row>
    <row r="250" spans="25:26" ht="15.75" customHeight="1" x14ac:dyDescent="0.2">
      <c r="Y250" s="134"/>
      <c r="Z250" s="13"/>
    </row>
    <row r="251" spans="25:26" x14ac:dyDescent="0.2">
      <c r="Y251" s="134"/>
      <c r="Z251" s="13"/>
    </row>
    <row r="252" spans="25:26" x14ac:dyDescent="0.2">
      <c r="Y252" s="134"/>
      <c r="Z252" s="13"/>
    </row>
    <row r="253" spans="25:26" ht="19.5" customHeight="1" x14ac:dyDescent="0.2">
      <c r="Y253" s="134"/>
      <c r="Z253" s="13"/>
    </row>
    <row r="254" spans="25:26" ht="15.75" customHeight="1" x14ac:dyDescent="0.2">
      <c r="Y254" s="134"/>
      <c r="Z254" s="13"/>
    </row>
    <row r="255" spans="25:26" x14ac:dyDescent="0.2">
      <c r="Y255" s="134"/>
      <c r="Z255" s="13"/>
    </row>
    <row r="256" spans="25:26" x14ac:dyDescent="0.2">
      <c r="Y256" s="134"/>
      <c r="Z256" s="13"/>
    </row>
    <row r="257" spans="25:26" x14ac:dyDescent="0.2">
      <c r="Y257" s="134"/>
      <c r="Z257" s="13"/>
    </row>
    <row r="258" spans="25:26" ht="15.75" customHeight="1" x14ac:dyDescent="0.2">
      <c r="Y258" s="134"/>
      <c r="Z258" s="13"/>
    </row>
    <row r="259" spans="25:26" x14ac:dyDescent="0.2">
      <c r="Y259" s="134"/>
      <c r="Z259" s="13"/>
    </row>
    <row r="260" spans="25:26" x14ac:dyDescent="0.2">
      <c r="Y260" s="134"/>
      <c r="Z260" s="13"/>
    </row>
    <row r="261" spans="25:26" x14ac:dyDescent="0.2">
      <c r="Y261" s="134"/>
      <c r="Z261" s="13"/>
    </row>
    <row r="262" spans="25:26" ht="15.75" customHeight="1" x14ac:dyDescent="0.2">
      <c r="Y262" s="134"/>
      <c r="Z262" s="13"/>
    </row>
    <row r="263" spans="25:26" x14ac:dyDescent="0.2">
      <c r="Y263" s="134"/>
      <c r="Z263" s="13"/>
    </row>
    <row r="264" spans="25:26" x14ac:dyDescent="0.2">
      <c r="Y264" s="134"/>
      <c r="Z264" s="13"/>
    </row>
    <row r="265" spans="25:26" ht="16.5" customHeight="1" x14ac:dyDescent="0.2">
      <c r="Y265" s="134"/>
      <c r="Z265" s="13"/>
    </row>
    <row r="266" spans="25:26" ht="16.5" customHeight="1" x14ac:dyDescent="0.2">
      <c r="Y266" s="134"/>
      <c r="Z266" s="13"/>
    </row>
    <row r="267" spans="25:26" ht="15.75" customHeight="1" x14ac:dyDescent="0.2">
      <c r="Y267" s="134"/>
      <c r="Z267" s="13"/>
    </row>
  </sheetData>
  <dataConsolidate/>
  <mergeCells count="34">
    <mergeCell ref="B100:B106"/>
    <mergeCell ref="A118:L118"/>
    <mergeCell ref="A108:L108"/>
    <mergeCell ref="A109:B116"/>
    <mergeCell ref="A4:A66"/>
    <mergeCell ref="M1:Y2"/>
    <mergeCell ref="B1:L2"/>
    <mergeCell ref="B76:B82"/>
    <mergeCell ref="B84:B90"/>
    <mergeCell ref="B92:B98"/>
    <mergeCell ref="B68:B74"/>
    <mergeCell ref="B4:B10"/>
    <mergeCell ref="B12:B18"/>
    <mergeCell ref="B20:B26"/>
    <mergeCell ref="B28:B34"/>
    <mergeCell ref="B36:B42"/>
    <mergeCell ref="B44:B50"/>
    <mergeCell ref="B52:B58"/>
    <mergeCell ref="B60:B66"/>
    <mergeCell ref="A195:B201"/>
    <mergeCell ref="A128:L128"/>
    <mergeCell ref="A119:B126"/>
    <mergeCell ref="A129:B136"/>
    <mergeCell ref="B138:Y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M193:Z193"/>
    <mergeCell ref="A193:L193"/>
  </mergeCells>
  <phoneticPr fontId="56" type="noConversion"/>
  <pageMargins left="0" right="0" top="0.56999999999999995" bottom="0" header="0" footer="0"/>
  <pageSetup paperSize="9" scale="33" fitToHeight="0" orientation="portrait" r:id="rId1"/>
  <rowBreaks count="3" manualBreakCount="3">
    <brk id="66" max="24" man="1"/>
    <brk id="136" max="24" man="1"/>
    <brk id="179" max="2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AM434"/>
  <sheetViews>
    <sheetView zoomScale="115" zoomScaleNormal="115" workbookViewId="0">
      <pane xSplit="3" ySplit="3" topLeftCell="AE389" activePane="bottomRight" state="frozen"/>
      <selection activeCell="W410" sqref="W410"/>
      <selection pane="topRight" activeCell="W410" sqref="W410"/>
      <selection pane="bottomLeft" activeCell="W410" sqref="W410"/>
      <selection pane="bottomRight" activeCell="AI343" sqref="AI343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7.37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3" width="5.875" bestFit="1" customWidth="1"/>
    <col min="34" max="34" width="5.875" customWidth="1"/>
    <col min="35" max="35" width="9" customWidth="1"/>
    <col min="36" max="36" width="12.125" customWidth="1"/>
    <col min="37" max="37" width="27.25" bestFit="1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88"/>
    </row>
    <row r="2" spans="1:36" ht="18" customHeight="1" thickBot="1" x14ac:dyDescent="0.4">
      <c r="A2" s="176">
        <v>2026</v>
      </c>
      <c r="B2" s="184" t="s">
        <v>181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qui</v>
      </c>
      <c r="E3" s="108" t="str">
        <f t="shared" ref="E3:AH3" si="1">IF(E2="","",TEXT(DATE($A$2,$B$3,E2),"ddd"))</f>
        <v>sex</v>
      </c>
      <c r="F3" s="108" t="str">
        <f t="shared" si="1"/>
        <v>sáb</v>
      </c>
      <c r="G3" s="108" t="str">
        <f t="shared" si="1"/>
        <v>dom</v>
      </c>
      <c r="H3" s="108" t="str">
        <f t="shared" si="1"/>
        <v>seg</v>
      </c>
      <c r="I3" s="108" t="str">
        <f t="shared" si="1"/>
        <v>ter</v>
      </c>
      <c r="J3" s="108" t="str">
        <f t="shared" si="1"/>
        <v>qua</v>
      </c>
      <c r="K3" s="108" t="str">
        <f t="shared" si="1"/>
        <v>qui</v>
      </c>
      <c r="L3" s="108" t="str">
        <f t="shared" si="1"/>
        <v>sex</v>
      </c>
      <c r="M3" s="108" t="str">
        <f t="shared" si="1"/>
        <v>sáb</v>
      </c>
      <c r="N3" s="108" t="str">
        <f t="shared" si="1"/>
        <v>dom</v>
      </c>
      <c r="O3" s="108" t="str">
        <f t="shared" si="1"/>
        <v>seg</v>
      </c>
      <c r="P3" s="108" t="str">
        <f t="shared" si="1"/>
        <v>ter</v>
      </c>
      <c r="Q3" s="108" t="str">
        <f t="shared" si="1"/>
        <v>qua</v>
      </c>
      <c r="R3" s="108" t="str">
        <f t="shared" si="1"/>
        <v>qui</v>
      </c>
      <c r="S3" s="108" t="str">
        <f t="shared" si="1"/>
        <v>sex</v>
      </c>
      <c r="T3" s="108" t="str">
        <f t="shared" si="1"/>
        <v>sáb</v>
      </c>
      <c r="U3" s="108" t="str">
        <f t="shared" si="1"/>
        <v>dom</v>
      </c>
      <c r="V3" s="108" t="str">
        <f t="shared" si="1"/>
        <v>seg</v>
      </c>
      <c r="W3" s="108" t="str">
        <f t="shared" si="1"/>
        <v>ter</v>
      </c>
      <c r="X3" s="108" t="str">
        <f t="shared" si="1"/>
        <v>qua</v>
      </c>
      <c r="Y3" s="108" t="str">
        <f t="shared" si="1"/>
        <v>qui</v>
      </c>
      <c r="Z3" s="108" t="str">
        <f t="shared" si="1"/>
        <v>sex</v>
      </c>
      <c r="AA3" s="108" t="str">
        <f t="shared" si="1"/>
        <v>sáb</v>
      </c>
      <c r="AB3" s="108" t="str">
        <f t="shared" si="1"/>
        <v>dom</v>
      </c>
      <c r="AC3" s="108" t="str">
        <f t="shared" si="1"/>
        <v>seg</v>
      </c>
      <c r="AD3" s="108" t="str">
        <f t="shared" si="1"/>
        <v>ter</v>
      </c>
      <c r="AE3" s="108" t="str">
        <f t="shared" si="1"/>
        <v>qua</v>
      </c>
      <c r="AF3" s="108" t="str">
        <f t="shared" si="1"/>
        <v>qui</v>
      </c>
      <c r="AG3" s="108" t="str">
        <f t="shared" si="1"/>
        <v>sex</v>
      </c>
      <c r="AH3" s="108" t="str">
        <f t="shared" si="1"/>
        <v>sáb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36" ht="15.75" x14ac:dyDescent="0.25">
      <c r="A5" s="292"/>
      <c r="B5" s="296" t="s">
        <v>3</v>
      </c>
      <c r="C5" s="99" t="s">
        <v>102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36" ht="15.75" x14ac:dyDescent="0.25">
      <c r="A6" s="292"/>
      <c r="B6" s="296"/>
      <c r="C6" s="99" t="s">
        <v>103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36" ht="15.75" x14ac:dyDescent="0.25">
      <c r="A7" s="292"/>
      <c r="B7" s="296"/>
      <c r="C7" s="99" t="s">
        <v>117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 t="shared" ref="AI7:AI25" si="2">SUM(D7:AH7)</f>
        <v>74</v>
      </c>
    </row>
    <row r="8" spans="1:36" ht="15.75" x14ac:dyDescent="0.25">
      <c r="A8" s="292"/>
      <c r="B8" s="296"/>
      <c r="C8" s="99" t="s">
        <v>118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 t="shared" si="2"/>
        <v>2529</v>
      </c>
    </row>
    <row r="10" spans="1:36" ht="15.75" x14ac:dyDescent="0.25">
      <c r="A10" s="292"/>
      <c r="B10" s="296"/>
      <c r="C10" s="99" t="s">
        <v>105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 t="shared" si="2"/>
        <v>34</v>
      </c>
    </row>
    <row r="11" spans="1:36" ht="15.75" x14ac:dyDescent="0.25">
      <c r="A11" s="292"/>
      <c r="B11" s="296"/>
      <c r="C11" s="99" t="s">
        <v>106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 t="shared" si="2"/>
        <v>336</v>
      </c>
    </row>
    <row r="12" spans="1:36" ht="15.75" x14ac:dyDescent="0.25">
      <c r="A12" s="292"/>
      <c r="B12" s="296"/>
      <c r="C12" s="99" t="s">
        <v>107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 t="shared" si="2"/>
        <v>4</v>
      </c>
    </row>
    <row r="13" spans="1:36" ht="15.75" x14ac:dyDescent="0.25">
      <c r="A13" s="292"/>
      <c r="B13" s="296"/>
      <c r="C13" s="99" t="s">
        <v>108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 t="shared" si="2"/>
        <v>2833</v>
      </c>
    </row>
    <row r="14" spans="1:36" ht="15.75" x14ac:dyDescent="0.25">
      <c r="A14" s="292"/>
      <c r="B14" s="296"/>
      <c r="C14" s="99" t="s">
        <v>109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 t="shared" si="2"/>
        <v>95</v>
      </c>
    </row>
    <row r="15" spans="1:36" ht="15.75" x14ac:dyDescent="0.25">
      <c r="A15" s="292"/>
      <c r="B15" s="296"/>
      <c r="C15" s="99" t="s">
        <v>110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 t="shared" si="2"/>
        <v>202</v>
      </c>
    </row>
    <row r="16" spans="1:36" ht="15.75" x14ac:dyDescent="0.25">
      <c r="A16" s="292"/>
      <c r="B16" s="296"/>
      <c r="C16" s="99" t="s">
        <v>111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 t="shared" si="2"/>
        <v>5</v>
      </c>
    </row>
    <row r="17" spans="1:36" ht="15.75" x14ac:dyDescent="0.25">
      <c r="A17" s="292"/>
      <c r="B17" s="296"/>
      <c r="C17" s="99" t="s">
        <v>112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 t="shared" si="2"/>
        <v>2344</v>
      </c>
    </row>
    <row r="18" spans="1:36" ht="15.75" x14ac:dyDescent="0.25">
      <c r="A18" s="292"/>
      <c r="B18" s="296"/>
      <c r="C18" s="99" t="s">
        <v>113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 t="shared" si="2"/>
        <v>149</v>
      </c>
    </row>
    <row r="19" spans="1:36" ht="16.5" thickBot="1" x14ac:dyDescent="0.3">
      <c r="A19" s="292"/>
      <c r="B19" s="296"/>
      <c r="C19" s="100" t="s">
        <v>114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 t="shared" si="2"/>
        <v>3857</v>
      </c>
    </row>
    <row r="20" spans="1:36" ht="18.75" x14ac:dyDescent="0.25">
      <c r="A20" s="292"/>
      <c r="B20" s="297" t="s">
        <v>72</v>
      </c>
      <c r="C20" s="298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 t="shared" ref="I20:AE20" si="3">SUM(I5:I19)</f>
        <v>600</v>
      </c>
      <c r="J20" s="182">
        <f t="shared" si="3"/>
        <v>600</v>
      </c>
      <c r="K20" s="182">
        <f t="shared" si="3"/>
        <v>595</v>
      </c>
      <c r="L20" s="182">
        <f t="shared" si="3"/>
        <v>600</v>
      </c>
      <c r="M20" s="182"/>
      <c r="N20" s="182"/>
      <c r="O20" s="182">
        <f t="shared" si="3"/>
        <v>600</v>
      </c>
      <c r="P20" s="182">
        <f t="shared" si="3"/>
        <v>600</v>
      </c>
      <c r="Q20" s="182">
        <f t="shared" si="3"/>
        <v>600</v>
      </c>
      <c r="R20" s="182">
        <f t="shared" si="3"/>
        <v>600</v>
      </c>
      <c r="S20" s="182">
        <f t="shared" si="3"/>
        <v>600</v>
      </c>
      <c r="T20" s="182"/>
      <c r="U20" s="182"/>
      <c r="V20" s="182">
        <f t="shared" si="3"/>
        <v>600</v>
      </c>
      <c r="W20" s="182">
        <f t="shared" si="3"/>
        <v>600</v>
      </c>
      <c r="X20" s="182">
        <f t="shared" si="3"/>
        <v>582</v>
      </c>
      <c r="Y20" s="182">
        <f t="shared" si="3"/>
        <v>600</v>
      </c>
      <c r="Z20" s="182">
        <f t="shared" si="3"/>
        <v>600</v>
      </c>
      <c r="AA20" s="182"/>
      <c r="AB20" s="182"/>
      <c r="AC20" s="182">
        <f t="shared" si="3"/>
        <v>600</v>
      </c>
      <c r="AD20" s="182">
        <f t="shared" si="3"/>
        <v>600</v>
      </c>
      <c r="AE20" s="182">
        <f t="shared" si="3"/>
        <v>600</v>
      </c>
      <c r="AF20" s="182">
        <f>SUM(AF5:AF19)</f>
        <v>600</v>
      </c>
      <c r="AG20" s="182">
        <f>SUM(AG5:AG19)</f>
        <v>600</v>
      </c>
      <c r="AH20" s="182"/>
      <c r="AI20" s="150">
        <f t="shared" si="2"/>
        <v>12577</v>
      </c>
    </row>
    <row r="21" spans="1:36" ht="18.75" x14ac:dyDescent="0.25">
      <c r="A21" s="292"/>
      <c r="B21" s="299" t="s">
        <v>71</v>
      </c>
      <c r="C21" s="300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 t="shared" si="2"/>
        <v>12319</v>
      </c>
    </row>
    <row r="22" spans="1:36" ht="18.75" x14ac:dyDescent="0.25">
      <c r="A22" s="292"/>
      <c r="B22" s="301" t="s">
        <v>115</v>
      </c>
      <c r="C22" s="302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 t="shared" si="2"/>
        <v>12600</v>
      </c>
    </row>
    <row r="23" spans="1:36" ht="18.75" x14ac:dyDescent="0.25">
      <c r="A23" s="292"/>
      <c r="B23" s="301" t="s">
        <v>125</v>
      </c>
      <c r="C23" s="302"/>
      <c r="D23" s="188"/>
      <c r="E23" s="104">
        <f>E22-E21</f>
        <v>2</v>
      </c>
      <c r="F23" s="104"/>
      <c r="G23" s="104"/>
      <c r="H23" s="104">
        <f>H22-H21</f>
        <v>2</v>
      </c>
      <c r="I23" s="104">
        <f t="shared" ref="I23:AE23" si="4">I22-I21</f>
        <v>16</v>
      </c>
      <c r="J23" s="104">
        <f t="shared" si="4"/>
        <v>21</v>
      </c>
      <c r="K23" s="104">
        <f t="shared" si="4"/>
        <v>23</v>
      </c>
      <c r="L23" s="104">
        <f t="shared" si="4"/>
        <v>20</v>
      </c>
      <c r="M23" s="104"/>
      <c r="N23" s="104"/>
      <c r="O23" s="104">
        <f t="shared" si="4"/>
        <v>20</v>
      </c>
      <c r="P23" s="104">
        <f t="shared" si="4"/>
        <v>15</v>
      </c>
      <c r="Q23" s="104">
        <f t="shared" si="4"/>
        <v>19</v>
      </c>
      <c r="R23" s="104">
        <f t="shared" si="4"/>
        <v>8</v>
      </c>
      <c r="S23" s="104">
        <f t="shared" si="4"/>
        <v>0</v>
      </c>
      <c r="T23" s="104"/>
      <c r="U23" s="104"/>
      <c r="V23" s="104">
        <f t="shared" si="4"/>
        <v>31</v>
      </c>
      <c r="W23" s="104">
        <f t="shared" si="4"/>
        <v>13</v>
      </c>
      <c r="X23" s="104">
        <f t="shared" si="4"/>
        <v>22</v>
      </c>
      <c r="Y23" s="104">
        <f t="shared" si="4"/>
        <v>13</v>
      </c>
      <c r="Z23" s="104">
        <f t="shared" si="4"/>
        <v>14</v>
      </c>
      <c r="AA23" s="104"/>
      <c r="AB23" s="104"/>
      <c r="AC23" s="104">
        <f t="shared" si="4"/>
        <v>8</v>
      </c>
      <c r="AD23" s="104">
        <f t="shared" si="4"/>
        <v>5</v>
      </c>
      <c r="AE23" s="104">
        <f t="shared" si="4"/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36" ht="18.75" x14ac:dyDescent="0.25">
      <c r="A24" s="292"/>
      <c r="B24" s="301" t="s">
        <v>197</v>
      </c>
      <c r="C24" s="302"/>
      <c r="D24" s="188"/>
      <c r="E24" s="104">
        <f>E22-E20</f>
        <v>0</v>
      </c>
      <c r="F24" s="104"/>
      <c r="G24" s="104"/>
      <c r="H24" s="104">
        <f>H22-H20</f>
        <v>0</v>
      </c>
      <c r="I24" s="104">
        <f t="shared" ref="I24:AG24" si="5">I22-I20</f>
        <v>0</v>
      </c>
      <c r="J24" s="104">
        <f t="shared" si="5"/>
        <v>0</v>
      </c>
      <c r="K24" s="104">
        <f t="shared" si="5"/>
        <v>5</v>
      </c>
      <c r="L24" s="104">
        <f t="shared" si="5"/>
        <v>0</v>
      </c>
      <c r="M24" s="104"/>
      <c r="N24" s="104"/>
      <c r="O24" s="104">
        <f t="shared" si="5"/>
        <v>0</v>
      </c>
      <c r="P24" s="104">
        <f t="shared" si="5"/>
        <v>0</v>
      </c>
      <c r="Q24" s="104">
        <f t="shared" si="5"/>
        <v>0</v>
      </c>
      <c r="R24" s="104">
        <f t="shared" si="5"/>
        <v>0</v>
      </c>
      <c r="S24" s="104">
        <f t="shared" si="5"/>
        <v>0</v>
      </c>
      <c r="T24" s="104"/>
      <c r="U24" s="104"/>
      <c r="V24" s="104">
        <f t="shared" si="5"/>
        <v>0</v>
      </c>
      <c r="W24" s="104">
        <f t="shared" si="5"/>
        <v>0</v>
      </c>
      <c r="X24" s="104">
        <f t="shared" si="5"/>
        <v>18</v>
      </c>
      <c r="Y24" s="104">
        <f t="shared" si="5"/>
        <v>0</v>
      </c>
      <c r="Z24" s="104">
        <f t="shared" si="5"/>
        <v>0</v>
      </c>
      <c r="AA24" s="104"/>
      <c r="AB24" s="104"/>
      <c r="AC24" s="104">
        <f t="shared" si="5"/>
        <v>0</v>
      </c>
      <c r="AD24" s="104">
        <f t="shared" si="5"/>
        <v>0</v>
      </c>
      <c r="AE24" s="104">
        <f t="shared" si="5"/>
        <v>0</v>
      </c>
      <c r="AF24" s="104">
        <f t="shared" si="5"/>
        <v>0</v>
      </c>
      <c r="AG24" s="104">
        <f t="shared" si="5"/>
        <v>0</v>
      </c>
      <c r="AH24" s="104"/>
      <c r="AI24" s="153">
        <f>SUM(D24:AH24)</f>
        <v>23</v>
      </c>
    </row>
    <row r="25" spans="1:36" ht="16.5" thickBot="1" x14ac:dyDescent="0.3">
      <c r="A25" s="292"/>
      <c r="B25" s="303" t="s">
        <v>116</v>
      </c>
      <c r="C25" s="304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 t="shared" ref="I25:AE25" si="6">I6+I8+I10+I12+I14+I16</f>
        <v>5</v>
      </c>
      <c r="J25" s="104">
        <f t="shared" si="6"/>
        <v>5</v>
      </c>
      <c r="K25" s="104">
        <f t="shared" si="6"/>
        <v>11</v>
      </c>
      <c r="L25" s="104">
        <f t="shared" si="6"/>
        <v>7</v>
      </c>
      <c r="M25" s="104"/>
      <c r="N25" s="104"/>
      <c r="O25" s="104">
        <f t="shared" si="6"/>
        <v>6</v>
      </c>
      <c r="P25" s="104">
        <f t="shared" si="6"/>
        <v>4</v>
      </c>
      <c r="Q25" s="104">
        <f t="shared" si="6"/>
        <v>7</v>
      </c>
      <c r="R25" s="104">
        <f t="shared" si="6"/>
        <v>11</v>
      </c>
      <c r="S25" s="104">
        <f t="shared" si="6"/>
        <v>6</v>
      </c>
      <c r="T25" s="104"/>
      <c r="U25" s="104"/>
      <c r="V25" s="104">
        <f t="shared" si="6"/>
        <v>6</v>
      </c>
      <c r="W25" s="104">
        <f t="shared" si="6"/>
        <v>5</v>
      </c>
      <c r="X25" s="104">
        <f t="shared" si="6"/>
        <v>6</v>
      </c>
      <c r="Y25" s="104">
        <f t="shared" si="6"/>
        <v>6</v>
      </c>
      <c r="Z25" s="104">
        <f t="shared" si="6"/>
        <v>4</v>
      </c>
      <c r="AA25" s="104"/>
      <c r="AB25" s="104"/>
      <c r="AC25" s="104">
        <f t="shared" si="6"/>
        <v>8</v>
      </c>
      <c r="AD25" s="104">
        <f t="shared" si="6"/>
        <v>9</v>
      </c>
      <c r="AE25" s="104">
        <f t="shared" si="6"/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 t="shared" si="2"/>
        <v>138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169</v>
      </c>
    </row>
    <row r="28" spans="1:36" ht="15.75" x14ac:dyDescent="0.25">
      <c r="A28" s="306"/>
      <c r="B28" s="296" t="s">
        <v>3</v>
      </c>
      <c r="C28" s="99" t="s">
        <v>102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36" ht="15.75" x14ac:dyDescent="0.25">
      <c r="A29" s="306"/>
      <c r="B29" s="296"/>
      <c r="C29" s="99" t="s">
        <v>103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36" ht="15.75" x14ac:dyDescent="0.25">
      <c r="A30" s="306"/>
      <c r="B30" s="296"/>
      <c r="C30" s="99" t="s">
        <v>117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 t="shared" ref="AI30:AI48" si="7">SUM(D30:AH30)</f>
        <v>0</v>
      </c>
    </row>
    <row r="31" spans="1:36" ht="15.75" x14ac:dyDescent="0.25">
      <c r="A31" s="306"/>
      <c r="B31" s="296"/>
      <c r="C31" s="99" t="s">
        <v>118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 t="shared" si="7"/>
        <v>0</v>
      </c>
    </row>
    <row r="32" spans="1:36" ht="15.75" x14ac:dyDescent="0.25">
      <c r="A32" s="306"/>
      <c r="B32" s="296"/>
      <c r="C32" s="99" t="s">
        <v>104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 t="shared" si="7"/>
        <v>0</v>
      </c>
    </row>
    <row r="33" spans="1:35" ht="15.75" x14ac:dyDescent="0.25">
      <c r="A33" s="306"/>
      <c r="B33" s="296"/>
      <c r="C33" s="99" t="s">
        <v>105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 t="shared" si="7"/>
        <v>0</v>
      </c>
    </row>
    <row r="34" spans="1:35" ht="15.75" x14ac:dyDescent="0.25">
      <c r="A34" s="306"/>
      <c r="B34" s="296"/>
      <c r="C34" s="99" t="s">
        <v>106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 t="shared" si="7"/>
        <v>0</v>
      </c>
    </row>
    <row r="35" spans="1:35" ht="15.75" x14ac:dyDescent="0.25">
      <c r="A35" s="306"/>
      <c r="B35" s="296"/>
      <c r="C35" s="99" t="s">
        <v>107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 t="shared" si="7"/>
        <v>0</v>
      </c>
    </row>
    <row r="36" spans="1:35" ht="15.75" x14ac:dyDescent="0.25">
      <c r="A36" s="306"/>
      <c r="B36" s="296"/>
      <c r="C36" s="99" t="s">
        <v>108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 t="shared" si="7"/>
        <v>0</v>
      </c>
    </row>
    <row r="37" spans="1:35" ht="15.75" x14ac:dyDescent="0.25">
      <c r="A37" s="306"/>
      <c r="B37" s="296"/>
      <c r="C37" s="99" t="s">
        <v>109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 t="shared" si="7"/>
        <v>0</v>
      </c>
    </row>
    <row r="38" spans="1:35" ht="15.75" x14ac:dyDescent="0.25">
      <c r="A38" s="306"/>
      <c r="B38" s="296"/>
      <c r="C38" s="99" t="s">
        <v>110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 t="shared" si="7"/>
        <v>0</v>
      </c>
    </row>
    <row r="39" spans="1:35" ht="15.75" x14ac:dyDescent="0.25">
      <c r="A39" s="306"/>
      <c r="B39" s="296"/>
      <c r="C39" s="99" t="s">
        <v>111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 t="shared" si="7"/>
        <v>0</v>
      </c>
    </row>
    <row r="40" spans="1:35" ht="15.75" x14ac:dyDescent="0.25">
      <c r="A40" s="306"/>
      <c r="B40" s="296"/>
      <c r="C40" s="99" t="s">
        <v>112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 t="shared" si="7"/>
        <v>0</v>
      </c>
    </row>
    <row r="41" spans="1:35" ht="15.75" x14ac:dyDescent="0.25">
      <c r="A41" s="306"/>
      <c r="B41" s="296"/>
      <c r="C41" s="99" t="s">
        <v>113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 t="shared" si="7"/>
        <v>0</v>
      </c>
    </row>
    <row r="42" spans="1:35" ht="16.5" thickBot="1" x14ac:dyDescent="0.3">
      <c r="A42" s="306"/>
      <c r="B42" s="296"/>
      <c r="C42" s="100" t="s">
        <v>114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 t="shared" si="7"/>
        <v>0</v>
      </c>
    </row>
    <row r="43" spans="1:35" ht="18.75" x14ac:dyDescent="0.25">
      <c r="A43" s="306"/>
      <c r="B43" s="297" t="s">
        <v>72</v>
      </c>
      <c r="C43" s="298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 t="shared" si="7"/>
        <v>5612</v>
      </c>
    </row>
    <row r="44" spans="1:35" ht="18.75" x14ac:dyDescent="0.25">
      <c r="A44" s="306"/>
      <c r="B44" s="299" t="s">
        <v>71</v>
      </c>
      <c r="C44" s="300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 t="shared" si="7"/>
        <v>5425</v>
      </c>
    </row>
    <row r="45" spans="1:35" ht="18.75" x14ac:dyDescent="0.25">
      <c r="A45" s="306"/>
      <c r="B45" s="301" t="s">
        <v>115</v>
      </c>
      <c r="C45" s="302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 t="shared" si="7"/>
        <v>5670</v>
      </c>
    </row>
    <row r="46" spans="1:35" ht="18.75" x14ac:dyDescent="0.25">
      <c r="A46" s="306"/>
      <c r="B46" s="301" t="s">
        <v>125</v>
      </c>
      <c r="C46" s="302"/>
      <c r="D46" s="181"/>
      <c r="E46" s="104">
        <f t="shared" ref="E46:AE46" si="8">E45-E44</f>
        <v>60</v>
      </c>
      <c r="F46" s="104"/>
      <c r="G46" s="104"/>
      <c r="H46" s="104">
        <f t="shared" si="8"/>
        <v>20</v>
      </c>
      <c r="I46" s="104">
        <f t="shared" si="8"/>
        <v>12</v>
      </c>
      <c r="J46" s="104">
        <f t="shared" si="8"/>
        <v>5</v>
      </c>
      <c r="K46" s="104">
        <f t="shared" si="8"/>
        <v>4</v>
      </c>
      <c r="L46" s="104">
        <f t="shared" si="8"/>
        <v>12</v>
      </c>
      <c r="M46" s="104"/>
      <c r="N46" s="104"/>
      <c r="O46" s="104">
        <f t="shared" si="8"/>
        <v>10</v>
      </c>
      <c r="P46" s="104">
        <f t="shared" si="8"/>
        <v>9</v>
      </c>
      <c r="Q46" s="104">
        <f t="shared" si="8"/>
        <v>8</v>
      </c>
      <c r="R46" s="104">
        <f t="shared" si="8"/>
        <v>10</v>
      </c>
      <c r="S46" s="104">
        <f t="shared" si="8"/>
        <v>5</v>
      </c>
      <c r="T46" s="104"/>
      <c r="U46" s="104"/>
      <c r="V46" s="104">
        <f t="shared" si="8"/>
        <v>7</v>
      </c>
      <c r="W46" s="104">
        <f t="shared" si="8"/>
        <v>9</v>
      </c>
      <c r="X46" s="104">
        <f t="shared" si="8"/>
        <v>11</v>
      </c>
      <c r="Y46" s="104">
        <f t="shared" si="8"/>
        <v>5</v>
      </c>
      <c r="Z46" s="104">
        <f t="shared" si="8"/>
        <v>3</v>
      </c>
      <c r="AA46" s="104"/>
      <c r="AB46" s="104"/>
      <c r="AC46" s="104">
        <f t="shared" si="8"/>
        <v>7</v>
      </c>
      <c r="AD46" s="104">
        <f t="shared" si="8"/>
        <v>5</v>
      </c>
      <c r="AE46" s="104">
        <f t="shared" si="8"/>
        <v>10</v>
      </c>
      <c r="AF46" s="104">
        <f>AF45-AF44</f>
        <v>0</v>
      </c>
      <c r="AG46" s="104">
        <f>AG45-AG44</f>
        <v>33</v>
      </c>
      <c r="AH46" s="104"/>
      <c r="AI46" s="153">
        <f t="shared" si="7"/>
        <v>245</v>
      </c>
    </row>
    <row r="47" spans="1:35" ht="18.75" x14ac:dyDescent="0.25">
      <c r="A47" s="306"/>
      <c r="B47" s="301" t="s">
        <v>197</v>
      </c>
      <c r="C47" s="302"/>
      <c r="D47" s="181"/>
      <c r="E47" s="104">
        <f>E45-E43</f>
        <v>44</v>
      </c>
      <c r="F47" s="104"/>
      <c r="G47" s="104"/>
      <c r="H47" s="104">
        <f t="shared" ref="H47:AG47" si="9">H45-H43</f>
        <v>0</v>
      </c>
      <c r="I47" s="104">
        <f t="shared" si="9"/>
        <v>0</v>
      </c>
      <c r="J47" s="104">
        <f t="shared" si="9"/>
        <v>0</v>
      </c>
      <c r="K47" s="104">
        <f t="shared" si="9"/>
        <v>0</v>
      </c>
      <c r="L47" s="104">
        <f t="shared" si="9"/>
        <v>0</v>
      </c>
      <c r="M47" s="104"/>
      <c r="N47" s="104"/>
      <c r="O47" s="104">
        <f t="shared" si="9"/>
        <v>0</v>
      </c>
      <c r="P47" s="104">
        <f t="shared" si="9"/>
        <v>0</v>
      </c>
      <c r="Q47" s="104">
        <f t="shared" si="9"/>
        <v>0</v>
      </c>
      <c r="R47" s="104">
        <f t="shared" si="9"/>
        <v>8</v>
      </c>
      <c r="S47" s="104">
        <f t="shared" si="9"/>
        <v>0</v>
      </c>
      <c r="T47" s="104"/>
      <c r="U47" s="104"/>
      <c r="V47" s="104">
        <f t="shared" si="9"/>
        <v>0</v>
      </c>
      <c r="W47" s="104">
        <f t="shared" si="9"/>
        <v>0</v>
      </c>
      <c r="X47" s="104">
        <f t="shared" si="9"/>
        <v>6</v>
      </c>
      <c r="Y47" s="104">
        <f t="shared" si="9"/>
        <v>0</v>
      </c>
      <c r="Z47" s="104">
        <f t="shared" si="9"/>
        <v>0</v>
      </c>
      <c r="AA47" s="104"/>
      <c r="AB47" s="104"/>
      <c r="AC47" s="104">
        <f t="shared" si="9"/>
        <v>0</v>
      </c>
      <c r="AD47" s="104">
        <f t="shared" si="9"/>
        <v>0</v>
      </c>
      <c r="AE47" s="104">
        <f t="shared" si="9"/>
        <v>0</v>
      </c>
      <c r="AF47" s="104">
        <f t="shared" si="9"/>
        <v>0</v>
      </c>
      <c r="AG47" s="104">
        <f t="shared" si="9"/>
        <v>0</v>
      </c>
      <c r="AH47" s="104"/>
      <c r="AI47" s="153">
        <f>SUM(D47:AH47)</f>
        <v>58</v>
      </c>
    </row>
    <row r="48" spans="1:35" ht="16.5" thickBot="1" x14ac:dyDescent="0.3">
      <c r="A48" s="306"/>
      <c r="B48" s="303" t="s">
        <v>116</v>
      </c>
      <c r="C48" s="304"/>
      <c r="D48" s="181"/>
      <c r="E48" s="104">
        <f t="shared" ref="E48:AE48" si="10">E29+E31+E33+E35+E37+E39</f>
        <v>0</v>
      </c>
      <c r="F48" s="104"/>
      <c r="G48" s="104"/>
      <c r="H48" s="104">
        <f t="shared" si="10"/>
        <v>0</v>
      </c>
      <c r="I48" s="104">
        <f t="shared" si="10"/>
        <v>0</v>
      </c>
      <c r="J48" s="104">
        <f t="shared" si="10"/>
        <v>0</v>
      </c>
      <c r="K48" s="104">
        <f t="shared" si="10"/>
        <v>0</v>
      </c>
      <c r="L48" s="104">
        <f t="shared" si="10"/>
        <v>0</v>
      </c>
      <c r="M48" s="104"/>
      <c r="N48" s="104"/>
      <c r="O48" s="104">
        <f t="shared" si="10"/>
        <v>0</v>
      </c>
      <c r="P48" s="104">
        <f t="shared" si="10"/>
        <v>0</v>
      </c>
      <c r="Q48" s="104">
        <f t="shared" si="10"/>
        <v>0</v>
      </c>
      <c r="R48" s="104">
        <f t="shared" si="10"/>
        <v>0</v>
      </c>
      <c r="S48" s="104">
        <f t="shared" si="10"/>
        <v>0</v>
      </c>
      <c r="T48" s="104"/>
      <c r="U48" s="104"/>
      <c r="V48" s="104">
        <f t="shared" si="10"/>
        <v>0</v>
      </c>
      <c r="W48" s="104">
        <f t="shared" si="10"/>
        <v>0</v>
      </c>
      <c r="X48" s="104">
        <f t="shared" si="10"/>
        <v>0</v>
      </c>
      <c r="Y48" s="104">
        <f t="shared" si="10"/>
        <v>0</v>
      </c>
      <c r="Z48" s="104">
        <f t="shared" si="10"/>
        <v>0</v>
      </c>
      <c r="AA48" s="104"/>
      <c r="AB48" s="104"/>
      <c r="AC48" s="104">
        <f t="shared" si="10"/>
        <v>0</v>
      </c>
      <c r="AD48" s="104">
        <f t="shared" si="10"/>
        <v>0</v>
      </c>
      <c r="AE48" s="104">
        <f t="shared" si="10"/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 t="shared" si="7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36" ht="15.75" x14ac:dyDescent="0.25">
      <c r="A52" s="292"/>
      <c r="B52" s="296"/>
      <c r="C52" s="99" t="s">
        <v>103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36" ht="15.75" x14ac:dyDescent="0.25">
      <c r="A53" s="292"/>
      <c r="B53" s="296"/>
      <c r="C53" s="99" t="s">
        <v>117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 t="shared" ref="AI53:AI71" si="11">SUM(D53:AH53)</f>
        <v>199</v>
      </c>
    </row>
    <row r="54" spans="1:36" ht="15.75" x14ac:dyDescent="0.25">
      <c r="A54" s="292"/>
      <c r="B54" s="296"/>
      <c r="C54" s="99" t="s">
        <v>118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 t="shared" si="11"/>
        <v>1</v>
      </c>
    </row>
    <row r="55" spans="1:36" ht="15.75" x14ac:dyDescent="0.25">
      <c r="A55" s="292"/>
      <c r="B55" s="296"/>
      <c r="C55" s="99" t="s">
        <v>104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 t="shared" si="11"/>
        <v>1579</v>
      </c>
    </row>
    <row r="56" spans="1:36" ht="15.75" x14ac:dyDescent="0.25">
      <c r="A56" s="292"/>
      <c r="B56" s="296"/>
      <c r="C56" s="99" t="s">
        <v>105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 t="shared" si="11"/>
        <v>21</v>
      </c>
    </row>
    <row r="57" spans="1:36" ht="15.75" x14ac:dyDescent="0.25">
      <c r="A57" s="292"/>
      <c r="B57" s="296"/>
      <c r="C57" s="99" t="s">
        <v>106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 t="shared" si="11"/>
        <v>489</v>
      </c>
    </row>
    <row r="58" spans="1:36" ht="15.75" x14ac:dyDescent="0.25">
      <c r="A58" s="292"/>
      <c r="B58" s="296"/>
      <c r="C58" s="99" t="s">
        <v>107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 t="shared" si="11"/>
        <v>11</v>
      </c>
    </row>
    <row r="59" spans="1:36" ht="15.75" x14ac:dyDescent="0.25">
      <c r="A59" s="292"/>
      <c r="B59" s="296"/>
      <c r="C59" s="99" t="s">
        <v>108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 t="shared" si="11"/>
        <v>1756</v>
      </c>
    </row>
    <row r="60" spans="1:36" ht="15.75" x14ac:dyDescent="0.25">
      <c r="A60" s="292"/>
      <c r="B60" s="296"/>
      <c r="C60" s="99" t="s">
        <v>109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 t="shared" si="11"/>
        <v>12</v>
      </c>
    </row>
    <row r="61" spans="1:36" ht="15.75" x14ac:dyDescent="0.25">
      <c r="A61" s="292"/>
      <c r="B61" s="296"/>
      <c r="C61" s="99" t="s">
        <v>110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 t="shared" si="11"/>
        <v>329</v>
      </c>
    </row>
    <row r="62" spans="1:36" ht="15.75" x14ac:dyDescent="0.25">
      <c r="A62" s="292"/>
      <c r="B62" s="296"/>
      <c r="C62" s="99" t="s">
        <v>111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 t="shared" si="11"/>
        <v>0</v>
      </c>
    </row>
    <row r="63" spans="1:36" ht="15.75" x14ac:dyDescent="0.25">
      <c r="A63" s="292"/>
      <c r="B63" s="296"/>
      <c r="C63" s="99" t="s">
        <v>112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 t="shared" si="11"/>
        <v>649</v>
      </c>
    </row>
    <row r="64" spans="1:36" ht="15.75" x14ac:dyDescent="0.25">
      <c r="A64" s="292"/>
      <c r="B64" s="296"/>
      <c r="C64" s="99" t="s">
        <v>113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 t="shared" si="11"/>
        <v>47</v>
      </c>
    </row>
    <row r="65" spans="1:36" ht="16.5" thickBot="1" x14ac:dyDescent="0.3">
      <c r="A65" s="292"/>
      <c r="B65" s="296"/>
      <c r="C65" s="100" t="s">
        <v>114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 t="shared" si="11"/>
        <v>2437</v>
      </c>
    </row>
    <row r="66" spans="1:36" ht="18.75" x14ac:dyDescent="0.25">
      <c r="A66" s="292"/>
      <c r="B66" s="297" t="s">
        <v>72</v>
      </c>
      <c r="C66" s="298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 t="shared" ref="K66:Q66" si="12">SUM(K51:K65)</f>
        <v>341</v>
      </c>
      <c r="L66" s="182">
        <f t="shared" si="12"/>
        <v>347</v>
      </c>
      <c r="M66" s="182"/>
      <c r="N66" s="182"/>
      <c r="O66" s="182">
        <f t="shared" si="12"/>
        <v>427</v>
      </c>
      <c r="P66" s="182">
        <f t="shared" si="12"/>
        <v>349</v>
      </c>
      <c r="Q66" s="182">
        <f t="shared" si="12"/>
        <v>388</v>
      </c>
      <c r="R66" s="182">
        <f t="shared" ref="R66:AE66" si="13">SUM(R51:R65)</f>
        <v>384</v>
      </c>
      <c r="S66" s="182">
        <f t="shared" si="13"/>
        <v>451</v>
      </c>
      <c r="T66" s="182"/>
      <c r="U66" s="182"/>
      <c r="V66" s="182">
        <f t="shared" si="13"/>
        <v>393</v>
      </c>
      <c r="W66" s="182">
        <f t="shared" si="13"/>
        <v>297</v>
      </c>
      <c r="X66" s="182">
        <f t="shared" si="13"/>
        <v>290</v>
      </c>
      <c r="Y66" s="182">
        <f t="shared" si="13"/>
        <v>372</v>
      </c>
      <c r="Z66" s="182">
        <f t="shared" si="13"/>
        <v>363</v>
      </c>
      <c r="AA66" s="182"/>
      <c r="AB66" s="182"/>
      <c r="AC66" s="182">
        <f t="shared" si="13"/>
        <v>414</v>
      </c>
      <c r="AD66" s="182">
        <f t="shared" si="13"/>
        <v>405</v>
      </c>
      <c r="AE66" s="182">
        <f t="shared" si="13"/>
        <v>449</v>
      </c>
      <c r="AF66" s="182">
        <f>SUM(AF51:AF65)</f>
        <v>379</v>
      </c>
      <c r="AG66" s="182">
        <f>SUM(AG51:AG65)</f>
        <v>457</v>
      </c>
      <c r="AH66" s="182"/>
      <c r="AI66" s="150">
        <f t="shared" si="11"/>
        <v>7793</v>
      </c>
    </row>
    <row r="67" spans="1:36" ht="18.75" x14ac:dyDescent="0.25">
      <c r="A67" s="292"/>
      <c r="B67" s="299" t="s">
        <v>71</v>
      </c>
      <c r="C67" s="300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 t="shared" si="11"/>
        <v>7600</v>
      </c>
    </row>
    <row r="68" spans="1:36" ht="18.75" x14ac:dyDescent="0.25">
      <c r="A68" s="292"/>
      <c r="B68" s="301" t="s">
        <v>115</v>
      </c>
      <c r="C68" s="302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 t="shared" si="11"/>
        <v>10500</v>
      </c>
    </row>
    <row r="69" spans="1:36" ht="18.75" x14ac:dyDescent="0.25">
      <c r="A69" s="292"/>
      <c r="B69" s="301" t="s">
        <v>125</v>
      </c>
      <c r="C69" s="302"/>
      <c r="D69" s="181"/>
      <c r="E69" s="104">
        <f t="shared" ref="E69:AG69" si="14">E68-E67</f>
        <v>293</v>
      </c>
      <c r="F69" s="104"/>
      <c r="G69" s="104"/>
      <c r="H69" s="104">
        <f t="shared" si="14"/>
        <v>130</v>
      </c>
      <c r="I69" s="104">
        <f>I68-I67</f>
        <v>169</v>
      </c>
      <c r="J69" s="104">
        <f t="shared" si="14"/>
        <v>164</v>
      </c>
      <c r="K69" s="104">
        <f t="shared" si="14"/>
        <v>166</v>
      </c>
      <c r="L69" s="104">
        <f t="shared" si="14"/>
        <v>163</v>
      </c>
      <c r="M69" s="104"/>
      <c r="N69" s="104"/>
      <c r="O69" s="104">
        <f t="shared" si="14"/>
        <v>89</v>
      </c>
      <c r="P69" s="104">
        <f t="shared" si="14"/>
        <v>162</v>
      </c>
      <c r="Q69" s="104">
        <f t="shared" si="14"/>
        <v>121</v>
      </c>
      <c r="R69" s="104">
        <f t="shared" si="14"/>
        <v>150</v>
      </c>
      <c r="S69" s="104">
        <f t="shared" si="14"/>
        <v>32</v>
      </c>
      <c r="T69" s="104"/>
      <c r="U69" s="104"/>
      <c r="V69" s="104">
        <f t="shared" si="14"/>
        <v>116</v>
      </c>
      <c r="W69" s="104">
        <f t="shared" si="14"/>
        <v>215</v>
      </c>
      <c r="X69" s="104">
        <f t="shared" si="14"/>
        <v>222</v>
      </c>
      <c r="Y69" s="104">
        <f t="shared" si="14"/>
        <v>133</v>
      </c>
      <c r="Z69" s="104">
        <f t="shared" si="14"/>
        <v>148</v>
      </c>
      <c r="AA69" s="104"/>
      <c r="AB69" s="104"/>
      <c r="AC69" s="104">
        <f t="shared" si="14"/>
        <v>97</v>
      </c>
      <c r="AD69" s="104">
        <f t="shared" si="14"/>
        <v>97</v>
      </c>
      <c r="AE69" s="104">
        <f t="shared" si="14"/>
        <v>57</v>
      </c>
      <c r="AF69" s="104">
        <f t="shared" si="14"/>
        <v>126</v>
      </c>
      <c r="AG69" s="104">
        <f t="shared" si="14"/>
        <v>50</v>
      </c>
      <c r="AH69" s="104"/>
      <c r="AI69" s="153">
        <f t="shared" si="11"/>
        <v>2900</v>
      </c>
    </row>
    <row r="70" spans="1:36" ht="18.75" x14ac:dyDescent="0.25">
      <c r="A70" s="292"/>
      <c r="B70" s="301" t="s">
        <v>197</v>
      </c>
      <c r="C70" s="302"/>
      <c r="D70" s="181"/>
      <c r="E70" s="104">
        <f>E68-E66</f>
        <v>280</v>
      </c>
      <c r="F70" s="104"/>
      <c r="G70" s="104"/>
      <c r="H70" s="104">
        <f t="shared" ref="H70:AG70" si="15">H68-H66</f>
        <v>123</v>
      </c>
      <c r="I70" s="104">
        <f>I68-I66</f>
        <v>155</v>
      </c>
      <c r="J70" s="104">
        <f>J68-J66</f>
        <v>155</v>
      </c>
      <c r="K70" s="104">
        <f t="shared" si="15"/>
        <v>159</v>
      </c>
      <c r="L70" s="104">
        <f t="shared" si="15"/>
        <v>153</v>
      </c>
      <c r="M70" s="104"/>
      <c r="N70" s="104"/>
      <c r="O70" s="104">
        <f t="shared" si="15"/>
        <v>73</v>
      </c>
      <c r="P70" s="104">
        <f t="shared" si="15"/>
        <v>151</v>
      </c>
      <c r="Q70" s="104">
        <f t="shared" si="15"/>
        <v>112</v>
      </c>
      <c r="R70" s="104">
        <f t="shared" si="15"/>
        <v>116</v>
      </c>
      <c r="S70" s="104">
        <f t="shared" si="15"/>
        <v>49</v>
      </c>
      <c r="T70" s="104"/>
      <c r="U70" s="104"/>
      <c r="V70" s="104">
        <f t="shared" si="15"/>
        <v>107</v>
      </c>
      <c r="W70" s="104">
        <f t="shared" si="15"/>
        <v>203</v>
      </c>
      <c r="X70" s="104">
        <f t="shared" si="15"/>
        <v>210</v>
      </c>
      <c r="Y70" s="104">
        <f t="shared" si="15"/>
        <v>128</v>
      </c>
      <c r="Z70" s="104">
        <f t="shared" si="15"/>
        <v>137</v>
      </c>
      <c r="AA70" s="104"/>
      <c r="AB70" s="104"/>
      <c r="AC70" s="104">
        <f t="shared" si="15"/>
        <v>86</v>
      </c>
      <c r="AD70" s="104">
        <f t="shared" si="15"/>
        <v>95</v>
      </c>
      <c r="AE70" s="104">
        <f t="shared" si="15"/>
        <v>51</v>
      </c>
      <c r="AF70" s="104">
        <f t="shared" si="15"/>
        <v>121</v>
      </c>
      <c r="AG70" s="104">
        <f t="shared" si="15"/>
        <v>43</v>
      </c>
      <c r="AH70" s="104"/>
      <c r="AI70" s="153">
        <f>SUM(D70:AH70)</f>
        <v>2707</v>
      </c>
    </row>
    <row r="71" spans="1:36" ht="16.5" thickBot="1" x14ac:dyDescent="0.3">
      <c r="A71" s="292"/>
      <c r="B71" s="303" t="s">
        <v>116</v>
      </c>
      <c r="C71" s="304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 t="shared" ref="L71:AE71" si="16">L52+L54+L56+L58+L60+L62</f>
        <v>3</v>
      </c>
      <c r="M71" s="104"/>
      <c r="N71" s="104"/>
      <c r="O71" s="104">
        <f t="shared" si="16"/>
        <v>2</v>
      </c>
      <c r="P71" s="104">
        <f t="shared" si="16"/>
        <v>4</v>
      </c>
      <c r="Q71" s="104">
        <f t="shared" si="16"/>
        <v>2</v>
      </c>
      <c r="R71" s="104">
        <f t="shared" si="16"/>
        <v>0</v>
      </c>
      <c r="S71" s="104">
        <f t="shared" si="16"/>
        <v>2</v>
      </c>
      <c r="T71" s="104"/>
      <c r="U71" s="104"/>
      <c r="V71" s="104">
        <f t="shared" si="16"/>
        <v>2</v>
      </c>
      <c r="W71" s="104">
        <f t="shared" si="16"/>
        <v>3</v>
      </c>
      <c r="X71" s="104">
        <f t="shared" si="16"/>
        <v>2</v>
      </c>
      <c r="Y71" s="104">
        <f t="shared" si="16"/>
        <v>1</v>
      </c>
      <c r="Z71" s="104">
        <f t="shared" si="16"/>
        <v>2</v>
      </c>
      <c r="AA71" s="104"/>
      <c r="AB71" s="104"/>
      <c r="AC71" s="104">
        <f t="shared" si="16"/>
        <v>1</v>
      </c>
      <c r="AD71" s="104">
        <f t="shared" si="16"/>
        <v>1</v>
      </c>
      <c r="AE71" s="104">
        <f t="shared" si="16"/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 t="shared" si="11"/>
        <v>45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36" ht="15.75" x14ac:dyDescent="0.25">
      <c r="A75" s="306"/>
      <c r="B75" s="296"/>
      <c r="C75" s="99" t="s">
        <v>103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36" ht="15.75" x14ac:dyDescent="0.25">
      <c r="A76" s="306"/>
      <c r="B76" s="296"/>
      <c r="C76" s="99" t="s">
        <v>117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3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 t="shared" ref="AI76:AI94" si="17">SUM(D76:AH76)</f>
        <v>446</v>
      </c>
    </row>
    <row r="77" spans="1:36" ht="15.75" x14ac:dyDescent="0.25">
      <c r="A77" s="306"/>
      <c r="B77" s="296"/>
      <c r="C77" s="99" t="s">
        <v>118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 t="shared" si="17"/>
        <v>5</v>
      </c>
    </row>
    <row r="78" spans="1:36" ht="15.75" x14ac:dyDescent="0.25">
      <c r="A78" s="306"/>
      <c r="B78" s="296"/>
      <c r="C78" s="99" t="s">
        <v>104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 t="shared" si="17"/>
        <v>1835</v>
      </c>
    </row>
    <row r="79" spans="1:36" ht="15.75" x14ac:dyDescent="0.25">
      <c r="A79" s="306"/>
      <c r="B79" s="296"/>
      <c r="C79" s="99" t="s">
        <v>105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 t="shared" si="17"/>
        <v>72</v>
      </c>
    </row>
    <row r="80" spans="1:36" ht="15.75" x14ac:dyDescent="0.25">
      <c r="A80" s="306"/>
      <c r="B80" s="296"/>
      <c r="C80" s="99" t="s">
        <v>106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 t="shared" si="17"/>
        <v>1232</v>
      </c>
    </row>
    <row r="81" spans="1:36" ht="15.75" x14ac:dyDescent="0.25">
      <c r="A81" s="306"/>
      <c r="B81" s="296"/>
      <c r="C81" s="99" t="s">
        <v>107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 t="shared" si="17"/>
        <v>33</v>
      </c>
    </row>
    <row r="82" spans="1:36" ht="15.75" x14ac:dyDescent="0.25">
      <c r="A82" s="306"/>
      <c r="B82" s="296"/>
      <c r="C82" s="99" t="s">
        <v>108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 t="shared" si="17"/>
        <v>1564</v>
      </c>
    </row>
    <row r="83" spans="1:36" ht="15.75" x14ac:dyDescent="0.25">
      <c r="A83" s="306"/>
      <c r="B83" s="296"/>
      <c r="C83" s="99" t="s">
        <v>109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 t="shared" si="17"/>
        <v>49</v>
      </c>
    </row>
    <row r="84" spans="1:36" ht="15.75" x14ac:dyDescent="0.25">
      <c r="A84" s="306"/>
      <c r="B84" s="296"/>
      <c r="C84" s="99" t="s">
        <v>110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 t="shared" si="17"/>
        <v>594</v>
      </c>
    </row>
    <row r="85" spans="1:36" ht="15.75" x14ac:dyDescent="0.25">
      <c r="A85" s="306"/>
      <c r="B85" s="296"/>
      <c r="C85" s="99" t="s">
        <v>111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 t="shared" si="17"/>
        <v>6</v>
      </c>
    </row>
    <row r="86" spans="1:36" ht="15.75" x14ac:dyDescent="0.25">
      <c r="A86" s="306"/>
      <c r="B86" s="296"/>
      <c r="C86" s="99" t="s">
        <v>112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 t="shared" si="17"/>
        <v>74</v>
      </c>
    </row>
    <row r="87" spans="1:36" ht="15.75" x14ac:dyDescent="0.25">
      <c r="A87" s="306"/>
      <c r="B87" s="296"/>
      <c r="C87" s="99" t="s">
        <v>113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 t="shared" si="17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 t="shared" si="17"/>
        <v>2097</v>
      </c>
    </row>
    <row r="89" spans="1:36" ht="18.75" x14ac:dyDescent="0.25">
      <c r="A89" s="306"/>
      <c r="B89" s="297" t="s">
        <v>72</v>
      </c>
      <c r="C89" s="298"/>
      <c r="D89" s="181"/>
      <c r="E89" s="182">
        <f t="shared" ref="E89:AE89" si="18">SUM(E74:E88)</f>
        <v>431</v>
      </c>
      <c r="F89" s="182"/>
      <c r="G89" s="182"/>
      <c r="H89" s="182">
        <f t="shared" si="18"/>
        <v>446</v>
      </c>
      <c r="I89" s="182">
        <f t="shared" si="18"/>
        <v>448</v>
      </c>
      <c r="J89" s="182">
        <f t="shared" si="18"/>
        <v>436</v>
      </c>
      <c r="K89" s="182">
        <f t="shared" si="18"/>
        <v>401</v>
      </c>
      <c r="L89" s="182">
        <f t="shared" si="18"/>
        <v>423</v>
      </c>
      <c r="M89" s="182"/>
      <c r="N89" s="182"/>
      <c r="O89" s="182">
        <f t="shared" si="18"/>
        <v>385</v>
      </c>
      <c r="P89" s="182">
        <f t="shared" si="18"/>
        <v>450</v>
      </c>
      <c r="Q89" s="182">
        <f t="shared" si="18"/>
        <v>435</v>
      </c>
      <c r="R89" s="182">
        <f t="shared" si="18"/>
        <v>450</v>
      </c>
      <c r="S89" s="182">
        <f t="shared" si="18"/>
        <v>400</v>
      </c>
      <c r="T89" s="182"/>
      <c r="U89" s="182"/>
      <c r="V89" s="182">
        <f t="shared" si="18"/>
        <v>400</v>
      </c>
      <c r="W89" s="182">
        <f t="shared" si="18"/>
        <v>322</v>
      </c>
      <c r="X89" s="182">
        <f t="shared" si="18"/>
        <v>280</v>
      </c>
      <c r="Y89" s="182">
        <f t="shared" si="18"/>
        <v>399</v>
      </c>
      <c r="Z89" s="182">
        <f t="shared" si="18"/>
        <v>395</v>
      </c>
      <c r="AA89" s="182"/>
      <c r="AB89" s="182"/>
      <c r="AC89" s="182">
        <f t="shared" si="18"/>
        <v>363</v>
      </c>
      <c r="AD89" s="182">
        <f t="shared" si="18"/>
        <v>450</v>
      </c>
      <c r="AE89" s="182">
        <f t="shared" si="18"/>
        <v>410</v>
      </c>
      <c r="AF89" s="182">
        <f>SUM(AF74:AF88)</f>
        <v>450</v>
      </c>
      <c r="AG89" s="182">
        <f>SUM(AG74:AG88)</f>
        <v>450</v>
      </c>
      <c r="AH89" s="182"/>
      <c r="AI89" s="150">
        <f t="shared" si="17"/>
        <v>8624</v>
      </c>
    </row>
    <row r="90" spans="1:36" ht="18.75" x14ac:dyDescent="0.25">
      <c r="A90" s="306"/>
      <c r="B90" s="299" t="s">
        <v>71</v>
      </c>
      <c r="C90" s="300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 t="shared" si="17"/>
        <v>8384</v>
      </c>
    </row>
    <row r="91" spans="1:36" ht="18.75" x14ac:dyDescent="0.25">
      <c r="A91" s="306"/>
      <c r="B91" s="301" t="s">
        <v>115</v>
      </c>
      <c r="C91" s="302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 t="shared" si="17"/>
        <v>9450</v>
      </c>
    </row>
    <row r="92" spans="1:36" ht="18.75" x14ac:dyDescent="0.25">
      <c r="A92" s="306"/>
      <c r="B92" s="301" t="s">
        <v>125</v>
      </c>
      <c r="C92" s="302"/>
      <c r="D92" s="181"/>
      <c r="E92" s="104">
        <f>E91-E90</f>
        <v>29</v>
      </c>
      <c r="F92" s="104"/>
      <c r="G92" s="104"/>
      <c r="H92" s="104">
        <f>H91-H90</f>
        <v>45</v>
      </c>
      <c r="I92" s="104">
        <f t="shared" ref="I92:AE92" si="19">I91-I90</f>
        <v>7</v>
      </c>
      <c r="J92" s="104">
        <f t="shared" si="19"/>
        <v>20</v>
      </c>
      <c r="K92" s="104">
        <f t="shared" si="19"/>
        <v>57</v>
      </c>
      <c r="L92" s="104">
        <f t="shared" si="19"/>
        <v>39</v>
      </c>
      <c r="M92" s="104"/>
      <c r="N92" s="104"/>
      <c r="O92" s="104">
        <f t="shared" si="19"/>
        <v>76</v>
      </c>
      <c r="P92" s="104">
        <f t="shared" si="19"/>
        <v>10</v>
      </c>
      <c r="Q92" s="104">
        <f t="shared" si="19"/>
        <v>22</v>
      </c>
      <c r="R92" s="104">
        <f t="shared" si="19"/>
        <v>40</v>
      </c>
      <c r="S92" s="104">
        <f t="shared" si="19"/>
        <v>50</v>
      </c>
      <c r="T92" s="104"/>
      <c r="U92" s="104"/>
      <c r="V92" s="104">
        <f t="shared" si="19"/>
        <v>50</v>
      </c>
      <c r="W92" s="104">
        <f t="shared" si="19"/>
        <v>145</v>
      </c>
      <c r="X92" s="104">
        <f t="shared" si="19"/>
        <v>190</v>
      </c>
      <c r="Y92" s="104">
        <f t="shared" si="19"/>
        <v>53</v>
      </c>
      <c r="Z92" s="104">
        <f t="shared" si="19"/>
        <v>62</v>
      </c>
      <c r="AA92" s="104"/>
      <c r="AB92" s="104"/>
      <c r="AC92" s="104">
        <f t="shared" si="19"/>
        <v>100</v>
      </c>
      <c r="AD92" s="104">
        <f t="shared" si="19"/>
        <v>6</v>
      </c>
      <c r="AE92" s="104">
        <f t="shared" si="19"/>
        <v>46</v>
      </c>
      <c r="AF92" s="104">
        <f>AF91-AF90</f>
        <v>7</v>
      </c>
      <c r="AG92" s="104">
        <f>AG91-AG90</f>
        <v>12</v>
      </c>
      <c r="AH92" s="104"/>
      <c r="AI92" s="153">
        <f t="shared" si="17"/>
        <v>1066</v>
      </c>
    </row>
    <row r="93" spans="1:36" ht="18.75" x14ac:dyDescent="0.25">
      <c r="A93" s="306"/>
      <c r="B93" s="301" t="s">
        <v>197</v>
      </c>
      <c r="C93" s="302"/>
      <c r="D93" s="181"/>
      <c r="E93" s="104">
        <f>E91-E89</f>
        <v>19</v>
      </c>
      <c r="F93" s="104"/>
      <c r="G93" s="104"/>
      <c r="H93" s="104">
        <f>H91-H89</f>
        <v>4</v>
      </c>
      <c r="I93" s="104">
        <f t="shared" ref="I93:AG93" si="20">I91-I89</f>
        <v>2</v>
      </c>
      <c r="J93" s="104">
        <f t="shared" si="20"/>
        <v>14</v>
      </c>
      <c r="K93" s="104">
        <f t="shared" si="20"/>
        <v>49</v>
      </c>
      <c r="L93" s="104">
        <f t="shared" si="20"/>
        <v>27</v>
      </c>
      <c r="M93" s="104"/>
      <c r="N93" s="104"/>
      <c r="O93" s="104">
        <f t="shared" si="20"/>
        <v>65</v>
      </c>
      <c r="P93" s="104">
        <f t="shared" si="20"/>
        <v>0</v>
      </c>
      <c r="Q93" s="104">
        <f t="shared" si="20"/>
        <v>15</v>
      </c>
      <c r="R93" s="104">
        <f t="shared" si="20"/>
        <v>0</v>
      </c>
      <c r="S93" s="104">
        <f t="shared" si="20"/>
        <v>50</v>
      </c>
      <c r="T93" s="104"/>
      <c r="U93" s="104"/>
      <c r="V93" s="104">
        <f t="shared" si="20"/>
        <v>50</v>
      </c>
      <c r="W93" s="104">
        <f t="shared" si="20"/>
        <v>128</v>
      </c>
      <c r="X93" s="104">
        <f t="shared" si="20"/>
        <v>170</v>
      </c>
      <c r="Y93" s="104">
        <f t="shared" si="20"/>
        <v>51</v>
      </c>
      <c r="Z93" s="104">
        <f t="shared" si="20"/>
        <v>55</v>
      </c>
      <c r="AA93" s="104"/>
      <c r="AB93" s="104"/>
      <c r="AC93" s="104">
        <f t="shared" si="20"/>
        <v>87</v>
      </c>
      <c r="AD93" s="104">
        <f t="shared" si="20"/>
        <v>0</v>
      </c>
      <c r="AE93" s="104">
        <f t="shared" si="20"/>
        <v>40</v>
      </c>
      <c r="AF93" s="104">
        <f>AF91-AF89</f>
        <v>0</v>
      </c>
      <c r="AG93" s="104">
        <f t="shared" si="20"/>
        <v>0</v>
      </c>
      <c r="AH93" s="104"/>
      <c r="AI93" s="153">
        <f>SUM(D93:AH93)</f>
        <v>826</v>
      </c>
    </row>
    <row r="94" spans="1:36" ht="16.5" thickBot="1" x14ac:dyDescent="0.3">
      <c r="A94" s="306"/>
      <c r="B94" s="303" t="s">
        <v>116</v>
      </c>
      <c r="C94" s="304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 t="shared" ref="I94:AE94" si="21">I75+I77+I79+I81+I83+I85</f>
        <v>10</v>
      </c>
      <c r="J94" s="104">
        <f t="shared" si="21"/>
        <v>16</v>
      </c>
      <c r="K94" s="104">
        <f t="shared" si="21"/>
        <v>5</v>
      </c>
      <c r="L94" s="104">
        <f t="shared" si="21"/>
        <v>5</v>
      </c>
      <c r="M94" s="104"/>
      <c r="N94" s="104"/>
      <c r="O94" s="104">
        <f t="shared" si="21"/>
        <v>5</v>
      </c>
      <c r="P94" s="104">
        <f t="shared" si="21"/>
        <v>8</v>
      </c>
      <c r="Q94" s="104">
        <f t="shared" si="21"/>
        <v>8</v>
      </c>
      <c r="R94" s="104">
        <f t="shared" si="21"/>
        <v>13</v>
      </c>
      <c r="S94" s="104">
        <f t="shared" si="21"/>
        <v>8</v>
      </c>
      <c r="T94" s="104"/>
      <c r="U94" s="104"/>
      <c r="V94" s="104">
        <f t="shared" si="21"/>
        <v>9</v>
      </c>
      <c r="W94" s="104">
        <f t="shared" si="21"/>
        <v>11</v>
      </c>
      <c r="X94" s="104">
        <f t="shared" si="21"/>
        <v>6</v>
      </c>
      <c r="Y94" s="104">
        <f t="shared" si="21"/>
        <v>13</v>
      </c>
      <c r="Z94" s="104">
        <f t="shared" si="21"/>
        <v>8</v>
      </c>
      <c r="AA94" s="104"/>
      <c r="AB94" s="104"/>
      <c r="AC94" s="104">
        <f t="shared" si="21"/>
        <v>14</v>
      </c>
      <c r="AD94" s="104">
        <f t="shared" si="21"/>
        <v>9</v>
      </c>
      <c r="AE94" s="104">
        <f t="shared" si="21"/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 t="shared" si="17"/>
        <v>195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35" ht="15.75" x14ac:dyDescent="0.25">
      <c r="A98" s="292"/>
      <c r="B98" s="296"/>
      <c r="C98" s="99" t="s">
        <v>103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35" ht="15.75" x14ac:dyDescent="0.25">
      <c r="A99" s="292"/>
      <c r="B99" s="296"/>
      <c r="C99" s="99" t="s">
        <v>117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 t="shared" ref="AI99:AI117" si="22">SUM(D99:AH99)</f>
        <v>56</v>
      </c>
    </row>
    <row r="100" spans="1:35" ht="15.75" x14ac:dyDescent="0.25">
      <c r="A100" s="292"/>
      <c r="B100" s="296"/>
      <c r="C100" s="99" t="s">
        <v>118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 t="shared" si="22"/>
        <v>3</v>
      </c>
    </row>
    <row r="101" spans="1:35" ht="15.75" x14ac:dyDescent="0.25">
      <c r="A101" s="292"/>
      <c r="B101" s="296"/>
      <c r="C101" s="99" t="s">
        <v>104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 t="shared" si="22"/>
        <v>2389</v>
      </c>
    </row>
    <row r="102" spans="1:35" ht="15.75" x14ac:dyDescent="0.25">
      <c r="A102" s="292"/>
      <c r="B102" s="296"/>
      <c r="C102" s="99" t="s">
        <v>105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 t="shared" si="22"/>
        <v>8</v>
      </c>
    </row>
    <row r="103" spans="1:35" ht="15.75" x14ac:dyDescent="0.25">
      <c r="A103" s="292"/>
      <c r="B103" s="296"/>
      <c r="C103" s="99" t="s">
        <v>106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 t="shared" si="22"/>
        <v>1062</v>
      </c>
    </row>
    <row r="104" spans="1:35" ht="15.75" x14ac:dyDescent="0.25">
      <c r="A104" s="292"/>
      <c r="B104" s="296"/>
      <c r="C104" s="99" t="s">
        <v>107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 t="shared" si="22"/>
        <v>0</v>
      </c>
    </row>
    <row r="105" spans="1:35" ht="15.75" x14ac:dyDescent="0.25">
      <c r="A105" s="292"/>
      <c r="B105" s="296"/>
      <c r="C105" s="99" t="s">
        <v>108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 t="shared" si="22"/>
        <v>2052</v>
      </c>
    </row>
    <row r="106" spans="1:35" ht="15.75" x14ac:dyDescent="0.25">
      <c r="A106" s="292"/>
      <c r="B106" s="296"/>
      <c r="C106" s="99" t="s">
        <v>109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 t="shared" si="22"/>
        <v>5</v>
      </c>
    </row>
    <row r="107" spans="1:35" ht="15.75" x14ac:dyDescent="0.25">
      <c r="A107" s="292"/>
      <c r="B107" s="296"/>
      <c r="C107" s="99" t="s">
        <v>110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 t="shared" si="22"/>
        <v>587</v>
      </c>
    </row>
    <row r="108" spans="1:35" ht="15.75" x14ac:dyDescent="0.25">
      <c r="A108" s="292"/>
      <c r="B108" s="296"/>
      <c r="C108" s="99" t="s">
        <v>111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 t="shared" si="22"/>
        <v>15</v>
      </c>
    </row>
    <row r="109" spans="1:35" ht="15.75" x14ac:dyDescent="0.25">
      <c r="A109" s="292"/>
      <c r="B109" s="296"/>
      <c r="C109" s="99" t="s">
        <v>112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 t="shared" si="22"/>
        <v>313</v>
      </c>
    </row>
    <row r="110" spans="1:35" ht="15.75" x14ac:dyDescent="0.25">
      <c r="A110" s="292"/>
      <c r="B110" s="296"/>
      <c r="C110" s="99" t="s">
        <v>113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 t="shared" si="22"/>
        <v>23</v>
      </c>
    </row>
    <row r="111" spans="1:35" ht="16.5" thickBot="1" x14ac:dyDescent="0.3">
      <c r="A111" s="292"/>
      <c r="B111" s="296"/>
      <c r="C111" s="100" t="s">
        <v>114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 t="shared" si="22"/>
        <v>414</v>
      </c>
    </row>
    <row r="112" spans="1:35" ht="18.75" x14ac:dyDescent="0.25">
      <c r="A112" s="292"/>
      <c r="B112" s="297" t="s">
        <v>72</v>
      </c>
      <c r="C112" s="298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 t="shared" ref="I112:AE112" si="23">SUM(I97:I111)</f>
        <v>351</v>
      </c>
      <c r="J112" s="182">
        <f t="shared" si="23"/>
        <v>343</v>
      </c>
      <c r="K112" s="182">
        <f t="shared" si="23"/>
        <v>351</v>
      </c>
      <c r="L112" s="182">
        <f t="shared" si="23"/>
        <v>372</v>
      </c>
      <c r="M112" s="182"/>
      <c r="N112" s="182"/>
      <c r="O112" s="182">
        <f t="shared" si="23"/>
        <v>321</v>
      </c>
      <c r="P112" s="182">
        <f t="shared" si="23"/>
        <v>346</v>
      </c>
      <c r="Q112" s="182">
        <f t="shared" si="23"/>
        <v>291</v>
      </c>
      <c r="R112" s="182">
        <f t="shared" si="23"/>
        <v>323</v>
      </c>
      <c r="S112" s="182">
        <f t="shared" si="23"/>
        <v>356</v>
      </c>
      <c r="T112" s="182"/>
      <c r="U112" s="182"/>
      <c r="V112" s="182">
        <f t="shared" si="23"/>
        <v>328</v>
      </c>
      <c r="W112" s="182">
        <f t="shared" si="23"/>
        <v>280</v>
      </c>
      <c r="X112" s="182">
        <f t="shared" si="23"/>
        <v>245</v>
      </c>
      <c r="Y112" s="182">
        <f t="shared" si="23"/>
        <v>357</v>
      </c>
      <c r="Z112" s="182">
        <f t="shared" si="23"/>
        <v>355</v>
      </c>
      <c r="AA112" s="182"/>
      <c r="AB112" s="182"/>
      <c r="AC112" s="182">
        <f t="shared" si="23"/>
        <v>302</v>
      </c>
      <c r="AD112" s="182">
        <f t="shared" si="23"/>
        <v>353</v>
      </c>
      <c r="AE112" s="182">
        <f t="shared" si="23"/>
        <v>335</v>
      </c>
      <c r="AF112" s="182">
        <f>SUM(AF97:AF111)</f>
        <v>364</v>
      </c>
      <c r="AG112" s="182">
        <f>SUM(AG97:AG111)</f>
        <v>400</v>
      </c>
      <c r="AH112" s="182"/>
      <c r="AI112" s="150">
        <f t="shared" si="22"/>
        <v>7033</v>
      </c>
    </row>
    <row r="113" spans="1:36" ht="18.75" x14ac:dyDescent="0.25">
      <c r="A113" s="292"/>
      <c r="B113" s="299" t="s">
        <v>71</v>
      </c>
      <c r="C113" s="300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 t="shared" si="22"/>
        <v>7004</v>
      </c>
    </row>
    <row r="114" spans="1:36" ht="18.75" x14ac:dyDescent="0.25">
      <c r="A114" s="292"/>
      <c r="B114" s="301" t="s">
        <v>115</v>
      </c>
      <c r="C114" s="302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 t="shared" si="22"/>
        <v>8400</v>
      </c>
    </row>
    <row r="115" spans="1:36" ht="18.75" x14ac:dyDescent="0.25">
      <c r="A115" s="292"/>
      <c r="B115" s="301" t="s">
        <v>125</v>
      </c>
      <c r="C115" s="302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 t="shared" ref="I115:AE115" si="24">I114-I113</f>
        <v>51</v>
      </c>
      <c r="J115" s="104">
        <f t="shared" si="24"/>
        <v>57</v>
      </c>
      <c r="K115" s="104">
        <f t="shared" si="24"/>
        <v>49</v>
      </c>
      <c r="L115" s="104">
        <f t="shared" si="24"/>
        <v>28</v>
      </c>
      <c r="M115" s="104"/>
      <c r="N115" s="104"/>
      <c r="O115" s="104">
        <f t="shared" si="24"/>
        <v>85</v>
      </c>
      <c r="P115" s="104">
        <f t="shared" si="24"/>
        <v>54</v>
      </c>
      <c r="Q115" s="104">
        <f t="shared" si="24"/>
        <v>109</v>
      </c>
      <c r="R115" s="104">
        <f t="shared" si="24"/>
        <v>77</v>
      </c>
      <c r="S115" s="104">
        <f t="shared" si="24"/>
        <v>44</v>
      </c>
      <c r="T115" s="104"/>
      <c r="U115" s="104"/>
      <c r="V115" s="104">
        <f t="shared" si="24"/>
        <v>72</v>
      </c>
      <c r="W115" s="104">
        <f t="shared" si="24"/>
        <v>123</v>
      </c>
      <c r="X115" s="104">
        <f t="shared" si="24"/>
        <v>155</v>
      </c>
      <c r="Y115" s="104">
        <f t="shared" si="24"/>
        <v>45</v>
      </c>
      <c r="Z115" s="104">
        <f t="shared" si="24"/>
        <v>50</v>
      </c>
      <c r="AA115" s="104"/>
      <c r="AB115" s="104"/>
      <c r="AC115" s="104">
        <f t="shared" si="24"/>
        <v>100</v>
      </c>
      <c r="AD115" s="104">
        <f t="shared" si="24"/>
        <v>50</v>
      </c>
      <c r="AE115" s="104">
        <f t="shared" si="24"/>
        <v>65</v>
      </c>
      <c r="AF115" s="104">
        <f>AF114-AF113</f>
        <v>36</v>
      </c>
      <c r="AG115" s="104">
        <f>AG114-AG113</f>
        <v>0</v>
      </c>
      <c r="AH115" s="104"/>
      <c r="AI115" s="153">
        <f t="shared" si="22"/>
        <v>1396</v>
      </c>
    </row>
    <row r="116" spans="1:36" ht="18.75" x14ac:dyDescent="0.25">
      <c r="A116" s="292"/>
      <c r="B116" s="301" t="s">
        <v>197</v>
      </c>
      <c r="C116" s="302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 t="shared" ref="I116:AG116" si="25">I114-I112</f>
        <v>49</v>
      </c>
      <c r="J116" s="104">
        <f t="shared" si="25"/>
        <v>57</v>
      </c>
      <c r="K116" s="104">
        <f t="shared" si="25"/>
        <v>49</v>
      </c>
      <c r="L116" s="104">
        <f t="shared" si="25"/>
        <v>28</v>
      </c>
      <c r="M116" s="104"/>
      <c r="N116" s="104"/>
      <c r="O116" s="104">
        <f t="shared" si="25"/>
        <v>79</v>
      </c>
      <c r="P116" s="104">
        <f t="shared" si="25"/>
        <v>54</v>
      </c>
      <c r="Q116" s="104">
        <f t="shared" si="25"/>
        <v>109</v>
      </c>
      <c r="R116" s="104">
        <f t="shared" si="25"/>
        <v>77</v>
      </c>
      <c r="S116" s="104">
        <f t="shared" si="25"/>
        <v>44</v>
      </c>
      <c r="T116" s="104"/>
      <c r="U116" s="104"/>
      <c r="V116" s="104">
        <f t="shared" si="25"/>
        <v>72</v>
      </c>
      <c r="W116" s="104">
        <f t="shared" si="25"/>
        <v>120</v>
      </c>
      <c r="X116" s="104">
        <f t="shared" si="25"/>
        <v>155</v>
      </c>
      <c r="Y116" s="104">
        <f t="shared" si="25"/>
        <v>43</v>
      </c>
      <c r="Z116" s="104">
        <f t="shared" si="25"/>
        <v>45</v>
      </c>
      <c r="AA116" s="104"/>
      <c r="AB116" s="104"/>
      <c r="AC116" s="104">
        <f t="shared" si="25"/>
        <v>98</v>
      </c>
      <c r="AD116" s="104">
        <f t="shared" si="25"/>
        <v>47</v>
      </c>
      <c r="AE116" s="104">
        <f t="shared" si="25"/>
        <v>65</v>
      </c>
      <c r="AF116" s="104">
        <f t="shared" si="25"/>
        <v>36</v>
      </c>
      <c r="AG116" s="104">
        <f t="shared" si="25"/>
        <v>0</v>
      </c>
      <c r="AH116" s="104"/>
      <c r="AI116" s="153">
        <f>SUM(D116:AH116)</f>
        <v>1367</v>
      </c>
    </row>
    <row r="117" spans="1:36" ht="16.5" thickBot="1" x14ac:dyDescent="0.3">
      <c r="A117" s="292"/>
      <c r="B117" s="303" t="s">
        <v>116</v>
      </c>
      <c r="C117" s="304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 t="shared" ref="I117:AE117" si="26">I98+I100+I102+I104+I106+I108</f>
        <v>1</v>
      </c>
      <c r="J117" s="104">
        <f t="shared" si="26"/>
        <v>0</v>
      </c>
      <c r="K117" s="104">
        <f t="shared" si="26"/>
        <v>2</v>
      </c>
      <c r="L117" s="104">
        <f t="shared" si="26"/>
        <v>2</v>
      </c>
      <c r="M117" s="104"/>
      <c r="N117" s="104"/>
      <c r="O117" s="104">
        <f t="shared" si="26"/>
        <v>1</v>
      </c>
      <c r="P117" s="104">
        <f t="shared" si="26"/>
        <v>3</v>
      </c>
      <c r="Q117" s="104">
        <f t="shared" si="26"/>
        <v>3</v>
      </c>
      <c r="R117" s="104">
        <f t="shared" si="26"/>
        <v>1</v>
      </c>
      <c r="S117" s="104">
        <f t="shared" si="26"/>
        <v>1</v>
      </c>
      <c r="T117" s="104"/>
      <c r="U117" s="104"/>
      <c r="V117" s="104">
        <f t="shared" si="26"/>
        <v>1</v>
      </c>
      <c r="W117" s="104">
        <f t="shared" si="26"/>
        <v>1</v>
      </c>
      <c r="X117" s="104">
        <f t="shared" si="26"/>
        <v>2</v>
      </c>
      <c r="Y117" s="104">
        <f t="shared" si="26"/>
        <v>1</v>
      </c>
      <c r="Z117" s="104">
        <f t="shared" si="26"/>
        <v>1</v>
      </c>
      <c r="AA117" s="104"/>
      <c r="AB117" s="104"/>
      <c r="AC117" s="104">
        <f t="shared" si="26"/>
        <v>1</v>
      </c>
      <c r="AD117" s="104">
        <f t="shared" si="26"/>
        <v>1</v>
      </c>
      <c r="AE117" s="104">
        <f t="shared" si="26"/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 t="shared" si="22"/>
        <v>31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36" ht="15.75" x14ac:dyDescent="0.25">
      <c r="A121" s="306"/>
      <c r="B121" s="296"/>
      <c r="C121" s="99" t="s">
        <v>103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36" ht="15.75" x14ac:dyDescent="0.25">
      <c r="A122" s="306"/>
      <c r="B122" s="296"/>
      <c r="C122" s="99" t="s">
        <v>117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36" ht="15.75" x14ac:dyDescent="0.25">
      <c r="A123" s="306"/>
      <c r="B123" s="296"/>
      <c r="C123" s="99" t="s">
        <v>118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 t="shared" ref="AI123:AI140" si="27">SUM(D123:AH123)</f>
        <v>91</v>
      </c>
    </row>
    <row r="124" spans="1:36" ht="15.75" x14ac:dyDescent="0.25">
      <c r="A124" s="306"/>
      <c r="B124" s="296"/>
      <c r="C124" s="99" t="s">
        <v>104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 t="shared" si="27"/>
        <v>3174</v>
      </c>
    </row>
    <row r="125" spans="1:36" ht="15.75" x14ac:dyDescent="0.25">
      <c r="A125" s="306"/>
      <c r="B125" s="296"/>
      <c r="C125" s="99" t="s">
        <v>105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 t="shared" si="27"/>
        <v>119</v>
      </c>
    </row>
    <row r="126" spans="1:36" ht="15.75" x14ac:dyDescent="0.25">
      <c r="A126" s="306"/>
      <c r="B126" s="296"/>
      <c r="C126" s="99" t="s">
        <v>106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 t="shared" si="27"/>
        <v>1716</v>
      </c>
    </row>
    <row r="127" spans="1:36" ht="15.75" x14ac:dyDescent="0.25">
      <c r="A127" s="306"/>
      <c r="B127" s="296"/>
      <c r="C127" s="99" t="s">
        <v>107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 t="shared" si="27"/>
        <v>90</v>
      </c>
    </row>
    <row r="128" spans="1:36" ht="15.75" x14ac:dyDescent="0.25">
      <c r="A128" s="306"/>
      <c r="B128" s="296"/>
      <c r="C128" s="99" t="s">
        <v>108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 t="shared" si="27"/>
        <v>296</v>
      </c>
    </row>
    <row r="129" spans="1:36" ht="15.75" x14ac:dyDescent="0.25">
      <c r="A129" s="306"/>
      <c r="B129" s="296"/>
      <c r="C129" s="99" t="s">
        <v>109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 t="shared" si="27"/>
        <v>24</v>
      </c>
    </row>
    <row r="130" spans="1:36" ht="15.75" x14ac:dyDescent="0.25">
      <c r="A130" s="306"/>
      <c r="B130" s="296"/>
      <c r="C130" s="99" t="s">
        <v>110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 t="shared" si="27"/>
        <v>220</v>
      </c>
    </row>
    <row r="131" spans="1:36" ht="15.75" x14ac:dyDescent="0.25">
      <c r="A131" s="306"/>
      <c r="B131" s="296"/>
      <c r="C131" s="99" t="s">
        <v>111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 t="shared" si="27"/>
        <v>7</v>
      </c>
    </row>
    <row r="132" spans="1:36" ht="15.75" x14ac:dyDescent="0.25">
      <c r="A132" s="306"/>
      <c r="B132" s="296"/>
      <c r="C132" s="99" t="s">
        <v>112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 t="shared" si="27"/>
        <v>347</v>
      </c>
    </row>
    <row r="133" spans="1:36" ht="15.75" x14ac:dyDescent="0.25">
      <c r="A133" s="306"/>
      <c r="B133" s="296"/>
      <c r="C133" s="99" t="s">
        <v>113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 t="shared" si="27"/>
        <v>3</v>
      </c>
    </row>
    <row r="134" spans="1:36" ht="16.5" thickBot="1" x14ac:dyDescent="0.3">
      <c r="A134" s="306"/>
      <c r="B134" s="296"/>
      <c r="C134" s="100" t="s">
        <v>114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 t="shared" si="27"/>
        <v>148</v>
      </c>
    </row>
    <row r="135" spans="1:36" ht="18.75" x14ac:dyDescent="0.25">
      <c r="A135" s="306"/>
      <c r="B135" s="297" t="s">
        <v>72</v>
      </c>
      <c r="C135" s="298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 t="shared" ref="I135:AE135" si="28">SUM(I120:I134)</f>
        <v>400</v>
      </c>
      <c r="J135" s="182">
        <f t="shared" si="28"/>
        <v>400</v>
      </c>
      <c r="K135" s="182">
        <f t="shared" si="28"/>
        <v>400</v>
      </c>
      <c r="L135" s="182">
        <f t="shared" si="28"/>
        <v>400</v>
      </c>
      <c r="M135" s="182"/>
      <c r="N135" s="182"/>
      <c r="O135" s="182">
        <v>400</v>
      </c>
      <c r="P135" s="182">
        <f t="shared" si="28"/>
        <v>400</v>
      </c>
      <c r="Q135" s="182">
        <f t="shared" si="28"/>
        <v>400</v>
      </c>
      <c r="R135" s="182">
        <f t="shared" si="28"/>
        <v>400</v>
      </c>
      <c r="S135" s="182">
        <f t="shared" si="28"/>
        <v>400</v>
      </c>
      <c r="T135" s="181"/>
      <c r="U135" s="181"/>
      <c r="V135" s="182">
        <f t="shared" si="28"/>
        <v>400</v>
      </c>
      <c r="W135" s="182">
        <f t="shared" si="28"/>
        <v>359</v>
      </c>
      <c r="X135" s="182">
        <f t="shared" si="28"/>
        <v>400</v>
      </c>
      <c r="Y135" s="182">
        <f t="shared" si="28"/>
        <v>400</v>
      </c>
      <c r="Z135" s="182">
        <f t="shared" si="28"/>
        <v>400</v>
      </c>
      <c r="AA135" s="181"/>
      <c r="AB135" s="181"/>
      <c r="AC135" s="182">
        <f t="shared" si="28"/>
        <v>400</v>
      </c>
      <c r="AD135" s="182">
        <f t="shared" si="28"/>
        <v>400</v>
      </c>
      <c r="AE135" s="182">
        <f t="shared" si="28"/>
        <v>400</v>
      </c>
      <c r="AF135" s="182">
        <f>SUM(AF120:AF134)</f>
        <v>400</v>
      </c>
      <c r="AG135" s="182">
        <f>SUM(AG120:AG134)</f>
        <v>400</v>
      </c>
      <c r="AH135" s="181"/>
      <c r="AI135" s="150">
        <f t="shared" si="27"/>
        <v>8359</v>
      </c>
    </row>
    <row r="136" spans="1:36" ht="18.75" x14ac:dyDescent="0.25">
      <c r="A136" s="306"/>
      <c r="B136" s="299" t="s">
        <v>71</v>
      </c>
      <c r="C136" s="300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 t="shared" si="27"/>
        <v>8174</v>
      </c>
    </row>
    <row r="137" spans="1:36" ht="18.75" x14ac:dyDescent="0.25">
      <c r="A137" s="306"/>
      <c r="B137" s="301" t="s">
        <v>115</v>
      </c>
      <c r="C137" s="302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 t="shared" si="27"/>
        <v>8400</v>
      </c>
    </row>
    <row r="138" spans="1:36" ht="18.75" x14ac:dyDescent="0.25">
      <c r="A138" s="306"/>
      <c r="B138" s="301" t="s">
        <v>125</v>
      </c>
      <c r="C138" s="302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 t="shared" ref="I138:AE138" si="29">I137-I136</f>
        <v>2</v>
      </c>
      <c r="J138" s="104">
        <f t="shared" si="29"/>
        <v>12</v>
      </c>
      <c r="K138" s="104">
        <f t="shared" si="29"/>
        <v>14</v>
      </c>
      <c r="L138" s="104">
        <f t="shared" si="29"/>
        <v>1</v>
      </c>
      <c r="M138" s="104"/>
      <c r="N138" s="104"/>
      <c r="O138" s="104">
        <f t="shared" si="29"/>
        <v>6</v>
      </c>
      <c r="P138" s="104">
        <f t="shared" si="29"/>
        <v>10</v>
      </c>
      <c r="Q138" s="104">
        <f t="shared" si="29"/>
        <v>7</v>
      </c>
      <c r="R138" s="104">
        <f t="shared" si="29"/>
        <v>10</v>
      </c>
      <c r="S138" s="104">
        <f t="shared" si="29"/>
        <v>1</v>
      </c>
      <c r="T138" s="181"/>
      <c r="U138" s="181"/>
      <c r="V138" s="104">
        <f t="shared" si="29"/>
        <v>12</v>
      </c>
      <c r="W138" s="104">
        <f t="shared" si="29"/>
        <v>65</v>
      </c>
      <c r="X138" s="104">
        <f t="shared" si="29"/>
        <v>12</v>
      </c>
      <c r="Y138" s="104">
        <f t="shared" si="29"/>
        <v>11</v>
      </c>
      <c r="Z138" s="104">
        <f t="shared" si="29"/>
        <v>5</v>
      </c>
      <c r="AA138" s="181"/>
      <c r="AB138" s="181"/>
      <c r="AC138" s="104">
        <f t="shared" si="29"/>
        <v>5</v>
      </c>
      <c r="AD138" s="104">
        <f t="shared" si="29"/>
        <v>2</v>
      </c>
      <c r="AE138" s="104">
        <f t="shared" si="29"/>
        <v>12</v>
      </c>
      <c r="AF138" s="104">
        <f>AF137-AF136</f>
        <v>20</v>
      </c>
      <c r="AG138" s="104">
        <f>AG137-AG136</f>
        <v>6</v>
      </c>
      <c r="AH138" s="181"/>
      <c r="AI138" s="153">
        <f t="shared" si="27"/>
        <v>226</v>
      </c>
    </row>
    <row r="139" spans="1:36" ht="18.75" x14ac:dyDescent="0.25">
      <c r="A139" s="306"/>
      <c r="B139" s="301" t="s">
        <v>197</v>
      </c>
      <c r="C139" s="302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 t="shared" ref="I139:AG139" si="30">I137-I135</f>
        <v>0</v>
      </c>
      <c r="J139" s="104">
        <f t="shared" si="30"/>
        <v>0</v>
      </c>
      <c r="K139" s="104">
        <f t="shared" si="30"/>
        <v>0</v>
      </c>
      <c r="L139" s="104">
        <f t="shared" si="30"/>
        <v>0</v>
      </c>
      <c r="M139" s="104"/>
      <c r="N139" s="104"/>
      <c r="O139" s="104">
        <f t="shared" si="30"/>
        <v>0</v>
      </c>
      <c r="P139" s="104">
        <f t="shared" si="30"/>
        <v>0</v>
      </c>
      <c r="Q139" s="104">
        <f t="shared" si="30"/>
        <v>0</v>
      </c>
      <c r="R139" s="104">
        <f t="shared" si="30"/>
        <v>0</v>
      </c>
      <c r="S139" s="104">
        <f t="shared" si="30"/>
        <v>0</v>
      </c>
      <c r="T139" s="181"/>
      <c r="U139" s="181"/>
      <c r="V139" s="104">
        <f t="shared" si="30"/>
        <v>0</v>
      </c>
      <c r="W139" s="104">
        <f t="shared" si="30"/>
        <v>41</v>
      </c>
      <c r="X139" s="104">
        <f t="shared" si="30"/>
        <v>0</v>
      </c>
      <c r="Y139" s="104">
        <f t="shared" si="30"/>
        <v>0</v>
      </c>
      <c r="Z139" s="104">
        <f t="shared" si="30"/>
        <v>0</v>
      </c>
      <c r="AA139" s="181"/>
      <c r="AB139" s="181"/>
      <c r="AC139" s="104">
        <f t="shared" si="30"/>
        <v>0</v>
      </c>
      <c r="AD139" s="104">
        <f t="shared" si="30"/>
        <v>0</v>
      </c>
      <c r="AE139" s="104">
        <f t="shared" si="30"/>
        <v>0</v>
      </c>
      <c r="AF139" s="104">
        <f t="shared" si="30"/>
        <v>0</v>
      </c>
      <c r="AG139" s="104">
        <f t="shared" si="30"/>
        <v>0</v>
      </c>
      <c r="AH139" s="181"/>
      <c r="AI139" s="153">
        <f>SUM(D139:AH139)</f>
        <v>41</v>
      </c>
    </row>
    <row r="140" spans="1:36" ht="16.5" thickBot="1" x14ac:dyDescent="0.3">
      <c r="A140" s="306"/>
      <c r="B140" s="303" t="s">
        <v>116</v>
      </c>
      <c r="C140" s="304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 t="shared" ref="I140:AE140" si="31">I121+I123+I125+I127+I129+I131</f>
        <v>23</v>
      </c>
      <c r="J140" s="104">
        <f t="shared" si="31"/>
        <v>16</v>
      </c>
      <c r="K140" s="104">
        <f t="shared" si="31"/>
        <v>25</v>
      </c>
      <c r="L140" s="104">
        <f t="shared" si="31"/>
        <v>24</v>
      </c>
      <c r="M140" s="104"/>
      <c r="N140" s="104"/>
      <c r="O140" s="104">
        <f t="shared" si="31"/>
        <v>24</v>
      </c>
      <c r="P140" s="104">
        <f t="shared" si="31"/>
        <v>13</v>
      </c>
      <c r="Q140" s="104">
        <f t="shared" si="31"/>
        <v>21</v>
      </c>
      <c r="R140" s="104">
        <f t="shared" si="31"/>
        <v>14</v>
      </c>
      <c r="S140" s="104">
        <f t="shared" si="31"/>
        <v>20</v>
      </c>
      <c r="T140" s="181"/>
      <c r="U140" s="181"/>
      <c r="V140" s="104">
        <f t="shared" si="31"/>
        <v>13</v>
      </c>
      <c r="W140" s="104">
        <f t="shared" si="31"/>
        <v>19</v>
      </c>
      <c r="X140" s="104">
        <f t="shared" si="31"/>
        <v>16</v>
      </c>
      <c r="Y140" s="104">
        <f t="shared" si="31"/>
        <v>21</v>
      </c>
      <c r="Z140" s="104">
        <f t="shared" si="31"/>
        <v>16</v>
      </c>
      <c r="AA140" s="181"/>
      <c r="AB140" s="181"/>
      <c r="AC140" s="104">
        <f t="shared" si="31"/>
        <v>14</v>
      </c>
      <c r="AD140" s="104">
        <f t="shared" si="31"/>
        <v>9</v>
      </c>
      <c r="AE140" s="104">
        <f t="shared" si="31"/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 t="shared" si="27"/>
        <v>371</v>
      </c>
    </row>
    <row r="141" spans="1:36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6" ht="16.5" thickBot="1" x14ac:dyDescent="0.3">
      <c r="A142" s="291" t="s">
        <v>153</v>
      </c>
      <c r="B142" s="310" t="s">
        <v>2</v>
      </c>
      <c r="C142" s="311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236</v>
      </c>
    </row>
    <row r="143" spans="1:36" ht="15.75" x14ac:dyDescent="0.25">
      <c r="A143" s="292"/>
      <c r="B143" s="296" t="s">
        <v>3</v>
      </c>
      <c r="C143" s="99" t="s">
        <v>102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36" ht="15.75" x14ac:dyDescent="0.25">
      <c r="A144" s="292"/>
      <c r="B144" s="296"/>
      <c r="C144" s="99" t="s">
        <v>103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35" ht="15.75" x14ac:dyDescent="0.25">
      <c r="A145" s="292"/>
      <c r="B145" s="296"/>
      <c r="C145" s="99" t="s">
        <v>117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 t="shared" ref="AI145:AI163" si="32">SUM(D145:AH145)</f>
        <v>159</v>
      </c>
    </row>
    <row r="146" spans="1:35" ht="15.75" x14ac:dyDescent="0.25">
      <c r="A146" s="292"/>
      <c r="B146" s="296"/>
      <c r="C146" s="99" t="s">
        <v>118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 t="shared" si="32"/>
        <v>0</v>
      </c>
    </row>
    <row r="147" spans="1:35" ht="15.75" x14ac:dyDescent="0.25">
      <c r="A147" s="292"/>
      <c r="B147" s="296"/>
      <c r="C147" s="99" t="s">
        <v>104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 t="shared" si="32"/>
        <v>2004</v>
      </c>
    </row>
    <row r="148" spans="1:35" ht="15.75" x14ac:dyDescent="0.25">
      <c r="A148" s="292"/>
      <c r="B148" s="296"/>
      <c r="C148" s="99" t="s">
        <v>105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 t="shared" si="32"/>
        <v>20</v>
      </c>
    </row>
    <row r="149" spans="1:35" ht="15.75" x14ac:dyDescent="0.25">
      <c r="A149" s="292"/>
      <c r="B149" s="296"/>
      <c r="C149" s="99" t="s">
        <v>106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 t="shared" si="32"/>
        <v>1538</v>
      </c>
    </row>
    <row r="150" spans="1:35" ht="15.75" x14ac:dyDescent="0.25">
      <c r="A150" s="292"/>
      <c r="B150" s="296"/>
      <c r="C150" s="99" t="s">
        <v>107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 t="shared" si="32"/>
        <v>0</v>
      </c>
    </row>
    <row r="151" spans="1:35" ht="15.75" x14ac:dyDescent="0.25">
      <c r="A151" s="292"/>
      <c r="B151" s="296"/>
      <c r="C151" s="99" t="s">
        <v>108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 t="shared" si="32"/>
        <v>980</v>
      </c>
    </row>
    <row r="152" spans="1:35" ht="15.75" x14ac:dyDescent="0.25">
      <c r="A152" s="292"/>
      <c r="B152" s="296"/>
      <c r="C152" s="99" t="s">
        <v>109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 t="shared" si="32"/>
        <v>0</v>
      </c>
    </row>
    <row r="153" spans="1:35" ht="15.75" x14ac:dyDescent="0.25">
      <c r="A153" s="292"/>
      <c r="B153" s="296"/>
      <c r="C153" s="99" t="s">
        <v>110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 t="shared" si="32"/>
        <v>527</v>
      </c>
    </row>
    <row r="154" spans="1:35" ht="15.75" x14ac:dyDescent="0.25">
      <c r="A154" s="292"/>
      <c r="B154" s="296"/>
      <c r="C154" s="99" t="s">
        <v>111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 t="shared" si="32"/>
        <v>0</v>
      </c>
    </row>
    <row r="155" spans="1:35" ht="15.75" x14ac:dyDescent="0.25">
      <c r="A155" s="292"/>
      <c r="B155" s="296"/>
      <c r="C155" s="99" t="s">
        <v>112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 t="shared" si="32"/>
        <v>250</v>
      </c>
    </row>
    <row r="156" spans="1:35" ht="15.75" x14ac:dyDescent="0.25">
      <c r="A156" s="292"/>
      <c r="B156" s="296"/>
      <c r="C156" s="99" t="s">
        <v>113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 t="shared" si="32"/>
        <v>17</v>
      </c>
    </row>
    <row r="157" spans="1:35" ht="16.5" thickBot="1" x14ac:dyDescent="0.3">
      <c r="A157" s="292"/>
      <c r="B157" s="296"/>
      <c r="C157" s="100" t="s">
        <v>114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 t="shared" si="32"/>
        <v>162</v>
      </c>
    </row>
    <row r="158" spans="1:35" ht="18.75" x14ac:dyDescent="0.25">
      <c r="A158" s="292"/>
      <c r="B158" s="297" t="s">
        <v>72</v>
      </c>
      <c r="C158" s="298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 t="shared" si="32"/>
        <v>6699</v>
      </c>
    </row>
    <row r="159" spans="1:35" ht="18.75" x14ac:dyDescent="0.25">
      <c r="A159" s="292"/>
      <c r="B159" s="299" t="s">
        <v>71</v>
      </c>
      <c r="C159" s="300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 t="shared" si="32"/>
        <v>6613</v>
      </c>
    </row>
    <row r="160" spans="1:35" ht="18.75" x14ac:dyDescent="0.25">
      <c r="A160" s="292"/>
      <c r="B160" s="301" t="s">
        <v>115</v>
      </c>
      <c r="C160" s="302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 t="shared" si="32"/>
        <v>8000</v>
      </c>
    </row>
    <row r="161" spans="1:36" ht="18.75" x14ac:dyDescent="0.25">
      <c r="A161" s="292"/>
      <c r="B161" s="301" t="s">
        <v>125</v>
      </c>
      <c r="C161" s="302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 t="shared" si="32"/>
        <v>1387</v>
      </c>
    </row>
    <row r="162" spans="1:36" ht="18.75" x14ac:dyDescent="0.25">
      <c r="A162" s="292"/>
      <c r="B162" s="301" t="s">
        <v>197</v>
      </c>
      <c r="C162" s="302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58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 t="shared" ref="AF162:AG162" si="33">AF160-AF158</f>
        <v>0</v>
      </c>
      <c r="AG162" s="104">
        <f t="shared" si="33"/>
        <v>24</v>
      </c>
      <c r="AH162" s="104"/>
      <c r="AI162" s="153">
        <f>SUM(D162:AH162)</f>
        <v>1301</v>
      </c>
    </row>
    <row r="163" spans="1:36" ht="16.5" thickBot="1" x14ac:dyDescent="0.3">
      <c r="A163" s="292"/>
      <c r="B163" s="303" t="s">
        <v>116</v>
      </c>
      <c r="C163" s="304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 t="shared" si="32"/>
        <v>20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36" ht="15.75" x14ac:dyDescent="0.25">
      <c r="A167" s="313"/>
      <c r="B167" s="296"/>
      <c r="C167" s="99" t="s">
        <v>103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36" ht="15.75" x14ac:dyDescent="0.25">
      <c r="A168" s="313"/>
      <c r="B168" s="296"/>
      <c r="C168" s="99" t="s">
        <v>117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 t="shared" ref="AI168:AI186" si="34">SUM(D168:AH168)</f>
        <v>332</v>
      </c>
    </row>
    <row r="169" spans="1:36" ht="15.75" x14ac:dyDescent="0.25">
      <c r="A169" s="313"/>
      <c r="B169" s="296"/>
      <c r="C169" s="99" t="s">
        <v>118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 t="shared" si="34"/>
        <v>7</v>
      </c>
    </row>
    <row r="170" spans="1:36" ht="15.75" x14ac:dyDescent="0.25">
      <c r="A170" s="313"/>
      <c r="B170" s="296"/>
      <c r="C170" s="99" t="s">
        <v>104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 t="shared" si="34"/>
        <v>2529</v>
      </c>
    </row>
    <row r="171" spans="1:36" ht="15.75" x14ac:dyDescent="0.25">
      <c r="A171" s="313"/>
      <c r="B171" s="296"/>
      <c r="C171" s="99" t="s">
        <v>105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 t="shared" si="34"/>
        <v>123</v>
      </c>
    </row>
    <row r="172" spans="1:36" ht="15.75" x14ac:dyDescent="0.25">
      <c r="A172" s="313"/>
      <c r="B172" s="296"/>
      <c r="C172" s="99" t="s">
        <v>106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 t="shared" si="34"/>
        <v>1565</v>
      </c>
    </row>
    <row r="173" spans="1:36" ht="15.75" x14ac:dyDescent="0.25">
      <c r="A173" s="313"/>
      <c r="B173" s="296"/>
      <c r="C173" s="99" t="s">
        <v>107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 t="shared" si="34"/>
        <v>44</v>
      </c>
    </row>
    <row r="174" spans="1:36" ht="15.75" x14ac:dyDescent="0.25">
      <c r="A174" s="313"/>
      <c r="B174" s="296"/>
      <c r="C174" s="99" t="s">
        <v>108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 t="shared" si="34"/>
        <v>1521</v>
      </c>
    </row>
    <row r="175" spans="1:36" ht="15.75" x14ac:dyDescent="0.25">
      <c r="A175" s="313"/>
      <c r="B175" s="296"/>
      <c r="C175" s="99" t="s">
        <v>109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 t="shared" si="34"/>
        <v>42</v>
      </c>
    </row>
    <row r="176" spans="1:36" ht="15.75" x14ac:dyDescent="0.25">
      <c r="A176" s="313"/>
      <c r="B176" s="296"/>
      <c r="C176" s="99" t="s">
        <v>110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 t="shared" si="34"/>
        <v>921</v>
      </c>
    </row>
    <row r="177" spans="1:36" ht="15.75" x14ac:dyDescent="0.25">
      <c r="A177" s="313"/>
      <c r="B177" s="296"/>
      <c r="C177" s="99" t="s">
        <v>111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 t="shared" si="34"/>
        <v>37</v>
      </c>
    </row>
    <row r="178" spans="1:36" ht="15.75" x14ac:dyDescent="0.25">
      <c r="A178" s="313"/>
      <c r="B178" s="296"/>
      <c r="C178" s="99" t="s">
        <v>112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 t="shared" si="34"/>
        <v>96</v>
      </c>
    </row>
    <row r="179" spans="1:36" ht="15.75" x14ac:dyDescent="0.25">
      <c r="A179" s="313"/>
      <c r="B179" s="296"/>
      <c r="C179" s="99" t="s">
        <v>113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 t="shared" si="34"/>
        <v>5</v>
      </c>
    </row>
    <row r="180" spans="1:36" ht="16.5" thickBot="1" x14ac:dyDescent="0.3">
      <c r="A180" s="313"/>
      <c r="B180" s="296"/>
      <c r="C180" s="100" t="s">
        <v>114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 t="shared" si="34"/>
        <v>237</v>
      </c>
    </row>
    <row r="181" spans="1:36" ht="18.75" x14ac:dyDescent="0.25">
      <c r="A181" s="313"/>
      <c r="B181" s="297" t="s">
        <v>72</v>
      </c>
      <c r="C181" s="298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 t="shared" ref="I181:AE181" si="35">SUM(I166:I180)</f>
        <v>400</v>
      </c>
      <c r="J181" s="182">
        <f t="shared" si="35"/>
        <v>374</v>
      </c>
      <c r="K181" s="182">
        <f t="shared" si="35"/>
        <v>400</v>
      </c>
      <c r="L181" s="182">
        <f t="shared" si="35"/>
        <v>393</v>
      </c>
      <c r="M181" s="182"/>
      <c r="N181" s="182"/>
      <c r="O181" s="182">
        <f t="shared" si="35"/>
        <v>342</v>
      </c>
      <c r="P181" s="182">
        <f t="shared" si="35"/>
        <v>400</v>
      </c>
      <c r="Q181" s="182">
        <f t="shared" si="35"/>
        <v>378</v>
      </c>
      <c r="R181" s="182">
        <f t="shared" si="35"/>
        <v>394</v>
      </c>
      <c r="S181" s="182">
        <f t="shared" si="35"/>
        <v>400</v>
      </c>
      <c r="T181" s="182"/>
      <c r="U181" s="182"/>
      <c r="V181" s="182">
        <f t="shared" si="35"/>
        <v>400</v>
      </c>
      <c r="W181" s="182">
        <f t="shared" si="35"/>
        <v>242</v>
      </c>
      <c r="X181" s="182">
        <f t="shared" si="35"/>
        <v>312</v>
      </c>
      <c r="Y181" s="182">
        <f t="shared" si="35"/>
        <v>400</v>
      </c>
      <c r="Z181" s="182">
        <f t="shared" si="35"/>
        <v>400</v>
      </c>
      <c r="AA181" s="182"/>
      <c r="AB181" s="182"/>
      <c r="AC181" s="182">
        <f t="shared" si="35"/>
        <v>357</v>
      </c>
      <c r="AD181" s="182">
        <f t="shared" si="35"/>
        <v>400</v>
      </c>
      <c r="AE181" s="182">
        <f t="shared" si="35"/>
        <v>340</v>
      </c>
      <c r="AF181" s="182">
        <f>SUM(AF166:AF180)</f>
        <v>396</v>
      </c>
      <c r="AG181" s="182">
        <f>SUM(AG166:AG180)</f>
        <v>400</v>
      </c>
      <c r="AH181" s="182"/>
      <c r="AI181" s="150">
        <f t="shared" si="34"/>
        <v>7845</v>
      </c>
    </row>
    <row r="182" spans="1:36" ht="18.75" x14ac:dyDescent="0.25">
      <c r="A182" s="313"/>
      <c r="B182" s="299" t="s">
        <v>71</v>
      </c>
      <c r="C182" s="300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 t="shared" si="34"/>
        <v>7737</v>
      </c>
    </row>
    <row r="183" spans="1:36" ht="18.75" x14ac:dyDescent="0.25">
      <c r="A183" s="313"/>
      <c r="B183" s="301" t="s">
        <v>115</v>
      </c>
      <c r="C183" s="302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 t="shared" si="34"/>
        <v>8400</v>
      </c>
    </row>
    <row r="184" spans="1:36" ht="18.75" x14ac:dyDescent="0.25">
      <c r="A184" s="313"/>
      <c r="B184" s="301" t="s">
        <v>125</v>
      </c>
      <c r="C184" s="302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 t="shared" ref="I184:AE184" si="36">I183-I182</f>
        <v>6</v>
      </c>
      <c r="J184" s="104">
        <f t="shared" si="36"/>
        <v>34</v>
      </c>
      <c r="K184" s="104">
        <f t="shared" si="36"/>
        <v>6</v>
      </c>
      <c r="L184" s="104">
        <f t="shared" si="36"/>
        <v>10</v>
      </c>
      <c r="M184" s="104"/>
      <c r="N184" s="104"/>
      <c r="O184" s="104">
        <f t="shared" si="36"/>
        <v>61</v>
      </c>
      <c r="P184" s="104">
        <f t="shared" si="36"/>
        <v>5</v>
      </c>
      <c r="Q184" s="104">
        <f t="shared" si="36"/>
        <v>28</v>
      </c>
      <c r="R184" s="104">
        <f t="shared" si="36"/>
        <v>15</v>
      </c>
      <c r="S184" s="104">
        <f t="shared" si="36"/>
        <v>3</v>
      </c>
      <c r="T184" s="104"/>
      <c r="U184" s="104"/>
      <c r="V184" s="104">
        <f t="shared" si="36"/>
        <v>4</v>
      </c>
      <c r="W184" s="104">
        <f t="shared" si="36"/>
        <v>163</v>
      </c>
      <c r="X184" s="104">
        <f t="shared" si="36"/>
        <v>93</v>
      </c>
      <c r="Y184" s="104">
        <f t="shared" si="36"/>
        <v>4</v>
      </c>
      <c r="Z184" s="104">
        <f t="shared" si="36"/>
        <v>6</v>
      </c>
      <c r="AA184" s="104"/>
      <c r="AB184" s="104"/>
      <c r="AC184" s="104">
        <f t="shared" si="36"/>
        <v>49</v>
      </c>
      <c r="AD184" s="104">
        <f t="shared" si="36"/>
        <v>3</v>
      </c>
      <c r="AE184" s="104">
        <f t="shared" si="36"/>
        <v>64</v>
      </c>
      <c r="AF184" s="104">
        <f>AF183-AF182</f>
        <v>10</v>
      </c>
      <c r="AG184" s="104">
        <f>AG183-AG182</f>
        <v>4</v>
      </c>
      <c r="AH184" s="104"/>
      <c r="AI184" s="153">
        <f t="shared" si="34"/>
        <v>663</v>
      </c>
    </row>
    <row r="185" spans="1:36" ht="18.75" x14ac:dyDescent="0.25">
      <c r="A185" s="313"/>
      <c r="B185" s="301" t="s">
        <v>197</v>
      </c>
      <c r="C185" s="302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 t="shared" ref="I185:AG185" si="37">I183-I181</f>
        <v>0</v>
      </c>
      <c r="J185" s="104">
        <f t="shared" si="37"/>
        <v>26</v>
      </c>
      <c r="K185" s="104">
        <f t="shared" si="37"/>
        <v>0</v>
      </c>
      <c r="L185" s="104">
        <f t="shared" si="37"/>
        <v>7</v>
      </c>
      <c r="M185" s="104"/>
      <c r="N185" s="104"/>
      <c r="O185" s="104">
        <f t="shared" si="37"/>
        <v>58</v>
      </c>
      <c r="P185" s="104">
        <f t="shared" si="37"/>
        <v>0</v>
      </c>
      <c r="Q185" s="104">
        <f t="shared" si="37"/>
        <v>22</v>
      </c>
      <c r="R185" s="104">
        <f t="shared" si="37"/>
        <v>6</v>
      </c>
      <c r="S185" s="104">
        <f t="shared" si="37"/>
        <v>0</v>
      </c>
      <c r="T185" s="104"/>
      <c r="U185" s="104"/>
      <c r="V185" s="104">
        <f t="shared" si="37"/>
        <v>0</v>
      </c>
      <c r="W185" s="104">
        <f t="shared" si="37"/>
        <v>158</v>
      </c>
      <c r="X185" s="104">
        <f t="shared" si="37"/>
        <v>88</v>
      </c>
      <c r="Y185" s="104">
        <f t="shared" si="37"/>
        <v>0</v>
      </c>
      <c r="Z185" s="104">
        <f t="shared" si="37"/>
        <v>0</v>
      </c>
      <c r="AA185" s="104"/>
      <c r="AB185" s="104"/>
      <c r="AC185" s="104">
        <f t="shared" si="37"/>
        <v>43</v>
      </c>
      <c r="AD185" s="104">
        <f t="shared" si="37"/>
        <v>0</v>
      </c>
      <c r="AE185" s="104">
        <f t="shared" si="37"/>
        <v>60</v>
      </c>
      <c r="AF185" s="104">
        <f t="shared" si="37"/>
        <v>4</v>
      </c>
      <c r="AG185" s="104">
        <f t="shared" si="37"/>
        <v>0</v>
      </c>
      <c r="AH185" s="104"/>
      <c r="AI185" s="153">
        <f>SUM(D185:AH185)</f>
        <v>555</v>
      </c>
    </row>
    <row r="186" spans="1:36" ht="16.5" thickBot="1" x14ac:dyDescent="0.3">
      <c r="A186" s="313"/>
      <c r="B186" s="303" t="s">
        <v>116</v>
      </c>
      <c r="C186" s="304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 t="shared" ref="I186:AE186" si="38">I167+I169+I171+I173+I175+I177</f>
        <v>13</v>
      </c>
      <c r="J186" s="104">
        <f t="shared" si="38"/>
        <v>10</v>
      </c>
      <c r="K186" s="104">
        <f t="shared" si="38"/>
        <v>6</v>
      </c>
      <c r="L186" s="104">
        <f t="shared" si="38"/>
        <v>15</v>
      </c>
      <c r="M186" s="104"/>
      <c r="N186" s="104"/>
      <c r="O186" s="104">
        <f t="shared" si="38"/>
        <v>15</v>
      </c>
      <c r="P186" s="104">
        <f t="shared" si="38"/>
        <v>14</v>
      </c>
      <c r="Q186" s="104">
        <f t="shared" si="38"/>
        <v>12</v>
      </c>
      <c r="R186" s="104">
        <f t="shared" si="38"/>
        <v>12</v>
      </c>
      <c r="S186" s="104">
        <f t="shared" si="38"/>
        <v>11</v>
      </c>
      <c r="T186" s="104"/>
      <c r="U186" s="104"/>
      <c r="V186" s="104">
        <f t="shared" si="38"/>
        <v>17</v>
      </c>
      <c r="W186" s="104">
        <f t="shared" si="38"/>
        <v>9</v>
      </c>
      <c r="X186" s="104">
        <f t="shared" si="38"/>
        <v>17</v>
      </c>
      <c r="Y186" s="104">
        <f t="shared" si="38"/>
        <v>12</v>
      </c>
      <c r="Z186" s="104">
        <f t="shared" si="38"/>
        <v>13</v>
      </c>
      <c r="AA186" s="104"/>
      <c r="AB186" s="104"/>
      <c r="AC186" s="104">
        <f t="shared" si="38"/>
        <v>11</v>
      </c>
      <c r="AD186" s="104">
        <f t="shared" si="38"/>
        <v>19</v>
      </c>
      <c r="AE186" s="104">
        <f t="shared" si="38"/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 t="shared" si="34"/>
        <v>263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237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36" ht="15.75" x14ac:dyDescent="0.25">
      <c r="A190" s="315"/>
      <c r="B190" s="296"/>
      <c r="C190" s="99" t="s">
        <v>103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36" ht="15.75" x14ac:dyDescent="0.25">
      <c r="A191" s="315"/>
      <c r="B191" s="296"/>
      <c r="C191" s="99" t="s">
        <v>117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 t="shared" ref="AI191:AI209" si="39">SUM(D191:AH191)</f>
        <v>205</v>
      </c>
    </row>
    <row r="192" spans="1:36" ht="15.75" x14ac:dyDescent="0.25">
      <c r="A192" s="315"/>
      <c r="B192" s="296"/>
      <c r="C192" s="99" t="s">
        <v>118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 t="shared" si="39"/>
        <v>2</v>
      </c>
    </row>
    <row r="193" spans="1:35" ht="15.75" x14ac:dyDescent="0.25">
      <c r="A193" s="315"/>
      <c r="B193" s="296"/>
      <c r="C193" s="99" t="s">
        <v>104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 t="shared" si="39"/>
        <v>867</v>
      </c>
    </row>
    <row r="194" spans="1:35" ht="15.75" x14ac:dyDescent="0.25">
      <c r="A194" s="315"/>
      <c r="B194" s="296"/>
      <c r="C194" s="99" t="s">
        <v>105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 t="shared" si="39"/>
        <v>2</v>
      </c>
    </row>
    <row r="195" spans="1:35" ht="15.75" x14ac:dyDescent="0.25">
      <c r="A195" s="315"/>
      <c r="B195" s="296"/>
      <c r="C195" s="99" t="s">
        <v>106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 t="shared" si="39"/>
        <v>958</v>
      </c>
    </row>
    <row r="196" spans="1:35" ht="15.75" x14ac:dyDescent="0.25">
      <c r="A196" s="315"/>
      <c r="B196" s="296"/>
      <c r="C196" s="99" t="s">
        <v>107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 t="shared" si="39"/>
        <v>2</v>
      </c>
    </row>
    <row r="197" spans="1:35" ht="15.75" x14ac:dyDescent="0.25">
      <c r="A197" s="315"/>
      <c r="B197" s="296"/>
      <c r="C197" s="99" t="s">
        <v>108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 t="shared" si="39"/>
        <v>268</v>
      </c>
    </row>
    <row r="198" spans="1:35" ht="15.75" x14ac:dyDescent="0.25">
      <c r="A198" s="315"/>
      <c r="B198" s="296"/>
      <c r="C198" s="99" t="s">
        <v>109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 t="shared" si="39"/>
        <v>0</v>
      </c>
    </row>
    <row r="199" spans="1:35" ht="15.75" x14ac:dyDescent="0.25">
      <c r="A199" s="315"/>
      <c r="B199" s="296"/>
      <c r="C199" s="99" t="s">
        <v>110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 t="shared" si="39"/>
        <v>212</v>
      </c>
    </row>
    <row r="200" spans="1:35" ht="15.75" x14ac:dyDescent="0.25">
      <c r="A200" s="315"/>
      <c r="B200" s="296"/>
      <c r="C200" s="99" t="s">
        <v>111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 t="shared" si="39"/>
        <v>0</v>
      </c>
    </row>
    <row r="201" spans="1:35" ht="15.75" x14ac:dyDescent="0.25">
      <c r="A201" s="315"/>
      <c r="B201" s="296"/>
      <c r="C201" s="99" t="s">
        <v>112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 t="shared" si="39"/>
        <v>35</v>
      </c>
    </row>
    <row r="202" spans="1:35" ht="15.75" x14ac:dyDescent="0.25">
      <c r="A202" s="315"/>
      <c r="B202" s="296"/>
      <c r="C202" s="99" t="s">
        <v>113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 t="shared" si="39"/>
        <v>2</v>
      </c>
    </row>
    <row r="203" spans="1:35" ht="16.5" thickBot="1" x14ac:dyDescent="0.3">
      <c r="A203" s="315"/>
      <c r="B203" s="296"/>
      <c r="C203" s="100" t="s">
        <v>114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 t="shared" si="39"/>
        <v>71</v>
      </c>
    </row>
    <row r="204" spans="1:35" ht="18.75" x14ac:dyDescent="0.25">
      <c r="A204" s="315"/>
      <c r="B204" s="297" t="s">
        <v>72</v>
      </c>
      <c r="C204" s="298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 t="shared" ref="S204:AE204" si="40">SUM(S189:S203)</f>
        <v>210</v>
      </c>
      <c r="T204" s="182"/>
      <c r="U204" s="182"/>
      <c r="V204" s="182">
        <f t="shared" si="40"/>
        <v>307</v>
      </c>
      <c r="W204" s="182">
        <f t="shared" si="40"/>
        <v>187</v>
      </c>
      <c r="X204" s="182">
        <f t="shared" si="40"/>
        <v>174</v>
      </c>
      <c r="Y204" s="182">
        <f t="shared" si="40"/>
        <v>270</v>
      </c>
      <c r="Z204" s="182">
        <f t="shared" si="40"/>
        <v>243</v>
      </c>
      <c r="AA204" s="182"/>
      <c r="AB204" s="182"/>
      <c r="AC204" s="182">
        <f t="shared" si="40"/>
        <v>250</v>
      </c>
      <c r="AD204" s="182">
        <f t="shared" si="40"/>
        <v>268</v>
      </c>
      <c r="AE204" s="182">
        <f t="shared" si="40"/>
        <v>285</v>
      </c>
      <c r="AF204" s="182">
        <f>SUM(AF189:AF203)</f>
        <v>283</v>
      </c>
      <c r="AG204" s="182">
        <f>SUM(AG189:AG203)</f>
        <v>400</v>
      </c>
      <c r="AH204" s="182"/>
      <c r="AI204" s="150">
        <f t="shared" si="39"/>
        <v>5702</v>
      </c>
    </row>
    <row r="205" spans="1:35" ht="18.75" x14ac:dyDescent="0.25">
      <c r="A205" s="315"/>
      <c r="B205" s="299" t="s">
        <v>71</v>
      </c>
      <c r="C205" s="300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 t="shared" si="39"/>
        <v>5523</v>
      </c>
    </row>
    <row r="206" spans="1:35" ht="18.75" x14ac:dyDescent="0.25">
      <c r="A206" s="315"/>
      <c r="B206" s="301" t="s">
        <v>115</v>
      </c>
      <c r="C206" s="302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 t="shared" si="39"/>
        <v>8400</v>
      </c>
    </row>
    <row r="207" spans="1:35" ht="18.75" x14ac:dyDescent="0.25">
      <c r="A207" s="315"/>
      <c r="B207" s="301" t="s">
        <v>125</v>
      </c>
      <c r="C207" s="302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 t="shared" ref="I207:AE207" si="41">I206-I205</f>
        <v>38</v>
      </c>
      <c r="J207" s="104">
        <f t="shared" si="41"/>
        <v>137</v>
      </c>
      <c r="K207" s="104">
        <f t="shared" si="41"/>
        <v>105</v>
      </c>
      <c r="L207" s="104">
        <f t="shared" si="41"/>
        <v>129</v>
      </c>
      <c r="M207" s="104"/>
      <c r="N207" s="104"/>
      <c r="O207" s="104">
        <f t="shared" si="41"/>
        <v>126</v>
      </c>
      <c r="P207" s="104">
        <f t="shared" si="41"/>
        <v>120</v>
      </c>
      <c r="Q207" s="104">
        <f t="shared" si="41"/>
        <v>138</v>
      </c>
      <c r="R207" s="104">
        <f t="shared" si="41"/>
        <v>83</v>
      </c>
      <c r="S207" s="104">
        <f t="shared" si="41"/>
        <v>190</v>
      </c>
      <c r="T207" s="104"/>
      <c r="U207" s="104"/>
      <c r="V207" s="104">
        <f t="shared" si="41"/>
        <v>93</v>
      </c>
      <c r="W207" s="104">
        <f t="shared" si="41"/>
        <v>213</v>
      </c>
      <c r="X207" s="104">
        <f t="shared" si="41"/>
        <v>226</v>
      </c>
      <c r="Y207" s="104">
        <f t="shared" si="41"/>
        <v>130</v>
      </c>
      <c r="Z207" s="104">
        <f t="shared" si="41"/>
        <v>157</v>
      </c>
      <c r="AA207" s="104"/>
      <c r="AB207" s="104"/>
      <c r="AC207" s="104">
        <f t="shared" si="41"/>
        <v>150</v>
      </c>
      <c r="AD207" s="104">
        <f t="shared" si="41"/>
        <v>132</v>
      </c>
      <c r="AE207" s="104">
        <f t="shared" si="41"/>
        <v>115</v>
      </c>
      <c r="AF207" s="104">
        <f>AF206-AF205</f>
        <v>117</v>
      </c>
      <c r="AG207" s="104">
        <f>AG206-AG205</f>
        <v>179</v>
      </c>
      <c r="AH207" s="104"/>
      <c r="AI207" s="153">
        <f t="shared" si="39"/>
        <v>2877</v>
      </c>
    </row>
    <row r="208" spans="1:35" ht="18.75" x14ac:dyDescent="0.25">
      <c r="A208" s="315"/>
      <c r="B208" s="301" t="s">
        <v>197</v>
      </c>
      <c r="C208" s="302"/>
      <c r="D208" s="181"/>
      <c r="E208" s="104">
        <f>E206-E204</f>
        <v>164</v>
      </c>
      <c r="F208" s="104"/>
      <c r="G208" s="104"/>
      <c r="H208" s="104">
        <f t="shared" ref="H208" si="42">H206-H204</f>
        <v>135</v>
      </c>
      <c r="I208" s="104">
        <f t="shared" ref="I208:AG208" si="43">I206-I204</f>
        <v>38</v>
      </c>
      <c r="J208" s="104">
        <f t="shared" si="43"/>
        <v>137</v>
      </c>
      <c r="K208" s="104">
        <f t="shared" si="43"/>
        <v>105</v>
      </c>
      <c r="L208" s="104">
        <f t="shared" si="43"/>
        <v>129</v>
      </c>
      <c r="M208" s="104"/>
      <c r="N208" s="104"/>
      <c r="O208" s="104">
        <f t="shared" si="43"/>
        <v>126</v>
      </c>
      <c r="P208" s="104">
        <f t="shared" si="43"/>
        <v>120</v>
      </c>
      <c r="Q208" s="104">
        <f t="shared" si="43"/>
        <v>138</v>
      </c>
      <c r="R208" s="104">
        <f t="shared" si="43"/>
        <v>83</v>
      </c>
      <c r="S208" s="104">
        <f t="shared" si="43"/>
        <v>190</v>
      </c>
      <c r="T208" s="104"/>
      <c r="U208" s="104"/>
      <c r="V208" s="104">
        <f t="shared" si="43"/>
        <v>93</v>
      </c>
      <c r="W208" s="104">
        <f t="shared" si="43"/>
        <v>213</v>
      </c>
      <c r="X208" s="104">
        <f t="shared" si="43"/>
        <v>226</v>
      </c>
      <c r="Y208" s="104">
        <f t="shared" si="43"/>
        <v>130</v>
      </c>
      <c r="Z208" s="104">
        <f t="shared" si="43"/>
        <v>157</v>
      </c>
      <c r="AA208" s="104"/>
      <c r="AB208" s="104"/>
      <c r="AC208" s="104">
        <f t="shared" si="43"/>
        <v>150</v>
      </c>
      <c r="AD208" s="104">
        <f t="shared" si="43"/>
        <v>132</v>
      </c>
      <c r="AE208" s="104">
        <f t="shared" si="43"/>
        <v>115</v>
      </c>
      <c r="AF208" s="104">
        <f t="shared" si="43"/>
        <v>117</v>
      </c>
      <c r="AG208" s="104">
        <f t="shared" si="43"/>
        <v>0</v>
      </c>
      <c r="AH208" s="104"/>
      <c r="AI208" s="153">
        <f>SUM(D208:AH208)</f>
        <v>2698</v>
      </c>
    </row>
    <row r="209" spans="1:36" ht="16.5" thickBot="1" x14ac:dyDescent="0.3">
      <c r="A209" s="315"/>
      <c r="B209" s="303" t="s">
        <v>116</v>
      </c>
      <c r="C209" s="304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 t="shared" ref="I209:AE209" si="44">I190+I192+I194+I196+I198+I200</f>
        <v>0</v>
      </c>
      <c r="J209" s="104">
        <f t="shared" si="44"/>
        <v>0</v>
      </c>
      <c r="K209" s="104">
        <f t="shared" si="44"/>
        <v>0</v>
      </c>
      <c r="L209" s="104">
        <f t="shared" si="44"/>
        <v>0</v>
      </c>
      <c r="M209" s="104"/>
      <c r="N209" s="104"/>
      <c r="O209" s="104">
        <f t="shared" si="44"/>
        <v>0</v>
      </c>
      <c r="P209" s="104">
        <f t="shared" si="44"/>
        <v>0</v>
      </c>
      <c r="Q209" s="104">
        <f t="shared" si="44"/>
        <v>0</v>
      </c>
      <c r="R209" s="104">
        <f t="shared" si="44"/>
        <v>0</v>
      </c>
      <c r="S209" s="104">
        <f t="shared" si="44"/>
        <v>0</v>
      </c>
      <c r="T209" s="104"/>
      <c r="U209" s="104"/>
      <c r="V209" s="104">
        <f t="shared" si="44"/>
        <v>0</v>
      </c>
      <c r="W209" s="104">
        <f t="shared" si="44"/>
        <v>0</v>
      </c>
      <c r="X209" s="104">
        <f t="shared" si="44"/>
        <v>1</v>
      </c>
      <c r="Y209" s="104">
        <f t="shared" si="44"/>
        <v>0</v>
      </c>
      <c r="Z209" s="104">
        <f t="shared" si="44"/>
        <v>1</v>
      </c>
      <c r="AA209" s="104"/>
      <c r="AB209" s="104"/>
      <c r="AC209" s="104">
        <f t="shared" si="44"/>
        <v>0</v>
      </c>
      <c r="AD209" s="104">
        <f t="shared" si="44"/>
        <v>0</v>
      </c>
      <c r="AE209" s="104">
        <f t="shared" si="44"/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 t="shared" si="39"/>
        <v>6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238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36" ht="15.75" x14ac:dyDescent="0.25">
      <c r="A213" s="315"/>
      <c r="B213" s="296"/>
      <c r="C213" s="99" t="s">
        <v>103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36" ht="15.75" x14ac:dyDescent="0.25">
      <c r="A214" s="315"/>
      <c r="B214" s="296"/>
      <c r="C214" s="99" t="s">
        <v>117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 t="shared" ref="AI214:AI232" si="45">SUM(D214:AH214)</f>
        <v>213</v>
      </c>
    </row>
    <row r="215" spans="1:36" ht="15.75" x14ac:dyDescent="0.25">
      <c r="A215" s="315"/>
      <c r="B215" s="296"/>
      <c r="C215" s="99" t="s">
        <v>118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 t="shared" si="45"/>
        <v>0</v>
      </c>
    </row>
    <row r="216" spans="1:36" ht="15.75" x14ac:dyDescent="0.25">
      <c r="A216" s="315"/>
      <c r="B216" s="296"/>
      <c r="C216" s="99" t="s">
        <v>104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 t="shared" si="45"/>
        <v>319</v>
      </c>
    </row>
    <row r="217" spans="1:36" ht="15.75" x14ac:dyDescent="0.25">
      <c r="A217" s="315"/>
      <c r="B217" s="296"/>
      <c r="C217" s="99" t="s">
        <v>105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 t="shared" si="45"/>
        <v>13</v>
      </c>
    </row>
    <row r="218" spans="1:36" ht="15.75" x14ac:dyDescent="0.25">
      <c r="A218" s="315"/>
      <c r="B218" s="296"/>
      <c r="C218" s="99" t="s">
        <v>106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 t="shared" si="45"/>
        <v>327</v>
      </c>
    </row>
    <row r="219" spans="1:36" ht="15.75" x14ac:dyDescent="0.25">
      <c r="A219" s="315"/>
      <c r="B219" s="296"/>
      <c r="C219" s="99" t="s">
        <v>107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 t="shared" si="45"/>
        <v>2</v>
      </c>
    </row>
    <row r="220" spans="1:36" ht="15.75" x14ac:dyDescent="0.25">
      <c r="A220" s="315"/>
      <c r="B220" s="296"/>
      <c r="C220" s="99" t="s">
        <v>108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 t="shared" si="45"/>
        <v>132</v>
      </c>
    </row>
    <row r="221" spans="1:36" ht="15.75" x14ac:dyDescent="0.25">
      <c r="A221" s="315"/>
      <c r="B221" s="296"/>
      <c r="C221" s="99" t="s">
        <v>109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 t="shared" si="45"/>
        <v>21</v>
      </c>
    </row>
    <row r="222" spans="1:36" ht="15.75" x14ac:dyDescent="0.25">
      <c r="A222" s="315"/>
      <c r="B222" s="296"/>
      <c r="C222" s="99" t="s">
        <v>110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 t="shared" si="45"/>
        <v>89</v>
      </c>
    </row>
    <row r="223" spans="1:36" ht="15.75" x14ac:dyDescent="0.25">
      <c r="A223" s="315"/>
      <c r="B223" s="296"/>
      <c r="C223" s="99" t="s">
        <v>111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 t="shared" si="45"/>
        <v>4</v>
      </c>
    </row>
    <row r="224" spans="1:36" ht="15.75" x14ac:dyDescent="0.25">
      <c r="A224" s="315"/>
      <c r="B224" s="296"/>
      <c r="C224" s="99" t="s">
        <v>112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 t="shared" si="45"/>
        <v>141</v>
      </c>
    </row>
    <row r="225" spans="1:36" ht="15.75" x14ac:dyDescent="0.25">
      <c r="A225" s="315"/>
      <c r="B225" s="296"/>
      <c r="C225" s="99" t="s">
        <v>113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 t="shared" si="45"/>
        <v>6</v>
      </c>
    </row>
    <row r="226" spans="1:36" ht="16.5" thickBot="1" x14ac:dyDescent="0.3">
      <c r="A226" s="315"/>
      <c r="B226" s="296"/>
      <c r="C226" s="100" t="s">
        <v>114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 t="shared" si="45"/>
        <v>146</v>
      </c>
    </row>
    <row r="227" spans="1:36" ht="18.75" x14ac:dyDescent="0.25">
      <c r="A227" s="315"/>
      <c r="B227" s="297" t="s">
        <v>72</v>
      </c>
      <c r="C227" s="298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 t="shared" ref="V227:AG227" si="46">SUM(V212:V226)</f>
        <v>214</v>
      </c>
      <c r="W227" s="182">
        <v>160</v>
      </c>
      <c r="X227" s="182">
        <f t="shared" si="46"/>
        <v>114</v>
      </c>
      <c r="Y227" s="182">
        <f t="shared" si="46"/>
        <v>208</v>
      </c>
      <c r="Z227" s="182">
        <f t="shared" si="46"/>
        <v>285</v>
      </c>
      <c r="AA227" s="182"/>
      <c r="AB227" s="182"/>
      <c r="AC227" s="181"/>
      <c r="AD227" s="182">
        <f t="shared" si="46"/>
        <v>195</v>
      </c>
      <c r="AE227" s="182">
        <f t="shared" si="46"/>
        <v>174</v>
      </c>
      <c r="AF227" s="182">
        <f t="shared" si="46"/>
        <v>245</v>
      </c>
      <c r="AG227" s="182">
        <f t="shared" si="46"/>
        <v>313</v>
      </c>
      <c r="AH227" s="182"/>
      <c r="AI227" s="150">
        <f t="shared" si="45"/>
        <v>4940</v>
      </c>
    </row>
    <row r="228" spans="1:36" ht="18.75" x14ac:dyDescent="0.25">
      <c r="A228" s="315"/>
      <c r="B228" s="299" t="s">
        <v>71</v>
      </c>
      <c r="C228" s="300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 t="shared" si="45"/>
        <v>4940</v>
      </c>
    </row>
    <row r="229" spans="1:36" ht="18.75" x14ac:dyDescent="0.25">
      <c r="A229" s="315"/>
      <c r="B229" s="301" t="s">
        <v>115</v>
      </c>
      <c r="C229" s="302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 t="shared" si="45"/>
        <v>8000</v>
      </c>
    </row>
    <row r="230" spans="1:36" ht="18.75" x14ac:dyDescent="0.25">
      <c r="A230" s="315"/>
      <c r="B230" s="301" t="s">
        <v>125</v>
      </c>
      <c r="C230" s="302"/>
      <c r="D230" s="181"/>
      <c r="E230" s="104">
        <f>E229-E228</f>
        <v>57</v>
      </c>
      <c r="F230" s="104"/>
      <c r="G230" s="104"/>
      <c r="H230" s="104">
        <f t="shared" ref="H230:AE230" si="47">H229-H228</f>
        <v>143</v>
      </c>
      <c r="I230" s="104">
        <f t="shared" si="47"/>
        <v>43</v>
      </c>
      <c r="J230" s="104">
        <f t="shared" si="47"/>
        <v>135</v>
      </c>
      <c r="K230" s="104">
        <f t="shared" si="47"/>
        <v>176</v>
      </c>
      <c r="L230" s="104">
        <f t="shared" si="47"/>
        <v>101</v>
      </c>
      <c r="M230" s="104"/>
      <c r="N230" s="104"/>
      <c r="O230" s="104">
        <f t="shared" si="47"/>
        <v>165</v>
      </c>
      <c r="P230" s="104">
        <f t="shared" si="47"/>
        <v>126</v>
      </c>
      <c r="Q230" s="104">
        <f t="shared" si="47"/>
        <v>184</v>
      </c>
      <c r="R230" s="104">
        <f t="shared" si="47"/>
        <v>129</v>
      </c>
      <c r="S230" s="104">
        <f t="shared" si="47"/>
        <v>109</v>
      </c>
      <c r="T230" s="104"/>
      <c r="U230" s="104"/>
      <c r="V230" s="104">
        <f t="shared" si="47"/>
        <v>186</v>
      </c>
      <c r="W230" s="104">
        <f t="shared" si="47"/>
        <v>240</v>
      </c>
      <c r="X230" s="104">
        <f t="shared" si="47"/>
        <v>286</v>
      </c>
      <c r="Y230" s="104">
        <f t="shared" si="47"/>
        <v>192</v>
      </c>
      <c r="Z230" s="104">
        <f t="shared" si="47"/>
        <v>115</v>
      </c>
      <c r="AA230" s="104"/>
      <c r="AB230" s="104"/>
      <c r="AC230" s="181"/>
      <c r="AD230" s="104">
        <f t="shared" si="47"/>
        <v>205</v>
      </c>
      <c r="AE230" s="104">
        <f t="shared" si="47"/>
        <v>226</v>
      </c>
      <c r="AF230" s="104">
        <f t="shared" ref="AF230:AG230" si="48">AF229-AF228</f>
        <v>155</v>
      </c>
      <c r="AG230" s="104">
        <f t="shared" si="48"/>
        <v>87</v>
      </c>
      <c r="AH230" s="104"/>
      <c r="AI230" s="153">
        <f t="shared" si="45"/>
        <v>3060</v>
      </c>
    </row>
    <row r="231" spans="1:36" ht="18.75" x14ac:dyDescent="0.25">
      <c r="A231" s="315"/>
      <c r="B231" s="301" t="s">
        <v>197</v>
      </c>
      <c r="C231" s="302"/>
      <c r="D231" s="181"/>
      <c r="E231" s="104">
        <f t="shared" ref="E231:AG231" si="49">E229-E227</f>
        <v>57</v>
      </c>
      <c r="F231" s="104"/>
      <c r="G231" s="104"/>
      <c r="H231" s="104">
        <f t="shared" si="49"/>
        <v>143</v>
      </c>
      <c r="I231" s="104">
        <f t="shared" si="49"/>
        <v>43</v>
      </c>
      <c r="J231" s="104">
        <f t="shared" si="49"/>
        <v>135</v>
      </c>
      <c r="K231" s="104">
        <f t="shared" si="49"/>
        <v>176</v>
      </c>
      <c r="L231" s="104">
        <f t="shared" si="49"/>
        <v>101</v>
      </c>
      <c r="M231" s="104"/>
      <c r="N231" s="104"/>
      <c r="O231" s="104">
        <f t="shared" si="49"/>
        <v>165</v>
      </c>
      <c r="P231" s="104">
        <f t="shared" si="49"/>
        <v>126</v>
      </c>
      <c r="Q231" s="104">
        <f t="shared" si="49"/>
        <v>184</v>
      </c>
      <c r="R231" s="104">
        <f t="shared" si="49"/>
        <v>129</v>
      </c>
      <c r="S231" s="104">
        <f t="shared" si="49"/>
        <v>109</v>
      </c>
      <c r="T231" s="104"/>
      <c r="U231" s="104"/>
      <c r="V231" s="104">
        <f t="shared" si="49"/>
        <v>186</v>
      </c>
      <c r="W231" s="104">
        <f t="shared" si="49"/>
        <v>240</v>
      </c>
      <c r="X231" s="104">
        <f t="shared" si="49"/>
        <v>286</v>
      </c>
      <c r="Y231" s="104">
        <f t="shared" si="49"/>
        <v>192</v>
      </c>
      <c r="Z231" s="104">
        <f t="shared" si="49"/>
        <v>115</v>
      </c>
      <c r="AA231" s="104"/>
      <c r="AB231" s="104"/>
      <c r="AC231" s="181"/>
      <c r="AD231" s="104">
        <f t="shared" si="49"/>
        <v>205</v>
      </c>
      <c r="AE231" s="104">
        <f t="shared" si="49"/>
        <v>226</v>
      </c>
      <c r="AF231" s="104">
        <f t="shared" si="49"/>
        <v>155</v>
      </c>
      <c r="AG231" s="104">
        <f t="shared" si="49"/>
        <v>87</v>
      </c>
      <c r="AH231" s="104"/>
      <c r="AI231" s="153">
        <f>SUM(D231:AH231)</f>
        <v>3060</v>
      </c>
    </row>
    <row r="232" spans="1:36" ht="16.5" thickBot="1" x14ac:dyDescent="0.3">
      <c r="A232" s="315"/>
      <c r="B232" s="303" t="s">
        <v>116</v>
      </c>
      <c r="C232" s="304"/>
      <c r="D232" s="181"/>
      <c r="E232" s="104">
        <f>E213+E215+E217+E219+E221+E223</f>
        <v>0</v>
      </c>
      <c r="F232" s="104"/>
      <c r="G232" s="104"/>
      <c r="H232" s="104">
        <f t="shared" ref="H232:AE232" si="50">H213+H215+H217+H219+H221+H223</f>
        <v>0</v>
      </c>
      <c r="I232" s="104">
        <f t="shared" si="50"/>
        <v>0</v>
      </c>
      <c r="J232" s="104">
        <f t="shared" si="50"/>
        <v>0</v>
      </c>
      <c r="K232" s="104">
        <f t="shared" si="50"/>
        <v>0</v>
      </c>
      <c r="L232" s="104">
        <f t="shared" si="50"/>
        <v>0</v>
      </c>
      <c r="M232" s="104"/>
      <c r="N232" s="104"/>
      <c r="O232" s="104">
        <f t="shared" si="50"/>
        <v>0</v>
      </c>
      <c r="P232" s="104">
        <f t="shared" si="50"/>
        <v>0</v>
      </c>
      <c r="Q232" s="104">
        <f t="shared" si="50"/>
        <v>0</v>
      </c>
      <c r="R232" s="104">
        <f t="shared" si="50"/>
        <v>0</v>
      </c>
      <c r="S232" s="104">
        <f t="shared" si="50"/>
        <v>0</v>
      </c>
      <c r="T232" s="104"/>
      <c r="U232" s="104"/>
      <c r="V232" s="104">
        <f t="shared" si="50"/>
        <v>4</v>
      </c>
      <c r="W232" s="104">
        <f t="shared" si="50"/>
        <v>0</v>
      </c>
      <c r="X232" s="104">
        <f t="shared" si="50"/>
        <v>3</v>
      </c>
      <c r="Y232" s="104">
        <f t="shared" si="50"/>
        <v>9</v>
      </c>
      <c r="Z232" s="104">
        <f t="shared" si="50"/>
        <v>8</v>
      </c>
      <c r="AA232" s="104"/>
      <c r="AB232" s="104"/>
      <c r="AC232" s="181"/>
      <c r="AD232" s="104">
        <f t="shared" si="50"/>
        <v>5</v>
      </c>
      <c r="AE232" s="104">
        <f t="shared" si="50"/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 t="shared" si="45"/>
        <v>49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36" ht="15.75" x14ac:dyDescent="0.25">
      <c r="A236" s="315"/>
      <c r="B236" s="296"/>
      <c r="C236" s="99" t="s">
        <v>103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36" ht="15.75" x14ac:dyDescent="0.25">
      <c r="A237" s="315"/>
      <c r="B237" s="296"/>
      <c r="C237" s="99" t="s">
        <v>117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 t="shared" ref="AI237:AI255" si="51">SUM(D237:AH237)</f>
        <v>413</v>
      </c>
    </row>
    <row r="238" spans="1:36" ht="15.75" x14ac:dyDescent="0.25">
      <c r="A238" s="315"/>
      <c r="B238" s="296"/>
      <c r="C238" s="99" t="s">
        <v>118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 t="shared" si="51"/>
        <v>14</v>
      </c>
    </row>
    <row r="239" spans="1:36" ht="15.75" x14ac:dyDescent="0.25">
      <c r="A239" s="315"/>
      <c r="B239" s="296"/>
      <c r="C239" s="99" t="s">
        <v>104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 t="shared" si="51"/>
        <v>2181</v>
      </c>
    </row>
    <row r="240" spans="1:36" ht="15.75" x14ac:dyDescent="0.25">
      <c r="A240" s="315"/>
      <c r="B240" s="296"/>
      <c r="C240" s="99" t="s">
        <v>105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 t="shared" si="51"/>
        <v>115</v>
      </c>
    </row>
    <row r="241" spans="1:36" ht="15.75" x14ac:dyDescent="0.25">
      <c r="A241" s="315"/>
      <c r="B241" s="296"/>
      <c r="C241" s="99" t="s">
        <v>106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 t="shared" si="51"/>
        <v>842</v>
      </c>
    </row>
    <row r="242" spans="1:36" ht="15.75" x14ac:dyDescent="0.25">
      <c r="A242" s="315"/>
      <c r="B242" s="296"/>
      <c r="C242" s="99" t="s">
        <v>107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 t="shared" si="51"/>
        <v>28</v>
      </c>
    </row>
    <row r="243" spans="1:36" ht="15.75" x14ac:dyDescent="0.25">
      <c r="A243" s="315"/>
      <c r="B243" s="296"/>
      <c r="C243" s="99" t="s">
        <v>108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 t="shared" si="51"/>
        <v>678</v>
      </c>
    </row>
    <row r="244" spans="1:36" ht="15.75" x14ac:dyDescent="0.25">
      <c r="A244" s="315"/>
      <c r="B244" s="296"/>
      <c r="C244" s="99" t="s">
        <v>109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 t="shared" si="51"/>
        <v>22</v>
      </c>
    </row>
    <row r="245" spans="1:36" ht="15.75" x14ac:dyDescent="0.25">
      <c r="A245" s="315"/>
      <c r="B245" s="296"/>
      <c r="C245" s="99" t="s">
        <v>110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 t="shared" si="51"/>
        <v>197</v>
      </c>
    </row>
    <row r="246" spans="1:36" ht="15.75" x14ac:dyDescent="0.25">
      <c r="A246" s="315"/>
      <c r="B246" s="296"/>
      <c r="C246" s="99" t="s">
        <v>111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 t="shared" si="51"/>
        <v>2</v>
      </c>
    </row>
    <row r="247" spans="1:36" ht="15.75" x14ac:dyDescent="0.25">
      <c r="A247" s="315"/>
      <c r="B247" s="296"/>
      <c r="C247" s="99" t="s">
        <v>112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 t="shared" si="51"/>
        <v>131</v>
      </c>
    </row>
    <row r="248" spans="1:36" ht="15.75" x14ac:dyDescent="0.25">
      <c r="A248" s="315"/>
      <c r="B248" s="296"/>
      <c r="C248" s="99" t="s">
        <v>113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 t="shared" si="51"/>
        <v>2</v>
      </c>
    </row>
    <row r="249" spans="1:36" ht="16.5" thickBot="1" x14ac:dyDescent="0.3">
      <c r="A249" s="315"/>
      <c r="B249" s="296"/>
      <c r="C249" s="100" t="s">
        <v>114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 t="shared" si="51"/>
        <v>231</v>
      </c>
    </row>
    <row r="250" spans="1:36" ht="18.75" x14ac:dyDescent="0.25">
      <c r="A250" s="315"/>
      <c r="B250" s="297" t="s">
        <v>72</v>
      </c>
      <c r="C250" s="298"/>
      <c r="D250" s="181"/>
      <c r="E250" s="182">
        <f t="shared" ref="E250:AD250" si="52">SUM(E235:E249)</f>
        <v>263</v>
      </c>
      <c r="F250" s="182"/>
      <c r="G250" s="182"/>
      <c r="H250" s="182">
        <f t="shared" si="52"/>
        <v>263</v>
      </c>
      <c r="I250" s="182">
        <f t="shared" si="52"/>
        <v>302</v>
      </c>
      <c r="J250" s="182">
        <f t="shared" si="52"/>
        <v>244</v>
      </c>
      <c r="K250" s="182">
        <f t="shared" si="52"/>
        <v>220</v>
      </c>
      <c r="L250" s="182">
        <f t="shared" si="52"/>
        <v>274</v>
      </c>
      <c r="M250" s="182"/>
      <c r="N250" s="182"/>
      <c r="O250" s="182">
        <f t="shared" si="52"/>
        <v>201</v>
      </c>
      <c r="P250" s="182">
        <f t="shared" si="52"/>
        <v>290</v>
      </c>
      <c r="Q250" s="182">
        <f t="shared" si="52"/>
        <v>300</v>
      </c>
      <c r="R250" s="104">
        <f t="shared" si="52"/>
        <v>260</v>
      </c>
      <c r="S250" s="182">
        <f t="shared" si="52"/>
        <v>280</v>
      </c>
      <c r="T250" s="182"/>
      <c r="U250" s="182"/>
      <c r="V250" s="182">
        <f t="shared" si="52"/>
        <v>278</v>
      </c>
      <c r="W250" s="182">
        <f t="shared" si="52"/>
        <v>221</v>
      </c>
      <c r="X250" s="182">
        <f t="shared" si="52"/>
        <v>285</v>
      </c>
      <c r="Y250" s="182">
        <f t="shared" si="52"/>
        <v>233</v>
      </c>
      <c r="Z250" s="182">
        <f t="shared" si="52"/>
        <v>265</v>
      </c>
      <c r="AA250" s="182"/>
      <c r="AB250" s="182"/>
      <c r="AC250" s="182">
        <f t="shared" si="52"/>
        <v>230</v>
      </c>
      <c r="AD250" s="182">
        <f t="shared" si="52"/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 t="shared" si="51"/>
        <v>5687</v>
      </c>
    </row>
    <row r="251" spans="1:36" ht="18.75" x14ac:dyDescent="0.25">
      <c r="A251" s="315"/>
      <c r="B251" s="299" t="s">
        <v>71</v>
      </c>
      <c r="C251" s="300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 t="shared" si="51"/>
        <v>5508</v>
      </c>
    </row>
    <row r="252" spans="1:36" ht="18.75" x14ac:dyDescent="0.25">
      <c r="A252" s="315"/>
      <c r="B252" s="301" t="s">
        <v>115</v>
      </c>
      <c r="C252" s="302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 t="shared" si="51"/>
        <v>8400</v>
      </c>
    </row>
    <row r="253" spans="1:36" ht="18.75" x14ac:dyDescent="0.25">
      <c r="A253" s="315"/>
      <c r="B253" s="301" t="s">
        <v>125</v>
      </c>
      <c r="C253" s="302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 t="shared" ref="I253:AE253" si="53">I252-I251</f>
        <v>107</v>
      </c>
      <c r="J253" s="104">
        <f t="shared" si="53"/>
        <v>164</v>
      </c>
      <c r="K253" s="104">
        <f t="shared" si="53"/>
        <v>189</v>
      </c>
      <c r="L253" s="104">
        <f t="shared" si="53"/>
        <v>131</v>
      </c>
      <c r="M253" s="104"/>
      <c r="N253" s="104"/>
      <c r="O253" s="104">
        <f t="shared" si="53"/>
        <v>291</v>
      </c>
      <c r="P253" s="104">
        <f t="shared" si="53"/>
        <v>114</v>
      </c>
      <c r="Q253" s="104">
        <f t="shared" si="53"/>
        <v>103</v>
      </c>
      <c r="R253" s="104">
        <f t="shared" si="53"/>
        <v>147</v>
      </c>
      <c r="S253" s="104">
        <f t="shared" si="53"/>
        <v>122</v>
      </c>
      <c r="T253" s="104"/>
      <c r="U253" s="104"/>
      <c r="V253" s="104">
        <f t="shared" si="53"/>
        <v>126</v>
      </c>
      <c r="W253" s="104">
        <f t="shared" si="53"/>
        <v>179</v>
      </c>
      <c r="X253" s="104">
        <f t="shared" si="53"/>
        <v>118</v>
      </c>
      <c r="Y253" s="104">
        <f t="shared" si="53"/>
        <v>167</v>
      </c>
      <c r="Z253" s="104">
        <f t="shared" si="53"/>
        <v>142</v>
      </c>
      <c r="AA253" s="104"/>
      <c r="AB253" s="104"/>
      <c r="AC253" s="104">
        <f t="shared" si="53"/>
        <v>177</v>
      </c>
      <c r="AD253" s="104">
        <f t="shared" si="53"/>
        <v>123</v>
      </c>
      <c r="AE253" s="104">
        <f t="shared" si="53"/>
        <v>85</v>
      </c>
      <c r="AF253" s="104">
        <f t="shared" ref="AF253:AG253" si="54">AF252-AF251</f>
        <v>70</v>
      </c>
      <c r="AG253" s="104">
        <f t="shared" si="54"/>
        <v>59</v>
      </c>
      <c r="AH253" s="104"/>
      <c r="AI253" s="153">
        <f t="shared" si="51"/>
        <v>2892</v>
      </c>
    </row>
    <row r="254" spans="1:36" ht="18.75" x14ac:dyDescent="0.25">
      <c r="A254" s="315"/>
      <c r="B254" s="301" t="s">
        <v>197</v>
      </c>
      <c r="C254" s="302"/>
      <c r="D254" s="181"/>
      <c r="E254" s="104">
        <f>E252-E250</f>
        <v>137</v>
      </c>
      <c r="F254" s="104"/>
      <c r="G254" s="104"/>
      <c r="H254" s="104">
        <f t="shared" ref="H254" si="55">H252-H250</f>
        <v>137</v>
      </c>
      <c r="I254" s="104">
        <f t="shared" ref="I254:AG254" si="56">I252-I250</f>
        <v>98</v>
      </c>
      <c r="J254" s="104">
        <f t="shared" si="56"/>
        <v>156</v>
      </c>
      <c r="K254" s="104">
        <f t="shared" si="56"/>
        <v>180</v>
      </c>
      <c r="L254" s="104">
        <f t="shared" si="56"/>
        <v>126</v>
      </c>
      <c r="M254" s="104"/>
      <c r="N254" s="104"/>
      <c r="O254" s="104">
        <f t="shared" si="56"/>
        <v>199</v>
      </c>
      <c r="P254" s="104">
        <f t="shared" si="56"/>
        <v>110</v>
      </c>
      <c r="Q254" s="104">
        <f t="shared" si="56"/>
        <v>100</v>
      </c>
      <c r="R254" s="104">
        <f t="shared" si="56"/>
        <v>140</v>
      </c>
      <c r="S254" s="104">
        <f t="shared" si="56"/>
        <v>120</v>
      </c>
      <c r="T254" s="104"/>
      <c r="U254" s="104"/>
      <c r="V254" s="104">
        <f t="shared" si="56"/>
        <v>122</v>
      </c>
      <c r="W254" s="104">
        <f t="shared" si="56"/>
        <v>179</v>
      </c>
      <c r="X254" s="104">
        <f t="shared" si="56"/>
        <v>115</v>
      </c>
      <c r="Y254" s="104">
        <f t="shared" si="56"/>
        <v>167</v>
      </c>
      <c r="Z254" s="104">
        <f t="shared" si="56"/>
        <v>135</v>
      </c>
      <c r="AA254" s="104"/>
      <c r="AB254" s="104"/>
      <c r="AC254" s="104">
        <f t="shared" si="56"/>
        <v>170</v>
      </c>
      <c r="AD254" s="104">
        <f t="shared" si="56"/>
        <v>120</v>
      </c>
      <c r="AE254" s="104">
        <f t="shared" si="56"/>
        <v>78</v>
      </c>
      <c r="AF254" s="104">
        <f t="shared" si="56"/>
        <v>70</v>
      </c>
      <c r="AG254" s="104">
        <f t="shared" si="56"/>
        <v>54</v>
      </c>
      <c r="AH254" s="104"/>
      <c r="AI254" s="153">
        <f>SUM(D254:AH254)</f>
        <v>2713</v>
      </c>
    </row>
    <row r="255" spans="1:36" ht="16.5" thickBot="1" x14ac:dyDescent="0.3">
      <c r="A255" s="315"/>
      <c r="B255" s="303" t="s">
        <v>116</v>
      </c>
      <c r="C255" s="304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 t="shared" ref="I255:AE255" si="57">I236+I238+I240+I242+I244+I246</f>
        <v>10</v>
      </c>
      <c r="J255" s="104">
        <f t="shared" si="57"/>
        <v>12</v>
      </c>
      <c r="K255" s="104">
        <f t="shared" si="57"/>
        <v>7</v>
      </c>
      <c r="L255" s="104">
        <f t="shared" si="57"/>
        <v>6</v>
      </c>
      <c r="M255" s="104"/>
      <c r="N255" s="104"/>
      <c r="O255" s="104">
        <f t="shared" si="57"/>
        <v>9</v>
      </c>
      <c r="P255" s="104">
        <f t="shared" si="57"/>
        <v>7</v>
      </c>
      <c r="Q255" s="104">
        <f t="shared" si="57"/>
        <v>7</v>
      </c>
      <c r="R255" s="104">
        <f t="shared" si="57"/>
        <v>14</v>
      </c>
      <c r="S255" s="104">
        <f t="shared" si="57"/>
        <v>10</v>
      </c>
      <c r="T255" s="104"/>
      <c r="U255" s="104"/>
      <c r="V255" s="104">
        <f t="shared" si="57"/>
        <v>10</v>
      </c>
      <c r="W255" s="104">
        <f t="shared" si="57"/>
        <v>7</v>
      </c>
      <c r="X255" s="104">
        <f t="shared" si="57"/>
        <v>10</v>
      </c>
      <c r="Y255" s="104">
        <f t="shared" si="57"/>
        <v>12</v>
      </c>
      <c r="Z255" s="104">
        <f t="shared" si="57"/>
        <v>7</v>
      </c>
      <c r="AA255" s="104"/>
      <c r="AB255" s="104"/>
      <c r="AC255" s="104">
        <f t="shared" si="57"/>
        <v>9</v>
      </c>
      <c r="AD255" s="104">
        <f t="shared" si="57"/>
        <v>12</v>
      </c>
      <c r="AE255" s="104">
        <f t="shared" si="57"/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 t="shared" si="51"/>
        <v>212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35" ht="15.75" x14ac:dyDescent="0.25">
      <c r="A259" s="315"/>
      <c r="B259" s="296"/>
      <c r="C259" s="99" t="s">
        <v>103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35" ht="15.75" x14ac:dyDescent="0.25">
      <c r="A260" s="315"/>
      <c r="B260" s="296"/>
      <c r="C260" s="99" t="s">
        <v>117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 t="shared" ref="AI260:AI278" si="58">SUM(D260:AH260)</f>
        <v>96</v>
      </c>
    </row>
    <row r="261" spans="1:35" ht="15.75" x14ac:dyDescent="0.25">
      <c r="A261" s="315"/>
      <c r="B261" s="296"/>
      <c r="C261" s="99" t="s">
        <v>118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 t="shared" si="58"/>
        <v>40</v>
      </c>
    </row>
    <row r="262" spans="1:35" ht="15.75" x14ac:dyDescent="0.25">
      <c r="A262" s="315"/>
      <c r="B262" s="296"/>
      <c r="C262" s="99" t="s">
        <v>104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 t="shared" si="58"/>
        <v>2446</v>
      </c>
    </row>
    <row r="263" spans="1:35" ht="15.75" x14ac:dyDescent="0.25">
      <c r="A263" s="315"/>
      <c r="B263" s="296"/>
      <c r="C263" s="99" t="s">
        <v>105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 t="shared" si="58"/>
        <v>330</v>
      </c>
    </row>
    <row r="264" spans="1:35" ht="15.75" x14ac:dyDescent="0.25">
      <c r="A264" s="315"/>
      <c r="B264" s="296"/>
      <c r="C264" s="99" t="s">
        <v>106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 t="shared" si="58"/>
        <v>1288</v>
      </c>
    </row>
    <row r="265" spans="1:35" ht="15.75" x14ac:dyDescent="0.25">
      <c r="A265" s="315"/>
      <c r="B265" s="296"/>
      <c r="C265" s="99" t="s">
        <v>107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 t="shared" si="58"/>
        <v>117</v>
      </c>
    </row>
    <row r="266" spans="1:35" ht="15.75" x14ac:dyDescent="0.25">
      <c r="A266" s="315"/>
      <c r="B266" s="296"/>
      <c r="C266" s="99" t="s">
        <v>108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 t="shared" si="58"/>
        <v>977</v>
      </c>
    </row>
    <row r="267" spans="1:35" ht="15.75" x14ac:dyDescent="0.25">
      <c r="A267" s="315"/>
      <c r="B267" s="296"/>
      <c r="C267" s="99" t="s">
        <v>109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 t="shared" si="58"/>
        <v>121</v>
      </c>
    </row>
    <row r="268" spans="1:35" ht="15.75" x14ac:dyDescent="0.25">
      <c r="A268" s="315"/>
      <c r="B268" s="296"/>
      <c r="C268" s="99" t="s">
        <v>110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 t="shared" si="58"/>
        <v>545</v>
      </c>
    </row>
    <row r="269" spans="1:35" ht="15.75" x14ac:dyDescent="0.25">
      <c r="A269" s="315"/>
      <c r="B269" s="296"/>
      <c r="C269" s="99" t="s">
        <v>111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 t="shared" si="58"/>
        <v>65</v>
      </c>
    </row>
    <row r="270" spans="1:35" ht="15.75" x14ac:dyDescent="0.25">
      <c r="A270" s="315"/>
      <c r="B270" s="296"/>
      <c r="C270" s="99" t="s">
        <v>112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 t="shared" si="58"/>
        <v>10</v>
      </c>
    </row>
    <row r="271" spans="1:35" ht="15.75" x14ac:dyDescent="0.25">
      <c r="A271" s="315"/>
      <c r="B271" s="296"/>
      <c r="C271" s="99" t="s">
        <v>113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 t="shared" si="58"/>
        <v>0</v>
      </c>
    </row>
    <row r="272" spans="1:35" ht="16.5" thickBot="1" x14ac:dyDescent="0.3">
      <c r="A272" s="315"/>
      <c r="B272" s="296"/>
      <c r="C272" s="100" t="s">
        <v>114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 t="shared" si="58"/>
        <v>153</v>
      </c>
    </row>
    <row r="273" spans="1:36" ht="18.75" x14ac:dyDescent="0.25">
      <c r="A273" s="315"/>
      <c r="B273" s="297" t="s">
        <v>72</v>
      </c>
      <c r="C273" s="298"/>
      <c r="D273" s="181"/>
      <c r="E273" s="182">
        <f t="shared" ref="E273:AG273" si="59">SUM(E258:E272)</f>
        <v>277</v>
      </c>
      <c r="F273" s="182"/>
      <c r="G273" s="182"/>
      <c r="H273" s="182">
        <f t="shared" si="59"/>
        <v>330</v>
      </c>
      <c r="I273" s="182">
        <f t="shared" si="59"/>
        <v>363</v>
      </c>
      <c r="J273" s="182">
        <f t="shared" si="59"/>
        <v>251</v>
      </c>
      <c r="K273" s="182">
        <f t="shared" si="59"/>
        <v>293</v>
      </c>
      <c r="L273" s="182">
        <f t="shared" si="59"/>
        <v>363</v>
      </c>
      <c r="M273" s="182"/>
      <c r="N273" s="182"/>
      <c r="O273" s="182">
        <f t="shared" si="59"/>
        <v>303</v>
      </c>
      <c r="P273" s="182">
        <f t="shared" si="59"/>
        <v>332</v>
      </c>
      <c r="Q273" s="182">
        <f t="shared" si="59"/>
        <v>262</v>
      </c>
      <c r="R273" s="182">
        <f t="shared" si="59"/>
        <v>273</v>
      </c>
      <c r="S273" s="182">
        <f t="shared" si="59"/>
        <v>353</v>
      </c>
      <c r="T273" s="182"/>
      <c r="U273" s="182"/>
      <c r="V273" s="182">
        <f t="shared" si="59"/>
        <v>356</v>
      </c>
      <c r="W273" s="182">
        <f t="shared" si="59"/>
        <v>160</v>
      </c>
      <c r="X273" s="182">
        <f t="shared" si="59"/>
        <v>199</v>
      </c>
      <c r="Y273" s="182">
        <f t="shared" si="59"/>
        <v>312</v>
      </c>
      <c r="Z273" s="182">
        <f t="shared" si="59"/>
        <v>363</v>
      </c>
      <c r="AA273" s="182"/>
      <c r="AB273" s="182"/>
      <c r="AC273" s="182">
        <f t="shared" si="59"/>
        <v>237</v>
      </c>
      <c r="AD273" s="182">
        <f t="shared" si="59"/>
        <v>286</v>
      </c>
      <c r="AE273" s="182">
        <f t="shared" si="59"/>
        <v>271</v>
      </c>
      <c r="AF273" s="182">
        <f t="shared" si="59"/>
        <v>400</v>
      </c>
      <c r="AG273" s="182">
        <f t="shared" si="59"/>
        <v>377</v>
      </c>
      <c r="AH273" s="182"/>
      <c r="AI273" s="150">
        <f t="shared" si="58"/>
        <v>6361</v>
      </c>
    </row>
    <row r="274" spans="1:36" ht="18.75" x14ac:dyDescent="0.25">
      <c r="A274" s="315"/>
      <c r="B274" s="299" t="s">
        <v>71</v>
      </c>
      <c r="C274" s="300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 t="shared" si="58"/>
        <v>6312</v>
      </c>
    </row>
    <row r="275" spans="1:36" ht="18.75" x14ac:dyDescent="0.25">
      <c r="A275" s="315"/>
      <c r="B275" s="301" t="s">
        <v>115</v>
      </c>
      <c r="C275" s="302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 t="shared" si="58"/>
        <v>8400</v>
      </c>
    </row>
    <row r="276" spans="1:36" ht="18.75" x14ac:dyDescent="0.25">
      <c r="A276" s="315"/>
      <c r="B276" s="301" t="s">
        <v>125</v>
      </c>
      <c r="C276" s="302"/>
      <c r="D276" s="181"/>
      <c r="E276" s="104">
        <f>E275-E274</f>
        <v>123</v>
      </c>
      <c r="F276" s="104"/>
      <c r="G276" s="104"/>
      <c r="H276" s="104">
        <f t="shared" ref="H276:AE276" si="60">H275-H274</f>
        <v>74</v>
      </c>
      <c r="I276" s="104">
        <f t="shared" si="60"/>
        <v>40</v>
      </c>
      <c r="J276" s="104">
        <f t="shared" si="60"/>
        <v>150</v>
      </c>
      <c r="K276" s="104">
        <f t="shared" si="60"/>
        <v>110</v>
      </c>
      <c r="L276" s="104">
        <f t="shared" si="60"/>
        <v>43</v>
      </c>
      <c r="M276" s="104"/>
      <c r="N276" s="104"/>
      <c r="O276" s="104">
        <f t="shared" si="60"/>
        <v>97</v>
      </c>
      <c r="P276" s="104">
        <f t="shared" si="60"/>
        <v>70</v>
      </c>
      <c r="Q276" s="104">
        <f t="shared" si="60"/>
        <v>139</v>
      </c>
      <c r="R276" s="104">
        <f t="shared" si="60"/>
        <v>130</v>
      </c>
      <c r="S276" s="104">
        <f t="shared" si="60"/>
        <v>53</v>
      </c>
      <c r="T276" s="104"/>
      <c r="U276" s="104"/>
      <c r="V276" s="104">
        <f t="shared" si="60"/>
        <v>46</v>
      </c>
      <c r="W276" s="104">
        <f t="shared" si="60"/>
        <v>240</v>
      </c>
      <c r="X276" s="104">
        <f t="shared" si="60"/>
        <v>203</v>
      </c>
      <c r="Y276" s="104">
        <f t="shared" si="60"/>
        <v>88</v>
      </c>
      <c r="Z276" s="104">
        <f t="shared" si="60"/>
        <v>37</v>
      </c>
      <c r="AA276" s="104"/>
      <c r="AB276" s="104"/>
      <c r="AC276" s="104">
        <f t="shared" si="60"/>
        <v>170</v>
      </c>
      <c r="AD276" s="104">
        <f t="shared" si="60"/>
        <v>119</v>
      </c>
      <c r="AE276" s="104">
        <f t="shared" si="60"/>
        <v>129</v>
      </c>
      <c r="AF276" s="104">
        <f t="shared" ref="AF276:AG276" si="61">AF275-AF274</f>
        <v>0</v>
      </c>
      <c r="AG276" s="104">
        <f t="shared" si="61"/>
        <v>27</v>
      </c>
      <c r="AH276" s="104"/>
      <c r="AI276" s="153">
        <f t="shared" si="58"/>
        <v>2088</v>
      </c>
    </row>
    <row r="277" spans="1:36" ht="18.75" x14ac:dyDescent="0.25">
      <c r="A277" s="315"/>
      <c r="B277" s="301" t="s">
        <v>197</v>
      </c>
      <c r="C277" s="302"/>
      <c r="D277" s="181"/>
      <c r="E277" s="104">
        <f t="shared" ref="E277:AG277" si="62">E275-E273</f>
        <v>123</v>
      </c>
      <c r="F277" s="104"/>
      <c r="G277" s="104"/>
      <c r="H277" s="104">
        <f t="shared" si="62"/>
        <v>70</v>
      </c>
      <c r="I277" s="104">
        <f t="shared" si="62"/>
        <v>37</v>
      </c>
      <c r="J277" s="104">
        <f t="shared" si="62"/>
        <v>149</v>
      </c>
      <c r="K277" s="104">
        <f t="shared" si="62"/>
        <v>107</v>
      </c>
      <c r="L277" s="104">
        <f t="shared" si="62"/>
        <v>37</v>
      </c>
      <c r="M277" s="104"/>
      <c r="N277" s="104"/>
      <c r="O277" s="104">
        <f t="shared" si="62"/>
        <v>97</v>
      </c>
      <c r="P277" s="104">
        <f t="shared" si="62"/>
        <v>68</v>
      </c>
      <c r="Q277" s="104">
        <f t="shared" si="62"/>
        <v>138</v>
      </c>
      <c r="R277" s="104">
        <f t="shared" si="62"/>
        <v>127</v>
      </c>
      <c r="S277" s="104">
        <f t="shared" si="62"/>
        <v>47</v>
      </c>
      <c r="T277" s="104"/>
      <c r="U277" s="104"/>
      <c r="V277" s="104">
        <f t="shared" si="62"/>
        <v>44</v>
      </c>
      <c r="W277" s="104">
        <f t="shared" si="62"/>
        <v>240</v>
      </c>
      <c r="X277" s="104">
        <f t="shared" si="62"/>
        <v>201</v>
      </c>
      <c r="Y277" s="104">
        <f t="shared" si="62"/>
        <v>88</v>
      </c>
      <c r="Z277" s="104">
        <f t="shared" si="62"/>
        <v>37</v>
      </c>
      <c r="AA277" s="104"/>
      <c r="AB277" s="104"/>
      <c r="AC277" s="104">
        <f t="shared" si="62"/>
        <v>163</v>
      </c>
      <c r="AD277" s="104">
        <f t="shared" si="62"/>
        <v>114</v>
      </c>
      <c r="AE277" s="104">
        <f t="shared" si="62"/>
        <v>129</v>
      </c>
      <c r="AF277" s="104">
        <f t="shared" si="62"/>
        <v>0</v>
      </c>
      <c r="AG277" s="104">
        <f t="shared" si="62"/>
        <v>23</v>
      </c>
      <c r="AH277" s="104"/>
      <c r="AI277" s="153">
        <f>SUM(D277:AH277)</f>
        <v>2039</v>
      </c>
    </row>
    <row r="278" spans="1:36" ht="16.5" thickBot="1" x14ac:dyDescent="0.3">
      <c r="A278" s="315"/>
      <c r="B278" s="303" t="s">
        <v>116</v>
      </c>
      <c r="C278" s="304"/>
      <c r="D278" s="181"/>
      <c r="E278" s="104">
        <f>E259+E261+E263+E265+E267+E269</f>
        <v>32</v>
      </c>
      <c r="F278" s="104"/>
      <c r="G278" s="104"/>
      <c r="H278" s="104">
        <f t="shared" ref="H278:AE278" si="63">H259+H261+H263+H265+H267+H269</f>
        <v>38</v>
      </c>
      <c r="I278" s="104">
        <f t="shared" si="63"/>
        <v>43</v>
      </c>
      <c r="J278" s="104">
        <f t="shared" si="63"/>
        <v>41</v>
      </c>
      <c r="K278" s="104">
        <f t="shared" si="63"/>
        <v>41</v>
      </c>
      <c r="L278" s="104">
        <f t="shared" si="63"/>
        <v>38</v>
      </c>
      <c r="M278" s="104"/>
      <c r="N278" s="104"/>
      <c r="O278" s="104">
        <f t="shared" si="63"/>
        <v>30</v>
      </c>
      <c r="P278" s="104">
        <f t="shared" si="63"/>
        <v>25</v>
      </c>
      <c r="Q278" s="104">
        <f t="shared" si="63"/>
        <v>24</v>
      </c>
      <c r="R278" s="104">
        <f t="shared" si="63"/>
        <v>22</v>
      </c>
      <c r="S278" s="104">
        <f t="shared" si="63"/>
        <v>39</v>
      </c>
      <c r="T278" s="104"/>
      <c r="U278" s="104"/>
      <c r="V278" s="104">
        <f t="shared" si="63"/>
        <v>48</v>
      </c>
      <c r="W278" s="104">
        <f t="shared" si="63"/>
        <v>22</v>
      </c>
      <c r="X278" s="104">
        <f t="shared" si="63"/>
        <v>17</v>
      </c>
      <c r="Y278" s="104">
        <f t="shared" si="63"/>
        <v>37</v>
      </c>
      <c r="Z278" s="104">
        <f t="shared" si="63"/>
        <v>40</v>
      </c>
      <c r="AA278" s="104"/>
      <c r="AB278" s="104"/>
      <c r="AC278" s="104">
        <f t="shared" si="63"/>
        <v>17</v>
      </c>
      <c r="AD278" s="104">
        <f t="shared" si="63"/>
        <v>37</v>
      </c>
      <c r="AE278" s="104">
        <f t="shared" si="63"/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 t="shared" si="58"/>
        <v>689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36" ht="15.75" x14ac:dyDescent="0.25">
      <c r="A282" s="315"/>
      <c r="B282" s="296"/>
      <c r="C282" s="99" t="s">
        <v>103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36" ht="15.75" x14ac:dyDescent="0.25">
      <c r="A283" s="315"/>
      <c r="B283" s="296"/>
      <c r="C283" s="99" t="s">
        <v>117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 t="shared" ref="AI283:AI301" si="64">SUM(D283:AH283)</f>
        <v>983</v>
      </c>
    </row>
    <row r="284" spans="1:36" ht="15.75" x14ac:dyDescent="0.25">
      <c r="A284" s="315"/>
      <c r="B284" s="296"/>
      <c r="C284" s="99" t="s">
        <v>118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 t="shared" si="64"/>
        <v>13</v>
      </c>
    </row>
    <row r="285" spans="1:36" ht="15.75" x14ac:dyDescent="0.25">
      <c r="A285" s="315"/>
      <c r="B285" s="296"/>
      <c r="C285" s="99" t="s">
        <v>104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 t="shared" si="64"/>
        <v>1783</v>
      </c>
    </row>
    <row r="286" spans="1:36" ht="15.75" x14ac:dyDescent="0.25">
      <c r="A286" s="315"/>
      <c r="B286" s="296"/>
      <c r="C286" s="99" t="s">
        <v>105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 t="shared" si="64"/>
        <v>154</v>
      </c>
    </row>
    <row r="287" spans="1:36" ht="15.75" x14ac:dyDescent="0.25">
      <c r="A287" s="315"/>
      <c r="B287" s="296"/>
      <c r="C287" s="99" t="s">
        <v>106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 t="shared" si="64"/>
        <v>2396</v>
      </c>
    </row>
    <row r="288" spans="1:36" ht="15.75" x14ac:dyDescent="0.25">
      <c r="A288" s="315"/>
      <c r="B288" s="296"/>
      <c r="C288" s="99" t="s">
        <v>107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 t="shared" si="64"/>
        <v>70</v>
      </c>
    </row>
    <row r="289" spans="1:36" ht="15.75" x14ac:dyDescent="0.25">
      <c r="A289" s="315"/>
      <c r="B289" s="296"/>
      <c r="C289" s="99" t="s">
        <v>108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 t="shared" si="64"/>
        <v>692</v>
      </c>
    </row>
    <row r="290" spans="1:36" ht="15.75" x14ac:dyDescent="0.25">
      <c r="A290" s="315"/>
      <c r="B290" s="296"/>
      <c r="C290" s="99" t="s">
        <v>109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 t="shared" si="64"/>
        <v>46</v>
      </c>
    </row>
    <row r="291" spans="1:36" ht="15.75" x14ac:dyDescent="0.25">
      <c r="A291" s="315"/>
      <c r="B291" s="296"/>
      <c r="C291" s="99" t="s">
        <v>110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 t="shared" si="64"/>
        <v>578</v>
      </c>
    </row>
    <row r="292" spans="1:36" ht="15.75" x14ac:dyDescent="0.25">
      <c r="A292" s="315"/>
      <c r="B292" s="296"/>
      <c r="C292" s="99" t="s">
        <v>111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 t="shared" si="64"/>
        <v>25</v>
      </c>
    </row>
    <row r="293" spans="1:36" ht="15.75" x14ac:dyDescent="0.25">
      <c r="A293" s="315"/>
      <c r="B293" s="296"/>
      <c r="C293" s="99" t="s">
        <v>112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 t="shared" si="64"/>
        <v>25</v>
      </c>
    </row>
    <row r="294" spans="1:36" ht="15.75" x14ac:dyDescent="0.25">
      <c r="A294" s="315"/>
      <c r="B294" s="296"/>
      <c r="C294" s="99" t="s">
        <v>113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 t="shared" si="64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 t="shared" si="64"/>
        <v>169</v>
      </c>
    </row>
    <row r="296" spans="1:36" ht="18.75" x14ac:dyDescent="0.25">
      <c r="A296" s="315"/>
      <c r="B296" s="297" t="s">
        <v>72</v>
      </c>
      <c r="C296" s="298"/>
      <c r="D296" s="181"/>
      <c r="E296" s="182">
        <f t="shared" ref="E296:AG296" si="65">SUM(E281:E295)</f>
        <v>400</v>
      </c>
      <c r="F296" s="182"/>
      <c r="G296" s="182"/>
      <c r="H296" s="182">
        <f t="shared" si="65"/>
        <v>390</v>
      </c>
      <c r="I296" s="182">
        <f t="shared" ref="I296:AE296" si="66">SUM(I281:I295)</f>
        <v>400</v>
      </c>
      <c r="J296" s="182">
        <f t="shared" si="66"/>
        <v>389</v>
      </c>
      <c r="K296" s="182">
        <f t="shared" si="66"/>
        <v>354</v>
      </c>
      <c r="L296" s="182">
        <f t="shared" si="66"/>
        <v>394</v>
      </c>
      <c r="M296" s="182"/>
      <c r="N296" s="182"/>
      <c r="O296" s="182">
        <f t="shared" si="66"/>
        <v>343</v>
      </c>
      <c r="P296" s="182">
        <f t="shared" si="66"/>
        <v>372</v>
      </c>
      <c r="Q296" s="182">
        <f t="shared" si="66"/>
        <v>384</v>
      </c>
      <c r="R296" s="182">
        <f t="shared" si="66"/>
        <v>400</v>
      </c>
      <c r="S296" s="182">
        <f t="shared" si="66"/>
        <v>371</v>
      </c>
      <c r="T296" s="182"/>
      <c r="U296" s="182"/>
      <c r="V296" s="182">
        <f t="shared" si="66"/>
        <v>372</v>
      </c>
      <c r="W296" s="182">
        <f t="shared" si="66"/>
        <v>303</v>
      </c>
      <c r="X296" s="182">
        <f t="shared" si="66"/>
        <v>362</v>
      </c>
      <c r="Y296" s="182">
        <f t="shared" si="66"/>
        <v>400</v>
      </c>
      <c r="Z296" s="182">
        <f t="shared" si="66"/>
        <v>400</v>
      </c>
      <c r="AA296" s="182"/>
      <c r="AB296" s="182"/>
      <c r="AC296" s="182">
        <f t="shared" si="66"/>
        <v>400</v>
      </c>
      <c r="AD296" s="182">
        <f t="shared" si="66"/>
        <v>400</v>
      </c>
      <c r="AE296" s="182">
        <f t="shared" si="66"/>
        <v>387</v>
      </c>
      <c r="AF296" s="182">
        <f t="shared" si="65"/>
        <v>400</v>
      </c>
      <c r="AG296" s="182">
        <f t="shared" si="65"/>
        <v>400</v>
      </c>
      <c r="AH296" s="182"/>
      <c r="AI296" s="150">
        <f t="shared" si="64"/>
        <v>8021</v>
      </c>
    </row>
    <row r="297" spans="1:36" ht="18.75" x14ac:dyDescent="0.25">
      <c r="A297" s="315"/>
      <c r="B297" s="299" t="s">
        <v>71</v>
      </c>
      <c r="C297" s="300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 t="shared" si="64"/>
        <v>8021</v>
      </c>
    </row>
    <row r="298" spans="1:36" ht="18.75" x14ac:dyDescent="0.25">
      <c r="A298" s="315"/>
      <c r="B298" s="301" t="s">
        <v>115</v>
      </c>
      <c r="C298" s="302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 t="shared" si="64"/>
        <v>8400</v>
      </c>
    </row>
    <row r="299" spans="1:36" ht="18.75" x14ac:dyDescent="0.25">
      <c r="A299" s="315"/>
      <c r="B299" s="301" t="s">
        <v>125</v>
      </c>
      <c r="C299" s="302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 t="shared" ref="I299:AE299" si="67">I298-I297</f>
        <v>0</v>
      </c>
      <c r="J299" s="104">
        <f t="shared" si="67"/>
        <v>11</v>
      </c>
      <c r="K299" s="104">
        <f t="shared" si="67"/>
        <v>46</v>
      </c>
      <c r="L299" s="104">
        <f t="shared" si="67"/>
        <v>6</v>
      </c>
      <c r="M299" s="104"/>
      <c r="N299" s="104"/>
      <c r="O299" s="104">
        <f t="shared" si="67"/>
        <v>57</v>
      </c>
      <c r="P299" s="104">
        <f t="shared" si="67"/>
        <v>28</v>
      </c>
      <c r="Q299" s="104">
        <f t="shared" si="67"/>
        <v>16</v>
      </c>
      <c r="R299" s="104">
        <f t="shared" si="67"/>
        <v>0</v>
      </c>
      <c r="S299" s="104">
        <f t="shared" si="67"/>
        <v>29</v>
      </c>
      <c r="T299" s="104"/>
      <c r="U299" s="104"/>
      <c r="V299" s="104">
        <f t="shared" si="67"/>
        <v>28</v>
      </c>
      <c r="W299" s="104">
        <f t="shared" si="67"/>
        <v>97</v>
      </c>
      <c r="X299" s="104">
        <f t="shared" si="67"/>
        <v>38</v>
      </c>
      <c r="Y299" s="104">
        <f t="shared" si="67"/>
        <v>0</v>
      </c>
      <c r="Z299" s="104">
        <f t="shared" si="67"/>
        <v>0</v>
      </c>
      <c r="AA299" s="104"/>
      <c r="AB299" s="104"/>
      <c r="AC299" s="104">
        <f t="shared" si="67"/>
        <v>0</v>
      </c>
      <c r="AD299" s="104">
        <f t="shared" si="67"/>
        <v>0</v>
      </c>
      <c r="AE299" s="104">
        <f t="shared" si="67"/>
        <v>13</v>
      </c>
      <c r="AF299" s="104">
        <f t="shared" ref="AF299:AG299" si="68">AF298-AF297</f>
        <v>0</v>
      </c>
      <c r="AG299" s="104">
        <f t="shared" si="68"/>
        <v>0</v>
      </c>
      <c r="AH299" s="104"/>
      <c r="AI299" s="153">
        <f t="shared" si="64"/>
        <v>379</v>
      </c>
    </row>
    <row r="300" spans="1:36" ht="18.75" x14ac:dyDescent="0.25">
      <c r="A300" s="315"/>
      <c r="B300" s="301" t="s">
        <v>197</v>
      </c>
      <c r="C300" s="302"/>
      <c r="D300" s="181"/>
      <c r="E300" s="104">
        <f>E298-E296</f>
        <v>0</v>
      </c>
      <c r="F300" s="104"/>
      <c r="G300" s="104"/>
      <c r="H300" s="104">
        <f t="shared" ref="H300" si="69">H298-H296</f>
        <v>10</v>
      </c>
      <c r="I300" s="104">
        <f t="shared" ref="I300:AG300" si="70">I298-I296</f>
        <v>0</v>
      </c>
      <c r="J300" s="104">
        <f t="shared" si="70"/>
        <v>11</v>
      </c>
      <c r="K300" s="104">
        <f t="shared" si="70"/>
        <v>46</v>
      </c>
      <c r="L300" s="104">
        <f t="shared" si="70"/>
        <v>6</v>
      </c>
      <c r="M300" s="104"/>
      <c r="N300" s="104"/>
      <c r="O300" s="104">
        <f t="shared" si="70"/>
        <v>57</v>
      </c>
      <c r="P300" s="104">
        <f t="shared" si="70"/>
        <v>28</v>
      </c>
      <c r="Q300" s="104">
        <f t="shared" si="70"/>
        <v>16</v>
      </c>
      <c r="R300" s="104">
        <f t="shared" si="70"/>
        <v>0</v>
      </c>
      <c r="S300" s="104">
        <f t="shared" si="70"/>
        <v>29</v>
      </c>
      <c r="T300" s="104"/>
      <c r="U300" s="104"/>
      <c r="V300" s="104">
        <f t="shared" si="70"/>
        <v>28</v>
      </c>
      <c r="W300" s="104">
        <f t="shared" si="70"/>
        <v>97</v>
      </c>
      <c r="X300" s="104">
        <f t="shared" si="70"/>
        <v>38</v>
      </c>
      <c r="Y300" s="104">
        <f t="shared" si="70"/>
        <v>0</v>
      </c>
      <c r="Z300" s="104">
        <f t="shared" si="70"/>
        <v>0</v>
      </c>
      <c r="AA300" s="104"/>
      <c r="AB300" s="104"/>
      <c r="AC300" s="104">
        <f t="shared" si="70"/>
        <v>0</v>
      </c>
      <c r="AD300" s="104">
        <f t="shared" si="70"/>
        <v>0</v>
      </c>
      <c r="AE300" s="104">
        <f t="shared" si="70"/>
        <v>13</v>
      </c>
      <c r="AF300" s="104">
        <f t="shared" si="70"/>
        <v>0</v>
      </c>
      <c r="AG300" s="104">
        <f t="shared" si="70"/>
        <v>0</v>
      </c>
      <c r="AH300" s="104"/>
      <c r="AI300" s="153">
        <f>SUM(D300:AH300)</f>
        <v>379</v>
      </c>
    </row>
    <row r="301" spans="1:36" ht="16.5" thickBot="1" x14ac:dyDescent="0.3">
      <c r="A301" s="315"/>
      <c r="B301" s="303" t="s">
        <v>116</v>
      </c>
      <c r="C301" s="304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 t="shared" ref="I301:AE301" si="71">I282+I284+I286+I288+I290+I292</f>
        <v>15</v>
      </c>
      <c r="J301" s="104">
        <f t="shared" si="71"/>
        <v>13</v>
      </c>
      <c r="K301" s="104">
        <f t="shared" si="71"/>
        <v>18</v>
      </c>
      <c r="L301" s="104">
        <f t="shared" si="71"/>
        <v>19</v>
      </c>
      <c r="M301" s="104"/>
      <c r="N301" s="104"/>
      <c r="O301" s="104">
        <f t="shared" si="71"/>
        <v>13</v>
      </c>
      <c r="P301" s="104">
        <f t="shared" si="71"/>
        <v>13</v>
      </c>
      <c r="Q301" s="104">
        <f t="shared" si="71"/>
        <v>19</v>
      </c>
      <c r="R301" s="104">
        <f t="shared" si="71"/>
        <v>19</v>
      </c>
      <c r="S301" s="104">
        <f t="shared" si="71"/>
        <v>12</v>
      </c>
      <c r="T301" s="104"/>
      <c r="U301" s="104"/>
      <c r="V301" s="104">
        <f t="shared" si="71"/>
        <v>7</v>
      </c>
      <c r="W301" s="104">
        <f t="shared" si="71"/>
        <v>8</v>
      </c>
      <c r="X301" s="104">
        <f t="shared" si="71"/>
        <v>12</v>
      </c>
      <c r="Y301" s="104">
        <f t="shared" si="71"/>
        <v>10</v>
      </c>
      <c r="Z301" s="104">
        <f t="shared" si="71"/>
        <v>15</v>
      </c>
      <c r="AA301" s="104"/>
      <c r="AB301" s="104"/>
      <c r="AC301" s="104">
        <f t="shared" si="71"/>
        <v>20</v>
      </c>
      <c r="AD301" s="104">
        <f t="shared" si="71"/>
        <v>16</v>
      </c>
      <c r="AE301" s="104">
        <f t="shared" si="71"/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 t="shared" si="64"/>
        <v>315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206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35" ht="15.75" x14ac:dyDescent="0.25">
      <c r="A305" s="292"/>
      <c r="B305" s="296"/>
      <c r="C305" s="99" t="s">
        <v>103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35" ht="15.75" x14ac:dyDescent="0.25">
      <c r="A306" s="292"/>
      <c r="B306" s="296"/>
      <c r="C306" s="99" t="s">
        <v>117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 t="shared" ref="AI306:AI324" si="72">SUM(D306:AH306)</f>
        <v>2381</v>
      </c>
    </row>
    <row r="307" spans="1:35" ht="15.75" x14ac:dyDescent="0.25">
      <c r="A307" s="292"/>
      <c r="B307" s="296"/>
      <c r="C307" s="99" t="s">
        <v>118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 t="shared" si="72"/>
        <v>230</v>
      </c>
    </row>
    <row r="308" spans="1:35" ht="15.75" x14ac:dyDescent="0.25">
      <c r="A308" s="292"/>
      <c r="B308" s="296"/>
      <c r="C308" s="99" t="s">
        <v>104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 t="shared" si="72"/>
        <v>2773</v>
      </c>
    </row>
    <row r="309" spans="1:35" ht="15.75" x14ac:dyDescent="0.25">
      <c r="A309" s="292"/>
      <c r="B309" s="296"/>
      <c r="C309" s="99" t="s">
        <v>105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 t="shared" si="72"/>
        <v>408</v>
      </c>
    </row>
    <row r="310" spans="1:35" ht="15.75" x14ac:dyDescent="0.25">
      <c r="A310" s="292"/>
      <c r="B310" s="296"/>
      <c r="C310" s="99" t="s">
        <v>106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 t="shared" si="72"/>
        <v>3908</v>
      </c>
    </row>
    <row r="311" spans="1:35" ht="15.75" x14ac:dyDescent="0.25">
      <c r="A311" s="292"/>
      <c r="B311" s="296"/>
      <c r="C311" s="99" t="s">
        <v>107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 t="shared" si="72"/>
        <v>232</v>
      </c>
    </row>
    <row r="312" spans="1:35" ht="15.75" x14ac:dyDescent="0.25">
      <c r="A312" s="292"/>
      <c r="B312" s="296"/>
      <c r="C312" s="99" t="s">
        <v>108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 t="shared" si="72"/>
        <v>1765</v>
      </c>
    </row>
    <row r="313" spans="1:35" ht="15.75" x14ac:dyDescent="0.25">
      <c r="A313" s="292"/>
      <c r="B313" s="296"/>
      <c r="C313" s="99" t="s">
        <v>109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 t="shared" si="72"/>
        <v>226</v>
      </c>
    </row>
    <row r="314" spans="1:35" ht="15.75" x14ac:dyDescent="0.25">
      <c r="A314" s="292"/>
      <c r="B314" s="296"/>
      <c r="C314" s="99" t="s">
        <v>110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 t="shared" si="72"/>
        <v>1351</v>
      </c>
    </row>
    <row r="315" spans="1:35" ht="15.75" x14ac:dyDescent="0.25">
      <c r="A315" s="292"/>
      <c r="B315" s="296"/>
      <c r="C315" s="99" t="s">
        <v>111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 t="shared" si="72"/>
        <v>98</v>
      </c>
    </row>
    <row r="316" spans="1:35" ht="15.75" x14ac:dyDescent="0.25">
      <c r="A316" s="292"/>
      <c r="B316" s="296"/>
      <c r="C316" s="99" t="s">
        <v>112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 t="shared" si="72"/>
        <v>347</v>
      </c>
    </row>
    <row r="317" spans="1:35" ht="15.75" x14ac:dyDescent="0.25">
      <c r="A317" s="292"/>
      <c r="B317" s="296"/>
      <c r="C317" s="99" t="s">
        <v>113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 t="shared" si="72"/>
        <v>40</v>
      </c>
    </row>
    <row r="318" spans="1:35" ht="16.5" thickBot="1" x14ac:dyDescent="0.3">
      <c r="A318" s="292"/>
      <c r="B318" s="296"/>
      <c r="C318" s="100" t="s">
        <v>114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 t="shared" si="72"/>
        <v>875</v>
      </c>
    </row>
    <row r="319" spans="1:35" ht="18.75" x14ac:dyDescent="0.25">
      <c r="A319" s="292"/>
      <c r="B319" s="297" t="s">
        <v>72</v>
      </c>
      <c r="C319" s="298"/>
      <c r="D319" s="181"/>
      <c r="E319" s="182">
        <f t="shared" ref="E319:H319" si="73">SUM(E304:E318)</f>
        <v>400</v>
      </c>
      <c r="F319" s="182">
        <f t="shared" si="73"/>
        <v>400</v>
      </c>
      <c r="G319" s="182"/>
      <c r="H319" s="182">
        <f t="shared" si="73"/>
        <v>900</v>
      </c>
      <c r="I319" s="182">
        <f t="shared" ref="I319:J319" si="74">SUM(I304:I318)</f>
        <v>900</v>
      </c>
      <c r="J319" s="182">
        <f t="shared" si="74"/>
        <v>900</v>
      </c>
      <c r="K319" s="182">
        <v>900</v>
      </c>
      <c r="L319" s="182">
        <v>900</v>
      </c>
      <c r="M319" s="182">
        <v>400</v>
      </c>
      <c r="N319" s="182"/>
      <c r="O319" s="182">
        <f t="shared" ref="O319" si="75">SUM(O304:O318)</f>
        <v>900</v>
      </c>
      <c r="P319" s="182">
        <f t="shared" ref="P319:S319" si="76">SUM(P304:P318)</f>
        <v>900</v>
      </c>
      <c r="Q319" s="182">
        <f t="shared" si="76"/>
        <v>900</v>
      </c>
      <c r="R319" s="182">
        <f t="shared" si="76"/>
        <v>900</v>
      </c>
      <c r="S319" s="182">
        <f t="shared" si="76"/>
        <v>900</v>
      </c>
      <c r="T319" s="182">
        <f t="shared" ref="T319:V319" si="77">SUM(T304:T318)</f>
        <v>400</v>
      </c>
      <c r="U319" s="182"/>
      <c r="V319" s="182">
        <f t="shared" si="77"/>
        <v>900</v>
      </c>
      <c r="W319" s="182">
        <f t="shared" ref="W319:Z319" si="78">SUM(W304:W318)</f>
        <v>900</v>
      </c>
      <c r="X319" s="182">
        <f t="shared" si="78"/>
        <v>900</v>
      </c>
      <c r="Y319" s="182">
        <f t="shared" si="78"/>
        <v>900</v>
      </c>
      <c r="Z319" s="182">
        <f t="shared" si="78"/>
        <v>900</v>
      </c>
      <c r="AA319" s="182">
        <f t="shared" ref="AA319:AC319" si="79">SUM(AA304:AA318)</f>
        <v>400</v>
      </c>
      <c r="AB319" s="182"/>
      <c r="AC319" s="182">
        <f t="shared" si="79"/>
        <v>900</v>
      </c>
      <c r="AD319" s="182">
        <f t="shared" ref="AD319:AG319" si="80">SUM(AD304:AD318)</f>
        <v>900</v>
      </c>
      <c r="AE319" s="182">
        <f t="shared" si="80"/>
        <v>900</v>
      </c>
      <c r="AF319" s="182">
        <f t="shared" si="80"/>
        <v>900</v>
      </c>
      <c r="AG319" s="182">
        <f t="shared" si="80"/>
        <v>900</v>
      </c>
      <c r="AH319" s="182">
        <f t="shared" ref="AH319" si="81">SUM(AH304:AH318)</f>
        <v>400</v>
      </c>
      <c r="AI319" s="150">
        <f t="shared" si="72"/>
        <v>20400</v>
      </c>
    </row>
    <row r="320" spans="1:35" ht="18.75" x14ac:dyDescent="0.25">
      <c r="A320" s="292"/>
      <c r="B320" s="299" t="s">
        <v>71</v>
      </c>
      <c r="C320" s="300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 t="shared" si="72"/>
        <v>20400</v>
      </c>
    </row>
    <row r="321" spans="1:36" ht="18.75" x14ac:dyDescent="0.25">
      <c r="A321" s="292"/>
      <c r="B321" s="301" t="s">
        <v>115</v>
      </c>
      <c r="C321" s="302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 t="shared" si="72"/>
        <v>20900</v>
      </c>
    </row>
    <row r="322" spans="1:36" ht="18.75" x14ac:dyDescent="0.25">
      <c r="A322" s="292"/>
      <c r="B322" s="301" t="s">
        <v>125</v>
      </c>
      <c r="C322" s="302"/>
      <c r="D322" s="181"/>
      <c r="E322" s="104">
        <f t="shared" ref="E322:H322" si="82">E321-E320</f>
        <v>500</v>
      </c>
      <c r="F322" s="104">
        <f t="shared" si="82"/>
        <v>0</v>
      </c>
      <c r="G322" s="104"/>
      <c r="H322" s="104">
        <f t="shared" si="82"/>
        <v>0</v>
      </c>
      <c r="I322" s="104">
        <f t="shared" ref="I322:L322" si="83">I321-I320</f>
        <v>0</v>
      </c>
      <c r="J322" s="104">
        <f t="shared" si="83"/>
        <v>0</v>
      </c>
      <c r="K322" s="104">
        <f t="shared" si="83"/>
        <v>0</v>
      </c>
      <c r="L322" s="104">
        <f t="shared" si="83"/>
        <v>0</v>
      </c>
      <c r="M322" s="104">
        <f t="shared" ref="M322:O322" si="84">M321-M320</f>
        <v>0</v>
      </c>
      <c r="N322" s="104"/>
      <c r="O322" s="104">
        <f t="shared" si="84"/>
        <v>0</v>
      </c>
      <c r="P322" s="104">
        <f t="shared" ref="P322:S322" si="85">P321-P320</f>
        <v>0</v>
      </c>
      <c r="Q322" s="104">
        <f t="shared" si="85"/>
        <v>0</v>
      </c>
      <c r="R322" s="104">
        <f t="shared" si="85"/>
        <v>0</v>
      </c>
      <c r="S322" s="104">
        <f t="shared" si="85"/>
        <v>0</v>
      </c>
      <c r="T322" s="104">
        <f t="shared" ref="T322:V322" si="86">T321-T320</f>
        <v>0</v>
      </c>
      <c r="U322" s="104"/>
      <c r="V322" s="104">
        <f t="shared" si="86"/>
        <v>0</v>
      </c>
      <c r="W322" s="104">
        <f t="shared" ref="W322:Z322" si="87">W321-W320</f>
        <v>0</v>
      </c>
      <c r="X322" s="104">
        <f t="shared" si="87"/>
        <v>0</v>
      </c>
      <c r="Y322" s="104">
        <f t="shared" si="87"/>
        <v>0</v>
      </c>
      <c r="Z322" s="104">
        <f t="shared" si="87"/>
        <v>0</v>
      </c>
      <c r="AA322" s="104">
        <f t="shared" ref="AA322:AC322" si="88">AA321-AA320</f>
        <v>0</v>
      </c>
      <c r="AB322" s="104"/>
      <c r="AC322" s="104">
        <f t="shared" si="88"/>
        <v>0</v>
      </c>
      <c r="AD322" s="104">
        <f t="shared" ref="AD322:AG322" si="89">AD321-AD320</f>
        <v>0</v>
      </c>
      <c r="AE322" s="104">
        <f t="shared" si="89"/>
        <v>0</v>
      </c>
      <c r="AF322" s="104">
        <f t="shared" si="89"/>
        <v>0</v>
      </c>
      <c r="AG322" s="104">
        <f t="shared" si="89"/>
        <v>0</v>
      </c>
      <c r="AH322" s="104">
        <f t="shared" ref="AH322" si="90">AH321-AH320</f>
        <v>0</v>
      </c>
      <c r="AI322" s="153">
        <f t="shared" si="72"/>
        <v>500</v>
      </c>
    </row>
    <row r="323" spans="1:36" ht="18.75" x14ac:dyDescent="0.25">
      <c r="A323" s="292"/>
      <c r="B323" s="301" t="s">
        <v>197</v>
      </c>
      <c r="C323" s="302"/>
      <c r="D323" s="181"/>
      <c r="E323" s="104">
        <f>E321-E319</f>
        <v>500</v>
      </c>
      <c r="F323" s="104">
        <f t="shared" ref="F323" si="91">F321-F319</f>
        <v>0</v>
      </c>
      <c r="G323" s="104"/>
      <c r="H323" s="104">
        <f t="shared" ref="H323:AC323" si="92">H321-H319</f>
        <v>0</v>
      </c>
      <c r="I323" s="104">
        <f t="shared" ref="I323:L323" si="93">I321-I319</f>
        <v>0</v>
      </c>
      <c r="J323" s="104">
        <f t="shared" si="93"/>
        <v>0</v>
      </c>
      <c r="K323" s="104">
        <f t="shared" si="93"/>
        <v>0</v>
      </c>
      <c r="L323" s="104">
        <f t="shared" si="93"/>
        <v>0</v>
      </c>
      <c r="M323" s="104">
        <f t="shared" si="92"/>
        <v>0</v>
      </c>
      <c r="N323" s="104"/>
      <c r="O323" s="104">
        <f t="shared" si="92"/>
        <v>0</v>
      </c>
      <c r="P323" s="104">
        <f t="shared" ref="P323:S323" si="94">P321-P319</f>
        <v>0</v>
      </c>
      <c r="Q323" s="104">
        <f t="shared" si="94"/>
        <v>0</v>
      </c>
      <c r="R323" s="104">
        <f t="shared" si="94"/>
        <v>0</v>
      </c>
      <c r="S323" s="104">
        <f t="shared" si="94"/>
        <v>0</v>
      </c>
      <c r="T323" s="104">
        <f t="shared" ref="T323" si="95">T321-T319</f>
        <v>0</v>
      </c>
      <c r="U323" s="104"/>
      <c r="V323" s="104">
        <f t="shared" si="92"/>
        <v>0</v>
      </c>
      <c r="W323" s="104">
        <f t="shared" ref="W323:Z323" si="96">W321-W319</f>
        <v>0</v>
      </c>
      <c r="X323" s="104">
        <f t="shared" si="96"/>
        <v>0</v>
      </c>
      <c r="Y323" s="104">
        <f t="shared" si="96"/>
        <v>0</v>
      </c>
      <c r="Z323" s="104">
        <f t="shared" si="96"/>
        <v>0</v>
      </c>
      <c r="AA323" s="104">
        <f t="shared" si="92"/>
        <v>0</v>
      </c>
      <c r="AB323" s="104"/>
      <c r="AC323" s="104">
        <f t="shared" si="92"/>
        <v>0</v>
      </c>
      <c r="AD323" s="104">
        <f t="shared" ref="AD323:AG323" si="97">AD321-AD319</f>
        <v>0</v>
      </c>
      <c r="AE323" s="104">
        <f t="shared" si="97"/>
        <v>0</v>
      </c>
      <c r="AF323" s="104">
        <f t="shared" si="97"/>
        <v>0</v>
      </c>
      <c r="AG323" s="104">
        <f t="shared" si="97"/>
        <v>0</v>
      </c>
      <c r="AH323" s="104">
        <f t="shared" ref="AH323" si="98">AH321-AH319</f>
        <v>0</v>
      </c>
      <c r="AI323" s="153">
        <f>SUM(D323:AH323)</f>
        <v>500</v>
      </c>
    </row>
    <row r="324" spans="1:36" ht="16.5" thickBot="1" x14ac:dyDescent="0.3">
      <c r="A324" s="292"/>
      <c r="B324" s="303" t="s">
        <v>116</v>
      </c>
      <c r="C324" s="304"/>
      <c r="D324" s="181"/>
      <c r="E324" s="104">
        <f t="shared" ref="E324:H324" si="99">E305+E307+E309+E311+E313+E315</f>
        <v>36</v>
      </c>
      <c r="F324" s="104">
        <f t="shared" si="99"/>
        <v>36</v>
      </c>
      <c r="G324" s="104"/>
      <c r="H324" s="104">
        <f t="shared" si="99"/>
        <v>71</v>
      </c>
      <c r="I324" s="104">
        <f t="shared" ref="I324:L324" si="100">I305+I307+I309+I311+I313+I315</f>
        <v>61</v>
      </c>
      <c r="J324" s="104">
        <f t="shared" si="100"/>
        <v>76</v>
      </c>
      <c r="K324" s="104">
        <f t="shared" si="100"/>
        <v>0</v>
      </c>
      <c r="L324" s="104">
        <f t="shared" si="100"/>
        <v>0</v>
      </c>
      <c r="M324" s="104">
        <f t="shared" ref="M324:O324" si="101">M305+M307+M309+M311+M313+M315</f>
        <v>0</v>
      </c>
      <c r="N324" s="104"/>
      <c r="O324" s="104">
        <f t="shared" si="101"/>
        <v>69</v>
      </c>
      <c r="P324" s="104">
        <f t="shared" ref="P324:S324" si="102">P305+P307+P309+P311+P313+P315</f>
        <v>70</v>
      </c>
      <c r="Q324" s="104">
        <f t="shared" si="102"/>
        <v>76</v>
      </c>
      <c r="R324" s="104">
        <f t="shared" si="102"/>
        <v>77</v>
      </c>
      <c r="S324" s="104">
        <f t="shared" si="102"/>
        <v>76</v>
      </c>
      <c r="T324" s="104">
        <f t="shared" ref="T324:V324" si="103">T305+T307+T309+T311+T313+T315</f>
        <v>39</v>
      </c>
      <c r="U324" s="104"/>
      <c r="V324" s="104">
        <f t="shared" si="103"/>
        <v>76</v>
      </c>
      <c r="W324" s="104">
        <f t="shared" ref="W324:Z324" si="104">W305+W307+W309+W311+W313+W315</f>
        <v>76</v>
      </c>
      <c r="X324" s="104">
        <f t="shared" si="104"/>
        <v>73</v>
      </c>
      <c r="Y324" s="104">
        <f t="shared" si="104"/>
        <v>76</v>
      </c>
      <c r="Z324" s="104">
        <f t="shared" si="104"/>
        <v>71</v>
      </c>
      <c r="AA324" s="104">
        <f t="shared" ref="AA324:AC324" si="105">AA305+AA307+AA309+AA311+AA313+AA315</f>
        <v>40</v>
      </c>
      <c r="AB324" s="104"/>
      <c r="AC324" s="104">
        <f t="shared" si="105"/>
        <v>70</v>
      </c>
      <c r="AD324" s="104">
        <f t="shared" ref="AD324:AG324" si="106">AD305+AD307+AD309+AD311+AD313+AD315</f>
        <v>70</v>
      </c>
      <c r="AE324" s="104">
        <f t="shared" si="106"/>
        <v>74</v>
      </c>
      <c r="AF324" s="104">
        <f t="shared" si="106"/>
        <v>71</v>
      </c>
      <c r="AG324" s="104">
        <f t="shared" si="106"/>
        <v>79</v>
      </c>
      <c r="AH324" s="104">
        <f t="shared" ref="AH324" si="107">AH305+AH307+AH309+AH311+AH313+AH315</f>
        <v>42</v>
      </c>
      <c r="AI324" s="149">
        <f t="shared" si="72"/>
        <v>1505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36" ht="15.75" x14ac:dyDescent="0.25">
      <c r="A328" s="306"/>
      <c r="B328" s="296"/>
      <c r="C328" s="99" t="s">
        <v>103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36" ht="15.75" x14ac:dyDescent="0.25">
      <c r="A329" s="306"/>
      <c r="B329" s="296"/>
      <c r="C329" s="99" t="s">
        <v>117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 t="shared" ref="AI329:AI347" si="108">SUM(D329:AH329)</f>
        <v>1240</v>
      </c>
    </row>
    <row r="330" spans="1:36" ht="15.75" x14ac:dyDescent="0.25">
      <c r="A330" s="306"/>
      <c r="B330" s="296"/>
      <c r="C330" s="99" t="s">
        <v>118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 t="shared" si="108"/>
        <v>52</v>
      </c>
    </row>
    <row r="331" spans="1:36" ht="15.75" x14ac:dyDescent="0.25">
      <c r="A331" s="306"/>
      <c r="B331" s="296"/>
      <c r="C331" s="99" t="s">
        <v>104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 t="shared" si="108"/>
        <v>5113</v>
      </c>
    </row>
    <row r="332" spans="1:36" ht="15.75" x14ac:dyDescent="0.25">
      <c r="A332" s="306"/>
      <c r="B332" s="296"/>
      <c r="C332" s="99" t="s">
        <v>105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 t="shared" si="108"/>
        <v>129</v>
      </c>
    </row>
    <row r="333" spans="1:36" ht="15.75" x14ac:dyDescent="0.25">
      <c r="A333" s="306"/>
      <c r="B333" s="296"/>
      <c r="C333" s="99" t="s">
        <v>106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 t="shared" si="108"/>
        <v>6519</v>
      </c>
    </row>
    <row r="334" spans="1:36" ht="15.75" x14ac:dyDescent="0.25">
      <c r="A334" s="306"/>
      <c r="B334" s="296"/>
      <c r="C334" s="99" t="s">
        <v>107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 t="shared" si="108"/>
        <v>158</v>
      </c>
    </row>
    <row r="335" spans="1:36" ht="15.75" x14ac:dyDescent="0.25">
      <c r="A335" s="306"/>
      <c r="B335" s="296"/>
      <c r="C335" s="99" t="s">
        <v>108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 t="shared" si="108"/>
        <v>2150</v>
      </c>
    </row>
    <row r="336" spans="1:36" ht="15.75" x14ac:dyDescent="0.25">
      <c r="A336" s="306"/>
      <c r="B336" s="296"/>
      <c r="C336" s="99" t="s">
        <v>109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 t="shared" si="108"/>
        <v>102</v>
      </c>
    </row>
    <row r="337" spans="1:36" ht="15.75" x14ac:dyDescent="0.25">
      <c r="A337" s="306"/>
      <c r="B337" s="296"/>
      <c r="C337" s="99" t="s">
        <v>110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 t="shared" si="108"/>
        <v>1241</v>
      </c>
    </row>
    <row r="338" spans="1:36" ht="15.75" x14ac:dyDescent="0.25">
      <c r="A338" s="306"/>
      <c r="B338" s="296"/>
      <c r="C338" s="99" t="s">
        <v>111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 t="shared" si="108"/>
        <v>104</v>
      </c>
    </row>
    <row r="339" spans="1:36" ht="15.75" x14ac:dyDescent="0.25">
      <c r="A339" s="306"/>
      <c r="B339" s="296"/>
      <c r="C339" s="99" t="s">
        <v>112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 t="shared" si="108"/>
        <v>576</v>
      </c>
    </row>
    <row r="340" spans="1:36" ht="15.75" x14ac:dyDescent="0.25">
      <c r="A340" s="306"/>
      <c r="B340" s="296"/>
      <c r="C340" s="99" t="s">
        <v>113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 t="shared" si="108"/>
        <v>572</v>
      </c>
    </row>
    <row r="341" spans="1:36" ht="16.5" thickBot="1" x14ac:dyDescent="0.3">
      <c r="A341" s="306"/>
      <c r="B341" s="296"/>
      <c r="C341" s="100" t="s">
        <v>114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 t="shared" si="108"/>
        <v>3839</v>
      </c>
    </row>
    <row r="342" spans="1:36" ht="18.75" x14ac:dyDescent="0.25">
      <c r="A342" s="306"/>
      <c r="B342" s="297" t="s">
        <v>72</v>
      </c>
      <c r="C342" s="298"/>
      <c r="D342" s="181"/>
      <c r="E342" s="182">
        <f t="shared" ref="E342:H342" si="109">SUM(E327:E341)</f>
        <v>1000</v>
      </c>
      <c r="F342" s="182">
        <f t="shared" si="109"/>
        <v>500</v>
      </c>
      <c r="G342" s="182"/>
      <c r="H342" s="182">
        <f t="shared" si="109"/>
        <v>1000</v>
      </c>
      <c r="I342" s="182">
        <f t="shared" ref="I342" si="110">SUM(I327:I341)</f>
        <v>1000</v>
      </c>
      <c r="J342" s="182">
        <f t="shared" ref="J342" si="111">SUM(J327:J341)</f>
        <v>1000</v>
      </c>
      <c r="K342" s="182">
        <f t="shared" ref="K342" si="112">SUM(K327:K341)</f>
        <v>1000</v>
      </c>
      <c r="L342" s="182">
        <f t="shared" ref="L342" si="113">SUM(L327:L341)</f>
        <v>1000</v>
      </c>
      <c r="M342" s="182">
        <f t="shared" ref="M342:O342" si="114">SUM(M327:M341)</f>
        <v>500</v>
      </c>
      <c r="N342" s="182"/>
      <c r="O342" s="182">
        <f t="shared" si="114"/>
        <v>1000</v>
      </c>
      <c r="P342" s="182">
        <f t="shared" ref="P342:S342" si="115">SUM(P327:P341)</f>
        <v>1000</v>
      </c>
      <c r="Q342" s="182">
        <f t="shared" si="115"/>
        <v>1000</v>
      </c>
      <c r="R342" s="182">
        <f t="shared" si="115"/>
        <v>1000</v>
      </c>
      <c r="S342" s="182">
        <f t="shared" si="115"/>
        <v>1000</v>
      </c>
      <c r="T342" s="182">
        <f t="shared" ref="T342:V342" si="116">SUM(T327:T341)</f>
        <v>500</v>
      </c>
      <c r="U342" s="182"/>
      <c r="V342" s="182">
        <f t="shared" si="116"/>
        <v>1000</v>
      </c>
      <c r="W342" s="182">
        <f t="shared" ref="W342:Y342" si="117">SUM(W327:W341)</f>
        <v>1000</v>
      </c>
      <c r="X342" s="182">
        <f>SUM(X327:X341)</f>
        <v>1000</v>
      </c>
      <c r="Y342" s="182">
        <f t="shared" si="117"/>
        <v>1000</v>
      </c>
      <c r="Z342" s="182">
        <f t="shared" ref="Z342:AC342" si="118">SUM(Z327:Z341)</f>
        <v>1000</v>
      </c>
      <c r="AA342" s="182">
        <f t="shared" si="118"/>
        <v>500</v>
      </c>
      <c r="AB342" s="182"/>
      <c r="AC342" s="182">
        <f t="shared" si="118"/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 t="shared" ref="AH342" si="119">SUM(AH327:AH341)</f>
        <v>500</v>
      </c>
      <c r="AI342" s="150">
        <f t="shared" si="108"/>
        <v>23500</v>
      </c>
    </row>
    <row r="343" spans="1:36" ht="18.75" x14ac:dyDescent="0.25">
      <c r="A343" s="306"/>
      <c r="B343" s="299" t="s">
        <v>71</v>
      </c>
      <c r="C343" s="300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 t="shared" si="108"/>
        <v>23500</v>
      </c>
    </row>
    <row r="344" spans="1:36" ht="18.75" x14ac:dyDescent="0.25">
      <c r="A344" s="306"/>
      <c r="B344" s="301" t="s">
        <v>115</v>
      </c>
      <c r="C344" s="302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 t="shared" si="108"/>
        <v>23500</v>
      </c>
    </row>
    <row r="345" spans="1:36" ht="18.75" x14ac:dyDescent="0.25">
      <c r="A345" s="306"/>
      <c r="B345" s="301" t="s">
        <v>125</v>
      </c>
      <c r="C345" s="302"/>
      <c r="D345" s="181"/>
      <c r="E345" s="104">
        <f t="shared" ref="E345" si="120">E344-E343</f>
        <v>0</v>
      </c>
      <c r="F345" s="104">
        <f t="shared" ref="F345" si="121">F344-F343</f>
        <v>0</v>
      </c>
      <c r="G345" s="104"/>
      <c r="H345" s="104">
        <f t="shared" ref="H345" si="122">H344-H343</f>
        <v>0</v>
      </c>
      <c r="I345" s="104">
        <f t="shared" ref="I345:L345" si="123">I344-I343</f>
        <v>0</v>
      </c>
      <c r="J345" s="104">
        <f t="shared" si="123"/>
        <v>0</v>
      </c>
      <c r="K345" s="104">
        <f t="shared" si="123"/>
        <v>0</v>
      </c>
      <c r="L345" s="104">
        <f t="shared" si="123"/>
        <v>0</v>
      </c>
      <c r="M345" s="104">
        <f t="shared" ref="M345:O345" si="124">M344-M343</f>
        <v>0</v>
      </c>
      <c r="N345" s="104"/>
      <c r="O345" s="104">
        <f t="shared" si="124"/>
        <v>0</v>
      </c>
      <c r="P345" s="104">
        <f t="shared" ref="P345:S345" si="125">P344-P343</f>
        <v>0</v>
      </c>
      <c r="Q345" s="104">
        <f t="shared" si="125"/>
        <v>0</v>
      </c>
      <c r="R345" s="104">
        <f t="shared" si="125"/>
        <v>0</v>
      </c>
      <c r="S345" s="104">
        <f t="shared" si="125"/>
        <v>0</v>
      </c>
      <c r="T345" s="104">
        <f t="shared" ref="T345:V345" si="126">T344-T343</f>
        <v>0</v>
      </c>
      <c r="U345" s="104"/>
      <c r="V345" s="104">
        <f t="shared" si="126"/>
        <v>0</v>
      </c>
      <c r="W345" s="104">
        <f t="shared" ref="W345:Y345" si="127">W344-W343</f>
        <v>0</v>
      </c>
      <c r="X345" s="104">
        <f t="shared" si="127"/>
        <v>0</v>
      </c>
      <c r="Y345" s="104">
        <f t="shared" si="127"/>
        <v>0</v>
      </c>
      <c r="Z345" s="104">
        <f>Z344-Z343</f>
        <v>0</v>
      </c>
      <c r="AA345" s="104">
        <f>AA344-AA343</f>
        <v>0</v>
      </c>
      <c r="AB345" s="104"/>
      <c r="AC345" s="104">
        <f t="shared" ref="AC345:AD345" si="128">AC344-AC343</f>
        <v>0</v>
      </c>
      <c r="AD345" s="104">
        <f t="shared" si="128"/>
        <v>0</v>
      </c>
      <c r="AE345" s="104">
        <f t="shared" ref="AE345:AH345" si="129">AE344-AE343</f>
        <v>0</v>
      </c>
      <c r="AF345" s="104">
        <f t="shared" si="129"/>
        <v>0</v>
      </c>
      <c r="AG345" s="104">
        <f t="shared" si="129"/>
        <v>0</v>
      </c>
      <c r="AH345" s="104">
        <f t="shared" si="129"/>
        <v>0</v>
      </c>
      <c r="AI345" s="153">
        <f t="shared" si="108"/>
        <v>0</v>
      </c>
    </row>
    <row r="346" spans="1:36" ht="18.75" x14ac:dyDescent="0.25">
      <c r="A346" s="306"/>
      <c r="B346" s="301" t="s">
        <v>197</v>
      </c>
      <c r="C346" s="302"/>
      <c r="D346" s="181"/>
      <c r="E346" s="104">
        <f>E344-E342</f>
        <v>0</v>
      </c>
      <c r="F346" s="104">
        <f>F344-F342</f>
        <v>0</v>
      </c>
      <c r="G346" s="104"/>
      <c r="H346" s="104">
        <f t="shared" ref="H346:AC346" si="130">H344-H342</f>
        <v>0</v>
      </c>
      <c r="I346" s="104">
        <f t="shared" ref="I346:L346" si="131">I344-I342</f>
        <v>0</v>
      </c>
      <c r="J346" s="104">
        <f t="shared" si="131"/>
        <v>0</v>
      </c>
      <c r="K346" s="104">
        <f t="shared" si="131"/>
        <v>0</v>
      </c>
      <c r="L346" s="104">
        <f t="shared" si="131"/>
        <v>0</v>
      </c>
      <c r="M346" s="104">
        <f>M344-M342</f>
        <v>0</v>
      </c>
      <c r="N346" s="104"/>
      <c r="O346" s="104">
        <f t="shared" si="130"/>
        <v>0</v>
      </c>
      <c r="P346" s="104">
        <f t="shared" ref="P346:S346" si="132">P344-P342</f>
        <v>0</v>
      </c>
      <c r="Q346" s="104">
        <f t="shared" si="132"/>
        <v>0</v>
      </c>
      <c r="R346" s="104">
        <f t="shared" si="132"/>
        <v>0</v>
      </c>
      <c r="S346" s="104">
        <f t="shared" si="132"/>
        <v>0</v>
      </c>
      <c r="T346" s="104">
        <f>T344-T342</f>
        <v>0</v>
      </c>
      <c r="U346" s="104"/>
      <c r="V346" s="104">
        <f t="shared" si="130"/>
        <v>0</v>
      </c>
      <c r="W346" s="104">
        <f t="shared" ref="W346:Y346" si="133">W344-W342</f>
        <v>0</v>
      </c>
      <c r="X346" s="104">
        <f t="shared" si="133"/>
        <v>0</v>
      </c>
      <c r="Y346" s="104">
        <f t="shared" si="133"/>
        <v>0</v>
      </c>
      <c r="Z346" s="104">
        <f t="shared" si="130"/>
        <v>0</v>
      </c>
      <c r="AA346" s="104">
        <f>AA344-AA342</f>
        <v>0</v>
      </c>
      <c r="AB346" s="104"/>
      <c r="AC346" s="104">
        <f t="shared" si="130"/>
        <v>0</v>
      </c>
      <c r="AD346" s="104">
        <f t="shared" ref="AD346:AH346" si="134">AD344-AD342</f>
        <v>0</v>
      </c>
      <c r="AE346" s="104">
        <f t="shared" si="134"/>
        <v>0</v>
      </c>
      <c r="AF346" s="104">
        <f t="shared" si="134"/>
        <v>0</v>
      </c>
      <c r="AG346" s="104">
        <f t="shared" si="134"/>
        <v>0</v>
      </c>
      <c r="AH346" s="104">
        <f t="shared" si="134"/>
        <v>0</v>
      </c>
      <c r="AI346" s="153">
        <f>SUM(D346:AH346)</f>
        <v>0</v>
      </c>
    </row>
    <row r="347" spans="1:36" ht="16.5" thickBot="1" x14ac:dyDescent="0.3">
      <c r="A347" s="306"/>
      <c r="B347" s="303" t="s">
        <v>116</v>
      </c>
      <c r="C347" s="304"/>
      <c r="D347" s="181"/>
      <c r="E347" s="104">
        <f t="shared" ref="E347" si="135">E328+E330+E332+E334+E336+E338</f>
        <v>138</v>
      </c>
      <c r="F347" s="104">
        <f t="shared" ref="F347" si="136">F328+F330+F332+F334+F336+F338</f>
        <v>3</v>
      </c>
      <c r="G347" s="104"/>
      <c r="H347" s="104">
        <f t="shared" ref="H347" si="137">H328+H330+H332+H334+H336+H338</f>
        <v>134</v>
      </c>
      <c r="I347" s="104">
        <f t="shared" ref="I347:L347" si="138">I328+I330+I332+I334+I336+I338</f>
        <v>134</v>
      </c>
      <c r="J347" s="104">
        <f t="shared" si="138"/>
        <v>134</v>
      </c>
      <c r="K347" s="104">
        <f t="shared" si="138"/>
        <v>3</v>
      </c>
      <c r="L347" s="104">
        <f t="shared" si="138"/>
        <v>3</v>
      </c>
      <c r="M347" s="104">
        <f t="shared" ref="M347:O347" si="139">M328+M330+M332+M334+M336+M338</f>
        <v>2</v>
      </c>
      <c r="N347" s="104"/>
      <c r="O347" s="104">
        <f t="shared" si="139"/>
        <v>3</v>
      </c>
      <c r="P347" s="104">
        <f t="shared" ref="P347:S347" si="140">P328+P330+P332+P334+P336+P338</f>
        <v>3</v>
      </c>
      <c r="Q347" s="104">
        <f t="shared" si="140"/>
        <v>3</v>
      </c>
      <c r="R347" s="104">
        <f t="shared" si="140"/>
        <v>3</v>
      </c>
      <c r="S347" s="104">
        <f t="shared" si="140"/>
        <v>3</v>
      </c>
      <c r="T347" s="104">
        <f t="shared" ref="T347:V347" si="141">T328+T330+T332+T334+T336+T338</f>
        <v>3</v>
      </c>
      <c r="U347" s="104"/>
      <c r="V347" s="104">
        <f t="shared" si="141"/>
        <v>3</v>
      </c>
      <c r="W347" s="104">
        <f t="shared" ref="W347:Y347" si="142">W328+W330+W332+W334+W336+W338</f>
        <v>3</v>
      </c>
      <c r="X347" s="104">
        <f t="shared" si="142"/>
        <v>3</v>
      </c>
      <c r="Y347" s="104">
        <f t="shared" si="142"/>
        <v>3</v>
      </c>
      <c r="Z347" s="104">
        <f t="shared" ref="Z347:AD347" si="143">Z328+Z330+Z332+Z334+Z336+Z338</f>
        <v>3</v>
      </c>
      <c r="AA347" s="104">
        <f t="shared" si="143"/>
        <v>3</v>
      </c>
      <c r="AB347" s="104"/>
      <c r="AC347" s="104">
        <f t="shared" si="143"/>
        <v>3</v>
      </c>
      <c r="AD347" s="104">
        <f t="shared" si="143"/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 t="shared" ref="AH347" si="144">AH328+AH330+AH332+AH334+AH336+AH338</f>
        <v>3</v>
      </c>
      <c r="AI347" s="149">
        <f t="shared" si="108"/>
        <v>605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36" ht="15.75" x14ac:dyDescent="0.25">
      <c r="A351" s="292"/>
      <c r="B351" s="296"/>
      <c r="C351" s="99" t="s">
        <v>103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36" ht="15.75" x14ac:dyDescent="0.25">
      <c r="A352" s="292"/>
      <c r="B352" s="296"/>
      <c r="C352" s="99" t="s">
        <v>117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 t="shared" ref="AI352:AI370" si="145">SUM(D352:AH352)</f>
        <v>1148</v>
      </c>
    </row>
    <row r="353" spans="1:35" ht="15.75" x14ac:dyDescent="0.25">
      <c r="A353" s="292"/>
      <c r="B353" s="296"/>
      <c r="C353" s="99" t="s">
        <v>118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 t="shared" si="145"/>
        <v>64</v>
      </c>
    </row>
    <row r="354" spans="1:35" ht="15.75" x14ac:dyDescent="0.25">
      <c r="A354" s="292"/>
      <c r="B354" s="296"/>
      <c r="C354" s="99" t="s">
        <v>104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 t="shared" si="145"/>
        <v>3654</v>
      </c>
    </row>
    <row r="355" spans="1:35" ht="15.75" x14ac:dyDescent="0.25">
      <c r="A355" s="292"/>
      <c r="B355" s="296"/>
      <c r="C355" s="99" t="s">
        <v>105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 t="shared" si="145"/>
        <v>465</v>
      </c>
    </row>
    <row r="356" spans="1:35" ht="15.75" x14ac:dyDescent="0.25">
      <c r="A356" s="292"/>
      <c r="B356" s="296"/>
      <c r="C356" s="99" t="s">
        <v>106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 t="shared" si="145"/>
        <v>3505</v>
      </c>
    </row>
    <row r="357" spans="1:35" ht="15.75" x14ac:dyDescent="0.25">
      <c r="A357" s="292"/>
      <c r="B357" s="296"/>
      <c r="C357" s="99" t="s">
        <v>107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 t="shared" si="145"/>
        <v>260</v>
      </c>
    </row>
    <row r="358" spans="1:35" ht="15.75" x14ac:dyDescent="0.25">
      <c r="A358" s="292"/>
      <c r="B358" s="296"/>
      <c r="C358" s="99" t="s">
        <v>108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 t="shared" si="145"/>
        <v>1636</v>
      </c>
    </row>
    <row r="359" spans="1:35" ht="15.75" x14ac:dyDescent="0.25">
      <c r="A359" s="292"/>
      <c r="B359" s="296"/>
      <c r="C359" s="99" t="s">
        <v>109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 t="shared" si="145"/>
        <v>189</v>
      </c>
    </row>
    <row r="360" spans="1:35" ht="15.75" x14ac:dyDescent="0.25">
      <c r="A360" s="292"/>
      <c r="B360" s="296"/>
      <c r="C360" s="99" t="s">
        <v>110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 t="shared" si="145"/>
        <v>643</v>
      </c>
    </row>
    <row r="361" spans="1:35" ht="15.75" x14ac:dyDescent="0.25">
      <c r="A361" s="292"/>
      <c r="B361" s="296"/>
      <c r="C361" s="99" t="s">
        <v>111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 t="shared" si="145"/>
        <v>28</v>
      </c>
    </row>
    <row r="362" spans="1:35" ht="15.75" x14ac:dyDescent="0.25">
      <c r="A362" s="292"/>
      <c r="B362" s="296"/>
      <c r="C362" s="99" t="s">
        <v>112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 t="shared" si="145"/>
        <v>1363</v>
      </c>
    </row>
    <row r="363" spans="1:35" ht="15.75" x14ac:dyDescent="0.25">
      <c r="A363" s="292"/>
      <c r="B363" s="296"/>
      <c r="C363" s="99" t="s">
        <v>113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 t="shared" si="145"/>
        <v>111</v>
      </c>
    </row>
    <row r="364" spans="1:35" ht="16.5" thickBot="1" x14ac:dyDescent="0.3">
      <c r="A364" s="292"/>
      <c r="B364" s="296"/>
      <c r="C364" s="100" t="s">
        <v>114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 t="shared" si="145"/>
        <v>770</v>
      </c>
    </row>
    <row r="365" spans="1:35" ht="18.75" x14ac:dyDescent="0.25">
      <c r="A365" s="292"/>
      <c r="B365" s="297" t="s">
        <v>72</v>
      </c>
      <c r="C365" s="298"/>
      <c r="D365" s="181"/>
      <c r="E365" s="182">
        <f t="shared" ref="E365:H365" si="146">SUM(E350:E364)</f>
        <v>600</v>
      </c>
      <c r="F365" s="182">
        <f t="shared" ref="F365" si="147">SUM(F350:F364)</f>
        <v>500</v>
      </c>
      <c r="G365" s="182"/>
      <c r="H365" s="182">
        <f t="shared" si="146"/>
        <v>600</v>
      </c>
      <c r="I365" s="182">
        <f t="shared" ref="I365:AH365" si="148">SUM(I350:I364)</f>
        <v>600</v>
      </c>
      <c r="J365" s="182">
        <f t="shared" si="148"/>
        <v>600</v>
      </c>
      <c r="K365" s="182">
        <f t="shared" si="148"/>
        <v>600</v>
      </c>
      <c r="L365" s="182">
        <f t="shared" si="148"/>
        <v>600</v>
      </c>
      <c r="M365" s="182">
        <f t="shared" si="148"/>
        <v>500</v>
      </c>
      <c r="N365" s="182"/>
      <c r="O365" s="182">
        <f t="shared" si="148"/>
        <v>600</v>
      </c>
      <c r="P365" s="182">
        <f t="shared" si="148"/>
        <v>600</v>
      </c>
      <c r="Q365" s="182">
        <f t="shared" si="148"/>
        <v>600</v>
      </c>
      <c r="R365" s="182">
        <f t="shared" si="148"/>
        <v>600</v>
      </c>
      <c r="S365" s="182">
        <f t="shared" si="148"/>
        <v>600</v>
      </c>
      <c r="T365" s="182">
        <f t="shared" si="148"/>
        <v>500</v>
      </c>
      <c r="U365" s="182"/>
      <c r="V365" s="182">
        <f t="shared" si="148"/>
        <v>600</v>
      </c>
      <c r="W365" s="182">
        <f t="shared" si="148"/>
        <v>600</v>
      </c>
      <c r="X365" s="182">
        <f t="shared" si="148"/>
        <v>600</v>
      </c>
      <c r="Y365" s="182">
        <f t="shared" si="148"/>
        <v>600</v>
      </c>
      <c r="Z365" s="182">
        <f t="shared" si="148"/>
        <v>600</v>
      </c>
      <c r="AA365" s="182">
        <f t="shared" ref="AA365" si="149">SUM(AA350:AA364)</f>
        <v>500</v>
      </c>
      <c r="AB365" s="182"/>
      <c r="AC365" s="182">
        <f t="shared" si="148"/>
        <v>600</v>
      </c>
      <c r="AD365" s="182">
        <f t="shared" si="148"/>
        <v>600</v>
      </c>
      <c r="AE365" s="182">
        <f t="shared" si="148"/>
        <v>600</v>
      </c>
      <c r="AF365" s="182">
        <f t="shared" si="148"/>
        <v>600</v>
      </c>
      <c r="AG365" s="182">
        <f t="shared" si="148"/>
        <v>600</v>
      </c>
      <c r="AH365" s="182">
        <f t="shared" si="148"/>
        <v>500</v>
      </c>
      <c r="AI365" s="150">
        <f t="shared" si="145"/>
        <v>15100</v>
      </c>
    </row>
    <row r="366" spans="1:35" ht="18.75" x14ac:dyDescent="0.25">
      <c r="A366" s="292"/>
      <c r="B366" s="299" t="s">
        <v>71</v>
      </c>
      <c r="C366" s="300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 t="shared" si="145"/>
        <v>15100</v>
      </c>
    </row>
    <row r="367" spans="1:35" ht="18.75" x14ac:dyDescent="0.25">
      <c r="A367" s="292"/>
      <c r="B367" s="301" t="s">
        <v>115</v>
      </c>
      <c r="C367" s="302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 t="shared" si="145"/>
        <v>15100</v>
      </c>
    </row>
    <row r="368" spans="1:35" ht="18.75" x14ac:dyDescent="0.25">
      <c r="A368" s="292"/>
      <c r="B368" s="301" t="s">
        <v>125</v>
      </c>
      <c r="C368" s="302"/>
      <c r="D368" s="181"/>
      <c r="E368" s="104">
        <f t="shared" ref="E368:H368" si="150">E367-E366</f>
        <v>0</v>
      </c>
      <c r="F368" s="104">
        <f t="shared" ref="F368" si="151">F367-F366</f>
        <v>0</v>
      </c>
      <c r="G368" s="104"/>
      <c r="H368" s="104">
        <f t="shared" si="150"/>
        <v>0</v>
      </c>
      <c r="I368" s="104">
        <f t="shared" ref="I368:AH368" si="152">I367-I366</f>
        <v>0</v>
      </c>
      <c r="J368" s="104">
        <f t="shared" si="152"/>
        <v>0</v>
      </c>
      <c r="K368" s="104">
        <f t="shared" si="152"/>
        <v>0</v>
      </c>
      <c r="L368" s="104">
        <f t="shared" si="152"/>
        <v>0</v>
      </c>
      <c r="M368" s="104">
        <f t="shared" si="152"/>
        <v>0</v>
      </c>
      <c r="N368" s="104"/>
      <c r="O368" s="104">
        <f t="shared" si="152"/>
        <v>0</v>
      </c>
      <c r="P368" s="104">
        <f t="shared" si="152"/>
        <v>0</v>
      </c>
      <c r="Q368" s="104">
        <f t="shared" si="152"/>
        <v>0</v>
      </c>
      <c r="R368" s="104">
        <f t="shared" si="152"/>
        <v>0</v>
      </c>
      <c r="S368" s="104">
        <f t="shared" si="152"/>
        <v>0</v>
      </c>
      <c r="T368" s="104">
        <f t="shared" si="152"/>
        <v>0</v>
      </c>
      <c r="U368" s="104"/>
      <c r="V368" s="104">
        <f t="shared" si="152"/>
        <v>0</v>
      </c>
      <c r="W368" s="104">
        <f t="shared" si="152"/>
        <v>0</v>
      </c>
      <c r="X368" s="104">
        <f t="shared" si="152"/>
        <v>0</v>
      </c>
      <c r="Y368" s="104">
        <f t="shared" si="152"/>
        <v>0</v>
      </c>
      <c r="Z368" s="104">
        <f t="shared" si="152"/>
        <v>0</v>
      </c>
      <c r="AA368" s="104">
        <f t="shared" ref="AA368" si="153">AA367-AA366</f>
        <v>0</v>
      </c>
      <c r="AB368" s="104"/>
      <c r="AC368" s="104">
        <f t="shared" si="152"/>
        <v>0</v>
      </c>
      <c r="AD368" s="104">
        <f t="shared" si="152"/>
        <v>0</v>
      </c>
      <c r="AE368" s="104">
        <f t="shared" si="152"/>
        <v>0</v>
      </c>
      <c r="AF368" s="104">
        <f t="shared" si="152"/>
        <v>0</v>
      </c>
      <c r="AG368" s="104">
        <f t="shared" si="152"/>
        <v>0</v>
      </c>
      <c r="AH368" s="104">
        <f t="shared" si="152"/>
        <v>0</v>
      </c>
      <c r="AI368" s="153">
        <f t="shared" si="145"/>
        <v>0</v>
      </c>
    </row>
    <row r="369" spans="1:36" ht="18.75" x14ac:dyDescent="0.25">
      <c r="A369" s="292"/>
      <c r="B369" s="301" t="s">
        <v>197</v>
      </c>
      <c r="C369" s="302"/>
      <c r="D369" s="181"/>
      <c r="E369" s="104">
        <f>E367-E365</f>
        <v>0</v>
      </c>
      <c r="F369" s="104">
        <f t="shared" ref="F369" si="154">F367-F365</f>
        <v>0</v>
      </c>
      <c r="G369" s="104"/>
      <c r="H369" s="104">
        <f t="shared" ref="H369" si="155">H367-H365</f>
        <v>0</v>
      </c>
      <c r="I369" s="104">
        <f t="shared" ref="I369:AH369" si="156">I367-I365</f>
        <v>0</v>
      </c>
      <c r="J369" s="104">
        <f t="shared" si="156"/>
        <v>0</v>
      </c>
      <c r="K369" s="104">
        <f t="shared" si="156"/>
        <v>0</v>
      </c>
      <c r="L369" s="104">
        <f t="shared" si="156"/>
        <v>0</v>
      </c>
      <c r="M369" s="104">
        <f t="shared" si="156"/>
        <v>0</v>
      </c>
      <c r="N369" s="104"/>
      <c r="O369" s="104">
        <f t="shared" si="156"/>
        <v>0</v>
      </c>
      <c r="P369" s="104">
        <f t="shared" si="156"/>
        <v>0</v>
      </c>
      <c r="Q369" s="104">
        <f t="shared" si="156"/>
        <v>0</v>
      </c>
      <c r="R369" s="104">
        <f t="shared" si="156"/>
        <v>0</v>
      </c>
      <c r="S369" s="104">
        <f t="shared" si="156"/>
        <v>0</v>
      </c>
      <c r="T369" s="104">
        <f t="shared" si="156"/>
        <v>0</v>
      </c>
      <c r="U369" s="104"/>
      <c r="V369" s="104">
        <f t="shared" si="156"/>
        <v>0</v>
      </c>
      <c r="W369" s="104">
        <f t="shared" si="156"/>
        <v>0</v>
      </c>
      <c r="X369" s="104">
        <f t="shared" si="156"/>
        <v>0</v>
      </c>
      <c r="Y369" s="104">
        <f t="shared" si="156"/>
        <v>0</v>
      </c>
      <c r="Z369" s="104">
        <f t="shared" si="156"/>
        <v>0</v>
      </c>
      <c r="AA369" s="104">
        <f t="shared" ref="AA369" si="157">AA367-AA365</f>
        <v>0</v>
      </c>
      <c r="AB369" s="104"/>
      <c r="AC369" s="104">
        <f t="shared" si="156"/>
        <v>0</v>
      </c>
      <c r="AD369" s="104">
        <f t="shared" si="156"/>
        <v>0</v>
      </c>
      <c r="AE369" s="104">
        <f t="shared" si="156"/>
        <v>0</v>
      </c>
      <c r="AF369" s="104">
        <f t="shared" si="156"/>
        <v>0</v>
      </c>
      <c r="AG369" s="104">
        <f t="shared" si="156"/>
        <v>0</v>
      </c>
      <c r="AH369" s="104">
        <f t="shared" si="156"/>
        <v>0</v>
      </c>
      <c r="AI369" s="153">
        <f>SUM(D369:AH369)</f>
        <v>0</v>
      </c>
    </row>
    <row r="370" spans="1:36" ht="16.5" thickBot="1" x14ac:dyDescent="0.3">
      <c r="A370" s="292"/>
      <c r="B370" s="303" t="s">
        <v>116</v>
      </c>
      <c r="C370" s="304"/>
      <c r="D370" s="181"/>
      <c r="E370" s="104">
        <f t="shared" ref="E370:H370" si="158">E351+E353+E355+E357+E359+E361</f>
        <v>53</v>
      </c>
      <c r="F370" s="104">
        <f t="shared" ref="F370" si="159">F351+F353+F355+F357+F359+F361</f>
        <v>42</v>
      </c>
      <c r="G370" s="104"/>
      <c r="H370" s="104">
        <f t="shared" si="158"/>
        <v>52</v>
      </c>
      <c r="I370" s="104">
        <f t="shared" ref="I370:AH370" si="160">I351+I353+I355+I357+I359+I361</f>
        <v>51</v>
      </c>
      <c r="J370" s="104">
        <f t="shared" si="160"/>
        <v>50</v>
      </c>
      <c r="K370" s="104">
        <f t="shared" si="160"/>
        <v>51</v>
      </c>
      <c r="L370" s="104">
        <f t="shared" si="160"/>
        <v>42</v>
      </c>
      <c r="M370" s="104">
        <f t="shared" si="160"/>
        <v>41</v>
      </c>
      <c r="N370" s="104"/>
      <c r="O370" s="104">
        <f t="shared" si="160"/>
        <v>44</v>
      </c>
      <c r="P370" s="104">
        <f t="shared" si="160"/>
        <v>43</v>
      </c>
      <c r="Q370" s="104">
        <f t="shared" si="160"/>
        <v>42</v>
      </c>
      <c r="R370" s="104">
        <f t="shared" si="160"/>
        <v>43</v>
      </c>
      <c r="S370" s="104">
        <f t="shared" si="160"/>
        <v>56</v>
      </c>
      <c r="T370" s="104">
        <f t="shared" si="160"/>
        <v>19</v>
      </c>
      <c r="U370" s="104"/>
      <c r="V370" s="104">
        <f t="shared" si="160"/>
        <v>45</v>
      </c>
      <c r="W370" s="104">
        <f t="shared" si="160"/>
        <v>48</v>
      </c>
      <c r="X370" s="104">
        <f t="shared" si="160"/>
        <v>48</v>
      </c>
      <c r="Y370" s="104">
        <f t="shared" si="160"/>
        <v>48</v>
      </c>
      <c r="Z370" s="104">
        <f t="shared" si="160"/>
        <v>42</v>
      </c>
      <c r="AA370" s="104">
        <f t="shared" ref="AA370" si="161">AA351+AA353+AA355+AA357+AA359+AA361</f>
        <v>31</v>
      </c>
      <c r="AB370" s="104"/>
      <c r="AC370" s="104">
        <f t="shared" si="160"/>
        <v>39</v>
      </c>
      <c r="AD370" s="104">
        <f t="shared" si="160"/>
        <v>47</v>
      </c>
      <c r="AE370" s="104">
        <f t="shared" si="160"/>
        <v>47</v>
      </c>
      <c r="AF370" s="104">
        <f t="shared" si="160"/>
        <v>44</v>
      </c>
      <c r="AG370" s="104">
        <f t="shared" si="160"/>
        <v>42</v>
      </c>
      <c r="AH370" s="104">
        <f t="shared" si="160"/>
        <v>39</v>
      </c>
      <c r="AI370" s="149">
        <f t="shared" si="145"/>
        <v>1149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36" ht="15.75" x14ac:dyDescent="0.25">
      <c r="A374" s="306"/>
      <c r="B374" s="296"/>
      <c r="C374" s="99" t="s">
        <v>103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36" ht="15.75" x14ac:dyDescent="0.25">
      <c r="A375" s="306"/>
      <c r="B375" s="296"/>
      <c r="C375" s="99" t="s">
        <v>117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 t="shared" ref="AI375:AI393" si="162">SUM(D375:AH375)</f>
        <v>831</v>
      </c>
    </row>
    <row r="376" spans="1:36" ht="15.75" x14ac:dyDescent="0.25">
      <c r="A376" s="306"/>
      <c r="B376" s="296"/>
      <c r="C376" s="99" t="s">
        <v>118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 t="shared" si="162"/>
        <v>39</v>
      </c>
    </row>
    <row r="377" spans="1:36" ht="15.75" x14ac:dyDescent="0.25">
      <c r="A377" s="306"/>
      <c r="B377" s="296"/>
      <c r="C377" s="99" t="s">
        <v>104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 t="shared" si="162"/>
        <v>2488</v>
      </c>
    </row>
    <row r="378" spans="1:36" ht="15.75" x14ac:dyDescent="0.25">
      <c r="A378" s="306"/>
      <c r="B378" s="296"/>
      <c r="C378" s="99" t="s">
        <v>105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 t="shared" si="162"/>
        <v>183</v>
      </c>
    </row>
    <row r="379" spans="1:36" ht="15.75" x14ac:dyDescent="0.25">
      <c r="A379" s="306"/>
      <c r="B379" s="296"/>
      <c r="C379" s="99" t="s">
        <v>106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 t="shared" si="162"/>
        <v>1498</v>
      </c>
    </row>
    <row r="380" spans="1:36" ht="15.75" x14ac:dyDescent="0.25">
      <c r="A380" s="306"/>
      <c r="B380" s="296"/>
      <c r="C380" s="99" t="s">
        <v>107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 t="shared" si="162"/>
        <v>107</v>
      </c>
    </row>
    <row r="381" spans="1:36" ht="15.75" x14ac:dyDescent="0.25">
      <c r="A381" s="306"/>
      <c r="B381" s="296"/>
      <c r="C381" s="99" t="s">
        <v>108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 t="shared" si="162"/>
        <v>934</v>
      </c>
    </row>
    <row r="382" spans="1:36" ht="15.75" x14ac:dyDescent="0.25">
      <c r="A382" s="306"/>
      <c r="B382" s="296"/>
      <c r="C382" s="99" t="s">
        <v>109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 t="shared" si="162"/>
        <v>128</v>
      </c>
    </row>
    <row r="383" spans="1:36" ht="15.75" x14ac:dyDescent="0.25">
      <c r="A383" s="306"/>
      <c r="B383" s="296"/>
      <c r="C383" s="99" t="s">
        <v>110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 t="shared" si="162"/>
        <v>602</v>
      </c>
    </row>
    <row r="384" spans="1:36" ht="15.75" x14ac:dyDescent="0.25">
      <c r="A384" s="306"/>
      <c r="B384" s="296"/>
      <c r="C384" s="99" t="s">
        <v>111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 t="shared" si="162"/>
        <v>80</v>
      </c>
    </row>
    <row r="385" spans="1:36" ht="15.75" x14ac:dyDescent="0.25">
      <c r="A385" s="306"/>
      <c r="B385" s="296"/>
      <c r="C385" s="99" t="s">
        <v>112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 t="shared" si="162"/>
        <v>549</v>
      </c>
    </row>
    <row r="386" spans="1:36" ht="15.75" x14ac:dyDescent="0.25">
      <c r="A386" s="306"/>
      <c r="B386" s="296"/>
      <c r="C386" s="99" t="s">
        <v>113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 t="shared" si="162"/>
        <v>51</v>
      </c>
    </row>
    <row r="387" spans="1:36" ht="16.5" thickBot="1" x14ac:dyDescent="0.3">
      <c r="A387" s="306"/>
      <c r="B387" s="296"/>
      <c r="C387" s="100" t="s">
        <v>114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 t="shared" si="162"/>
        <v>2028</v>
      </c>
    </row>
    <row r="388" spans="1:36" ht="18.75" x14ac:dyDescent="0.25">
      <c r="A388" s="306"/>
      <c r="B388" s="297" t="s">
        <v>72</v>
      </c>
      <c r="C388" s="298"/>
      <c r="D388" s="181"/>
      <c r="E388" s="182">
        <f t="shared" ref="E388:AH388" si="163">SUM(E373:E387)</f>
        <v>400</v>
      </c>
      <c r="F388" s="182">
        <f t="shared" si="163"/>
        <v>400</v>
      </c>
      <c r="G388" s="182"/>
      <c r="H388" s="182">
        <f t="shared" si="163"/>
        <v>400</v>
      </c>
      <c r="I388" s="182">
        <f t="shared" si="163"/>
        <v>400</v>
      </c>
      <c r="J388" s="182">
        <f t="shared" si="163"/>
        <v>400</v>
      </c>
      <c r="K388" s="182">
        <f t="shared" si="163"/>
        <v>400</v>
      </c>
      <c r="L388" s="182">
        <f t="shared" si="163"/>
        <v>400</v>
      </c>
      <c r="M388" s="182">
        <f t="shared" si="163"/>
        <v>400</v>
      </c>
      <c r="N388" s="182"/>
      <c r="O388" s="182">
        <f t="shared" si="163"/>
        <v>400</v>
      </c>
      <c r="P388" s="182">
        <f t="shared" si="163"/>
        <v>400</v>
      </c>
      <c r="Q388" s="182">
        <f t="shared" si="163"/>
        <v>400</v>
      </c>
      <c r="R388" s="182">
        <f t="shared" si="163"/>
        <v>400</v>
      </c>
      <c r="S388" s="182">
        <f t="shared" si="163"/>
        <v>400</v>
      </c>
      <c r="T388" s="182">
        <f t="shared" si="163"/>
        <v>400</v>
      </c>
      <c r="U388" s="182"/>
      <c r="V388" s="182">
        <f t="shared" si="163"/>
        <v>400</v>
      </c>
      <c r="W388" s="182">
        <f t="shared" si="163"/>
        <v>400</v>
      </c>
      <c r="X388" s="182">
        <f t="shared" si="163"/>
        <v>400</v>
      </c>
      <c r="Y388" s="182">
        <f t="shared" si="163"/>
        <v>400</v>
      </c>
      <c r="Z388" s="182">
        <f t="shared" si="163"/>
        <v>400</v>
      </c>
      <c r="AA388" s="182">
        <f t="shared" si="163"/>
        <v>400</v>
      </c>
      <c r="AB388" s="182"/>
      <c r="AC388" s="182">
        <f t="shared" si="163"/>
        <v>400</v>
      </c>
      <c r="AD388" s="182">
        <f t="shared" si="163"/>
        <v>400</v>
      </c>
      <c r="AE388" s="182">
        <f t="shared" si="163"/>
        <v>400</v>
      </c>
      <c r="AF388" s="182">
        <f t="shared" si="163"/>
        <v>400</v>
      </c>
      <c r="AG388" s="182">
        <f t="shared" si="163"/>
        <v>400</v>
      </c>
      <c r="AH388" s="182">
        <f t="shared" si="163"/>
        <v>400</v>
      </c>
      <c r="AI388" s="150">
        <f t="shared" si="162"/>
        <v>10400</v>
      </c>
    </row>
    <row r="389" spans="1:36" ht="18.75" x14ac:dyDescent="0.25">
      <c r="A389" s="306"/>
      <c r="B389" s="299" t="s">
        <v>71</v>
      </c>
      <c r="C389" s="300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 t="shared" si="162"/>
        <v>10400</v>
      </c>
    </row>
    <row r="390" spans="1:36" ht="18.75" x14ac:dyDescent="0.25">
      <c r="A390" s="306"/>
      <c r="B390" s="301" t="s">
        <v>115</v>
      </c>
      <c r="C390" s="302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 t="shared" si="162"/>
        <v>10400</v>
      </c>
    </row>
    <row r="391" spans="1:36" ht="18.75" x14ac:dyDescent="0.25">
      <c r="A391" s="306"/>
      <c r="B391" s="301" t="s">
        <v>125</v>
      </c>
      <c r="C391" s="302"/>
      <c r="D391" s="181"/>
      <c r="E391" s="104">
        <f t="shared" ref="E391:AH391" si="164">E390-E389</f>
        <v>0</v>
      </c>
      <c r="F391" s="104">
        <f t="shared" si="164"/>
        <v>0</v>
      </c>
      <c r="G391" s="104"/>
      <c r="H391" s="104">
        <f t="shared" si="164"/>
        <v>0</v>
      </c>
      <c r="I391" s="104">
        <f t="shared" si="164"/>
        <v>0</v>
      </c>
      <c r="J391" s="104">
        <f t="shared" si="164"/>
        <v>0</v>
      </c>
      <c r="K391" s="104">
        <f t="shared" si="164"/>
        <v>0</v>
      </c>
      <c r="L391" s="104">
        <f t="shared" si="164"/>
        <v>0</v>
      </c>
      <c r="M391" s="104">
        <f t="shared" si="164"/>
        <v>0</v>
      </c>
      <c r="N391" s="104"/>
      <c r="O391" s="104">
        <f t="shared" si="164"/>
        <v>0</v>
      </c>
      <c r="P391" s="104">
        <f t="shared" si="164"/>
        <v>0</v>
      </c>
      <c r="Q391" s="104">
        <f t="shared" si="164"/>
        <v>0</v>
      </c>
      <c r="R391" s="104">
        <f t="shared" si="164"/>
        <v>0</v>
      </c>
      <c r="S391" s="104">
        <f t="shared" si="164"/>
        <v>0</v>
      </c>
      <c r="T391" s="104">
        <f t="shared" si="164"/>
        <v>0</v>
      </c>
      <c r="U391" s="104"/>
      <c r="V391" s="104">
        <f t="shared" si="164"/>
        <v>0</v>
      </c>
      <c r="W391" s="104">
        <f t="shared" si="164"/>
        <v>0</v>
      </c>
      <c r="X391" s="104">
        <f t="shared" si="164"/>
        <v>0</v>
      </c>
      <c r="Y391" s="104">
        <f t="shared" si="164"/>
        <v>0</v>
      </c>
      <c r="Z391" s="104">
        <f t="shared" si="164"/>
        <v>0</v>
      </c>
      <c r="AA391" s="104">
        <f t="shared" si="164"/>
        <v>0</v>
      </c>
      <c r="AB391" s="104"/>
      <c r="AC391" s="104">
        <f t="shared" si="164"/>
        <v>0</v>
      </c>
      <c r="AD391" s="104">
        <f t="shared" si="164"/>
        <v>0</v>
      </c>
      <c r="AE391" s="104">
        <f t="shared" si="164"/>
        <v>0</v>
      </c>
      <c r="AF391" s="104">
        <f t="shared" si="164"/>
        <v>0</v>
      </c>
      <c r="AG391" s="104">
        <f t="shared" si="164"/>
        <v>0</v>
      </c>
      <c r="AH391" s="104">
        <f t="shared" si="164"/>
        <v>0</v>
      </c>
      <c r="AI391" s="153">
        <f t="shared" si="162"/>
        <v>0</v>
      </c>
    </row>
    <row r="392" spans="1:36" ht="18.75" x14ac:dyDescent="0.25">
      <c r="A392" s="306"/>
      <c r="B392" s="301" t="s">
        <v>197</v>
      </c>
      <c r="C392" s="302"/>
      <c r="D392" s="181"/>
      <c r="E392" s="104">
        <f t="shared" ref="E392:AH392" si="165">E390-E388</f>
        <v>0</v>
      </c>
      <c r="F392" s="104">
        <f t="shared" si="165"/>
        <v>0</v>
      </c>
      <c r="G392" s="104"/>
      <c r="H392" s="104">
        <f t="shared" si="165"/>
        <v>0</v>
      </c>
      <c r="I392" s="104">
        <f t="shared" si="165"/>
        <v>0</v>
      </c>
      <c r="J392" s="104">
        <f t="shared" si="165"/>
        <v>0</v>
      </c>
      <c r="K392" s="104">
        <f t="shared" si="165"/>
        <v>0</v>
      </c>
      <c r="L392" s="104">
        <f t="shared" si="165"/>
        <v>0</v>
      </c>
      <c r="M392" s="104">
        <f t="shared" si="165"/>
        <v>0</v>
      </c>
      <c r="N392" s="104"/>
      <c r="O392" s="104">
        <f t="shared" si="165"/>
        <v>0</v>
      </c>
      <c r="P392" s="104">
        <f t="shared" si="165"/>
        <v>0</v>
      </c>
      <c r="Q392" s="104">
        <f t="shared" si="165"/>
        <v>0</v>
      </c>
      <c r="R392" s="104">
        <f t="shared" si="165"/>
        <v>0</v>
      </c>
      <c r="S392" s="104">
        <f t="shared" si="165"/>
        <v>0</v>
      </c>
      <c r="T392" s="104">
        <f t="shared" si="165"/>
        <v>0</v>
      </c>
      <c r="U392" s="104"/>
      <c r="V392" s="104">
        <f t="shared" si="165"/>
        <v>0</v>
      </c>
      <c r="W392" s="104">
        <f t="shared" si="165"/>
        <v>0</v>
      </c>
      <c r="X392" s="104">
        <f t="shared" si="165"/>
        <v>0</v>
      </c>
      <c r="Y392" s="104">
        <f t="shared" si="165"/>
        <v>0</v>
      </c>
      <c r="Z392" s="104">
        <f t="shared" si="165"/>
        <v>0</v>
      </c>
      <c r="AA392" s="104">
        <f t="shared" si="165"/>
        <v>0</v>
      </c>
      <c r="AB392" s="104"/>
      <c r="AC392" s="104">
        <f t="shared" si="165"/>
        <v>0</v>
      </c>
      <c r="AD392" s="104">
        <f t="shared" si="165"/>
        <v>0</v>
      </c>
      <c r="AE392" s="104">
        <f t="shared" si="165"/>
        <v>0</v>
      </c>
      <c r="AF392" s="104">
        <f t="shared" si="165"/>
        <v>0</v>
      </c>
      <c r="AG392" s="104">
        <f t="shared" si="165"/>
        <v>0</v>
      </c>
      <c r="AH392" s="104">
        <f t="shared" si="165"/>
        <v>0</v>
      </c>
      <c r="AI392" s="153">
        <f>SUM(D392:AH392)</f>
        <v>0</v>
      </c>
    </row>
    <row r="393" spans="1:36" ht="16.5" thickBot="1" x14ac:dyDescent="0.3">
      <c r="A393" s="306"/>
      <c r="B393" s="303" t="s">
        <v>116</v>
      </c>
      <c r="C393" s="304"/>
      <c r="D393" s="181"/>
      <c r="E393" s="104">
        <f t="shared" ref="E393:AH393" si="166">E374+E376+E378+E380+E382+E384</f>
        <v>13</v>
      </c>
      <c r="F393" s="104">
        <f t="shared" si="166"/>
        <v>27</v>
      </c>
      <c r="G393" s="104"/>
      <c r="H393" s="104">
        <f t="shared" si="166"/>
        <v>22</v>
      </c>
      <c r="I393" s="104">
        <f t="shared" si="166"/>
        <v>28</v>
      </c>
      <c r="J393" s="104">
        <f t="shared" si="166"/>
        <v>25</v>
      </c>
      <c r="K393" s="104">
        <f t="shared" si="166"/>
        <v>19</v>
      </c>
      <c r="L393" s="104">
        <f t="shared" si="166"/>
        <v>25</v>
      </c>
      <c r="M393" s="104">
        <f t="shared" si="166"/>
        <v>34</v>
      </c>
      <c r="N393" s="104"/>
      <c r="O393" s="104">
        <f t="shared" si="166"/>
        <v>30</v>
      </c>
      <c r="P393" s="104">
        <f t="shared" si="166"/>
        <v>20</v>
      </c>
      <c r="Q393" s="104">
        <f t="shared" si="166"/>
        <v>22</v>
      </c>
      <c r="R393" s="104">
        <f t="shared" si="166"/>
        <v>20</v>
      </c>
      <c r="S393" s="104">
        <f t="shared" si="166"/>
        <v>13</v>
      </c>
      <c r="T393" s="104">
        <f t="shared" si="166"/>
        <v>25</v>
      </c>
      <c r="U393" s="104"/>
      <c r="V393" s="104">
        <f t="shared" si="166"/>
        <v>29</v>
      </c>
      <c r="W393" s="104">
        <f t="shared" si="166"/>
        <v>29</v>
      </c>
      <c r="X393" s="104">
        <f t="shared" si="166"/>
        <v>29</v>
      </c>
      <c r="Y393" s="104">
        <f t="shared" si="166"/>
        <v>23</v>
      </c>
      <c r="Z393" s="104">
        <f t="shared" si="166"/>
        <v>18</v>
      </c>
      <c r="AA393" s="104">
        <f t="shared" si="166"/>
        <v>19</v>
      </c>
      <c r="AB393" s="104"/>
      <c r="AC393" s="104">
        <f t="shared" si="166"/>
        <v>16</v>
      </c>
      <c r="AD393" s="104">
        <f t="shared" si="166"/>
        <v>18</v>
      </c>
      <c r="AE393" s="104">
        <f t="shared" si="166"/>
        <v>20</v>
      </c>
      <c r="AF393" s="104">
        <f t="shared" si="166"/>
        <v>18</v>
      </c>
      <c r="AG393" s="104">
        <f t="shared" si="166"/>
        <v>23</v>
      </c>
      <c r="AH393" s="104">
        <f t="shared" si="166"/>
        <v>25</v>
      </c>
      <c r="AI393" s="149">
        <f t="shared" si="162"/>
        <v>590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36" ht="15.75" x14ac:dyDescent="0.25">
      <c r="A397" s="292"/>
      <c r="B397" s="296"/>
      <c r="C397" s="99" t="s">
        <v>103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36" ht="15.75" x14ac:dyDescent="0.25">
      <c r="A398" s="292"/>
      <c r="B398" s="296"/>
      <c r="C398" s="99" t="s">
        <v>117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 t="shared" ref="AI398:AI416" si="167">SUM(D398:AH398)</f>
        <v>284</v>
      </c>
    </row>
    <row r="399" spans="1:36" ht="15.75" x14ac:dyDescent="0.25">
      <c r="A399" s="292"/>
      <c r="B399" s="296"/>
      <c r="C399" s="99" t="s">
        <v>118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 t="shared" si="167"/>
        <v>11</v>
      </c>
    </row>
    <row r="400" spans="1:36" ht="15.75" x14ac:dyDescent="0.25">
      <c r="A400" s="292"/>
      <c r="B400" s="296"/>
      <c r="C400" s="99" t="s">
        <v>104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 t="shared" si="167"/>
        <v>3740</v>
      </c>
    </row>
    <row r="401" spans="1:35" ht="15.75" x14ac:dyDescent="0.25">
      <c r="A401" s="292"/>
      <c r="B401" s="296"/>
      <c r="C401" s="99" t="s">
        <v>105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 t="shared" si="167"/>
        <v>87</v>
      </c>
    </row>
    <row r="402" spans="1:35" ht="15.75" x14ac:dyDescent="0.25">
      <c r="A402" s="292"/>
      <c r="B402" s="296"/>
      <c r="C402" s="99" t="s">
        <v>106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 t="shared" si="167"/>
        <v>1838</v>
      </c>
    </row>
    <row r="403" spans="1:35" ht="15.75" x14ac:dyDescent="0.25">
      <c r="A403" s="292"/>
      <c r="B403" s="296"/>
      <c r="C403" s="99" t="s">
        <v>107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 t="shared" si="167"/>
        <v>139</v>
      </c>
    </row>
    <row r="404" spans="1:35" ht="15.75" x14ac:dyDescent="0.25">
      <c r="A404" s="292"/>
      <c r="B404" s="296"/>
      <c r="C404" s="99" t="s">
        <v>108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 t="shared" si="167"/>
        <v>1452</v>
      </c>
    </row>
    <row r="405" spans="1:35" ht="15.75" x14ac:dyDescent="0.25">
      <c r="A405" s="292"/>
      <c r="B405" s="296"/>
      <c r="C405" s="99" t="s">
        <v>109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 t="shared" si="167"/>
        <v>44</v>
      </c>
    </row>
    <row r="406" spans="1:35" ht="15.75" x14ac:dyDescent="0.25">
      <c r="A406" s="292"/>
      <c r="B406" s="296"/>
      <c r="C406" s="99" t="s">
        <v>110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 t="shared" si="167"/>
        <v>943</v>
      </c>
    </row>
    <row r="407" spans="1:35" ht="15.75" x14ac:dyDescent="0.25">
      <c r="A407" s="292"/>
      <c r="B407" s="296"/>
      <c r="C407" s="99" t="s">
        <v>111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 t="shared" si="167"/>
        <v>14</v>
      </c>
    </row>
    <row r="408" spans="1:35" ht="15.75" x14ac:dyDescent="0.25">
      <c r="A408" s="292"/>
      <c r="B408" s="296"/>
      <c r="C408" s="99" t="s">
        <v>112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 t="shared" si="167"/>
        <v>1431</v>
      </c>
    </row>
    <row r="409" spans="1:35" ht="15.75" x14ac:dyDescent="0.25">
      <c r="A409" s="292"/>
      <c r="B409" s="296"/>
      <c r="C409" s="99" t="s">
        <v>113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 t="shared" si="167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 t="shared" si="167"/>
        <v>174</v>
      </c>
    </row>
    <row r="411" spans="1:35" ht="18.75" x14ac:dyDescent="0.25">
      <c r="A411" s="292"/>
      <c r="B411" s="297" t="s">
        <v>72</v>
      </c>
      <c r="C411" s="298"/>
      <c r="D411" s="181"/>
      <c r="E411" s="182">
        <f t="shared" ref="E411:AH411" si="168">SUM(E396:E410)</f>
        <v>400</v>
      </c>
      <c r="F411" s="182">
        <f t="shared" si="168"/>
        <v>400</v>
      </c>
      <c r="G411" s="182"/>
      <c r="H411" s="182">
        <f t="shared" si="168"/>
        <v>400</v>
      </c>
      <c r="I411" s="182">
        <f t="shared" si="168"/>
        <v>400</v>
      </c>
      <c r="J411" s="182">
        <f t="shared" si="168"/>
        <v>400</v>
      </c>
      <c r="K411" s="182">
        <f t="shared" si="168"/>
        <v>400</v>
      </c>
      <c r="L411" s="182">
        <f t="shared" si="168"/>
        <v>400</v>
      </c>
      <c r="M411" s="182">
        <f t="shared" si="168"/>
        <v>400</v>
      </c>
      <c r="N411" s="182"/>
      <c r="O411" s="182">
        <f t="shared" si="168"/>
        <v>400</v>
      </c>
      <c r="P411" s="182">
        <f t="shared" si="168"/>
        <v>400</v>
      </c>
      <c r="Q411" s="182">
        <f t="shared" si="168"/>
        <v>400</v>
      </c>
      <c r="R411" s="182">
        <f t="shared" si="168"/>
        <v>400</v>
      </c>
      <c r="S411" s="182">
        <f t="shared" si="168"/>
        <v>400</v>
      </c>
      <c r="T411" s="182">
        <f t="shared" si="168"/>
        <v>400</v>
      </c>
      <c r="U411" s="182"/>
      <c r="V411" s="182">
        <f t="shared" si="168"/>
        <v>400</v>
      </c>
      <c r="W411" s="182">
        <f t="shared" si="168"/>
        <v>400</v>
      </c>
      <c r="X411" s="182">
        <f t="shared" si="168"/>
        <v>400</v>
      </c>
      <c r="Y411" s="182">
        <f t="shared" si="168"/>
        <v>400</v>
      </c>
      <c r="Z411" s="182">
        <f t="shared" si="168"/>
        <v>400</v>
      </c>
      <c r="AA411" s="182">
        <f t="shared" si="168"/>
        <v>400</v>
      </c>
      <c r="AB411" s="182"/>
      <c r="AC411" s="182">
        <f t="shared" si="168"/>
        <v>400</v>
      </c>
      <c r="AD411" s="182">
        <f t="shared" si="168"/>
        <v>400</v>
      </c>
      <c r="AE411" s="182">
        <f t="shared" si="168"/>
        <v>400</v>
      </c>
      <c r="AF411" s="182">
        <f t="shared" si="168"/>
        <v>400</v>
      </c>
      <c r="AG411" s="182">
        <f t="shared" si="168"/>
        <v>400</v>
      </c>
      <c r="AH411" s="182">
        <f t="shared" si="168"/>
        <v>400</v>
      </c>
      <c r="AI411" s="150">
        <f t="shared" si="167"/>
        <v>10400</v>
      </c>
    </row>
    <row r="412" spans="1:35" ht="18.75" x14ac:dyDescent="0.25">
      <c r="A412" s="292"/>
      <c r="B412" s="299" t="s">
        <v>71</v>
      </c>
      <c r="C412" s="300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 t="shared" si="167"/>
        <v>10400</v>
      </c>
    </row>
    <row r="413" spans="1:35" ht="18.75" x14ac:dyDescent="0.25">
      <c r="A413" s="292"/>
      <c r="B413" s="301" t="s">
        <v>115</v>
      </c>
      <c r="C413" s="302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 t="shared" si="167"/>
        <v>10400</v>
      </c>
    </row>
    <row r="414" spans="1:35" ht="21.75" customHeight="1" x14ac:dyDescent="0.25">
      <c r="A414" s="292"/>
      <c r="B414" s="301" t="s">
        <v>125</v>
      </c>
      <c r="C414" s="302"/>
      <c r="D414" s="181"/>
      <c r="E414" s="104">
        <f t="shared" ref="E414:AH414" si="169">E413-E412</f>
        <v>0</v>
      </c>
      <c r="F414" s="104">
        <f t="shared" si="169"/>
        <v>0</v>
      </c>
      <c r="G414" s="104"/>
      <c r="H414" s="104">
        <f t="shared" si="169"/>
        <v>0</v>
      </c>
      <c r="I414" s="104">
        <f t="shared" si="169"/>
        <v>0</v>
      </c>
      <c r="J414" s="104">
        <f t="shared" si="169"/>
        <v>0</v>
      </c>
      <c r="K414" s="104">
        <f t="shared" si="169"/>
        <v>0</v>
      </c>
      <c r="L414" s="104">
        <f t="shared" si="169"/>
        <v>0</v>
      </c>
      <c r="M414" s="104">
        <f t="shared" si="169"/>
        <v>0</v>
      </c>
      <c r="N414" s="104"/>
      <c r="O414" s="104">
        <f t="shared" si="169"/>
        <v>0</v>
      </c>
      <c r="P414" s="104">
        <f t="shared" si="169"/>
        <v>0</v>
      </c>
      <c r="Q414" s="104">
        <f t="shared" si="169"/>
        <v>0</v>
      </c>
      <c r="R414" s="104">
        <f t="shared" si="169"/>
        <v>0</v>
      </c>
      <c r="S414" s="104">
        <f t="shared" si="169"/>
        <v>0</v>
      </c>
      <c r="T414" s="104">
        <f t="shared" si="169"/>
        <v>0</v>
      </c>
      <c r="U414" s="104"/>
      <c r="V414" s="104">
        <f t="shared" si="169"/>
        <v>0</v>
      </c>
      <c r="W414" s="104">
        <f t="shared" si="169"/>
        <v>0</v>
      </c>
      <c r="X414" s="104">
        <f t="shared" si="169"/>
        <v>0</v>
      </c>
      <c r="Y414" s="104">
        <f t="shared" si="169"/>
        <v>0</v>
      </c>
      <c r="Z414" s="104">
        <f t="shared" si="169"/>
        <v>0</v>
      </c>
      <c r="AA414" s="104">
        <f t="shared" si="169"/>
        <v>0</v>
      </c>
      <c r="AB414" s="104"/>
      <c r="AC414" s="104">
        <f t="shared" si="169"/>
        <v>0</v>
      </c>
      <c r="AD414" s="104">
        <f t="shared" si="169"/>
        <v>0</v>
      </c>
      <c r="AE414" s="104">
        <f t="shared" si="169"/>
        <v>0</v>
      </c>
      <c r="AF414" s="104">
        <f t="shared" si="169"/>
        <v>0</v>
      </c>
      <c r="AG414" s="104">
        <f t="shared" si="169"/>
        <v>0</v>
      </c>
      <c r="AH414" s="104">
        <f t="shared" si="169"/>
        <v>0</v>
      </c>
      <c r="AI414" s="153">
        <f t="shared" si="167"/>
        <v>0</v>
      </c>
    </row>
    <row r="415" spans="1:35" ht="18.75" x14ac:dyDescent="0.25">
      <c r="A415" s="292"/>
      <c r="B415" s="301" t="s">
        <v>197</v>
      </c>
      <c r="C415" s="302"/>
      <c r="D415" s="181"/>
      <c r="E415" s="104">
        <f t="shared" ref="E415:AH415" si="170">E413-E411</f>
        <v>0</v>
      </c>
      <c r="F415" s="104">
        <f t="shared" si="170"/>
        <v>0</v>
      </c>
      <c r="G415" s="104"/>
      <c r="H415" s="104">
        <f t="shared" si="170"/>
        <v>0</v>
      </c>
      <c r="I415" s="104">
        <f t="shared" si="170"/>
        <v>0</v>
      </c>
      <c r="J415" s="104">
        <f t="shared" si="170"/>
        <v>0</v>
      </c>
      <c r="K415" s="104">
        <f t="shared" si="170"/>
        <v>0</v>
      </c>
      <c r="L415" s="104">
        <f t="shared" si="170"/>
        <v>0</v>
      </c>
      <c r="M415" s="104">
        <f t="shared" si="170"/>
        <v>0</v>
      </c>
      <c r="N415" s="104"/>
      <c r="O415" s="104">
        <f t="shared" si="170"/>
        <v>0</v>
      </c>
      <c r="P415" s="104">
        <f t="shared" si="170"/>
        <v>0</v>
      </c>
      <c r="Q415" s="104">
        <f t="shared" si="170"/>
        <v>0</v>
      </c>
      <c r="R415" s="104">
        <f t="shared" si="170"/>
        <v>0</v>
      </c>
      <c r="S415" s="104">
        <f t="shared" si="170"/>
        <v>0</v>
      </c>
      <c r="T415" s="104">
        <f t="shared" si="170"/>
        <v>0</v>
      </c>
      <c r="U415" s="104"/>
      <c r="V415" s="104">
        <f t="shared" si="170"/>
        <v>0</v>
      </c>
      <c r="W415" s="104">
        <f t="shared" si="170"/>
        <v>0</v>
      </c>
      <c r="X415" s="104">
        <f t="shared" si="170"/>
        <v>0</v>
      </c>
      <c r="Y415" s="104">
        <f t="shared" si="170"/>
        <v>0</v>
      </c>
      <c r="Z415" s="104">
        <f t="shared" si="170"/>
        <v>0</v>
      </c>
      <c r="AA415" s="104">
        <f t="shared" si="170"/>
        <v>0</v>
      </c>
      <c r="AB415" s="104"/>
      <c r="AC415" s="104">
        <f t="shared" si="170"/>
        <v>0</v>
      </c>
      <c r="AD415" s="104">
        <f t="shared" si="170"/>
        <v>0</v>
      </c>
      <c r="AE415" s="104">
        <f t="shared" si="170"/>
        <v>0</v>
      </c>
      <c r="AF415" s="104">
        <f t="shared" si="170"/>
        <v>0</v>
      </c>
      <c r="AG415" s="104">
        <f t="shared" si="170"/>
        <v>0</v>
      </c>
      <c r="AH415" s="104">
        <f t="shared" si="170"/>
        <v>0</v>
      </c>
      <c r="AI415" s="153">
        <f>SUM(D415:AH415)</f>
        <v>0</v>
      </c>
    </row>
    <row r="416" spans="1:35" ht="16.5" thickBot="1" x14ac:dyDescent="0.3">
      <c r="A416" s="292"/>
      <c r="B416" s="303" t="s">
        <v>116</v>
      </c>
      <c r="C416" s="304"/>
      <c r="D416" s="181"/>
      <c r="E416" s="104">
        <f t="shared" ref="E416:AH416" si="171">E397+E399+E401+E403+E405+E407</f>
        <v>13</v>
      </c>
      <c r="F416" s="104">
        <f t="shared" si="171"/>
        <v>12</v>
      </c>
      <c r="G416" s="104"/>
      <c r="H416" s="104">
        <f t="shared" si="171"/>
        <v>12</v>
      </c>
      <c r="I416" s="104">
        <f t="shared" si="171"/>
        <v>11</v>
      </c>
      <c r="J416" s="104">
        <f t="shared" si="171"/>
        <v>12</v>
      </c>
      <c r="K416" s="104">
        <f t="shared" si="171"/>
        <v>11</v>
      </c>
      <c r="L416" s="104">
        <f t="shared" si="171"/>
        <v>12</v>
      </c>
      <c r="M416" s="104">
        <f t="shared" si="171"/>
        <v>10</v>
      </c>
      <c r="N416" s="104"/>
      <c r="O416" s="104">
        <f t="shared" si="171"/>
        <v>10</v>
      </c>
      <c r="P416" s="104">
        <f t="shared" si="171"/>
        <v>8</v>
      </c>
      <c r="Q416" s="104">
        <f t="shared" si="171"/>
        <v>10</v>
      </c>
      <c r="R416" s="104">
        <f t="shared" si="171"/>
        <v>10</v>
      </c>
      <c r="S416" s="104">
        <f t="shared" si="171"/>
        <v>12</v>
      </c>
      <c r="T416" s="104">
        <f t="shared" si="171"/>
        <v>11</v>
      </c>
      <c r="U416" s="104"/>
      <c r="V416" s="104">
        <f t="shared" si="171"/>
        <v>14</v>
      </c>
      <c r="W416" s="104">
        <f t="shared" si="171"/>
        <v>10</v>
      </c>
      <c r="X416" s="104">
        <f t="shared" si="171"/>
        <v>17</v>
      </c>
      <c r="Y416" s="104">
        <f t="shared" si="171"/>
        <v>12</v>
      </c>
      <c r="Z416" s="104">
        <f t="shared" si="171"/>
        <v>9</v>
      </c>
      <c r="AA416" s="104">
        <f t="shared" si="171"/>
        <v>9</v>
      </c>
      <c r="AB416" s="104"/>
      <c r="AC416" s="104">
        <f t="shared" si="171"/>
        <v>14</v>
      </c>
      <c r="AD416" s="104">
        <f t="shared" si="171"/>
        <v>14</v>
      </c>
      <c r="AE416" s="104">
        <f t="shared" si="171"/>
        <v>10</v>
      </c>
      <c r="AF416" s="104">
        <f t="shared" si="171"/>
        <v>11</v>
      </c>
      <c r="AG416" s="104">
        <f t="shared" si="171"/>
        <v>12</v>
      </c>
      <c r="AH416" s="104">
        <f t="shared" si="171"/>
        <v>9</v>
      </c>
      <c r="AI416" s="149">
        <f t="shared" si="167"/>
        <v>295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JANEIRO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H431" si="172"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 t="shared" si="172"/>
        <v>154</v>
      </c>
      <c r="G423" s="181">
        <f t="shared" si="172"/>
        <v>0</v>
      </c>
      <c r="H423" s="181">
        <f t="shared" si="172"/>
        <v>546</v>
      </c>
      <c r="I423" s="181">
        <f t="shared" si="172"/>
        <v>579</v>
      </c>
      <c r="J423" s="181">
        <f t="shared" si="172"/>
        <v>521</v>
      </c>
      <c r="K423" s="181">
        <f t="shared" si="172"/>
        <v>352</v>
      </c>
      <c r="L423" s="181">
        <f t="shared" si="172"/>
        <v>425</v>
      </c>
      <c r="M423" s="181">
        <f t="shared" si="172"/>
        <v>106</v>
      </c>
      <c r="N423" s="181">
        <f t="shared" si="172"/>
        <v>0</v>
      </c>
      <c r="O423" s="181">
        <f t="shared" si="172"/>
        <v>548</v>
      </c>
      <c r="P423" s="181">
        <f t="shared" si="172"/>
        <v>618</v>
      </c>
      <c r="Q423" s="181">
        <f t="shared" si="172"/>
        <v>580</v>
      </c>
      <c r="R423" s="181">
        <f t="shared" si="172"/>
        <v>575</v>
      </c>
      <c r="S423" s="181">
        <f t="shared" si="172"/>
        <v>637</v>
      </c>
      <c r="T423" s="181">
        <f t="shared" si="172"/>
        <v>167</v>
      </c>
      <c r="U423" s="181">
        <f t="shared" si="172"/>
        <v>0</v>
      </c>
      <c r="V423" s="181">
        <f t="shared" si="172"/>
        <v>657</v>
      </c>
      <c r="W423" s="181">
        <f t="shared" si="172"/>
        <v>537</v>
      </c>
      <c r="X423" s="181">
        <f t="shared" si="172"/>
        <v>576</v>
      </c>
      <c r="Y423" s="181">
        <f t="shared" si="172"/>
        <v>648</v>
      </c>
      <c r="Z423" s="181">
        <f t="shared" si="172"/>
        <v>644</v>
      </c>
      <c r="AA423" s="181">
        <f t="shared" si="172"/>
        <v>166</v>
      </c>
      <c r="AB423" s="181">
        <f t="shared" si="172"/>
        <v>0</v>
      </c>
      <c r="AC423" s="181">
        <f t="shared" si="172"/>
        <v>529</v>
      </c>
      <c r="AD423" s="181">
        <f t="shared" si="172"/>
        <v>641</v>
      </c>
      <c r="AE423" s="181">
        <f t="shared" si="172"/>
        <v>677</v>
      </c>
      <c r="AF423" s="181">
        <f t="shared" si="172"/>
        <v>676</v>
      </c>
      <c r="AG423" s="181">
        <f t="shared" si="172"/>
        <v>780</v>
      </c>
      <c r="AH423" s="181">
        <f t="shared" si="172"/>
        <v>195</v>
      </c>
      <c r="AI423" s="156">
        <f>SUM(D423:AH423)</f>
        <v>12999</v>
      </c>
      <c r="AJ423" s="319">
        <f>SUM(AI423:AI424)</f>
        <v>13709</v>
      </c>
      <c r="AK423" s="321" t="s">
        <v>128</v>
      </c>
      <c r="AL423" s="319">
        <f>SUM(AJ423:AJ426)</f>
        <v>24254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si="172"/>
        <v>0</v>
      </c>
      <c r="E424" s="181">
        <f t="shared" si="172"/>
        <v>45</v>
      </c>
      <c r="F424" s="181">
        <f t="shared" si="172"/>
        <v>16</v>
      </c>
      <c r="G424" s="181">
        <f t="shared" si="172"/>
        <v>0</v>
      </c>
      <c r="H424" s="181">
        <f t="shared" si="172"/>
        <v>42</v>
      </c>
      <c r="I424" s="181">
        <f t="shared" si="172"/>
        <v>43</v>
      </c>
      <c r="J424" s="181">
        <f t="shared" si="172"/>
        <v>45</v>
      </c>
      <c r="K424" s="181">
        <f t="shared" si="172"/>
        <v>12</v>
      </c>
      <c r="L424" s="181">
        <f t="shared" si="172"/>
        <v>17</v>
      </c>
      <c r="M424" s="181">
        <f t="shared" si="172"/>
        <v>8</v>
      </c>
      <c r="N424" s="181">
        <f t="shared" si="172"/>
        <v>0</v>
      </c>
      <c r="O424" s="181">
        <f t="shared" si="172"/>
        <v>26</v>
      </c>
      <c r="P424" s="181">
        <f t="shared" si="172"/>
        <v>24</v>
      </c>
      <c r="Q424" s="181">
        <f t="shared" si="172"/>
        <v>29</v>
      </c>
      <c r="R424" s="181">
        <f t="shared" si="172"/>
        <v>26</v>
      </c>
      <c r="S424" s="181">
        <f t="shared" si="172"/>
        <v>33</v>
      </c>
      <c r="T424" s="181">
        <f t="shared" si="172"/>
        <v>11</v>
      </c>
      <c r="U424" s="181">
        <f t="shared" si="172"/>
        <v>0</v>
      </c>
      <c r="V424" s="181">
        <f t="shared" si="172"/>
        <v>26</v>
      </c>
      <c r="W424" s="181">
        <f t="shared" si="172"/>
        <v>36</v>
      </c>
      <c r="X424" s="181">
        <f t="shared" si="172"/>
        <v>28</v>
      </c>
      <c r="Y424" s="181">
        <f t="shared" si="172"/>
        <v>42</v>
      </c>
      <c r="Z424" s="181">
        <f t="shared" si="172"/>
        <v>22</v>
      </c>
      <c r="AA424" s="181">
        <f t="shared" si="172"/>
        <v>8</v>
      </c>
      <c r="AB424" s="181">
        <f t="shared" si="172"/>
        <v>0</v>
      </c>
      <c r="AC424" s="181">
        <f t="shared" si="172"/>
        <v>26</v>
      </c>
      <c r="AD424" s="181">
        <f t="shared" si="172"/>
        <v>28</v>
      </c>
      <c r="AE424" s="181">
        <f t="shared" si="172"/>
        <v>36</v>
      </c>
      <c r="AF424" s="181">
        <f t="shared" si="172"/>
        <v>32</v>
      </c>
      <c r="AG424" s="181">
        <f t="shared" si="172"/>
        <v>34</v>
      </c>
      <c r="AH424" s="181">
        <f t="shared" si="172"/>
        <v>15</v>
      </c>
      <c r="AI424" s="156">
        <f t="shared" ref="AI424:AI434" si="173">SUM(D424:AH424)</f>
        <v>710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si="172"/>
        <v>0</v>
      </c>
      <c r="E425" s="181">
        <f>E7+E30+E53+E76+E99+E122+E145+E168+E191+E214+E237+E260+E283+E306+E329+E352+E375+E398</f>
        <v>323</v>
      </c>
      <c r="F425" s="181">
        <f t="shared" si="172"/>
        <v>166</v>
      </c>
      <c r="G425" s="181">
        <f t="shared" si="172"/>
        <v>0</v>
      </c>
      <c r="H425" s="181">
        <f t="shared" si="172"/>
        <v>400</v>
      </c>
      <c r="I425" s="181">
        <f t="shared" si="172"/>
        <v>418</v>
      </c>
      <c r="J425" s="181">
        <f t="shared" si="172"/>
        <v>372</v>
      </c>
      <c r="K425" s="181">
        <f t="shared" si="172"/>
        <v>317</v>
      </c>
      <c r="L425" s="181">
        <f t="shared" si="172"/>
        <v>319</v>
      </c>
      <c r="M425" s="181">
        <f t="shared" si="172"/>
        <v>120</v>
      </c>
      <c r="N425" s="181">
        <f t="shared" si="172"/>
        <v>0</v>
      </c>
      <c r="O425" s="181">
        <f t="shared" si="172"/>
        <v>438</v>
      </c>
      <c r="P425" s="181">
        <f t="shared" si="172"/>
        <v>455</v>
      </c>
      <c r="Q425" s="181">
        <f t="shared" si="172"/>
        <v>424</v>
      </c>
      <c r="R425" s="181">
        <f t="shared" si="172"/>
        <v>422</v>
      </c>
      <c r="S425" s="181">
        <f t="shared" si="172"/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 t="shared" si="172"/>
        <v>505</v>
      </c>
      <c r="W425" s="181">
        <f t="shared" si="172"/>
        <v>424</v>
      </c>
      <c r="X425" s="181">
        <f t="shared" si="172"/>
        <v>429</v>
      </c>
      <c r="Y425" s="181">
        <f t="shared" si="172"/>
        <v>481</v>
      </c>
      <c r="Z425" s="181">
        <f t="shared" si="172"/>
        <v>481</v>
      </c>
      <c r="AA425" s="181">
        <f t="shared" si="172"/>
        <v>155</v>
      </c>
      <c r="AB425" s="181">
        <f t="shared" si="172"/>
        <v>0</v>
      </c>
      <c r="AC425" s="181">
        <f t="shared" si="172"/>
        <v>434</v>
      </c>
      <c r="AD425" s="181">
        <f t="shared" si="172"/>
        <v>499</v>
      </c>
      <c r="AE425" s="181">
        <f t="shared" si="172"/>
        <v>527</v>
      </c>
      <c r="AF425" s="181">
        <f t="shared" si="172"/>
        <v>525</v>
      </c>
      <c r="AG425" s="181">
        <f t="shared" si="172"/>
        <v>580</v>
      </c>
      <c r="AH425" s="181">
        <f t="shared" si="172"/>
        <v>152</v>
      </c>
      <c r="AI425" s="156">
        <f t="shared" si="173"/>
        <v>9973</v>
      </c>
      <c r="AJ425" s="319">
        <f>SUM(AI425:AI426)</f>
        <v>10545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si="172"/>
        <v>0</v>
      </c>
      <c r="E426" s="181">
        <f t="shared" si="172"/>
        <v>21</v>
      </c>
      <c r="F426" s="181">
        <f t="shared" si="172"/>
        <v>8</v>
      </c>
      <c r="G426" s="181">
        <f t="shared" si="172"/>
        <v>0</v>
      </c>
      <c r="H426" s="181">
        <f t="shared" si="172"/>
        <v>36</v>
      </c>
      <c r="I426" s="181">
        <f t="shared" si="172"/>
        <v>45</v>
      </c>
      <c r="J426" s="181">
        <f t="shared" si="172"/>
        <v>36</v>
      </c>
      <c r="K426" s="181">
        <f t="shared" si="172"/>
        <v>17</v>
      </c>
      <c r="L426" s="181">
        <f t="shared" si="172"/>
        <v>15</v>
      </c>
      <c r="M426" s="181">
        <f t="shared" si="172"/>
        <v>6</v>
      </c>
      <c r="N426" s="181">
        <f t="shared" si="172"/>
        <v>0</v>
      </c>
      <c r="O426" s="181">
        <f t="shared" si="172"/>
        <v>27</v>
      </c>
      <c r="P426" s="181">
        <f t="shared" si="172"/>
        <v>20</v>
      </c>
      <c r="Q426" s="181">
        <f t="shared" si="172"/>
        <v>28</v>
      </c>
      <c r="R426" s="181">
        <f t="shared" si="172"/>
        <v>24</v>
      </c>
      <c r="S426" s="181">
        <f t="shared" si="172"/>
        <v>21</v>
      </c>
      <c r="T426" s="181">
        <f t="shared" si="172"/>
        <v>7</v>
      </c>
      <c r="U426" s="181">
        <f t="shared" si="172"/>
        <v>0</v>
      </c>
      <c r="V426" s="181">
        <f t="shared" si="172"/>
        <v>24</v>
      </c>
      <c r="W426" s="181">
        <f t="shared" si="172"/>
        <v>20</v>
      </c>
      <c r="X426" s="181">
        <f t="shared" si="172"/>
        <v>23</v>
      </c>
      <c r="Y426" s="181">
        <f t="shared" si="172"/>
        <v>28</v>
      </c>
      <c r="Z426" s="181">
        <f t="shared" si="172"/>
        <v>27</v>
      </c>
      <c r="AA426" s="181">
        <f t="shared" si="172"/>
        <v>14</v>
      </c>
      <c r="AB426" s="181">
        <f t="shared" si="172"/>
        <v>0</v>
      </c>
      <c r="AC426" s="181">
        <f t="shared" si="172"/>
        <v>16</v>
      </c>
      <c r="AD426" s="181">
        <f t="shared" si="172"/>
        <v>21</v>
      </c>
      <c r="AE426" s="181">
        <f t="shared" si="172"/>
        <v>23</v>
      </c>
      <c r="AF426" s="181">
        <f t="shared" si="172"/>
        <v>28</v>
      </c>
      <c r="AG426" s="181">
        <f t="shared" si="172"/>
        <v>26</v>
      </c>
      <c r="AH426" s="181">
        <f t="shared" si="172"/>
        <v>11</v>
      </c>
      <c r="AI426" s="156">
        <f t="shared" si="173"/>
        <v>572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si="172"/>
        <v>0</v>
      </c>
      <c r="E427" s="181">
        <f t="shared" si="172"/>
        <v>1618</v>
      </c>
      <c r="F427" s="181">
        <f t="shared" si="172"/>
        <v>601</v>
      </c>
      <c r="G427" s="181">
        <f t="shared" si="172"/>
        <v>0</v>
      </c>
      <c r="H427" s="181">
        <f t="shared" si="172"/>
        <v>1803</v>
      </c>
      <c r="I427" s="181">
        <f t="shared" si="172"/>
        <v>1904</v>
      </c>
      <c r="J427" s="181">
        <f t="shared" si="172"/>
        <v>1777</v>
      </c>
      <c r="K427" s="181">
        <f t="shared" si="172"/>
        <v>1743</v>
      </c>
      <c r="L427" s="181">
        <f>L9+L32+L55+L78+L101+L124+L147+L170+L193+L216+L239+L262+L285+L308+L331+L354+L377+L400</f>
        <v>1775</v>
      </c>
      <c r="M427" s="181">
        <f t="shared" si="172"/>
        <v>488</v>
      </c>
      <c r="N427" s="181">
        <f t="shared" si="172"/>
        <v>0</v>
      </c>
      <c r="O427" s="181">
        <f t="shared" si="172"/>
        <v>1764</v>
      </c>
      <c r="P427" s="181">
        <f t="shared" si="172"/>
        <v>1779</v>
      </c>
      <c r="Q427" s="181">
        <f t="shared" si="172"/>
        <v>1860</v>
      </c>
      <c r="R427" s="181">
        <f t="shared" si="172"/>
        <v>1838</v>
      </c>
      <c r="S427" s="181">
        <f t="shared" si="172"/>
        <v>1899</v>
      </c>
      <c r="T427" s="181">
        <f t="shared" si="172"/>
        <v>591</v>
      </c>
      <c r="U427" s="181">
        <f t="shared" si="172"/>
        <v>0</v>
      </c>
      <c r="V427" s="181">
        <f t="shared" si="172"/>
        <v>1968</v>
      </c>
      <c r="W427" s="181">
        <f t="shared" si="172"/>
        <v>1659</v>
      </c>
      <c r="X427" s="181">
        <f t="shared" si="172"/>
        <v>1721</v>
      </c>
      <c r="Y427" s="181">
        <f t="shared" si="172"/>
        <v>1933</v>
      </c>
      <c r="Z427" s="181">
        <f t="shared" si="172"/>
        <v>1848</v>
      </c>
      <c r="AA427" s="181">
        <f t="shared" si="172"/>
        <v>563</v>
      </c>
      <c r="AB427" s="181">
        <f t="shared" si="172"/>
        <v>0</v>
      </c>
      <c r="AC427" s="181">
        <f t="shared" si="172"/>
        <v>1717</v>
      </c>
      <c r="AD427" s="181">
        <f t="shared" si="172"/>
        <v>1959</v>
      </c>
      <c r="AE427" s="181">
        <f t="shared" si="172"/>
        <v>1906</v>
      </c>
      <c r="AF427" s="181">
        <f t="shared" si="172"/>
        <v>1966</v>
      </c>
      <c r="AG427" s="181">
        <f t="shared" si="172"/>
        <v>2122</v>
      </c>
      <c r="AH427" s="181">
        <f t="shared" si="172"/>
        <v>601</v>
      </c>
      <c r="AI427" s="156">
        <f t="shared" si="173"/>
        <v>41403</v>
      </c>
      <c r="AJ427" s="319">
        <f>SUM(AI427:AI428)</f>
        <v>43686</v>
      </c>
      <c r="AK427" s="322" t="s">
        <v>133</v>
      </c>
      <c r="AL427" s="319">
        <f>SUM(AJ427:AJ430)</f>
        <v>76000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si="172"/>
        <v>0</v>
      </c>
      <c r="E428" s="181">
        <f t="shared" si="172"/>
        <v>117</v>
      </c>
      <c r="F428" s="181">
        <f t="shared" si="172"/>
        <v>40</v>
      </c>
      <c r="G428" s="181">
        <f t="shared" si="172"/>
        <v>0</v>
      </c>
      <c r="H428" s="181">
        <f t="shared" si="172"/>
        <v>120</v>
      </c>
      <c r="I428" s="181">
        <f t="shared" si="172"/>
        <v>125</v>
      </c>
      <c r="J428" s="181">
        <f t="shared" si="172"/>
        <v>119</v>
      </c>
      <c r="K428" s="181">
        <f t="shared" si="172"/>
        <v>82</v>
      </c>
      <c r="L428" s="181">
        <f t="shared" si="172"/>
        <v>84</v>
      </c>
      <c r="M428" s="181">
        <f t="shared" si="172"/>
        <v>28</v>
      </c>
      <c r="N428" s="181">
        <f t="shared" si="172"/>
        <v>0</v>
      </c>
      <c r="O428" s="181">
        <f t="shared" si="172"/>
        <v>99</v>
      </c>
      <c r="P428" s="181">
        <f t="shared" si="172"/>
        <v>94</v>
      </c>
      <c r="Q428" s="181">
        <f t="shared" si="172"/>
        <v>97</v>
      </c>
      <c r="R428" s="181">
        <f t="shared" si="172"/>
        <v>93</v>
      </c>
      <c r="S428" s="181">
        <f t="shared" si="172"/>
        <v>106</v>
      </c>
      <c r="T428" s="181">
        <f t="shared" si="172"/>
        <v>34</v>
      </c>
      <c r="U428" s="181">
        <f t="shared" si="172"/>
        <v>0</v>
      </c>
      <c r="V428" s="181">
        <f t="shared" si="172"/>
        <v>103</v>
      </c>
      <c r="W428" s="181">
        <f t="shared" si="172"/>
        <v>90</v>
      </c>
      <c r="X428" s="181">
        <f t="shared" si="172"/>
        <v>102</v>
      </c>
      <c r="Y428" s="181">
        <f t="shared" si="172"/>
        <v>91</v>
      </c>
      <c r="Z428" s="181">
        <f t="shared" si="172"/>
        <v>94</v>
      </c>
      <c r="AA428" s="181">
        <f t="shared" si="172"/>
        <v>37</v>
      </c>
      <c r="AB428" s="181">
        <f t="shared" si="172"/>
        <v>0</v>
      </c>
      <c r="AC428" s="181">
        <f t="shared" si="172"/>
        <v>90</v>
      </c>
      <c r="AD428" s="181">
        <f t="shared" si="172"/>
        <v>89</v>
      </c>
      <c r="AE428" s="181">
        <f t="shared" si="172"/>
        <v>93</v>
      </c>
      <c r="AF428" s="181">
        <f t="shared" si="172"/>
        <v>116</v>
      </c>
      <c r="AG428" s="181">
        <f t="shared" si="172"/>
        <v>101</v>
      </c>
      <c r="AH428" s="181">
        <f t="shared" si="172"/>
        <v>39</v>
      </c>
      <c r="AI428" s="156">
        <f t="shared" si="173"/>
        <v>2283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172"/>
        <v>0</v>
      </c>
      <c r="E429" s="181">
        <f t="shared" si="172"/>
        <v>1148</v>
      </c>
      <c r="F429" s="181">
        <f t="shared" si="172"/>
        <v>532</v>
      </c>
      <c r="G429" s="181">
        <f t="shared" si="172"/>
        <v>0</v>
      </c>
      <c r="H429" s="181">
        <f t="shared" si="172"/>
        <v>1180</v>
      </c>
      <c r="I429" s="181">
        <f t="shared" si="172"/>
        <v>1219</v>
      </c>
      <c r="J429" s="181">
        <f t="shared" si="172"/>
        <v>1217</v>
      </c>
      <c r="K429" s="181">
        <f t="shared" si="172"/>
        <v>1140</v>
      </c>
      <c r="L429" s="181">
        <f>L11+L34+L57+L80+L103+L126+L149+L172+L195+L218+L241+L264+L287+L310+L333+L356+L379+L402</f>
        <v>1162</v>
      </c>
      <c r="M429" s="181">
        <f t="shared" si="172"/>
        <v>460</v>
      </c>
      <c r="N429" s="181">
        <f t="shared" si="172"/>
        <v>0</v>
      </c>
      <c r="O429" s="181">
        <f t="shared" si="172"/>
        <v>1300</v>
      </c>
      <c r="P429" s="181">
        <f t="shared" si="172"/>
        <v>1387</v>
      </c>
      <c r="Q429" s="181">
        <f t="shared" si="172"/>
        <v>1401</v>
      </c>
      <c r="R429" s="181">
        <f t="shared" si="172"/>
        <v>1365</v>
      </c>
      <c r="S429" s="181">
        <f t="shared" si="172"/>
        <v>1381</v>
      </c>
      <c r="T429" s="181">
        <f t="shared" si="172"/>
        <v>482</v>
      </c>
      <c r="U429" s="181">
        <f t="shared" si="172"/>
        <v>0</v>
      </c>
      <c r="V429" s="181">
        <f t="shared" si="172"/>
        <v>1531</v>
      </c>
      <c r="W429" s="181">
        <f t="shared" si="172"/>
        <v>1284</v>
      </c>
      <c r="X429" s="181">
        <f t="shared" si="172"/>
        <v>1306</v>
      </c>
      <c r="Y429" s="181">
        <f t="shared" si="172"/>
        <v>1522</v>
      </c>
      <c r="Z429" s="181">
        <f t="shared" si="172"/>
        <v>1436</v>
      </c>
      <c r="AA429" s="181">
        <f t="shared" si="172"/>
        <v>496</v>
      </c>
      <c r="AB429" s="181">
        <f t="shared" si="172"/>
        <v>0</v>
      </c>
      <c r="AC429" s="181">
        <f t="shared" si="172"/>
        <v>1343</v>
      </c>
      <c r="AD429" s="181">
        <f t="shared" si="172"/>
        <v>1551</v>
      </c>
      <c r="AE429" s="181">
        <f t="shared" si="172"/>
        <v>1498</v>
      </c>
      <c r="AF429" s="181">
        <f t="shared" si="172"/>
        <v>1547</v>
      </c>
      <c r="AG429" s="181">
        <f t="shared" si="172"/>
        <v>1616</v>
      </c>
      <c r="AH429" s="181">
        <f t="shared" si="172"/>
        <v>513</v>
      </c>
      <c r="AI429" s="156">
        <f t="shared" si="173"/>
        <v>31017</v>
      </c>
      <c r="AJ429" s="319">
        <f>SUM(AI429:AI430)</f>
        <v>32314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172"/>
        <v>0</v>
      </c>
      <c r="E430" s="181">
        <f t="shared" si="172"/>
        <v>80</v>
      </c>
      <c r="F430" s="181">
        <f t="shared" si="172"/>
        <v>32</v>
      </c>
      <c r="G430" s="181">
        <f t="shared" si="172"/>
        <v>0</v>
      </c>
      <c r="H430" s="181">
        <f t="shared" si="172"/>
        <v>76</v>
      </c>
      <c r="I430" s="181">
        <f t="shared" si="172"/>
        <v>85</v>
      </c>
      <c r="J430" s="181">
        <f t="shared" si="172"/>
        <v>92</v>
      </c>
      <c r="K430" s="181">
        <f t="shared" si="172"/>
        <v>42</v>
      </c>
      <c r="L430" s="181">
        <f t="shared" si="172"/>
        <v>39</v>
      </c>
      <c r="M430" s="181">
        <f t="shared" si="172"/>
        <v>24</v>
      </c>
      <c r="N430" s="181">
        <f t="shared" si="172"/>
        <v>0</v>
      </c>
      <c r="O430" s="181">
        <f t="shared" si="172"/>
        <v>48</v>
      </c>
      <c r="P430" s="181">
        <f t="shared" si="172"/>
        <v>44</v>
      </c>
      <c r="Q430" s="181">
        <f t="shared" si="172"/>
        <v>54</v>
      </c>
      <c r="R430" s="181">
        <f t="shared" si="172"/>
        <v>42</v>
      </c>
      <c r="S430" s="181">
        <f t="shared" si="172"/>
        <v>49</v>
      </c>
      <c r="T430" s="181">
        <f t="shared" si="172"/>
        <v>21</v>
      </c>
      <c r="U430" s="181">
        <f t="shared" si="172"/>
        <v>0</v>
      </c>
      <c r="V430" s="181">
        <f t="shared" si="172"/>
        <v>54</v>
      </c>
      <c r="W430" s="181">
        <f t="shared" si="172"/>
        <v>51</v>
      </c>
      <c r="X430" s="181">
        <f t="shared" si="172"/>
        <v>49</v>
      </c>
      <c r="Y430" s="181">
        <f t="shared" si="172"/>
        <v>55</v>
      </c>
      <c r="Z430" s="181">
        <f t="shared" si="172"/>
        <v>48</v>
      </c>
      <c r="AA430" s="181">
        <f t="shared" si="172"/>
        <v>19</v>
      </c>
      <c r="AB430" s="181">
        <f t="shared" si="172"/>
        <v>0</v>
      </c>
      <c r="AC430" s="181">
        <f t="shared" si="172"/>
        <v>55</v>
      </c>
      <c r="AD430" s="181">
        <f t="shared" si="172"/>
        <v>60</v>
      </c>
      <c r="AE430" s="181">
        <f t="shared" si="172"/>
        <v>51</v>
      </c>
      <c r="AF430" s="181">
        <f t="shared" si="172"/>
        <v>53</v>
      </c>
      <c r="AG430" s="181">
        <f t="shared" si="172"/>
        <v>49</v>
      </c>
      <c r="AH430" s="181">
        <f t="shared" si="172"/>
        <v>25</v>
      </c>
      <c r="AI430" s="156">
        <f t="shared" si="173"/>
        <v>1297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172"/>
        <v>0</v>
      </c>
      <c r="E431" s="181">
        <f t="shared" si="172"/>
        <v>938</v>
      </c>
      <c r="F431" s="181">
        <f t="shared" si="172"/>
        <v>248</v>
      </c>
      <c r="G431" s="181">
        <f t="shared" si="172"/>
        <v>0</v>
      </c>
      <c r="H431" s="181">
        <f t="shared" si="172"/>
        <v>1090</v>
      </c>
      <c r="I431" s="181">
        <f t="shared" si="172"/>
        <v>1045</v>
      </c>
      <c r="J431" s="181">
        <f t="shared" si="172"/>
        <v>1067</v>
      </c>
      <c r="K431" s="181">
        <f t="shared" si="172"/>
        <v>885</v>
      </c>
      <c r="L431" s="181">
        <f t="shared" si="172"/>
        <v>939</v>
      </c>
      <c r="M431" s="181">
        <f t="shared" ref="M431:AH431" si="174">M13+M36+M59+M82+M105+M128+M151+M174+M197+M220+M243+M266+M289+M312+M335+M358+M381+M404</f>
        <v>200</v>
      </c>
      <c r="N431" s="181">
        <f t="shared" si="174"/>
        <v>0</v>
      </c>
      <c r="O431" s="181">
        <f t="shared" si="174"/>
        <v>960</v>
      </c>
      <c r="P431" s="181">
        <f t="shared" si="174"/>
        <v>1004</v>
      </c>
      <c r="Q431" s="181">
        <f t="shared" si="174"/>
        <v>968</v>
      </c>
      <c r="R431" s="181">
        <f t="shared" si="174"/>
        <v>975</v>
      </c>
      <c r="S431" s="181">
        <f t="shared" si="174"/>
        <v>989</v>
      </c>
      <c r="T431" s="181">
        <f t="shared" si="174"/>
        <v>266</v>
      </c>
      <c r="U431" s="181">
        <f t="shared" si="174"/>
        <v>0</v>
      </c>
      <c r="V431" s="181">
        <f t="shared" si="174"/>
        <v>1011</v>
      </c>
      <c r="W431" s="181">
        <f t="shared" si="174"/>
        <v>794</v>
      </c>
      <c r="X431" s="181">
        <f t="shared" si="174"/>
        <v>938</v>
      </c>
      <c r="Y431" s="181">
        <f t="shared" si="174"/>
        <v>998</v>
      </c>
      <c r="Z431" s="181">
        <f t="shared" si="174"/>
        <v>937</v>
      </c>
      <c r="AA431" s="181">
        <f>AA13+AA36+AA59+AA82+AA105+AA128+AA151+AA174+AA197+AA220+AA243+AA266+AA289+AA312+AA335+AA358+AA381+AA404</f>
        <v>243</v>
      </c>
      <c r="AB431" s="181">
        <f t="shared" si="174"/>
        <v>0</v>
      </c>
      <c r="AC431" s="181">
        <f t="shared" si="174"/>
        <v>861</v>
      </c>
      <c r="AD431" s="181">
        <f t="shared" si="174"/>
        <v>968</v>
      </c>
      <c r="AE431" s="181">
        <f t="shared" si="174"/>
        <v>1007</v>
      </c>
      <c r="AF431" s="181">
        <f t="shared" si="174"/>
        <v>1053</v>
      </c>
      <c r="AG431" s="181">
        <f t="shared" si="174"/>
        <v>1065</v>
      </c>
      <c r="AH431" s="181">
        <f t="shared" si="174"/>
        <v>237</v>
      </c>
      <c r="AI431" s="156">
        <f t="shared" si="173"/>
        <v>21686</v>
      </c>
      <c r="AJ431" s="319">
        <f>SUM(AI431:AI432)</f>
        <v>22812</v>
      </c>
      <c r="AK431" s="322" t="s">
        <v>139</v>
      </c>
      <c r="AL431" s="319">
        <f>SUM(AJ431:AJ434)</f>
        <v>33083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ref="D432:AH434" si="175">D14+D37+D60+D83+D106+D129+D152+D175+D198+D221+D244+D267+D290+D313+D336+D359+D382+D405</f>
        <v>0</v>
      </c>
      <c r="E432" s="181">
        <f t="shared" si="175"/>
        <v>64</v>
      </c>
      <c r="F432" s="181">
        <f t="shared" si="175"/>
        <v>15</v>
      </c>
      <c r="G432" s="181">
        <f t="shared" si="175"/>
        <v>0</v>
      </c>
      <c r="H432" s="181">
        <f t="shared" si="175"/>
        <v>72</v>
      </c>
      <c r="I432" s="181">
        <f t="shared" si="175"/>
        <v>66</v>
      </c>
      <c r="J432" s="181">
        <f t="shared" si="175"/>
        <v>73</v>
      </c>
      <c r="K432" s="181">
        <f t="shared" si="175"/>
        <v>39</v>
      </c>
      <c r="L432" s="181">
        <f t="shared" si="175"/>
        <v>33</v>
      </c>
      <c r="M432" s="181">
        <f t="shared" si="175"/>
        <v>16</v>
      </c>
      <c r="N432" s="181">
        <f t="shared" si="175"/>
        <v>0</v>
      </c>
      <c r="O432" s="181">
        <f t="shared" si="175"/>
        <v>49</v>
      </c>
      <c r="P432" s="181">
        <f t="shared" si="175"/>
        <v>41</v>
      </c>
      <c r="Q432" s="181">
        <f t="shared" si="175"/>
        <v>40</v>
      </c>
      <c r="R432" s="181">
        <f t="shared" ref="R432:S434" si="176">R14+R37+R60+R83+R106+R129+R152+R175+R198+R221+R244+R267+R290+R313+R336+R359+R382+R405</f>
        <v>53</v>
      </c>
      <c r="S432" s="181">
        <f t="shared" si="176"/>
        <v>44</v>
      </c>
      <c r="T432" s="181">
        <f t="shared" si="175"/>
        <v>18</v>
      </c>
      <c r="U432" s="181">
        <f t="shared" si="175"/>
        <v>0</v>
      </c>
      <c r="V432" s="181">
        <f t="shared" si="175"/>
        <v>54</v>
      </c>
      <c r="W432" s="181">
        <f t="shared" si="175"/>
        <v>41</v>
      </c>
      <c r="X432" s="181">
        <f t="shared" si="175"/>
        <v>46</v>
      </c>
      <c r="Y432" s="181">
        <f t="shared" si="175"/>
        <v>46</v>
      </c>
      <c r="Z432" s="181">
        <f t="shared" si="175"/>
        <v>48</v>
      </c>
      <c r="AA432" s="181">
        <f>AA14+AA37+AA60+AA83+AA106+AA129+AA152+AA175+AA198+AA221+AA244+AA267+AA290+AA313+AA336+AA359+AA382+AA405</f>
        <v>16</v>
      </c>
      <c r="AB432" s="181">
        <f t="shared" si="175"/>
        <v>0</v>
      </c>
      <c r="AC432" s="181">
        <f t="shared" si="175"/>
        <v>35</v>
      </c>
      <c r="AD432" s="181">
        <f t="shared" si="175"/>
        <v>54</v>
      </c>
      <c r="AE432" s="181">
        <f t="shared" si="175"/>
        <v>42</v>
      </c>
      <c r="AF432" s="181">
        <f t="shared" si="175"/>
        <v>54</v>
      </c>
      <c r="AG432" s="181">
        <f t="shared" si="175"/>
        <v>46</v>
      </c>
      <c r="AH432" s="181">
        <f t="shared" si="175"/>
        <v>21</v>
      </c>
      <c r="AI432" s="156">
        <f t="shared" si="173"/>
        <v>1126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175"/>
        <v>0</v>
      </c>
      <c r="E433" s="181">
        <f t="shared" si="175"/>
        <v>408</v>
      </c>
      <c r="F433" s="181">
        <f t="shared" si="175"/>
        <v>155</v>
      </c>
      <c r="G433" s="181">
        <f t="shared" si="175"/>
        <v>0</v>
      </c>
      <c r="H433" s="181">
        <f t="shared" si="175"/>
        <v>383</v>
      </c>
      <c r="I433" s="181">
        <f t="shared" si="175"/>
        <v>411</v>
      </c>
      <c r="J433" s="181">
        <f t="shared" si="175"/>
        <v>406</v>
      </c>
      <c r="K433" s="181">
        <f t="shared" si="175"/>
        <v>328</v>
      </c>
      <c r="L433" s="181">
        <f t="shared" si="175"/>
        <v>364</v>
      </c>
      <c r="M433" s="181">
        <f t="shared" si="175"/>
        <v>122</v>
      </c>
      <c r="N433" s="181">
        <f t="shared" si="175"/>
        <v>0</v>
      </c>
      <c r="O433" s="181">
        <f t="shared" si="175"/>
        <v>397</v>
      </c>
      <c r="P433" s="181">
        <f t="shared" si="175"/>
        <v>415</v>
      </c>
      <c r="Q433" s="181">
        <f t="shared" si="175"/>
        <v>437</v>
      </c>
      <c r="R433" s="181">
        <f t="shared" si="176"/>
        <v>450</v>
      </c>
      <c r="S433" s="181">
        <f t="shared" si="176"/>
        <v>429</v>
      </c>
      <c r="T433" s="181">
        <f t="shared" si="175"/>
        <v>127</v>
      </c>
      <c r="U433" s="181">
        <f t="shared" si="175"/>
        <v>0</v>
      </c>
      <c r="V433" s="181">
        <f t="shared" si="175"/>
        <v>488</v>
      </c>
      <c r="W433" s="181">
        <f t="shared" si="175"/>
        <v>367</v>
      </c>
      <c r="X433" s="181">
        <f t="shared" si="175"/>
        <v>403</v>
      </c>
      <c r="Y433" s="181">
        <f t="shared" si="175"/>
        <v>476</v>
      </c>
      <c r="Z433" s="181">
        <f t="shared" si="175"/>
        <v>439</v>
      </c>
      <c r="AA433" s="181">
        <f t="shared" si="175"/>
        <v>151</v>
      </c>
      <c r="AB433" s="181">
        <f t="shared" si="175"/>
        <v>0</v>
      </c>
      <c r="AC433" s="181">
        <f t="shared" si="175"/>
        <v>442</v>
      </c>
      <c r="AD433" s="181">
        <f t="shared" si="175"/>
        <v>506</v>
      </c>
      <c r="AE433" s="181">
        <f t="shared" si="175"/>
        <v>491</v>
      </c>
      <c r="AF433" s="181">
        <f t="shared" si="175"/>
        <v>527</v>
      </c>
      <c r="AG433" s="181">
        <f t="shared" si="175"/>
        <v>526</v>
      </c>
      <c r="AH433" s="181">
        <f t="shared" si="175"/>
        <v>133</v>
      </c>
      <c r="AI433" s="156">
        <f t="shared" si="173"/>
        <v>9781</v>
      </c>
      <c r="AJ433" s="319">
        <f>SUM(AI433:AI434)</f>
        <v>10271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175"/>
        <v>0</v>
      </c>
      <c r="E434" s="181">
        <f t="shared" si="175"/>
        <v>42</v>
      </c>
      <c r="F434" s="181">
        <f t="shared" si="175"/>
        <v>9</v>
      </c>
      <c r="G434" s="181">
        <f t="shared" si="175"/>
        <v>0</v>
      </c>
      <c r="H434" s="181">
        <f t="shared" si="175"/>
        <v>38</v>
      </c>
      <c r="I434" s="181">
        <f t="shared" si="175"/>
        <v>45</v>
      </c>
      <c r="J434" s="181">
        <f t="shared" si="175"/>
        <v>47</v>
      </c>
      <c r="K434" s="181">
        <f t="shared" si="175"/>
        <v>11</v>
      </c>
      <c r="L434" s="181">
        <f t="shared" si="175"/>
        <v>14</v>
      </c>
      <c r="M434" s="181">
        <f t="shared" si="175"/>
        <v>5</v>
      </c>
      <c r="N434" s="181">
        <f t="shared" si="175"/>
        <v>0</v>
      </c>
      <c r="O434" s="181">
        <f t="shared" si="175"/>
        <v>13</v>
      </c>
      <c r="P434" s="181">
        <f t="shared" si="175"/>
        <v>14</v>
      </c>
      <c r="Q434" s="181">
        <f t="shared" si="175"/>
        <v>9</v>
      </c>
      <c r="R434" s="181">
        <f t="shared" si="176"/>
        <v>23</v>
      </c>
      <c r="S434" s="181">
        <f t="shared" si="176"/>
        <v>16</v>
      </c>
      <c r="T434" s="181">
        <f t="shared" si="175"/>
        <v>6</v>
      </c>
      <c r="U434" s="181">
        <f t="shared" si="175"/>
        <v>0</v>
      </c>
      <c r="V434" s="181">
        <f t="shared" si="175"/>
        <v>24</v>
      </c>
      <c r="W434" s="181">
        <f t="shared" si="175"/>
        <v>14</v>
      </c>
      <c r="X434" s="181">
        <f t="shared" si="175"/>
        <v>14</v>
      </c>
      <c r="Y434" s="181">
        <f t="shared" si="175"/>
        <v>24</v>
      </c>
      <c r="Z434" s="181">
        <f t="shared" si="175"/>
        <v>19</v>
      </c>
      <c r="AA434" s="181">
        <f t="shared" si="175"/>
        <v>8</v>
      </c>
      <c r="AB434" s="181">
        <f t="shared" si="175"/>
        <v>0</v>
      </c>
      <c r="AC434" s="181">
        <f t="shared" si="175"/>
        <v>15</v>
      </c>
      <c r="AD434" s="181">
        <f t="shared" si="175"/>
        <v>19</v>
      </c>
      <c r="AE434" s="181">
        <f t="shared" si="175"/>
        <v>19</v>
      </c>
      <c r="AF434" s="181">
        <f t="shared" si="175"/>
        <v>17</v>
      </c>
      <c r="AG434" s="181">
        <f t="shared" si="175"/>
        <v>18</v>
      </c>
      <c r="AH434" s="181">
        <f t="shared" si="175"/>
        <v>7</v>
      </c>
      <c r="AI434" s="156">
        <f t="shared" si="173"/>
        <v>490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3570" priority="2733">
      <formula>LEN(TRIM(D204))=0</formula>
    </cfRule>
  </conditionalFormatting>
  <conditionalFormatting sqref="D50:AE65 AD67:AE67 AD113:AE113 D142:AE157 D158:D163 Z158:Z163 D165:AE180">
    <cfRule type="containsBlanks" dxfId="3569" priority="1373">
      <formula>LEN(TRIM(D50))=0</formula>
    </cfRule>
  </conditionalFormatting>
  <conditionalFormatting sqref="D96:AE111">
    <cfRule type="containsBlanks" dxfId="3568" priority="1">
      <formula>LEN(TRIM(D96))=0</formula>
    </cfRule>
  </conditionalFormatting>
  <conditionalFormatting sqref="D188:AE203">
    <cfRule type="containsBlanks" dxfId="3567" priority="1351">
      <formula>LEN(TRIM(D188))=0</formula>
    </cfRule>
  </conditionalFormatting>
  <conditionalFormatting sqref="D3:AH3">
    <cfRule type="containsText" dxfId="3566" priority="3263" operator="containsText" text="dom">
      <formula>NOT(ISERROR(SEARCH("dom",D3)))</formula>
    </cfRule>
    <cfRule type="expression" priority="3265">
      <formula>MêsParaExibiçãoNúmero&lt;&gt;MONTH(B4)</formula>
    </cfRule>
    <cfRule type="expression" priority="3262">
      <formula>OR(TEXT(B2,"dddd")="sábado", TEXT(B2,"dddd")="domingo")</formula>
    </cfRule>
    <cfRule type="containsText" dxfId="3565" priority="3264" operator="containsText" text="sáb">
      <formula>NOT(ISERROR(SEARCH("sáb",D3)))</formula>
    </cfRule>
  </conditionalFormatting>
  <conditionalFormatting sqref="D27:AH42">
    <cfRule type="containsBlanks" dxfId="3564" priority="842">
      <formula>LEN(TRIM(D27))=0</formula>
    </cfRule>
  </conditionalFormatting>
  <conditionalFormatting sqref="D326:AH341 D342:D347">
    <cfRule type="containsBlanks" dxfId="3563" priority="49">
      <formula>LEN(TRIM(D326))=0</formula>
    </cfRule>
  </conditionalFormatting>
  <conditionalFormatting sqref="D349:AH364 E365:AH369 D365:D370">
    <cfRule type="containsBlanks" dxfId="3562" priority="76">
      <formula>LEN(TRIM(D349))=0</formula>
    </cfRule>
  </conditionalFormatting>
  <conditionalFormatting sqref="D372:AH387 E388:AH392 D388:D393">
    <cfRule type="containsBlanks" dxfId="3561" priority="64">
      <formula>LEN(TRIM(D372))=0</formula>
    </cfRule>
  </conditionalFormatting>
  <conditionalFormatting sqref="D395:AH410 E411:AH415 D411:D416">
    <cfRule type="containsBlanks" dxfId="3560" priority="52">
      <formula>LEN(TRIM(D395))=0</formula>
    </cfRule>
  </conditionalFormatting>
  <conditionalFormatting sqref="E158 H158:L158 O158:S158 V158:Y158 AA158:AB158">
    <cfRule type="cellIs" dxfId="3559" priority="3193" operator="greaterThan">
      <formula>600</formula>
    </cfRule>
    <cfRule type="containsBlanks" dxfId="3558" priority="3227">
      <formula>LEN(TRIM(E158))=0</formula>
    </cfRule>
    <cfRule type="cellIs" dxfId="3557" priority="3226" operator="greaterThan">
      <formula>600</formula>
    </cfRule>
  </conditionalFormatting>
  <conditionalFormatting sqref="E158 H158:L158 O158:S158 V158:Y161 AA158:AB161">
    <cfRule type="containsBlanks" dxfId="3556" priority="3194">
      <formula>LEN(TRIM(E158))=0</formula>
    </cfRule>
  </conditionalFormatting>
  <conditionalFormatting sqref="E158 H158:L158 O158:S158">
    <cfRule type="containsBlanks" dxfId="3555" priority="3191">
      <formula>LEN(TRIM(E158))=0</formula>
    </cfRule>
  </conditionalFormatting>
  <conditionalFormatting sqref="E159:E160 H159:L160 O159:S160 V159:Y160 AA159:AB160">
    <cfRule type="cellIs" dxfId="3554" priority="3256" operator="greaterThan">
      <formula>400</formula>
    </cfRule>
  </conditionalFormatting>
  <conditionalFormatting sqref="E159:E160 H159:L160 O159:S160">
    <cfRule type="cellIs" dxfId="3553" priority="3195" operator="greaterThan">
      <formula>400</formula>
    </cfRule>
  </conditionalFormatting>
  <conditionalFormatting sqref="E162 H162:L162 O162:S162 V162:Y162 AA162:AH162">
    <cfRule type="containsBlanks" dxfId="3552" priority="184">
      <formula>LEN(TRIM(E162))=0</formula>
    </cfRule>
  </conditionalFormatting>
  <conditionalFormatting sqref="E163 H163:L163 O163:S163 AA163:AB163 V163:Y163">
    <cfRule type="containsBlanks" dxfId="3551" priority="3067">
      <formula>LEN(TRIM(E163))=0</formula>
    </cfRule>
  </conditionalFormatting>
  <conditionalFormatting sqref="E163 H163:L163 O163:S163">
    <cfRule type="cellIs" dxfId="3550" priority="3066" operator="greaterThan">
      <formula>600</formula>
    </cfRule>
  </conditionalFormatting>
  <conditionalFormatting sqref="E68:F69">
    <cfRule type="containsBlanks" dxfId="3549" priority="1931">
      <formula>LEN(TRIM(E68))=0</formula>
    </cfRule>
  </conditionalFormatting>
  <conditionalFormatting sqref="E319:L322">
    <cfRule type="containsBlanks" dxfId="3548" priority="41">
      <formula>LEN(TRIM(E319))=0</formula>
    </cfRule>
  </conditionalFormatting>
  <conditionalFormatting sqref="E320:L321">
    <cfRule type="cellIs" dxfId="3547" priority="42" operator="greaterThan">
      <formula>900</formula>
    </cfRule>
  </conditionalFormatting>
  <conditionalFormatting sqref="E324:L324">
    <cfRule type="cellIs" dxfId="3546" priority="39" operator="greaterThan">
      <formula>600</formula>
    </cfRule>
    <cfRule type="containsBlanks" dxfId="3545" priority="40">
      <formula>LEN(TRIM(E324))=0</formula>
    </cfRule>
  </conditionalFormatting>
  <conditionalFormatting sqref="E68:N68 E44:AB44">
    <cfRule type="containsBlanks" dxfId="3544" priority="3244">
      <formula>LEN(TRIM(E44))=0</formula>
    </cfRule>
  </conditionalFormatting>
  <conditionalFormatting sqref="E274:R274">
    <cfRule type="cellIs" dxfId="3543" priority="3120" operator="greaterThan">
      <formula>400</formula>
    </cfRule>
  </conditionalFormatting>
  <conditionalFormatting sqref="E135:S135 V135:Z135 AC135:AE135">
    <cfRule type="containsBlanks" dxfId="3542" priority="3130">
      <formula>LEN(TRIM(E135))=0</formula>
    </cfRule>
    <cfRule type="cellIs" dxfId="3541" priority="2979" operator="greaterThan">
      <formula>600</formula>
    </cfRule>
    <cfRule type="containsBlanks" dxfId="3540" priority="2980">
      <formula>LEN(TRIM(E135))=0</formula>
    </cfRule>
    <cfRule type="cellIs" dxfId="3539" priority="3229" operator="greaterThan">
      <formula>600</formula>
    </cfRule>
    <cfRule type="containsBlanks" dxfId="3538" priority="3230">
      <formula>LEN(TRIM(E135))=0</formula>
    </cfRule>
    <cfRule type="cellIs" dxfId="3537" priority="3198" operator="greaterThan">
      <formula>600</formula>
    </cfRule>
  </conditionalFormatting>
  <conditionalFormatting sqref="E135:S135 V135:Z135 AC135:AE138">
    <cfRule type="containsBlanks" dxfId="3536" priority="3199">
      <formula>LEN(TRIM(E135))=0</formula>
    </cfRule>
  </conditionalFormatting>
  <conditionalFormatting sqref="E135:S135 V135:Z135">
    <cfRule type="containsBlanks" dxfId="3535" priority="297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3534" priority="3209">
      <formula>LEN(TRIM(E66))=0</formula>
    </cfRule>
  </conditionalFormatting>
  <conditionalFormatting sqref="E136:S137 V136:Z137 AC136:AE137">
    <cfRule type="cellIs" dxfId="3533" priority="3257" operator="greaterThan">
      <formula>400</formula>
    </cfRule>
  </conditionalFormatting>
  <conditionalFormatting sqref="E136:S137 V136:Z137">
    <cfRule type="cellIs" dxfId="3532" priority="3200" operator="greaterThan">
      <formula>400</formula>
    </cfRule>
  </conditionalFormatting>
  <conditionalFormatting sqref="E139:S139 V139:Z139 AC139:AG139">
    <cfRule type="containsBlanks" dxfId="3531" priority="196">
      <formula>LEN(TRIM(E139))=0</formula>
    </cfRule>
  </conditionalFormatting>
  <conditionalFormatting sqref="E140:S140 V140:Z140">
    <cfRule type="containsBlanks" dxfId="3530" priority="3062">
      <formula>LEN(TRIM(E140))=0</formula>
    </cfRule>
    <cfRule type="cellIs" dxfId="3529" priority="3061" operator="greaterThan">
      <formula>600</formula>
    </cfRule>
  </conditionalFormatting>
  <conditionalFormatting sqref="E68:U68">
    <cfRule type="containsBlanks" dxfId="3528" priority="3156">
      <formula>LEN(TRIM(E68))=0</formula>
    </cfRule>
  </conditionalFormatting>
  <conditionalFormatting sqref="E342:AA345">
    <cfRule type="containsBlanks" dxfId="3527" priority="9">
      <formula>LEN(TRIM(E342))=0</formula>
    </cfRule>
  </conditionalFormatting>
  <conditionalFormatting sqref="E343:AA344">
    <cfRule type="cellIs" dxfId="3526" priority="10" operator="greaterThan">
      <formula>1000</formula>
    </cfRule>
  </conditionalFormatting>
  <conditionalFormatting sqref="E347:AA347">
    <cfRule type="cellIs" dxfId="3525" priority="7" operator="greaterThan">
      <formula>600</formula>
    </cfRule>
    <cfRule type="containsBlanks" dxfId="3524" priority="8">
      <formula>LEN(TRIM(E347))=0</formula>
    </cfRule>
  </conditionalFormatting>
  <conditionalFormatting sqref="E44:AB44 E45:AE45">
    <cfRule type="cellIs" dxfId="3523" priority="3260" operator="greaterThan">
      <formula>270</formula>
    </cfRule>
  </conditionalFormatting>
  <conditionalFormatting sqref="E90:AB90">
    <cfRule type="cellIs" dxfId="3522" priority="3261" operator="greaterThan">
      <formula>450</formula>
    </cfRule>
  </conditionalFormatting>
  <conditionalFormatting sqref="E113:AB113 E114:AE114">
    <cfRule type="cellIs" dxfId="3521" priority="3258" operator="greaterThan">
      <formula>400</formula>
    </cfRule>
  </conditionalFormatting>
  <conditionalFormatting sqref="E227:AB227 AD227:AH227">
    <cfRule type="cellIs" dxfId="3520" priority="3217" operator="greaterThan">
      <formula>600</formula>
    </cfRule>
    <cfRule type="cellIs" dxfId="3519" priority="3178" operator="greaterThan">
      <formula>600</formula>
    </cfRule>
    <cfRule type="containsBlanks" dxfId="3518" priority="3218">
      <formula>LEN(TRIM(E227))=0</formula>
    </cfRule>
  </conditionalFormatting>
  <conditionalFormatting sqref="E228:AB228 E229:G229">
    <cfRule type="cellIs" dxfId="3517" priority="3253" operator="greaterThan">
      <formula>400</formula>
    </cfRule>
  </conditionalFormatting>
  <conditionalFormatting sqref="E228:AB228 AD228:AE228">
    <cfRule type="cellIs" dxfId="3516" priority="2794" operator="greaterThan">
      <formula>400</formula>
    </cfRule>
  </conditionalFormatting>
  <conditionalFormatting sqref="E230:AB231 AD231:AH231">
    <cfRule type="containsBlanks" dxfId="3515" priority="148">
      <formula>LEN(TRIM(E230))=0</formula>
    </cfRule>
  </conditionalFormatting>
  <conditionalFormatting sqref="E232:AB232 AD232:AH232">
    <cfRule type="containsBlanks" dxfId="3514" priority="1017">
      <formula>LEN(TRIM(E232))=0</formula>
    </cfRule>
  </conditionalFormatting>
  <conditionalFormatting sqref="E251:AB251 E252:AE252">
    <cfRule type="cellIs" dxfId="3513" priority="3252" operator="greaterThan">
      <formula>400</formula>
    </cfRule>
  </conditionalFormatting>
  <conditionalFormatting sqref="E274:AB274 E275:AE275">
    <cfRule type="cellIs" dxfId="3512" priority="3251" operator="greaterThan">
      <formula>400</formula>
    </cfRule>
  </conditionalFormatting>
  <conditionalFormatting sqref="E66:AE66">
    <cfRule type="containsBlanks" dxfId="3511" priority="3239">
      <formula>LEN(TRIM(E66))=0</formula>
    </cfRule>
    <cfRule type="cellIs" dxfId="3510" priority="3238" operator="greaterThan">
      <formula>600</formula>
    </cfRule>
  </conditionalFormatting>
  <conditionalFormatting sqref="E89:AE89">
    <cfRule type="containsBlanks" dxfId="3509" priority="3236">
      <formula>LEN(TRIM(E89))=0</formula>
    </cfRule>
  </conditionalFormatting>
  <conditionalFormatting sqref="E112:AE112">
    <cfRule type="containsBlanks" dxfId="3508" priority="3233">
      <formula>LEN(TRIM(E112))=0</formula>
    </cfRule>
    <cfRule type="cellIs" dxfId="3507" priority="3232" operator="greaterThan">
      <formula>600</formula>
    </cfRule>
  </conditionalFormatting>
  <conditionalFormatting sqref="E181:AE181">
    <cfRule type="containsBlanks" dxfId="3506" priority="3224">
      <formula>LEN(TRIM(E181))=0</formula>
    </cfRule>
    <cfRule type="cellIs" dxfId="3505" priority="3223" operator="greaterThan">
      <formula>600</formula>
    </cfRule>
    <cfRule type="cellIs" dxfId="3504" priority="3188" operator="greaterThan">
      <formula>600</formula>
    </cfRule>
  </conditionalFormatting>
  <conditionalFormatting sqref="E181:AE184">
    <cfRule type="containsBlanks" dxfId="3503" priority="3189">
      <formula>LEN(TRIM(E181))=0</formula>
    </cfRule>
  </conditionalFormatting>
  <conditionalFormatting sqref="E182:AE183">
    <cfRule type="cellIs" dxfId="3502" priority="3255" operator="greaterThan">
      <formula>400</formula>
    </cfRule>
  </conditionalFormatting>
  <conditionalFormatting sqref="E204:AE204">
    <cfRule type="containsBlanks" dxfId="3501" priority="3221">
      <formula>LEN(TRIM(E204))=0</formula>
    </cfRule>
    <cfRule type="cellIs" dxfId="3500" priority="3183" operator="greaterThan">
      <formula>600</formula>
    </cfRule>
    <cfRule type="cellIs" dxfId="3499" priority="3220" operator="greaterThan">
      <formula>600</formula>
    </cfRule>
  </conditionalFormatting>
  <conditionalFormatting sqref="E204:AE207">
    <cfRule type="containsBlanks" dxfId="3498" priority="3184">
      <formula>LEN(TRIM(E204))=0</formula>
    </cfRule>
  </conditionalFormatting>
  <conditionalFormatting sqref="E205:AE206">
    <cfRule type="cellIs" dxfId="3497" priority="3254" operator="greaterThan">
      <formula>400</formula>
    </cfRule>
  </conditionalFormatting>
  <conditionalFormatting sqref="E250:AE250">
    <cfRule type="cellIs" dxfId="3496" priority="3214" operator="greaterThan">
      <formula>600</formula>
    </cfRule>
    <cfRule type="containsBlanks" dxfId="3495" priority="3215">
      <formula>LEN(TRIM(E250))=0</formula>
    </cfRule>
    <cfRule type="containsBlanks" dxfId="3494" priority="2761">
      <formula>LEN(TRIM(E250))=0</formula>
    </cfRule>
    <cfRule type="containsBlanks" dxfId="3493" priority="1601">
      <formula>LEN(TRIM(E250))=0</formula>
    </cfRule>
    <cfRule type="cellIs" dxfId="3492" priority="3173" operator="greaterThan">
      <formula>600</formula>
    </cfRule>
  </conditionalFormatting>
  <conditionalFormatting sqref="E251:AE252">
    <cfRule type="cellIs" dxfId="3491" priority="2793" operator="greaterThan">
      <formula>400</formula>
    </cfRule>
  </conditionalFormatting>
  <conditionalFormatting sqref="E274:AE275">
    <cfRule type="cellIs" dxfId="3490" priority="2792" operator="greaterThan">
      <formula>400</formula>
    </cfRule>
  </conditionalFormatting>
  <conditionalFormatting sqref="E297:AE298">
    <cfRule type="cellIs" dxfId="3489" priority="3250" operator="greaterThan">
      <formula>400</formula>
    </cfRule>
  </conditionalFormatting>
  <conditionalFormatting sqref="E89:AF89">
    <cfRule type="cellIs" dxfId="3488" priority="1134" operator="greaterThan">
      <formula>600</formula>
    </cfRule>
    <cfRule type="containsBlanks" dxfId="3487" priority="1043">
      <formula>LEN(TRIM(E89))=0</formula>
    </cfRule>
  </conditionalFormatting>
  <conditionalFormatting sqref="E20:AH20 D4:AH19 D20:D25">
    <cfRule type="containsBlanks" dxfId="3486" priority="1097">
      <formula>LEN(TRIM(D4))=0</formula>
    </cfRule>
  </conditionalFormatting>
  <conditionalFormatting sqref="E20:AH20">
    <cfRule type="cellIs" dxfId="3485" priority="1098" operator="greaterThan">
      <formula>600</formula>
    </cfRule>
  </conditionalFormatting>
  <conditionalFormatting sqref="E20:AH22">
    <cfRule type="cellIs" dxfId="3484" priority="1130" operator="greaterThan">
      <formula>600</formula>
    </cfRule>
  </conditionalFormatting>
  <conditionalFormatting sqref="E20:AH23">
    <cfRule type="containsBlanks" dxfId="3483" priority="1129">
      <formula>LEN(TRIM(E20))=0</formula>
    </cfRule>
  </conditionalFormatting>
  <conditionalFormatting sqref="E24:AH24">
    <cfRule type="containsBlanks" dxfId="3482" priority="256">
      <formula>LEN(TRIM(E24))=0</formula>
    </cfRule>
  </conditionalFormatting>
  <conditionalFormatting sqref="E25:AH25">
    <cfRule type="cellIs" dxfId="3481" priority="989" operator="greaterThan">
      <formula>600</formula>
    </cfRule>
    <cfRule type="containsBlanks" dxfId="3480" priority="990">
      <formula>LEN(TRIM(E25))=0</formula>
    </cfRule>
  </conditionalFormatting>
  <conditionalFormatting sqref="E43:AH43">
    <cfRule type="cellIs" dxfId="3479" priority="3241" operator="greaterThan">
      <formula>600</formula>
    </cfRule>
  </conditionalFormatting>
  <conditionalFormatting sqref="E48:AH48">
    <cfRule type="containsBlanks" dxfId="3478" priority="993">
      <formula>LEN(TRIM(E48))=0</formula>
    </cfRule>
    <cfRule type="cellIs" dxfId="3477" priority="992" operator="greaterThan">
      <formula>600</formula>
    </cfRule>
  </conditionalFormatting>
  <conditionalFormatting sqref="E69:AH69">
    <cfRule type="containsBlanks" dxfId="3476" priority="3159">
      <formula>LEN(TRIM(E69))=0</formula>
    </cfRule>
  </conditionalFormatting>
  <conditionalFormatting sqref="E69:AH70">
    <cfRule type="containsBlanks" dxfId="3475" priority="232">
      <formula>LEN(TRIM(E69))=0</formula>
    </cfRule>
  </conditionalFormatting>
  <conditionalFormatting sqref="E71:AH71">
    <cfRule type="cellIs" dxfId="3474" priority="995" operator="greaterThan">
      <formula>600</formula>
    </cfRule>
    <cfRule type="containsBlanks" dxfId="3473" priority="996">
      <formula>LEN(TRIM(E71))=0</formula>
    </cfRule>
  </conditionalFormatting>
  <conditionalFormatting sqref="E91:AH91 AF92">
    <cfRule type="cellIs" dxfId="3472" priority="1045" operator="greaterThan">
      <formula>450</formula>
    </cfRule>
  </conditionalFormatting>
  <conditionalFormatting sqref="E91:AH92">
    <cfRule type="containsBlanks" dxfId="3471" priority="756">
      <formula>LEN(TRIM(E91))=0</formula>
    </cfRule>
  </conditionalFormatting>
  <conditionalFormatting sqref="E93:AH93">
    <cfRule type="containsBlanks" dxfId="3470" priority="220">
      <formula>LEN(TRIM(E93))=0</formula>
    </cfRule>
  </conditionalFormatting>
  <conditionalFormatting sqref="E94:AH94">
    <cfRule type="containsBlanks" dxfId="3469" priority="999">
      <formula>LEN(TRIM(E94))=0</formula>
    </cfRule>
    <cfRule type="cellIs" dxfId="3468" priority="998" operator="greaterThan">
      <formula>600</formula>
    </cfRule>
  </conditionalFormatting>
  <conditionalFormatting sqref="E112:AH112">
    <cfRule type="containsBlanks" dxfId="3467" priority="1123">
      <formula>LEN(TRIM(E112))=0</formula>
    </cfRule>
  </conditionalFormatting>
  <conditionalFormatting sqref="E116:AH116">
    <cfRule type="containsBlanks" dxfId="3466" priority="208">
      <formula>LEN(TRIM(E116))=0</formula>
    </cfRule>
  </conditionalFormatting>
  <conditionalFormatting sqref="E117:AH117">
    <cfRule type="containsBlanks" dxfId="3465" priority="1002">
      <formula>LEN(TRIM(E117))=0</formula>
    </cfRule>
    <cfRule type="cellIs" dxfId="3464" priority="1001" operator="greaterThan">
      <formula>600</formula>
    </cfRule>
  </conditionalFormatting>
  <conditionalFormatting sqref="E181:AH181">
    <cfRule type="containsBlanks" dxfId="3463" priority="1114">
      <formula>LEN(TRIM(E181))=0</formula>
    </cfRule>
  </conditionalFormatting>
  <conditionalFormatting sqref="E182:AH183">
    <cfRule type="cellIs" dxfId="3462" priority="1142" operator="greaterThan">
      <formula>400</formula>
    </cfRule>
  </conditionalFormatting>
  <conditionalFormatting sqref="E185:AH185">
    <cfRule type="containsBlanks" dxfId="3461" priority="172">
      <formula>LEN(TRIM(E185))=0</formula>
    </cfRule>
  </conditionalFormatting>
  <conditionalFormatting sqref="E186:AH186">
    <cfRule type="containsBlanks" dxfId="3460" priority="1011">
      <formula>LEN(TRIM(E186))=0</formula>
    </cfRule>
    <cfRule type="cellIs" dxfId="3459" priority="1010" operator="greaterThan">
      <formula>600</formula>
    </cfRule>
  </conditionalFormatting>
  <conditionalFormatting sqref="E204:AH204">
    <cfRule type="containsBlanks" dxfId="3458" priority="1111">
      <formula>LEN(TRIM(E204))=0</formula>
    </cfRule>
  </conditionalFormatting>
  <conditionalFormatting sqref="E205:AH206">
    <cfRule type="cellIs" dxfId="3457" priority="1141" operator="greaterThan">
      <formula>400</formula>
    </cfRule>
  </conditionalFormatting>
  <conditionalFormatting sqref="E208:AH208">
    <cfRule type="containsBlanks" dxfId="3456" priority="160">
      <formula>LEN(TRIM(E208))=0</formula>
    </cfRule>
  </conditionalFormatting>
  <conditionalFormatting sqref="E209:AH209">
    <cfRule type="cellIs" dxfId="3455" priority="1013" operator="greaterThan">
      <formula>600</formula>
    </cfRule>
    <cfRule type="containsBlanks" dxfId="3454" priority="1014">
      <formula>LEN(TRIM(E209))=0</formula>
    </cfRule>
  </conditionalFormatting>
  <conditionalFormatting sqref="E254:AH254">
    <cfRule type="containsBlanks" dxfId="3453" priority="136">
      <formula>LEN(TRIM(E254))=0</formula>
    </cfRule>
  </conditionalFormatting>
  <conditionalFormatting sqref="E255:AH255">
    <cfRule type="cellIs" dxfId="3452" priority="1019" operator="greaterThan">
      <formula>600</formula>
    </cfRule>
    <cfRule type="containsBlanks" dxfId="3451" priority="1020">
      <formula>LEN(TRIM(E255))=0</formula>
    </cfRule>
  </conditionalFormatting>
  <conditionalFormatting sqref="E273:AH273 E274:AB274 E275:AE276">
    <cfRule type="containsBlanks" dxfId="3450" priority="3169">
      <formula>LEN(TRIM(E273))=0</formula>
    </cfRule>
  </conditionalFormatting>
  <conditionalFormatting sqref="E273:AH273">
    <cfRule type="cellIs" dxfId="3449" priority="3211" operator="greaterThan">
      <formula>600</formula>
    </cfRule>
    <cfRule type="containsBlanks" dxfId="3448" priority="3212">
      <formula>LEN(TRIM(E273))=0</formula>
    </cfRule>
    <cfRule type="cellIs" dxfId="3447" priority="3122" operator="greaterThan">
      <formula>600</formula>
    </cfRule>
    <cfRule type="cellIs" dxfId="3446" priority="3119" operator="greaterThan">
      <formula>600</formula>
    </cfRule>
    <cfRule type="containsBlanks" dxfId="3445" priority="3121">
      <formula>LEN(TRIM(E273))=0</formula>
    </cfRule>
    <cfRule type="containsBlanks" dxfId="3444" priority="3166">
      <formula>LEN(TRIM(E273))=0</formula>
    </cfRule>
    <cfRule type="cellIs" dxfId="3443" priority="3168" operator="greaterThan">
      <formula>600</formula>
    </cfRule>
  </conditionalFormatting>
  <conditionalFormatting sqref="E277:AH277">
    <cfRule type="containsBlanks" dxfId="3442" priority="124">
      <formula>LEN(TRIM(E277))=0</formula>
    </cfRule>
  </conditionalFormatting>
  <conditionalFormatting sqref="E278:AH278">
    <cfRule type="cellIs" dxfId="3441" priority="1022" operator="greaterThan">
      <formula>600</formula>
    </cfRule>
    <cfRule type="containsBlanks" dxfId="3440" priority="1023">
      <formula>LEN(TRIM(E278))=0</formula>
    </cfRule>
  </conditionalFormatting>
  <conditionalFormatting sqref="E296:AH296">
    <cfRule type="cellIs" dxfId="3439" priority="3113" operator="greaterThan">
      <formula>600</formula>
    </cfRule>
    <cfRule type="containsBlanks" dxfId="3438" priority="3112">
      <formula>LEN(TRIM(E296))=0</formula>
    </cfRule>
    <cfRule type="cellIs" dxfId="3437" priority="3110" operator="greaterThan">
      <formula>600</formula>
    </cfRule>
    <cfRule type="cellIs" dxfId="3436" priority="3107" operator="greaterThan">
      <formula>600</formula>
    </cfRule>
    <cfRule type="cellIs" dxfId="3435" priority="3116" operator="greaterThan">
      <formula>600</formula>
    </cfRule>
    <cfRule type="containsBlanks" dxfId="3434" priority="3161">
      <formula>LEN(TRIM(E296))=0</formula>
    </cfRule>
    <cfRule type="containsBlanks" dxfId="3433" priority="3115">
      <formula>LEN(TRIM(E296))=0</formula>
    </cfRule>
    <cfRule type="containsBlanks" dxfId="3432" priority="3109">
      <formula>LEN(TRIM(E296))=0</formula>
    </cfRule>
    <cfRule type="cellIs" dxfId="3431" priority="3163" operator="greaterThan">
      <formula>600</formula>
    </cfRule>
  </conditionalFormatting>
  <conditionalFormatting sqref="E297:AH298">
    <cfRule type="cellIs" dxfId="3430" priority="1137" operator="greaterThan">
      <formula>400</formula>
    </cfRule>
  </conditionalFormatting>
  <conditionalFormatting sqref="E300:AH300">
    <cfRule type="containsBlanks" dxfId="3429" priority="112">
      <formula>LEN(TRIM(E300))=0</formula>
    </cfRule>
  </conditionalFormatting>
  <conditionalFormatting sqref="E301:AH301">
    <cfRule type="containsBlanks" dxfId="3428" priority="1026">
      <formula>LEN(TRIM(E301))=0</formula>
    </cfRule>
    <cfRule type="cellIs" dxfId="3427" priority="1025" operator="greaterThan">
      <formula>600</formula>
    </cfRule>
  </conditionalFormatting>
  <conditionalFormatting sqref="E323:AH323">
    <cfRule type="containsBlanks" dxfId="3426" priority="47">
      <formula>LEN(TRIM(E323))=0</formula>
    </cfRule>
  </conditionalFormatting>
  <conditionalFormatting sqref="E346:AH346">
    <cfRule type="containsBlanks" dxfId="3425" priority="88">
      <formula>LEN(TRIM(E346))=0</formula>
    </cfRule>
  </conditionalFormatting>
  <conditionalFormatting sqref="E366:AH367">
    <cfRule type="cellIs" dxfId="3424" priority="312" operator="greaterThan">
      <formula>600</formula>
    </cfRule>
  </conditionalFormatting>
  <conditionalFormatting sqref="E370:AH370">
    <cfRule type="containsBlanks" dxfId="3423" priority="3032">
      <formula>LEN(TRIM(E370))=0</formula>
    </cfRule>
    <cfRule type="cellIs" dxfId="3422" priority="3031" operator="greaterThan">
      <formula>600</formula>
    </cfRule>
  </conditionalFormatting>
  <conditionalFormatting sqref="E389:AH390">
    <cfRule type="cellIs" dxfId="3421" priority="3022" operator="greaterThan">
      <formula>400</formula>
    </cfRule>
  </conditionalFormatting>
  <conditionalFormatting sqref="E390:AH390">
    <cfRule type="cellIs" dxfId="3420" priority="3246" operator="greaterThan">
      <formula>400</formula>
    </cfRule>
  </conditionalFormatting>
  <conditionalFormatting sqref="E393:AH393">
    <cfRule type="containsBlanks" dxfId="3419" priority="3029">
      <formula>LEN(TRIM(E393))=0</formula>
    </cfRule>
    <cfRule type="cellIs" dxfId="3418" priority="3028" operator="greaterThan">
      <formula>600</formula>
    </cfRule>
    <cfRule type="containsBlanks" dxfId="3417" priority="3019">
      <formula>LEN(TRIM(E393))=0</formula>
    </cfRule>
    <cfRule type="cellIs" dxfId="3416" priority="3018" operator="greaterThan">
      <formula>600</formula>
    </cfRule>
  </conditionalFormatting>
  <conditionalFormatting sqref="E412:AH413">
    <cfRule type="cellIs" dxfId="3415" priority="310" operator="greaterThan">
      <formula>400</formula>
    </cfRule>
  </conditionalFormatting>
  <conditionalFormatting sqref="E416:AH416">
    <cfRule type="containsBlanks" dxfId="3414" priority="3024">
      <formula>LEN(TRIM(E416))=0</formula>
    </cfRule>
    <cfRule type="cellIs" dxfId="3413" priority="3023" operator="greaterThan">
      <formula>600</formula>
    </cfRule>
  </conditionalFormatting>
  <conditionalFormatting sqref="F321">
    <cfRule type="cellIs" dxfId="3412" priority="38" operator="greaterThan">
      <formula>900</formula>
    </cfRule>
  </conditionalFormatting>
  <conditionalFormatting sqref="F321:F322">
    <cfRule type="containsBlanks" dxfId="3411" priority="37">
      <formula>LEN(TRIM(F321))=0</formula>
    </cfRule>
  </conditionalFormatting>
  <conditionalFormatting sqref="F324">
    <cfRule type="cellIs" dxfId="3410" priority="35" operator="greaterThan">
      <formula>600</formula>
    </cfRule>
    <cfRule type="containsBlanks" dxfId="3409" priority="36">
      <formula>LEN(TRIM(F324))=0</formula>
    </cfRule>
  </conditionalFormatting>
  <conditionalFormatting sqref="F135:S135 V135:Z135 AC135:AE135">
    <cfRule type="cellIs" dxfId="3408" priority="3129" operator="greaterThan">
      <formula>600</formula>
    </cfRule>
  </conditionalFormatting>
  <conditionalFormatting sqref="F68:U68 E68:E69 G69:AH69">
    <cfRule type="cellIs" dxfId="3407" priority="3158" operator="greaterThan">
      <formula>500</formula>
    </cfRule>
  </conditionalFormatting>
  <conditionalFormatting sqref="G68:N68 E68:F69 E67:AB67 H69:AH69">
    <cfRule type="cellIs" dxfId="3406" priority="3259" operator="greaterThan">
      <formula>500</formula>
    </cfRule>
  </conditionalFormatting>
  <conditionalFormatting sqref="G68:AE68">
    <cfRule type="containsBlanks" dxfId="3405" priority="2411">
      <formula>LEN(TRIM(G68))=0</formula>
    </cfRule>
    <cfRule type="containsBlanks" dxfId="3404" priority="1930">
      <formula>LEN(TRIM(G68))=0</formula>
    </cfRule>
  </conditionalFormatting>
  <conditionalFormatting sqref="I250:AE250 E250:AB251 E252:AE253 D234:AB249 D250:D255">
    <cfRule type="containsBlanks" dxfId="3403" priority="3174">
      <formula>LEN(TRIM(D234))=0</formula>
    </cfRule>
  </conditionalFormatting>
  <conditionalFormatting sqref="I296:AH296 E296:H299 I297:AE299">
    <cfRule type="containsBlanks" dxfId="3402" priority="3164">
      <formula>LEN(TRIM(E296))=0</formula>
    </cfRule>
  </conditionalFormatting>
  <conditionalFormatting sqref="K68:AE68">
    <cfRule type="containsBlanks" dxfId="3401" priority="3152">
      <formula>LEN(TRIM(K68))=0</formula>
    </cfRule>
    <cfRule type="cellIs" dxfId="3400" priority="3154" operator="greaterThan">
      <formula>500</formula>
    </cfRule>
  </conditionalFormatting>
  <conditionalFormatting sqref="K71:AE71">
    <cfRule type="containsBlanks" dxfId="3399" priority="3050">
      <formula>LEN(TRIM(K71))=0</formula>
    </cfRule>
    <cfRule type="cellIs" dxfId="3398" priority="3049" operator="greaterThan">
      <formula>600</formula>
    </cfRule>
  </conditionalFormatting>
  <conditionalFormatting sqref="M324">
    <cfRule type="cellIs" dxfId="3397" priority="27" operator="greaterThan">
      <formula>600</formula>
    </cfRule>
    <cfRule type="containsBlanks" dxfId="3396" priority="32">
      <formula>LEN(TRIM(M324))=0</formula>
    </cfRule>
    <cfRule type="cellIs" dxfId="3395" priority="31" operator="greaterThan">
      <formula>600</formula>
    </cfRule>
    <cfRule type="containsBlanks" dxfId="3394" priority="28">
      <formula>LEN(TRIM(M324))=0</formula>
    </cfRule>
  </conditionalFormatting>
  <conditionalFormatting sqref="M321:T321">
    <cfRule type="cellIs" dxfId="3393" priority="30" operator="greaterThan">
      <formula>900</formula>
    </cfRule>
  </conditionalFormatting>
  <conditionalFormatting sqref="M321:T322">
    <cfRule type="containsBlanks" dxfId="3392" priority="29">
      <formula>LEN(TRIM(M321))=0</formula>
    </cfRule>
  </conditionalFormatting>
  <conditionalFormatting sqref="M319:AG322">
    <cfRule type="containsBlanks" dxfId="3391" priority="33">
      <formula>LEN(TRIM(M319))=0</formula>
    </cfRule>
  </conditionalFormatting>
  <conditionalFormatting sqref="M320:AG321">
    <cfRule type="cellIs" dxfId="3390" priority="34" operator="greaterThan">
      <formula>900</formula>
    </cfRule>
  </conditionalFormatting>
  <conditionalFormatting sqref="N324:S324">
    <cfRule type="cellIs" dxfId="3389" priority="3101" operator="greaterThan">
      <formula>600</formula>
    </cfRule>
    <cfRule type="containsBlanks" dxfId="3388" priority="3102">
      <formula>LEN(TRIM(N324))=0</formula>
    </cfRule>
  </conditionalFormatting>
  <conditionalFormatting sqref="N347:S347">
    <cfRule type="containsBlanks" dxfId="3387" priority="3126">
      <formula>LEN(TRIM(N347))=0</formula>
    </cfRule>
    <cfRule type="cellIs" dxfId="3386" priority="3125" operator="greaterThan">
      <formula>600</formula>
    </cfRule>
  </conditionalFormatting>
  <conditionalFormatting sqref="N68:AE68">
    <cfRule type="containsBlanks" dxfId="3385" priority="1810">
      <formula>LEN(TRIM(N68))=0</formula>
    </cfRule>
  </conditionalFormatting>
  <conditionalFormatting sqref="N324:AG324">
    <cfRule type="containsBlanks" dxfId="3384" priority="302">
      <formula>LEN(TRIM(N324))=0</formula>
    </cfRule>
    <cfRule type="cellIs" dxfId="3383" priority="301" operator="greaterThan">
      <formula>600</formula>
    </cfRule>
  </conditionalFormatting>
  <conditionalFormatting sqref="O163:S163 V163:Y163 AA163:AB163">
    <cfRule type="cellIs" dxfId="3382" priority="3069" operator="greaterThan">
      <formula>600</formula>
    </cfRule>
    <cfRule type="containsBlanks" dxfId="3381" priority="3070">
      <formula>LEN(TRIM(O163))=0</formula>
    </cfRule>
  </conditionalFormatting>
  <conditionalFormatting sqref="P68:AE68">
    <cfRule type="cellIs" dxfId="3380" priority="3150" operator="greaterThan">
      <formula>500</formula>
    </cfRule>
  </conditionalFormatting>
  <conditionalFormatting sqref="R68">
    <cfRule type="containsBlanks" dxfId="3379" priority="1807">
      <formula>LEN(TRIM(R68))=0</formula>
    </cfRule>
    <cfRule type="cellIs" dxfId="3378" priority="1808" operator="greaterThan">
      <formula>500</formula>
    </cfRule>
  </conditionalFormatting>
  <conditionalFormatting sqref="T324">
    <cfRule type="cellIs" dxfId="3377" priority="43" operator="greaterThan">
      <formula>600</formula>
    </cfRule>
    <cfRule type="containsBlanks" dxfId="3376" priority="44">
      <formula>LEN(TRIM(T324))=0</formula>
    </cfRule>
  </conditionalFormatting>
  <conditionalFormatting sqref="T68:U68">
    <cfRule type="cellIs" dxfId="3375" priority="1926" operator="greaterThan">
      <formula>500</formula>
    </cfRule>
  </conditionalFormatting>
  <conditionalFormatting sqref="U66">
    <cfRule type="cellIs" dxfId="3374" priority="1803" operator="greaterThan">
      <formula>600</formula>
    </cfRule>
  </conditionalFormatting>
  <conditionalFormatting sqref="U66:U68">
    <cfRule type="containsBlanks" dxfId="3373" priority="1799">
      <formula>LEN(TRIM(U66))=0</formula>
    </cfRule>
  </conditionalFormatting>
  <conditionalFormatting sqref="U67:U68">
    <cfRule type="cellIs" dxfId="3372" priority="1800" operator="greaterThan">
      <formula>500</formula>
    </cfRule>
  </conditionalFormatting>
  <conditionalFormatting sqref="U68">
    <cfRule type="cellIs" dxfId="3371" priority="2409" operator="greaterThan">
      <formula>500</formula>
    </cfRule>
  </conditionalFormatting>
  <conditionalFormatting sqref="U90:V90">
    <cfRule type="containsBlanks" dxfId="3370" priority="1821">
      <formula>LEN(TRIM(U90))=0</formula>
    </cfRule>
    <cfRule type="cellIs" dxfId="3369" priority="1823" operator="greaterThan">
      <formula>450</formula>
    </cfRule>
  </conditionalFormatting>
  <conditionalFormatting sqref="V90">
    <cfRule type="cellIs" dxfId="3368" priority="1853" operator="greaterThan">
      <formula>450</formula>
    </cfRule>
    <cfRule type="containsBlanks" dxfId="3367" priority="1851">
      <formula>LEN(TRIM(V90))=0</formula>
    </cfRule>
  </conditionalFormatting>
  <conditionalFormatting sqref="V163:X163">
    <cfRule type="cellIs" dxfId="3366" priority="1957" operator="greaterThan">
      <formula>1000</formula>
    </cfRule>
    <cfRule type="containsBlanks" dxfId="3365" priority="1956">
      <formula>LEN(TRIM(V163))=0</formula>
    </cfRule>
  </conditionalFormatting>
  <conditionalFormatting sqref="V158:Y158 AA158:AE158">
    <cfRule type="containsBlanks" dxfId="3364" priority="2773">
      <formula>LEN(TRIM(V158))=0</formula>
    </cfRule>
  </conditionalFormatting>
  <conditionalFormatting sqref="V159:Y160 AA159:AE160">
    <cfRule type="cellIs" dxfId="3363" priority="2797" operator="greaterThan">
      <formula>400</formula>
    </cfRule>
  </conditionalFormatting>
  <conditionalFormatting sqref="V163:Y163 AA163">
    <cfRule type="containsBlanks" dxfId="3362" priority="2042">
      <formula>LEN(TRIM(V163))=0</formula>
    </cfRule>
  </conditionalFormatting>
  <conditionalFormatting sqref="V163:Y163 AA163:AE163">
    <cfRule type="cellIs" dxfId="3361" priority="2656" operator="greaterThan">
      <formula>600</formula>
    </cfRule>
  </conditionalFormatting>
  <conditionalFormatting sqref="V163:Y163">
    <cfRule type="containsBlanks" dxfId="3360" priority="2367">
      <formula>LEN(TRIM(V163))=0</formula>
    </cfRule>
    <cfRule type="cellIs" dxfId="3359" priority="2498" operator="greaterThan">
      <formula>1000</formula>
    </cfRule>
    <cfRule type="cellIs" dxfId="3358" priority="2170" operator="greaterThan">
      <formula>1000</formula>
    </cfRule>
  </conditionalFormatting>
  <conditionalFormatting sqref="W228:AB228 AD228:AE228">
    <cfRule type="containsBlanks" dxfId="3357" priority="2728">
      <formula>LEN(TRIM(W228))=0</formula>
    </cfRule>
  </conditionalFormatting>
  <conditionalFormatting sqref="W44:AE44">
    <cfRule type="cellIs" dxfId="3356" priority="2801" operator="greaterThan">
      <formula>270</formula>
    </cfRule>
    <cfRule type="containsBlanks" dxfId="3355" priority="2789">
      <formula>LEN(TRIM(W44))=0</formula>
    </cfRule>
  </conditionalFormatting>
  <conditionalFormatting sqref="W67:AE67">
    <cfRule type="cellIs" dxfId="3354" priority="2800" operator="greaterThan">
      <formula>500</formula>
    </cfRule>
  </conditionalFormatting>
  <conditionalFormatting sqref="W90:AE90 W67:AE67 E66:AE66 W113:AE113 D66:D71 D89:D94 D112:D117 AA135:AB140 D181:D186">
    <cfRule type="containsBlanks" dxfId="3353" priority="2755">
      <formula>LEN(TRIM(D66))=0</formula>
    </cfRule>
  </conditionalFormatting>
  <conditionalFormatting sqref="W90:AE90">
    <cfRule type="cellIs" dxfId="3352" priority="2802" operator="greaterThan">
      <formula>450</formula>
    </cfRule>
  </conditionalFormatting>
  <conditionalFormatting sqref="W113:AE113">
    <cfRule type="cellIs" dxfId="3351" priority="2799" operator="greaterThan">
      <formula>400</formula>
    </cfRule>
  </conditionalFormatting>
  <conditionalFormatting sqref="W234:AE251">
    <cfRule type="containsBlanks" dxfId="3350" priority="2723">
      <formula>LEN(TRIM(W234))=0</formula>
    </cfRule>
  </conditionalFormatting>
  <conditionalFormatting sqref="W250:AE250">
    <cfRule type="cellIs" dxfId="3349" priority="2760" operator="greaterThan">
      <formula>600</formula>
    </cfRule>
    <cfRule type="cellIs" dxfId="3348" priority="2722" operator="greaterThan">
      <formula>600</formula>
    </cfRule>
  </conditionalFormatting>
  <conditionalFormatting sqref="W251:AE251">
    <cfRule type="cellIs" dxfId="3347" priority="1631" operator="greaterThan">
      <formula>400</formula>
    </cfRule>
  </conditionalFormatting>
  <conditionalFormatting sqref="W274:AE274">
    <cfRule type="containsBlanks" dxfId="3346" priority="2718">
      <formula>LEN(TRIM(W274))=0</formula>
    </cfRule>
    <cfRule type="cellIs" dxfId="3345" priority="1630" operator="greaterThan">
      <formula>400</formula>
    </cfRule>
  </conditionalFormatting>
  <conditionalFormatting sqref="X67">
    <cfRule type="cellIs" dxfId="3344" priority="2405" operator="greaterThan">
      <formula>500</formula>
    </cfRule>
    <cfRule type="containsBlanks" dxfId="3343" priority="2074">
      <formula>LEN(TRIM(X67))=0</formula>
    </cfRule>
    <cfRule type="cellIs" dxfId="3342" priority="2077" operator="greaterThan">
      <formula>500</formula>
    </cfRule>
    <cfRule type="containsBlanks" dxfId="3341" priority="2402">
      <formula>LEN(TRIM(X67))=0</formula>
    </cfRule>
  </conditionalFormatting>
  <conditionalFormatting sqref="X90:Y90">
    <cfRule type="containsBlanks" dxfId="3340" priority="2095">
      <formula>LEN(TRIM(X90))=0</formula>
    </cfRule>
    <cfRule type="containsBlanks" dxfId="3339" priority="2423">
      <formula>LEN(TRIM(X90))=0</formula>
    </cfRule>
    <cfRule type="cellIs" dxfId="3338" priority="2425" operator="greaterThan">
      <formula>450</formula>
    </cfRule>
    <cfRule type="cellIs" dxfId="3337" priority="2097" operator="greaterThan">
      <formula>450</formula>
    </cfRule>
  </conditionalFormatting>
  <conditionalFormatting sqref="Y90">
    <cfRule type="containsBlanks" dxfId="3336" priority="2125">
      <formula>LEN(TRIM(Y90))=0</formula>
    </cfRule>
    <cfRule type="cellIs" dxfId="3335" priority="2127" operator="greaterThan">
      <formula>450</formula>
    </cfRule>
    <cfRule type="containsBlanks" dxfId="3334" priority="2453">
      <formula>LEN(TRIM(Y90))=0</formula>
    </cfRule>
    <cfRule type="cellIs" dxfId="3333" priority="2455" operator="greaterThan">
      <formula>450</formula>
    </cfRule>
  </conditionalFormatting>
  <conditionalFormatting sqref="Y158 AA158:AE158">
    <cfRule type="cellIs" dxfId="3332" priority="2772" operator="greaterThan">
      <formula>600</formula>
    </cfRule>
    <cfRule type="cellIs" dxfId="3331" priority="2742" operator="greaterThan">
      <formula>600</formula>
    </cfRule>
  </conditionalFormatting>
  <conditionalFormatting sqref="Y158:Y161 AA158:AE161">
    <cfRule type="containsBlanks" dxfId="3330" priority="2743">
      <formula>LEN(TRIM(Y158))=0</formula>
    </cfRule>
  </conditionalFormatting>
  <conditionalFormatting sqref="Y163 AA163:AE163">
    <cfRule type="containsBlanks" dxfId="3329" priority="2657">
      <formula>LEN(TRIM(Y163))=0</formula>
    </cfRule>
  </conditionalFormatting>
  <conditionalFormatting sqref="Y163">
    <cfRule type="cellIs" dxfId="3328" priority="2915" operator="greaterThan">
      <formula>1000</formula>
    </cfRule>
  </conditionalFormatting>
  <conditionalFormatting sqref="Z347 AB347:AD347">
    <cfRule type="containsBlanks" dxfId="3327" priority="308">
      <formula>LEN(TRIM(Z347))=0</formula>
    </cfRule>
  </conditionalFormatting>
  <conditionalFormatting sqref="AA67">
    <cfRule type="containsBlanks" dxfId="3326" priority="2819">
      <formula>LEN(TRIM(AA67))=0</formula>
    </cfRule>
    <cfRule type="cellIs" dxfId="3325" priority="2822" operator="greaterThan">
      <formula>500</formula>
    </cfRule>
  </conditionalFormatting>
  <conditionalFormatting sqref="AA163">
    <cfRule type="cellIs" dxfId="3324" priority="1720" operator="greaterThan">
      <formula>1000</formula>
    </cfRule>
    <cfRule type="cellIs" dxfId="3323" priority="2295" operator="greaterThan">
      <formula>1000</formula>
    </cfRule>
    <cfRule type="containsBlanks" dxfId="3322" priority="1719">
      <formula>LEN(TRIM(AA163))=0</formula>
    </cfRule>
  </conditionalFormatting>
  <conditionalFormatting sqref="AA90:AB90">
    <cfRule type="cellIs" dxfId="3321" priority="2842" operator="greaterThan">
      <formula>450</formula>
    </cfRule>
    <cfRule type="containsBlanks" dxfId="3320" priority="2840">
      <formula>LEN(TRIM(AA90))=0</formula>
    </cfRule>
  </conditionalFormatting>
  <conditionalFormatting sqref="AA158:AE158 Y158">
    <cfRule type="containsBlanks" dxfId="3319" priority="1613">
      <formula>LEN(TRIM(Y158))=0</formula>
    </cfRule>
  </conditionalFormatting>
  <conditionalFormatting sqref="AA159:AE160 Y159:Y160">
    <cfRule type="cellIs" dxfId="3318" priority="1635" operator="greaterThan">
      <formula>400</formula>
    </cfRule>
  </conditionalFormatting>
  <conditionalFormatting sqref="AA163:AE163 Y163">
    <cfRule type="containsBlanks" dxfId="3317" priority="2654">
      <formula>LEN(TRIM(Y163))=0</formula>
    </cfRule>
  </conditionalFormatting>
  <conditionalFormatting sqref="AA321:AH321">
    <cfRule type="cellIs" dxfId="3316" priority="18" operator="greaterThan">
      <formula>900</formula>
    </cfRule>
  </conditionalFormatting>
  <conditionalFormatting sqref="AA321:AH322">
    <cfRule type="containsBlanks" dxfId="3315" priority="17">
      <formula>LEN(TRIM(AA321))=0</formula>
    </cfRule>
  </conditionalFormatting>
  <conditionalFormatting sqref="AA324:AH324">
    <cfRule type="cellIs" dxfId="3314" priority="19" operator="greaterThan">
      <formula>600</formula>
    </cfRule>
    <cfRule type="containsBlanks" dxfId="3313" priority="20">
      <formula>LEN(TRIM(AA324))=0</formula>
    </cfRule>
  </conditionalFormatting>
  <conditionalFormatting sqref="AB90">
    <cfRule type="containsBlanks" dxfId="3312" priority="2870">
      <formula>LEN(TRIM(AB90))=0</formula>
    </cfRule>
    <cfRule type="cellIs" dxfId="3311" priority="2872" operator="greaterThan">
      <formula>450</formula>
    </cfRule>
  </conditionalFormatting>
  <conditionalFormatting sqref="AB163">
    <cfRule type="cellIs" dxfId="3310" priority="2982" operator="greaterThan">
      <formula>1000</formula>
    </cfRule>
  </conditionalFormatting>
  <conditionalFormatting sqref="AB342:AD344 AB345:AH345">
    <cfRule type="containsBlanks" dxfId="3309" priority="309">
      <formula>LEN(TRIM(AB342))=0</formula>
    </cfRule>
  </conditionalFormatting>
  <conditionalFormatting sqref="AB343:AD344">
    <cfRule type="cellIs" dxfId="3308" priority="313" operator="greaterThan">
      <formula>1000</formula>
    </cfRule>
  </conditionalFormatting>
  <conditionalFormatting sqref="AB347:AD347 Z347">
    <cfRule type="cellIs" dxfId="3307" priority="307" operator="greaterThan">
      <formula>600</formula>
    </cfRule>
  </conditionalFormatting>
  <conditionalFormatting sqref="AB347:AD347">
    <cfRule type="cellIs" dxfId="3306" priority="304" operator="greaterThan">
      <formula>600</formula>
    </cfRule>
    <cfRule type="containsBlanks" dxfId="3305" priority="305">
      <formula>LEN(TRIM(AB347))=0</formula>
    </cfRule>
  </conditionalFormatting>
  <conditionalFormatting sqref="AB67:AE67">
    <cfRule type="cellIs" dxfId="3304" priority="1638" operator="greaterThan">
      <formula>500</formula>
    </cfRule>
  </conditionalFormatting>
  <conditionalFormatting sqref="AB90:AE90 AB67:AE67 AC113:AE113 AC119:AE135">
    <cfRule type="containsBlanks" dxfId="3303" priority="1595">
      <formula>LEN(TRIM(AB67))=0</formula>
    </cfRule>
  </conditionalFormatting>
  <conditionalFormatting sqref="AB90:AE90">
    <cfRule type="cellIs" dxfId="3302" priority="1640" operator="greaterThan">
      <formula>450</formula>
    </cfRule>
  </conditionalFormatting>
  <conditionalFormatting sqref="AC90">
    <cfRule type="cellIs" dxfId="3301" priority="1225" operator="greaterThan">
      <formula>450</formula>
    </cfRule>
    <cfRule type="containsBlanks" dxfId="3300" priority="1223">
      <formula>LEN(TRIM(AC90))=0</formula>
    </cfRule>
  </conditionalFormatting>
  <conditionalFormatting sqref="AC44:AE44">
    <cfRule type="cellIs" dxfId="3299" priority="1639" operator="greaterThan">
      <formula>270</formula>
    </cfRule>
    <cfRule type="containsBlanks" dxfId="3298" priority="1627">
      <formula>LEN(TRIM(AC44))=0</formula>
    </cfRule>
  </conditionalFormatting>
  <conditionalFormatting sqref="AC90:AE90">
    <cfRule type="containsBlanks" dxfId="3297" priority="1234">
      <formula>LEN(TRIM(AC90))=0</formula>
    </cfRule>
    <cfRule type="cellIs" dxfId="3296" priority="1236" operator="greaterThan">
      <formula>450</formula>
    </cfRule>
  </conditionalFormatting>
  <conditionalFormatting sqref="AC113:AE113">
    <cfRule type="cellIs" dxfId="3295" priority="1637" operator="greaterThan">
      <formula>400</formula>
    </cfRule>
  </conditionalFormatting>
  <conditionalFormatting sqref="AC142:AE161">
    <cfRule type="containsBlanks" dxfId="3294" priority="1583">
      <formula>LEN(TRIM(AC142))=0</formula>
    </cfRule>
  </conditionalFormatting>
  <conditionalFormatting sqref="AC158:AE158">
    <cfRule type="cellIs" dxfId="3293" priority="1612" operator="greaterThan">
      <formula>600</formula>
    </cfRule>
    <cfRule type="cellIs" dxfId="3292" priority="1582" operator="greaterThan">
      <formula>600</formula>
    </cfRule>
  </conditionalFormatting>
  <conditionalFormatting sqref="AC163:AE163">
    <cfRule type="cellIs" dxfId="3291" priority="1258" operator="greaterThan">
      <formula>1000</formula>
    </cfRule>
    <cfRule type="cellIs" dxfId="3290" priority="1459" operator="greaterThan">
      <formula>1000</formula>
    </cfRule>
    <cfRule type="cellIs" dxfId="3289" priority="2321" operator="greaterThan">
      <formula>1000</formula>
    </cfRule>
    <cfRule type="containsBlanks" dxfId="3288" priority="1458">
      <formula>LEN(TRIM(AC163))=0</formula>
    </cfRule>
    <cfRule type="cellIs" dxfId="3287" priority="1506" operator="greaterThan">
      <formula>600</formula>
    </cfRule>
    <cfRule type="cellIs" dxfId="3286" priority="2653" operator="greaterThan">
      <formula>600</formula>
    </cfRule>
    <cfRule type="containsBlanks" dxfId="3285" priority="1505">
      <formula>LEN(TRIM(AC163))=0</formula>
    </cfRule>
    <cfRule type="containsBlanks" dxfId="3284" priority="1507">
      <formula>LEN(TRIM(AC163))=0</formula>
    </cfRule>
  </conditionalFormatting>
  <conditionalFormatting sqref="AC234:AE251">
    <cfRule type="containsBlanks" dxfId="3283" priority="1563">
      <formula>LEN(TRIM(AC234))=0</formula>
    </cfRule>
  </conditionalFormatting>
  <conditionalFormatting sqref="AC250:AE250">
    <cfRule type="containsBlanks" dxfId="3282" priority="1379">
      <formula>LEN(TRIM(AC250))=0</formula>
    </cfRule>
    <cfRule type="cellIs" dxfId="3281" priority="1562" operator="greaterThan">
      <formula>600</formula>
    </cfRule>
    <cfRule type="cellIs" dxfId="3280" priority="1600" operator="greaterThan">
      <formula>600</formula>
    </cfRule>
  </conditionalFormatting>
  <conditionalFormatting sqref="AC251:AE251">
    <cfRule type="cellIs" dxfId="3279" priority="1408" operator="greaterThan">
      <formula>400</formula>
    </cfRule>
  </conditionalFormatting>
  <conditionalFormatting sqref="AC274:AE274">
    <cfRule type="cellIs" dxfId="3278" priority="1407" operator="greaterThan">
      <formula>400</formula>
    </cfRule>
    <cfRule type="containsBlanks" dxfId="3277" priority="1558">
      <formula>LEN(TRIM(AC274))=0</formula>
    </cfRule>
  </conditionalFormatting>
  <conditionalFormatting sqref="AC136:AG137">
    <cfRule type="cellIs" dxfId="3276" priority="1144" operator="greaterThan">
      <formula>400</formula>
    </cfRule>
  </conditionalFormatting>
  <conditionalFormatting sqref="AC140:AG140">
    <cfRule type="containsBlanks" dxfId="3275" priority="1005">
      <formula>LEN(TRIM(AC140))=0</formula>
    </cfRule>
    <cfRule type="cellIs" dxfId="3274" priority="1004" operator="greaterThan">
      <formula>600</formula>
    </cfRule>
  </conditionalFormatting>
  <conditionalFormatting sqref="AC158:AH158">
    <cfRule type="containsBlanks" dxfId="3273" priority="1117">
      <formula>LEN(TRIM(AC158))=0</formula>
    </cfRule>
  </conditionalFormatting>
  <conditionalFormatting sqref="AC159:AH160">
    <cfRule type="cellIs" dxfId="3272" priority="1143" operator="greaterThan">
      <formula>400</formula>
    </cfRule>
  </conditionalFormatting>
  <conditionalFormatting sqref="AC163:AH163">
    <cfRule type="containsBlanks" dxfId="3271" priority="1008">
      <formula>LEN(TRIM(AC163))=0</formula>
    </cfRule>
  </conditionalFormatting>
  <conditionalFormatting sqref="AD344">
    <cfRule type="cellIs" dxfId="3270" priority="263" operator="greaterThan">
      <formula>1000</formula>
    </cfRule>
    <cfRule type="containsBlanks" dxfId="3269" priority="262">
      <formula>LEN(TRIM(AD344))=0</formula>
    </cfRule>
  </conditionalFormatting>
  <conditionalFormatting sqref="AD347">
    <cfRule type="cellIs" dxfId="3268" priority="259" operator="greaterThan">
      <formula>600</formula>
    </cfRule>
    <cfRule type="containsBlanks" dxfId="3267" priority="260">
      <formula>LEN(TRIM(AD347))=0</formula>
    </cfRule>
  </conditionalFormatting>
  <conditionalFormatting sqref="AD44:AE44">
    <cfRule type="cellIs" dxfId="3266" priority="1416" operator="greaterThan">
      <formula>270</formula>
    </cfRule>
    <cfRule type="containsBlanks" dxfId="3265" priority="1405">
      <formula>LEN(TRIM(AD44))=0</formula>
    </cfRule>
  </conditionalFormatting>
  <conditionalFormatting sqref="AD67:AE67">
    <cfRule type="cellIs" dxfId="3264" priority="1415" operator="greaterThan">
      <formula>500</formula>
    </cfRule>
  </conditionalFormatting>
  <conditionalFormatting sqref="AD113:AE113">
    <cfRule type="cellIs" dxfId="3263" priority="1414" operator="greaterThan">
      <formula>400</formula>
    </cfRule>
  </conditionalFormatting>
  <conditionalFormatting sqref="AD228:AE228 W228:AB228">
    <cfRule type="cellIs" dxfId="3262" priority="1632" operator="greaterThan">
      <formula>400</formula>
    </cfRule>
  </conditionalFormatting>
  <conditionalFormatting sqref="AD228:AE228">
    <cfRule type="cellIs" dxfId="3261" priority="1409" operator="greaterThan">
      <formula>400</formula>
    </cfRule>
    <cfRule type="containsBlanks" dxfId="3260" priority="1346">
      <formula>LEN(TRIM(AD228))=0</formula>
    </cfRule>
    <cfRule type="containsBlanks" dxfId="3259" priority="1568">
      <formula>LEN(TRIM(AD228))=0</formula>
    </cfRule>
  </conditionalFormatting>
  <conditionalFormatting sqref="AD234:AE251">
    <cfRule type="containsBlanks" dxfId="3258" priority="1341">
      <formula>LEN(TRIM(AD234))=0</formula>
    </cfRule>
  </conditionalFormatting>
  <conditionalFormatting sqref="AD250:AE250">
    <cfRule type="cellIs" dxfId="3257" priority="1340" operator="greaterThan">
      <formula>600</formula>
    </cfRule>
    <cfRule type="cellIs" dxfId="3256" priority="1378" operator="greaterThan">
      <formula>600</formula>
    </cfRule>
  </conditionalFormatting>
  <conditionalFormatting sqref="AD274:AE274">
    <cfRule type="containsBlanks" dxfId="3255" priority="1336">
      <formula>LEN(TRIM(AD274))=0</formula>
    </cfRule>
  </conditionalFormatting>
  <conditionalFormatting sqref="AD227:AH227 E227:AB228 E229:G229">
    <cfRule type="containsBlanks" dxfId="3254" priority="3179">
      <formula>LEN(TRIM(E227))=0</formula>
    </cfRule>
  </conditionalFormatting>
  <conditionalFormatting sqref="AD228:AH229 E229:AB229">
    <cfRule type="cellIs" dxfId="3253" priority="1140" operator="greaterThan">
      <formula>400</formula>
    </cfRule>
  </conditionalFormatting>
  <conditionalFormatting sqref="AD232:AH232 E232:AB232">
    <cfRule type="cellIs" dxfId="3252" priority="1016" operator="greaterThan">
      <formula>600</formula>
    </cfRule>
  </conditionalFormatting>
  <conditionalFormatting sqref="AD250:AH250">
    <cfRule type="containsBlanks" dxfId="3251" priority="1105">
      <formula>LEN(TRIM(AD250))=0</formula>
    </cfRule>
  </conditionalFormatting>
  <conditionalFormatting sqref="AD251:AH251 AF252:AH252">
    <cfRule type="cellIs" dxfId="3250" priority="1139" operator="greaterThan">
      <formula>400</formula>
    </cfRule>
  </conditionalFormatting>
  <conditionalFormatting sqref="AD274:AH274 AF275:AH275">
    <cfRule type="cellIs" dxfId="3249" priority="1138" operator="greaterThan">
      <formula>400</formula>
    </cfRule>
  </conditionalFormatting>
  <conditionalFormatting sqref="AE67">
    <cfRule type="cellIs" dxfId="3248" priority="1430" operator="greaterThan">
      <formula>500</formula>
    </cfRule>
    <cfRule type="containsBlanks" dxfId="3247" priority="1427">
      <formula>LEN(TRIM(AE67))=0</formula>
    </cfRule>
    <cfRule type="containsBlanks" dxfId="3246" priority="2257">
      <formula>LEN(TRIM(AE67))=0</formula>
    </cfRule>
    <cfRule type="cellIs" dxfId="3245" priority="2260" operator="greaterThan">
      <formula>500</formula>
    </cfRule>
  </conditionalFormatting>
  <conditionalFormatting sqref="AE90">
    <cfRule type="cellIs" dxfId="3244" priority="1443" operator="greaterThan">
      <formula>450</formula>
    </cfRule>
    <cfRule type="containsBlanks" dxfId="3243" priority="1441">
      <formula>LEN(TRIM(AE90))=0</formula>
    </cfRule>
    <cfRule type="cellIs" dxfId="3242" priority="2278" operator="greaterThan">
      <formula>450</formula>
    </cfRule>
    <cfRule type="containsBlanks" dxfId="3241" priority="2276">
      <formula>LEN(TRIM(AE90))=0</formula>
    </cfRule>
  </conditionalFormatting>
  <conditionalFormatting sqref="AE347:AF347">
    <cfRule type="cellIs" dxfId="3240" priority="1135" operator="greaterThan">
      <formula>1000</formula>
    </cfRule>
  </conditionalFormatting>
  <conditionalFormatting sqref="AE342:AG344">
    <cfRule type="containsBlanks" dxfId="3239" priority="970">
      <formula>LEN(TRIM(AE342))=0</formula>
    </cfRule>
  </conditionalFormatting>
  <conditionalFormatting sqref="AE343:AG344 AG347">
    <cfRule type="cellIs" dxfId="3238" priority="846" operator="greaterThan">
      <formula>1000</formula>
    </cfRule>
  </conditionalFormatting>
  <conditionalFormatting sqref="AE343:AG344">
    <cfRule type="cellIs" dxfId="3237" priority="971" operator="greaterThan">
      <formula>1000</formula>
    </cfRule>
  </conditionalFormatting>
  <conditionalFormatting sqref="AE347:AG347">
    <cfRule type="cellIs" dxfId="3236" priority="742" operator="greaterThan">
      <formula>600</formula>
    </cfRule>
    <cfRule type="containsBlanks" dxfId="3235" priority="968">
      <formula>LEN(TRIM(AE347))=0</formula>
    </cfRule>
    <cfRule type="containsBlanks" dxfId="3234" priority="1029">
      <formula>LEN(TRIM(AE347))=0</formula>
    </cfRule>
    <cfRule type="cellIs" dxfId="3233" priority="1028" operator="greaterThan">
      <formula>600</formula>
    </cfRule>
    <cfRule type="containsBlanks" dxfId="3232" priority="610">
      <formula>LEN(TRIM(AE347))=0</formula>
    </cfRule>
    <cfRule type="containsBlanks" dxfId="3231" priority="743">
      <formula>LEN(TRIM(AE347))=0</formula>
    </cfRule>
  </conditionalFormatting>
  <conditionalFormatting sqref="AF20">
    <cfRule type="cellIs" dxfId="3230" priority="957" operator="greaterThan">
      <formula>600</formula>
    </cfRule>
    <cfRule type="containsBlanks" dxfId="3229" priority="956">
      <formula>LEN(TRIM(AF20))=0</formula>
    </cfRule>
  </conditionalFormatting>
  <conditionalFormatting sqref="AF25">
    <cfRule type="cellIs" dxfId="3228" priority="641" operator="greaterThan">
      <formula>1000</formula>
    </cfRule>
    <cfRule type="cellIs" dxfId="3227" priority="918" operator="greaterThan">
      <formula>1000</formula>
    </cfRule>
    <cfRule type="cellIs" dxfId="3226" priority="488" operator="greaterThan">
      <formula>1000</formula>
    </cfRule>
  </conditionalFormatting>
  <conditionalFormatting sqref="AF48">
    <cfRule type="cellIs" dxfId="3225" priority="645" operator="greaterThan">
      <formula>1000</formula>
    </cfRule>
    <cfRule type="cellIs" dxfId="3224" priority="492" operator="greaterThan">
      <formula>1000</formula>
    </cfRule>
    <cfRule type="cellIs" dxfId="3223" priority="920" operator="greaterThan">
      <formula>1000</formula>
    </cfRule>
  </conditionalFormatting>
  <conditionalFormatting sqref="AF71">
    <cfRule type="cellIs" dxfId="3222" priority="647" operator="greaterThan">
      <formula>1000</formula>
    </cfRule>
    <cfRule type="cellIs" dxfId="3221" priority="494" operator="greaterThan">
      <formula>1000</formula>
    </cfRule>
    <cfRule type="cellIs" dxfId="3220" priority="922" operator="greaterThan">
      <formula>1000</formula>
    </cfRule>
  </conditionalFormatting>
  <conditionalFormatting sqref="AF89">
    <cfRule type="cellIs" dxfId="3219" priority="321" operator="greaterThan">
      <formula>600</formula>
    </cfRule>
    <cfRule type="cellIs" dxfId="3218" priority="476" operator="greaterThan">
      <formula>600</formula>
    </cfRule>
    <cfRule type="cellIs" dxfId="3217" priority="629" operator="greaterThan">
      <formula>600</formula>
    </cfRule>
    <cfRule type="cellIs" dxfId="3216" priority="498" operator="greaterThan">
      <formula>600</formula>
    </cfRule>
    <cfRule type="cellIs" dxfId="3215" priority="651" operator="greaterThan">
      <formula>600</formula>
    </cfRule>
    <cfRule type="cellIs" dxfId="3214" priority="1042" operator="greaterThan">
      <formula>600</formula>
    </cfRule>
  </conditionalFormatting>
  <conditionalFormatting sqref="AF89:AF91">
    <cfRule type="containsBlanks" dxfId="3213" priority="466">
      <formula>LEN(TRIM(AF89))=0</formula>
    </cfRule>
    <cfRule type="containsBlanks" dxfId="3212" priority="477">
      <formula>LEN(TRIM(AF89))=0</formula>
    </cfRule>
  </conditionalFormatting>
  <conditionalFormatting sqref="AF89:AF92">
    <cfRule type="containsBlanks" dxfId="3211" priority="619">
      <formula>LEN(TRIM(AF89))=0</formula>
    </cfRule>
    <cfRule type="containsBlanks" dxfId="3210" priority="630">
      <formula>LEN(TRIM(AF89))=0</formula>
    </cfRule>
  </conditionalFormatting>
  <conditionalFormatting sqref="AF90:AF91">
    <cfRule type="cellIs" dxfId="3209" priority="632" operator="greaterThan">
      <formula>450</formula>
    </cfRule>
    <cfRule type="cellIs" dxfId="3208" priority="468" operator="greaterThan">
      <formula>450</formula>
    </cfRule>
    <cfRule type="cellIs" dxfId="3207" priority="479" operator="greaterThan">
      <formula>450</formula>
    </cfRule>
    <cfRule type="cellIs" dxfId="3206" priority="621" operator="greaterThan">
      <formula>450</formula>
    </cfRule>
  </conditionalFormatting>
  <conditionalFormatting sqref="AF94">
    <cfRule type="containsBlanks" dxfId="3205" priority="626">
      <formula>LEN(TRIM(AF94))=0</formula>
    </cfRule>
    <cfRule type="cellIs" dxfId="3204" priority="650" operator="greaterThan">
      <formula>1000</formula>
    </cfRule>
    <cfRule type="cellIs" dxfId="3203" priority="497" operator="greaterThan">
      <formula>1000</formula>
    </cfRule>
    <cfRule type="containsBlanks" dxfId="3202" priority="473">
      <formula>LEN(TRIM(AF94))=0</formula>
    </cfRule>
    <cfRule type="cellIs" dxfId="3201" priority="320" operator="greaterThan">
      <formula>1000</formula>
    </cfRule>
    <cfRule type="containsBlanks" dxfId="3200" priority="319">
      <formula>LEN(TRIM(AF94))=0</formula>
    </cfRule>
    <cfRule type="cellIs" dxfId="3199" priority="472" operator="greaterThan">
      <formula>600</formula>
    </cfRule>
    <cfRule type="cellIs" dxfId="3198" priority="625" operator="greaterThan">
      <formula>600</formula>
    </cfRule>
    <cfRule type="cellIs" dxfId="3197" priority="924" operator="greaterThan">
      <formula>1000</formula>
    </cfRule>
  </conditionalFormatting>
  <conditionalFormatting sqref="AF112">
    <cfRule type="containsBlanks" dxfId="3196" priority="484">
      <formula>LEN(TRIM(AF112))=0</formula>
    </cfRule>
  </conditionalFormatting>
  <conditionalFormatting sqref="AF117">
    <cfRule type="cellIs" dxfId="3195" priority="500" operator="greaterThan">
      <formula>1000</formula>
    </cfRule>
    <cfRule type="cellIs" dxfId="3194" priority="653" operator="greaterThan">
      <formula>1000</formula>
    </cfRule>
    <cfRule type="cellIs" dxfId="3193" priority="926" operator="greaterThan">
      <formula>1000</formula>
    </cfRule>
  </conditionalFormatting>
  <conditionalFormatting sqref="AF140">
    <cfRule type="cellIs" dxfId="3192" priority="502" operator="greaterThan">
      <formula>1000</formula>
    </cfRule>
    <cfRule type="cellIs" dxfId="3191" priority="655" operator="greaterThan">
      <formula>1000</formula>
    </cfRule>
    <cfRule type="cellIs" dxfId="3190" priority="928" operator="greaterThan">
      <formula>1000</formula>
    </cfRule>
  </conditionalFormatting>
  <conditionalFormatting sqref="AF163">
    <cfRule type="cellIs" dxfId="3189" priority="930" operator="greaterThan">
      <formula>1000</formula>
    </cfRule>
    <cfRule type="cellIs" dxfId="3188" priority="504" operator="greaterThan">
      <formula>1000</formula>
    </cfRule>
    <cfRule type="cellIs" dxfId="3187" priority="657" operator="greaterThan">
      <formula>1000</formula>
    </cfRule>
  </conditionalFormatting>
  <conditionalFormatting sqref="AF186">
    <cfRule type="cellIs" dxfId="3186" priority="932" operator="greaterThan">
      <formula>1000</formula>
    </cfRule>
    <cfRule type="cellIs" dxfId="3185" priority="659" operator="greaterThan">
      <formula>1000</formula>
    </cfRule>
    <cfRule type="cellIs" dxfId="3184" priority="506" operator="greaterThan">
      <formula>1000</formula>
    </cfRule>
  </conditionalFormatting>
  <conditionalFormatting sqref="AF209">
    <cfRule type="cellIs" dxfId="3183" priority="661" operator="greaterThan">
      <formula>1000</formula>
    </cfRule>
    <cfRule type="cellIs" dxfId="3182" priority="934" operator="greaterThan">
      <formula>1000</formula>
    </cfRule>
    <cfRule type="cellIs" dxfId="3181" priority="508" operator="greaterThan">
      <formula>1000</formula>
    </cfRule>
  </conditionalFormatting>
  <conditionalFormatting sqref="AF232">
    <cfRule type="cellIs" dxfId="3180" priority="663" operator="greaterThan">
      <formula>1000</formula>
    </cfRule>
    <cfRule type="cellIs" dxfId="3179" priority="510" operator="greaterThan">
      <formula>1000</formula>
    </cfRule>
    <cfRule type="cellIs" dxfId="3178" priority="936" operator="greaterThan">
      <formula>1000</formula>
    </cfRule>
  </conditionalFormatting>
  <conditionalFormatting sqref="AF255">
    <cfRule type="cellIs" dxfId="3177" priority="665" operator="greaterThan">
      <formula>1000</formula>
    </cfRule>
    <cfRule type="cellIs" dxfId="3176" priority="938" operator="greaterThan">
      <formula>1000</formula>
    </cfRule>
    <cfRule type="cellIs" dxfId="3175" priority="512" operator="greaterThan">
      <formula>1000</formula>
    </cfRule>
  </conditionalFormatting>
  <conditionalFormatting sqref="AF278">
    <cfRule type="cellIs" dxfId="3174" priority="940" operator="greaterThan">
      <formula>1000</formula>
    </cfRule>
    <cfRule type="cellIs" dxfId="3173" priority="514" operator="greaterThan">
      <formula>1000</formula>
    </cfRule>
    <cfRule type="cellIs" dxfId="3172" priority="667" operator="greaterThan">
      <formula>1000</formula>
    </cfRule>
  </conditionalFormatting>
  <conditionalFormatting sqref="AF301">
    <cfRule type="cellIs" dxfId="3171" priority="669" operator="greaterThan">
      <formula>1000</formula>
    </cfRule>
    <cfRule type="cellIs" dxfId="3170" priority="516" operator="greaterThan">
      <formula>1000</formula>
    </cfRule>
    <cfRule type="cellIs" dxfId="3169" priority="942" operator="greaterThan">
      <formula>1000</formula>
    </cfRule>
  </conditionalFormatting>
  <conditionalFormatting sqref="AF20:AG20">
    <cfRule type="containsBlanks" dxfId="3168" priority="363">
      <formula>LEN(TRIM(AF20))=0</formula>
    </cfRule>
    <cfRule type="cellIs" dxfId="3167" priority="364" operator="greaterThan">
      <formula>600</formula>
    </cfRule>
  </conditionalFormatting>
  <conditionalFormatting sqref="AF25:AG25">
    <cfRule type="containsBlanks" dxfId="3166" priority="581">
      <formula>LEN(TRIM(AF25))=0</formula>
    </cfRule>
  </conditionalFormatting>
  <conditionalFormatting sqref="AF48:AG48">
    <cfRule type="containsBlanks" dxfId="3165" priority="583">
      <formula>LEN(TRIM(AF48))=0</formula>
    </cfRule>
  </conditionalFormatting>
  <conditionalFormatting sqref="AF71:AG71">
    <cfRule type="containsBlanks" dxfId="3164" priority="585">
      <formula>LEN(TRIM(AF71))=0</formula>
    </cfRule>
  </conditionalFormatting>
  <conditionalFormatting sqref="AF94:AG94">
    <cfRule type="cellIs" dxfId="3163" priority="433" operator="greaterThan">
      <formula>600</formula>
    </cfRule>
    <cfRule type="containsBlanks" dxfId="3162" priority="587">
      <formula>LEN(TRIM(AF94))=0</formula>
    </cfRule>
    <cfRule type="cellIs" dxfId="3161" priority="586" operator="greaterThan">
      <formula>600</formula>
    </cfRule>
  </conditionalFormatting>
  <conditionalFormatting sqref="AF117:AG117">
    <cfRule type="containsBlanks" dxfId="3160" priority="589">
      <formula>LEN(TRIM(AF117))=0</formula>
    </cfRule>
  </conditionalFormatting>
  <conditionalFormatting sqref="AF135:AG135">
    <cfRule type="containsBlanks" dxfId="3159" priority="483">
      <formula>LEN(TRIM(AF135))=0</formula>
    </cfRule>
    <cfRule type="cellIs" dxfId="3158" priority="1119" operator="greaterThan">
      <formula>600</formula>
    </cfRule>
    <cfRule type="containsBlanks" dxfId="3157" priority="831">
      <formula>LEN(TRIM(AF135))=0</formula>
    </cfRule>
    <cfRule type="cellIs" dxfId="3156" priority="1091" operator="greaterThan">
      <formula>600</formula>
    </cfRule>
    <cfRule type="cellIs" dxfId="3155" priority="746" operator="greaterThan">
      <formula>600</formula>
    </cfRule>
    <cfRule type="cellIs" dxfId="3154" priority="1032" operator="greaterThan">
      <formula>600</formula>
    </cfRule>
    <cfRule type="containsBlanks" dxfId="3153" priority="803">
      <formula>LEN(TRIM(AF135))=0</formula>
    </cfRule>
    <cfRule type="cellIs" dxfId="3152" priority="802" operator="greaterThan">
      <formula>600</formula>
    </cfRule>
    <cfRule type="containsBlanks" dxfId="3151" priority="747">
      <formula>LEN(TRIM(AF135))=0</formula>
    </cfRule>
    <cfRule type="containsBlanks" dxfId="3150" priority="1033">
      <formula>LEN(TRIM(AF135))=0</formula>
    </cfRule>
    <cfRule type="cellIs" dxfId="3149" priority="830" operator="greaterThan">
      <formula>600</formula>
    </cfRule>
    <cfRule type="containsBlanks" dxfId="3148" priority="1120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3147" priority="810">
      <formula>LEN(TRIM(D119))=0</formula>
    </cfRule>
  </conditionalFormatting>
  <conditionalFormatting sqref="AF135:AG138">
    <cfRule type="containsBlanks" dxfId="3146" priority="1092">
      <formula>LEN(TRIM(AF135))=0</formula>
    </cfRule>
  </conditionalFormatting>
  <conditionalFormatting sqref="AF136:AG137">
    <cfRule type="cellIs" dxfId="3145" priority="804" operator="greaterThan">
      <formula>400</formula>
    </cfRule>
    <cfRule type="cellIs" dxfId="3144" priority="855" operator="greaterThan">
      <formula>400</formula>
    </cfRule>
  </conditionalFormatting>
  <conditionalFormatting sqref="AF140:AG140">
    <cfRule type="containsBlanks" dxfId="3143" priority="1003">
      <formula>LEN(TRIM(AF140))=0</formula>
    </cfRule>
    <cfRule type="containsBlanks" dxfId="3142" priority="717">
      <formula>LEN(TRIM(AF140))=0</formula>
    </cfRule>
    <cfRule type="cellIs" dxfId="3141" priority="718" operator="greaterThan">
      <formula>600</formula>
    </cfRule>
    <cfRule type="containsBlanks" dxfId="3140" priority="719">
      <formula>LEN(TRIM(AF140))=0</formula>
    </cfRule>
    <cfRule type="containsBlanks" dxfId="3139" priority="591">
      <formula>LEN(TRIM(AF140))=0</formula>
    </cfRule>
    <cfRule type="containsBlanks" dxfId="3138" priority="438">
      <formula>LEN(TRIM(AF140))=0</formula>
    </cfRule>
  </conditionalFormatting>
  <conditionalFormatting sqref="AF163:AG163">
    <cfRule type="containsBlanks" dxfId="3137" priority="593">
      <formula>LEN(TRIM(AF163))=0</formula>
    </cfRule>
  </conditionalFormatting>
  <conditionalFormatting sqref="AF186:AG186">
    <cfRule type="containsBlanks" dxfId="3136" priority="595">
      <formula>LEN(TRIM(AF186))=0</formula>
    </cfRule>
  </conditionalFormatting>
  <conditionalFormatting sqref="AF209:AG209">
    <cfRule type="containsBlanks" dxfId="3135" priority="597">
      <formula>LEN(TRIM(AF209))=0</formula>
    </cfRule>
  </conditionalFormatting>
  <conditionalFormatting sqref="AF232:AG232">
    <cfRule type="containsBlanks" dxfId="3134" priority="599">
      <formula>LEN(TRIM(AF232))=0</formula>
    </cfRule>
  </conditionalFormatting>
  <conditionalFormatting sqref="AF255:AG255">
    <cfRule type="containsBlanks" dxfId="3133" priority="601">
      <formula>LEN(TRIM(AF255))=0</formula>
    </cfRule>
  </conditionalFormatting>
  <conditionalFormatting sqref="AF278:AG278">
    <cfRule type="containsBlanks" dxfId="3132" priority="603">
      <formula>LEN(TRIM(AF278))=0</formula>
    </cfRule>
  </conditionalFormatting>
  <conditionalFormatting sqref="AF301:AG301">
    <cfRule type="containsBlanks" dxfId="3131" priority="605">
      <formula>LEN(TRIM(AF301))=0</formula>
    </cfRule>
  </conditionalFormatting>
  <conditionalFormatting sqref="AF20:AH20">
    <cfRule type="cellIs" dxfId="3130" priority="526" operator="greaterThan">
      <formula>600</formula>
    </cfRule>
    <cfRule type="containsBlanks" dxfId="3129" priority="525">
      <formula>LEN(TRIM(AF20))=0</formula>
    </cfRule>
    <cfRule type="cellIs" dxfId="3128" priority="809" operator="greaterThan">
      <formula>600</formula>
    </cfRule>
    <cfRule type="cellIs" dxfId="3127" priority="373" operator="greaterThan">
      <formula>600</formula>
    </cfRule>
    <cfRule type="containsBlanks" dxfId="3126" priority="372">
      <formula>LEN(TRIM(AF20))=0</formula>
    </cfRule>
    <cfRule type="containsBlanks" dxfId="3125" priority="808">
      <formula>LEN(TRIM(AF20))=0</formula>
    </cfRule>
  </conditionalFormatting>
  <conditionalFormatting sqref="AF20:AH22">
    <cfRule type="cellIs" dxfId="3124" priority="841" operator="greaterThan">
      <formula>600</formula>
    </cfRule>
  </conditionalFormatting>
  <conditionalFormatting sqref="AF20:AH23">
    <cfRule type="containsBlanks" dxfId="3123" priority="840">
      <formula>LEN(TRIM(AF20))=0</formula>
    </cfRule>
  </conditionalFormatting>
  <conditionalFormatting sqref="AF25:AH25">
    <cfRule type="cellIs" dxfId="3122" priority="703" operator="greaterThan">
      <formula>600</formula>
    </cfRule>
    <cfRule type="containsBlanks" dxfId="3121" priority="702">
      <formula>LEN(TRIM(AF25))=0</formula>
    </cfRule>
    <cfRule type="containsBlanks" dxfId="3120" priority="428">
      <formula>LEN(TRIM(AF25))=0</formula>
    </cfRule>
    <cfRule type="containsBlanks" dxfId="3119" priority="988">
      <formula>LEN(TRIM(AF25))=0</formula>
    </cfRule>
    <cfRule type="containsBlanks" dxfId="3118" priority="704">
      <formula>LEN(TRIM(AF25))=0</formula>
    </cfRule>
  </conditionalFormatting>
  <conditionalFormatting sqref="AF44:AH45">
    <cfRule type="cellIs" dxfId="3117" priority="1147" operator="greaterThan">
      <formula>270</formula>
    </cfRule>
    <cfRule type="cellIs" dxfId="3116" priority="858" operator="greaterThan">
      <formula>270</formula>
    </cfRule>
  </conditionalFormatting>
  <conditionalFormatting sqref="AF44:AH46 E43:AH43 D43:D48">
    <cfRule type="containsBlanks" dxfId="3115" priority="1131">
      <formula>LEN(TRIM(D43))=0</formula>
    </cfRule>
  </conditionalFormatting>
  <conditionalFormatting sqref="AF44:AH47 E45:AE47">
    <cfRule type="containsBlanks" dxfId="3114" priority="244">
      <formula>LEN(TRIM(E44))=0</formula>
    </cfRule>
  </conditionalFormatting>
  <conditionalFormatting sqref="AF48:AH48">
    <cfRule type="cellIs" dxfId="3113" priority="706" operator="greaterThan">
      <formula>600</formula>
    </cfRule>
    <cfRule type="containsBlanks" dxfId="3112" priority="705">
      <formula>LEN(TRIM(AF48))=0</formula>
    </cfRule>
    <cfRule type="containsBlanks" dxfId="3111" priority="430">
      <formula>LEN(TRIM(AF48))=0</formula>
    </cfRule>
    <cfRule type="containsBlanks" dxfId="3110" priority="707">
      <formula>LEN(TRIM(AF48))=0</formula>
    </cfRule>
    <cfRule type="containsBlanks" dxfId="3109" priority="991">
      <formula>LEN(TRIM(AF48))=0</formula>
    </cfRule>
  </conditionalFormatting>
  <conditionalFormatting sqref="AF50:AH68">
    <cfRule type="containsBlanks" dxfId="3108" priority="1052">
      <formula>LEN(TRIM(AF50))=0</formula>
    </cfRule>
    <cfRule type="containsBlanks" dxfId="3107" priority="763">
      <formula>LEN(TRIM(AF50))=0</formula>
    </cfRule>
  </conditionalFormatting>
  <conditionalFormatting sqref="AF66:AH66">
    <cfRule type="containsBlanks" dxfId="3106" priority="1126">
      <formula>LEN(TRIM(AF66))=0</formula>
    </cfRule>
    <cfRule type="cellIs" dxfId="3105" priority="836" operator="greaterThan">
      <formula>600</formula>
    </cfRule>
    <cfRule type="containsBlanks" dxfId="3104" priority="837">
      <formula>LEN(TRIM(AF66))=0</formula>
    </cfRule>
    <cfRule type="cellIs" dxfId="3103" priority="1125" operator="greaterThan">
      <formula>600</formula>
    </cfRule>
  </conditionalFormatting>
  <conditionalFormatting sqref="AF67:AH68">
    <cfRule type="cellIs" dxfId="3102" priority="1053" operator="greaterThan">
      <formula>500</formula>
    </cfRule>
    <cfRule type="cellIs" dxfId="3101" priority="764" operator="greaterThan">
      <formula>500</formula>
    </cfRule>
  </conditionalFormatting>
  <conditionalFormatting sqref="AF68:AH68">
    <cfRule type="containsBlanks" dxfId="3100" priority="315">
      <formula>LEN(TRIM(AF68))=0</formula>
    </cfRule>
    <cfRule type="cellIs" dxfId="3099" priority="952" operator="greaterThan">
      <formula>500</formula>
    </cfRule>
    <cfRule type="containsBlanks" dxfId="3098" priority="362">
      <formula>LEN(TRIM(AF68))=0</formula>
    </cfRule>
    <cfRule type="cellIs" dxfId="3097" priority="316" operator="greaterThan">
      <formula>500</formula>
    </cfRule>
    <cfRule type="cellIs" dxfId="3096" priority="761" operator="greaterThan">
      <formula>500</formula>
    </cfRule>
    <cfRule type="containsBlanks" dxfId="3095" priority="874">
      <formula>LEN(TRIM(AF68))=0</formula>
    </cfRule>
  </conditionalFormatting>
  <conditionalFormatting sqref="AF71:AH71">
    <cfRule type="containsBlanks" dxfId="3094" priority="432">
      <formula>LEN(TRIM(AF71))=0</formula>
    </cfRule>
    <cfRule type="containsBlanks" dxfId="3093" priority="994">
      <formula>LEN(TRIM(AF71))=0</formula>
    </cfRule>
    <cfRule type="containsBlanks" dxfId="3092" priority="708">
      <formula>LEN(TRIM(AF71))=0</formula>
    </cfRule>
    <cfRule type="cellIs" dxfId="3091" priority="709" operator="greaterThan">
      <formula>600</formula>
    </cfRule>
    <cfRule type="containsBlanks" dxfId="3090" priority="710">
      <formula>LEN(TRIM(AF71))=0</formula>
    </cfRule>
  </conditionalFormatting>
  <conditionalFormatting sqref="AF73:AH92">
    <cfRule type="containsBlanks" dxfId="3089" priority="758">
      <formula>LEN(TRIM(AF73))=0</formula>
    </cfRule>
  </conditionalFormatting>
  <conditionalFormatting sqref="AF89:AH89">
    <cfRule type="containsBlanks" dxfId="3088" priority="414">
      <formula>LEN(TRIM(AF89))=0</formula>
    </cfRule>
    <cfRule type="containsBlanks" dxfId="3087" priority="678">
      <formula>LEN(TRIM(AF89))=0</formula>
    </cfRule>
    <cfRule type="cellIs" dxfId="3086" priority="755" operator="greaterThan">
      <formula>600</formula>
    </cfRule>
    <cfRule type="cellIs" dxfId="3085" priority="613" operator="greaterThan">
      <formula>600</formula>
    </cfRule>
    <cfRule type="containsBlanks" dxfId="3084" priority="950">
      <formula>LEN(TRIM(AF89))=0</formula>
    </cfRule>
    <cfRule type="cellIs" dxfId="3083" priority="949" operator="greaterThan">
      <formula>600</formula>
    </cfRule>
    <cfRule type="containsBlanks" dxfId="3082" priority="359">
      <formula>LEN(TRIM(AF89))=0</formula>
    </cfRule>
    <cfRule type="containsBlanks" dxfId="3081" priority="567">
      <formula>LEN(TRIM(AF89))=0</formula>
    </cfRule>
    <cfRule type="cellIs" dxfId="3080" priority="460" operator="greaterThan">
      <formula>600</formula>
    </cfRule>
    <cfRule type="cellIs" dxfId="3079" priority="1038" operator="greaterThan">
      <formula>600</formula>
    </cfRule>
    <cfRule type="containsBlanks" dxfId="3078" priority="750">
      <formula>LEN(TRIM(AF89))=0</formula>
    </cfRule>
    <cfRule type="containsBlanks" dxfId="3077" priority="947">
      <formula>LEN(TRIM(AF89))=0</formula>
    </cfRule>
    <cfRule type="cellIs" dxfId="3076" priority="752" operator="greaterThan">
      <formula>600</formula>
    </cfRule>
    <cfRule type="containsBlanks" dxfId="3075" priority="753">
      <formula>LEN(TRIM(AF89))=0</formula>
    </cfRule>
    <cfRule type="containsBlanks" dxfId="3074" priority="1039">
      <formula>LEN(TRIM(AF89))=0</formula>
    </cfRule>
    <cfRule type="cellIs" dxfId="3073" priority="680" operator="greaterThan">
      <formula>600</formula>
    </cfRule>
  </conditionalFormatting>
  <conditionalFormatting sqref="AF90:AH91">
    <cfRule type="cellIs" dxfId="3072" priority="759" operator="greaterThan">
      <formula>450</formula>
    </cfRule>
    <cfRule type="cellIs" dxfId="3071" priority="1047" operator="greaterThan">
      <formula>450</formula>
    </cfRule>
  </conditionalFormatting>
  <conditionalFormatting sqref="AF90:AH92">
    <cfRule type="containsBlanks" dxfId="3070" priority="1046">
      <formula>LEN(TRIM(AF90))=0</formula>
    </cfRule>
  </conditionalFormatting>
  <conditionalFormatting sqref="AF91:AH91">
    <cfRule type="containsBlanks" dxfId="3069" priority="1044">
      <formula>LEN(TRIM(AF91))=0</formula>
    </cfRule>
  </conditionalFormatting>
  <conditionalFormatting sqref="AF91:AH92">
    <cfRule type="cellIs" dxfId="3068" priority="757" operator="greaterThan">
      <formula>450</formula>
    </cfRule>
  </conditionalFormatting>
  <conditionalFormatting sqref="AF92:AH92">
    <cfRule type="containsBlanks" dxfId="3067" priority="221">
      <formula>LEN(TRIM(AF92))=0</formula>
    </cfRule>
  </conditionalFormatting>
  <conditionalFormatting sqref="AF94:AH94">
    <cfRule type="containsBlanks" dxfId="3066" priority="997">
      <formula>LEN(TRIM(AF94))=0</formula>
    </cfRule>
    <cfRule type="containsBlanks" dxfId="3065" priority="434">
      <formula>LEN(TRIM(AF94))=0</formula>
    </cfRule>
    <cfRule type="containsBlanks" dxfId="3064" priority="713">
      <formula>LEN(TRIM(AF94))=0</formula>
    </cfRule>
    <cfRule type="containsBlanks" dxfId="3063" priority="322">
      <formula>LEN(TRIM(AF94))=0</formula>
    </cfRule>
    <cfRule type="cellIs" dxfId="3062" priority="712" operator="greaterThan">
      <formula>600</formula>
    </cfRule>
    <cfRule type="containsBlanks" dxfId="3061" priority="711">
      <formula>LEN(TRIM(AF94))=0</formula>
    </cfRule>
    <cfRule type="cellIs" dxfId="3060" priority="323" operator="greaterThan">
      <formula>1000</formula>
    </cfRule>
  </conditionalFormatting>
  <conditionalFormatting sqref="AF96:AH115">
    <cfRule type="containsBlanks" dxfId="3059" priority="1094">
      <formula>LEN(TRIM(AF96))=0</formula>
    </cfRule>
    <cfRule type="containsBlanks" dxfId="3058" priority="805">
      <formula>LEN(TRIM(AF96))=0</formula>
    </cfRule>
  </conditionalFormatting>
  <conditionalFormatting sqref="AF112:AH112">
    <cfRule type="containsBlanks" dxfId="3057" priority="834">
      <formula>LEN(TRIM(AF112))=0</formula>
    </cfRule>
    <cfRule type="cellIs" dxfId="3056" priority="833" operator="greaterThan">
      <formula>600</formula>
    </cfRule>
    <cfRule type="cellIs" dxfId="3055" priority="1122" operator="greaterThan">
      <formula>600</formula>
    </cfRule>
  </conditionalFormatting>
  <conditionalFormatting sqref="AF113:AH114">
    <cfRule type="cellIs" dxfId="3054" priority="856" operator="greaterThan">
      <formula>400</formula>
    </cfRule>
    <cfRule type="cellIs" dxfId="3053" priority="1145" operator="greaterThan">
      <formula>400</formula>
    </cfRule>
  </conditionalFormatting>
  <conditionalFormatting sqref="AF117:AH117">
    <cfRule type="containsBlanks" dxfId="3052" priority="436">
      <formula>LEN(TRIM(AF117))=0</formula>
    </cfRule>
    <cfRule type="containsBlanks" dxfId="3051" priority="1000">
      <formula>LEN(TRIM(AF117))=0</formula>
    </cfRule>
    <cfRule type="containsBlanks" dxfId="3050" priority="716">
      <formula>LEN(TRIM(AF117))=0</formula>
    </cfRule>
    <cfRule type="cellIs" dxfId="3049" priority="715" operator="greaterThan">
      <formula>600</formula>
    </cfRule>
    <cfRule type="containsBlanks" dxfId="3048" priority="714">
      <formula>LEN(TRIM(AF117))=0</formula>
    </cfRule>
  </conditionalFormatting>
  <conditionalFormatting sqref="AF142:AH161">
    <cfRule type="containsBlanks" dxfId="3047" priority="1087">
      <formula>LEN(TRIM(AF142))=0</formula>
    </cfRule>
  </conditionalFormatting>
  <conditionalFormatting sqref="AF158:AH158">
    <cfRule type="containsBlanks" dxfId="3046" priority="828">
      <formula>LEN(TRIM(AF158))=0</formula>
    </cfRule>
    <cfRule type="cellIs" dxfId="3045" priority="1116" operator="greaterThan">
      <formula>600</formula>
    </cfRule>
    <cfRule type="cellIs" dxfId="3044" priority="827" operator="greaterThan">
      <formula>600</formula>
    </cfRule>
    <cfRule type="cellIs" dxfId="3043" priority="1086" operator="greaterThan">
      <formula>600</formula>
    </cfRule>
    <cfRule type="containsBlanks" dxfId="3042" priority="798">
      <formula>LEN(TRIM(AF158))=0</formula>
    </cfRule>
    <cfRule type="containsBlanks" dxfId="3041" priority="795">
      <formula>LEN(TRIM(AF158))=0</formula>
    </cfRule>
    <cfRule type="cellIs" dxfId="3040" priority="797" operator="greaterThan">
      <formula>600</formula>
    </cfRule>
  </conditionalFormatting>
  <conditionalFormatting sqref="AF159:AH160">
    <cfRule type="cellIs" dxfId="3039" priority="854" operator="greaterThan">
      <formula>400</formula>
    </cfRule>
    <cfRule type="cellIs" dxfId="3038" priority="799" operator="greaterThan">
      <formula>400</formula>
    </cfRule>
  </conditionalFormatting>
  <conditionalFormatting sqref="AF163:AH163">
    <cfRule type="containsBlanks" dxfId="3037" priority="722">
      <formula>LEN(TRIM(AF163))=0</formula>
    </cfRule>
    <cfRule type="cellIs" dxfId="3036" priority="721" operator="greaterThan">
      <formula>600</formula>
    </cfRule>
    <cfRule type="containsBlanks" dxfId="3035" priority="720">
      <formula>LEN(TRIM(AF163))=0</formula>
    </cfRule>
    <cfRule type="cellIs" dxfId="3034" priority="1007" operator="greaterThan">
      <formula>600</formula>
    </cfRule>
    <cfRule type="containsBlanks" dxfId="3033" priority="1006">
      <formula>LEN(TRIM(AF163))=0</formula>
    </cfRule>
    <cfRule type="containsBlanks" dxfId="3032" priority="440">
      <formula>LEN(TRIM(AF163))=0</formula>
    </cfRule>
  </conditionalFormatting>
  <conditionalFormatting sqref="AF165:AH184">
    <cfRule type="containsBlanks" dxfId="3031" priority="1082">
      <formula>LEN(TRIM(AF165))=0</formula>
    </cfRule>
  </conditionalFormatting>
  <conditionalFormatting sqref="AF181:AH181">
    <cfRule type="cellIs" dxfId="3030" priority="792" operator="greaterThan">
      <formula>600</formula>
    </cfRule>
    <cfRule type="cellIs" dxfId="3029" priority="824" operator="greaterThan">
      <formula>600</formula>
    </cfRule>
    <cfRule type="containsBlanks" dxfId="3028" priority="825">
      <formula>LEN(TRIM(AF181))=0</formula>
    </cfRule>
    <cfRule type="cellIs" dxfId="3027" priority="1113" operator="greaterThan">
      <formula>600</formula>
    </cfRule>
    <cfRule type="cellIs" dxfId="3026" priority="1081" operator="greaterThan">
      <formula>600</formula>
    </cfRule>
    <cfRule type="containsBlanks" dxfId="3025" priority="793">
      <formula>LEN(TRIM(AF181))=0</formula>
    </cfRule>
    <cfRule type="containsBlanks" dxfId="3024" priority="790">
      <formula>LEN(TRIM(AF181))=0</formula>
    </cfRule>
  </conditionalFormatting>
  <conditionalFormatting sqref="AF182:AH183">
    <cfRule type="cellIs" dxfId="3023" priority="853" operator="greaterThan">
      <formula>400</formula>
    </cfRule>
    <cfRule type="cellIs" dxfId="3022" priority="794" operator="greaterThan">
      <formula>400</formula>
    </cfRule>
  </conditionalFormatting>
  <conditionalFormatting sqref="AF186:AH186">
    <cfRule type="containsBlanks" dxfId="3021" priority="442">
      <formula>LEN(TRIM(AF186))=0</formula>
    </cfRule>
    <cfRule type="containsBlanks" dxfId="3020" priority="723">
      <formula>LEN(TRIM(AF186))=0</formula>
    </cfRule>
    <cfRule type="cellIs" dxfId="3019" priority="724" operator="greaterThan">
      <formula>600</formula>
    </cfRule>
    <cfRule type="containsBlanks" dxfId="3018" priority="725">
      <formula>LEN(TRIM(AF186))=0</formula>
    </cfRule>
    <cfRule type="containsBlanks" dxfId="3017" priority="1009">
      <formula>LEN(TRIM(AF186))=0</formula>
    </cfRule>
  </conditionalFormatting>
  <conditionalFormatting sqref="AF188:AH207">
    <cfRule type="containsBlanks" dxfId="3016" priority="1077">
      <formula>LEN(TRIM(AF188))=0</formula>
    </cfRule>
  </conditionalFormatting>
  <conditionalFormatting sqref="AF204:AH204">
    <cfRule type="cellIs" dxfId="3015" priority="821" operator="greaterThan">
      <formula>600</formula>
    </cfRule>
    <cfRule type="containsBlanks" dxfId="3014" priority="785">
      <formula>LEN(TRIM(AF204))=0</formula>
    </cfRule>
    <cfRule type="cellIs" dxfId="3013" priority="787" operator="greaterThan">
      <formula>600</formula>
    </cfRule>
    <cfRule type="cellIs" dxfId="3012" priority="1110" operator="greaterThan">
      <formula>600</formula>
    </cfRule>
    <cfRule type="containsBlanks" dxfId="3011" priority="788">
      <formula>LEN(TRIM(AF204))=0</formula>
    </cfRule>
    <cfRule type="containsBlanks" dxfId="3010" priority="822">
      <formula>LEN(TRIM(AF204))=0</formula>
    </cfRule>
    <cfRule type="cellIs" dxfId="3009" priority="1076" operator="greaterThan">
      <formula>600</formula>
    </cfRule>
  </conditionalFormatting>
  <conditionalFormatting sqref="AF205:AH206">
    <cfRule type="cellIs" dxfId="3008" priority="852" operator="greaterThan">
      <formula>400</formula>
    </cfRule>
    <cfRule type="cellIs" dxfId="3007" priority="789" operator="greaterThan">
      <formula>400</formula>
    </cfRule>
  </conditionalFormatting>
  <conditionalFormatting sqref="AF209:AH209">
    <cfRule type="containsBlanks" dxfId="3006" priority="1012">
      <formula>LEN(TRIM(AF209))=0</formula>
    </cfRule>
    <cfRule type="containsBlanks" dxfId="3005" priority="728">
      <formula>LEN(TRIM(AF209))=0</formula>
    </cfRule>
    <cfRule type="cellIs" dxfId="3004" priority="727" operator="greaterThan">
      <formula>600</formula>
    </cfRule>
    <cfRule type="containsBlanks" dxfId="3003" priority="726">
      <formula>LEN(TRIM(AF209))=0</formula>
    </cfRule>
    <cfRule type="containsBlanks" dxfId="3002" priority="444">
      <formula>LEN(TRIM(AF209))=0</formula>
    </cfRule>
  </conditionalFormatting>
  <conditionalFormatting sqref="AF228:AH229 H229:AB229 AD229:AE229">
    <cfRule type="cellIs" dxfId="3001" priority="784" operator="greaterThan">
      <formula>400</formula>
    </cfRule>
    <cfRule type="cellIs" dxfId="3000" priority="851" operator="greaterThan">
      <formula>400</formula>
    </cfRule>
  </conditionalFormatting>
  <conditionalFormatting sqref="AF228:AH230 H229:AB229 AD229:AE230 E227:AB227 D227:D232">
    <cfRule type="containsBlanks" dxfId="2999" priority="1072">
      <formula>LEN(TRIM(D227))=0</formula>
    </cfRule>
  </conditionalFormatting>
  <conditionalFormatting sqref="AF232:AH232">
    <cfRule type="containsBlanks" dxfId="2998" priority="731">
      <formula>LEN(TRIM(AF232))=0</formula>
    </cfRule>
    <cfRule type="cellIs" dxfId="2997" priority="730" operator="greaterThan">
      <formula>600</formula>
    </cfRule>
    <cfRule type="containsBlanks" dxfId="2996" priority="1015">
      <formula>LEN(TRIM(AF232))=0</formula>
    </cfRule>
    <cfRule type="containsBlanks" dxfId="2995" priority="446">
      <formula>LEN(TRIM(AF232))=0</formula>
    </cfRule>
    <cfRule type="containsBlanks" dxfId="2994" priority="729">
      <formula>LEN(TRIM(AF232))=0</formula>
    </cfRule>
  </conditionalFormatting>
  <conditionalFormatting sqref="AF234:AH253">
    <cfRule type="containsBlanks" dxfId="2993" priority="1067">
      <formula>LEN(TRIM(AF234))=0</formula>
    </cfRule>
  </conditionalFormatting>
  <conditionalFormatting sqref="AF250:AH250">
    <cfRule type="containsBlanks" dxfId="2992" priority="816">
      <formula>LEN(TRIM(AF250))=0</formula>
    </cfRule>
    <cfRule type="cellIs" dxfId="2991" priority="1104" operator="greaterThan">
      <formula>600</formula>
    </cfRule>
    <cfRule type="cellIs" dxfId="2990" priority="815" operator="greaterThan">
      <formula>600</formula>
    </cfRule>
    <cfRule type="containsBlanks" dxfId="2989" priority="778">
      <formula>LEN(TRIM(AF250))=0</formula>
    </cfRule>
    <cfRule type="cellIs" dxfId="2988" priority="777" operator="greaterThan">
      <formula>600</formula>
    </cfRule>
    <cfRule type="containsBlanks" dxfId="2987" priority="775">
      <formula>LEN(TRIM(AF250))=0</formula>
    </cfRule>
    <cfRule type="cellIs" dxfId="2986" priority="1066" operator="greaterThan">
      <formula>600</formula>
    </cfRule>
  </conditionalFormatting>
  <conditionalFormatting sqref="AF251:AH252">
    <cfRule type="cellIs" dxfId="2985" priority="850" operator="greaterThan">
      <formula>400</formula>
    </cfRule>
    <cfRule type="cellIs" dxfId="2984" priority="779" operator="greaterThan">
      <formula>400</formula>
    </cfRule>
  </conditionalFormatting>
  <conditionalFormatting sqref="AF255:AH255">
    <cfRule type="containsBlanks" dxfId="2983" priority="734">
      <formula>LEN(TRIM(AF255))=0</formula>
    </cfRule>
    <cfRule type="containsBlanks" dxfId="2982" priority="448">
      <formula>LEN(TRIM(AF255))=0</formula>
    </cfRule>
    <cfRule type="containsBlanks" dxfId="2981" priority="1018">
      <formula>LEN(TRIM(AF255))=0</formula>
    </cfRule>
    <cfRule type="containsBlanks" dxfId="2980" priority="732">
      <formula>LEN(TRIM(AF255))=0</formula>
    </cfRule>
    <cfRule type="cellIs" dxfId="2979" priority="733" operator="greaterThan">
      <formula>600</formula>
    </cfRule>
  </conditionalFormatting>
  <conditionalFormatting sqref="AF274:AH275">
    <cfRule type="cellIs" dxfId="2978" priority="849" operator="greaterThan">
      <formula>400</formula>
    </cfRule>
    <cfRule type="cellIs" dxfId="2977" priority="774" operator="greaterThan">
      <formula>400</formula>
    </cfRule>
  </conditionalFormatting>
  <conditionalFormatting sqref="AF274:AH276 E273:AH273 D273:D278">
    <cfRule type="containsBlanks" dxfId="2976" priority="1062">
      <formula>LEN(TRIM(D273))=0</formula>
    </cfRule>
  </conditionalFormatting>
  <conditionalFormatting sqref="AF278:AH278">
    <cfRule type="containsBlanks" dxfId="2975" priority="737">
      <formula>LEN(TRIM(AF278))=0</formula>
    </cfRule>
    <cfRule type="containsBlanks" dxfId="2974" priority="735">
      <formula>LEN(TRIM(AF278))=0</formula>
    </cfRule>
    <cfRule type="cellIs" dxfId="2973" priority="736" operator="greaterThan">
      <formula>600</formula>
    </cfRule>
    <cfRule type="containsBlanks" dxfId="2972" priority="450">
      <formula>LEN(TRIM(AF278))=0</formula>
    </cfRule>
    <cfRule type="containsBlanks" dxfId="2971" priority="1021">
      <formula>LEN(TRIM(AF278))=0</formula>
    </cfRule>
  </conditionalFormatting>
  <conditionalFormatting sqref="AF297:AH298">
    <cfRule type="cellIs" dxfId="2970" priority="848" operator="greaterThan">
      <formula>400</formula>
    </cfRule>
    <cfRule type="cellIs" dxfId="2969" priority="769" operator="greaterThan">
      <formula>400</formula>
    </cfRule>
  </conditionalFormatting>
  <conditionalFormatting sqref="AF297:AH299 D73:AH88 E296:AH296 D296:D301">
    <cfRule type="containsBlanks" dxfId="2968" priority="1099">
      <formula>LEN(TRIM(D73))=0</formula>
    </cfRule>
  </conditionalFormatting>
  <conditionalFormatting sqref="AF301:AH301">
    <cfRule type="containsBlanks" dxfId="2967" priority="738">
      <formula>LEN(TRIM(AF301))=0</formula>
    </cfRule>
    <cfRule type="containsBlanks" dxfId="2966" priority="1024">
      <formula>LEN(TRIM(AF301))=0</formula>
    </cfRule>
    <cfRule type="containsBlanks" dxfId="2965" priority="452">
      <formula>LEN(TRIM(AF301))=0</formula>
    </cfRule>
    <cfRule type="containsBlanks" dxfId="2964" priority="740">
      <formula>LEN(TRIM(AF301))=0</formula>
    </cfRule>
    <cfRule type="cellIs" dxfId="2963" priority="739" operator="greaterThan">
      <formula>600</formula>
    </cfRule>
  </conditionalFormatting>
  <conditionalFormatting sqref="AG25">
    <cfRule type="cellIs" dxfId="2962" priority="427" operator="greaterThan">
      <formula>600</formula>
    </cfRule>
    <cfRule type="cellIs" dxfId="2961" priority="580" operator="greaterThan">
      <formula>600</formula>
    </cfRule>
  </conditionalFormatting>
  <conditionalFormatting sqref="AG48">
    <cfRule type="cellIs" dxfId="2960" priority="582" operator="greaterThan">
      <formula>600</formula>
    </cfRule>
    <cfRule type="cellIs" dxfId="2959" priority="429" operator="greaterThan">
      <formula>600</formula>
    </cfRule>
  </conditionalFormatting>
  <conditionalFormatting sqref="AG71">
    <cfRule type="cellIs" dxfId="2958" priority="584" operator="greaterThan">
      <formula>600</formula>
    </cfRule>
    <cfRule type="cellIs" dxfId="2957" priority="431" operator="greaterThan">
      <formula>600</formula>
    </cfRule>
  </conditionalFormatting>
  <conditionalFormatting sqref="AG117">
    <cfRule type="cellIs" dxfId="2956" priority="588" operator="greaterThan">
      <formula>600</formula>
    </cfRule>
    <cfRule type="cellIs" dxfId="2955" priority="435" operator="greaterThan">
      <formula>600</formula>
    </cfRule>
  </conditionalFormatting>
  <conditionalFormatting sqref="AG140">
    <cfRule type="cellIs" dxfId="2954" priority="590" operator="greaterThan">
      <formula>600</formula>
    </cfRule>
    <cfRule type="cellIs" dxfId="2953" priority="437" operator="greaterThan">
      <formula>600</formula>
    </cfRule>
    <cfRule type="cellIs" dxfId="2952" priority="342" operator="greaterThan">
      <formula>1000</formula>
    </cfRule>
    <cfRule type="containsBlanks" dxfId="2951" priority="341">
      <formula>LEN(TRIM(AG140))=0</formula>
    </cfRule>
  </conditionalFormatting>
  <conditionalFormatting sqref="AG163">
    <cfRule type="cellIs" dxfId="2950" priority="592" operator="greaterThan">
      <formula>600</formula>
    </cfRule>
    <cfRule type="cellIs" dxfId="2949" priority="439" operator="greaterThan">
      <formula>600</formula>
    </cfRule>
  </conditionalFormatting>
  <conditionalFormatting sqref="AG186">
    <cfRule type="cellIs" dxfId="2948" priority="441" operator="greaterThan">
      <formula>600</formula>
    </cfRule>
    <cfRule type="cellIs" dxfId="2947" priority="594" operator="greaterThan">
      <formula>600</formula>
    </cfRule>
  </conditionalFormatting>
  <conditionalFormatting sqref="AG209">
    <cfRule type="cellIs" dxfId="2946" priority="596" operator="greaterThan">
      <formula>600</formula>
    </cfRule>
    <cfRule type="cellIs" dxfId="2945" priority="443" operator="greaterThan">
      <formula>600</formula>
    </cfRule>
  </conditionalFormatting>
  <conditionalFormatting sqref="AG232">
    <cfRule type="cellIs" dxfId="2944" priority="445" operator="greaterThan">
      <formula>600</formula>
    </cfRule>
    <cfRule type="cellIs" dxfId="2943" priority="598" operator="greaterThan">
      <formula>600</formula>
    </cfRule>
  </conditionalFormatting>
  <conditionalFormatting sqref="AG255">
    <cfRule type="cellIs" dxfId="2942" priority="600" operator="greaterThan">
      <formula>600</formula>
    </cfRule>
    <cfRule type="cellIs" dxfId="2941" priority="447" operator="greaterThan">
      <formula>600</formula>
    </cfRule>
  </conditionalFormatting>
  <conditionalFormatting sqref="AG278">
    <cfRule type="cellIs" dxfId="2940" priority="449" operator="greaterThan">
      <formula>600</formula>
    </cfRule>
    <cfRule type="cellIs" dxfId="2939" priority="602" operator="greaterThan">
      <formula>600</formula>
    </cfRule>
  </conditionalFormatting>
  <conditionalFormatting sqref="AG301">
    <cfRule type="cellIs" dxfId="2938" priority="451" operator="greaterThan">
      <formula>600</formula>
    </cfRule>
    <cfRule type="cellIs" dxfId="2937" priority="604" operator="greaterThan">
      <formula>600</formula>
    </cfRule>
  </conditionalFormatting>
  <conditionalFormatting sqref="AG344">
    <cfRule type="containsBlanks" dxfId="2936" priority="558">
      <formula>LEN(TRIM(AG344))=0</formula>
    </cfRule>
    <cfRule type="cellIs" dxfId="2935" priority="559" operator="greaterThan">
      <formula>1000</formula>
    </cfRule>
    <cfRule type="containsBlanks" dxfId="2934" priority="405">
      <formula>LEN(TRIM(AG344))=0</formula>
    </cfRule>
    <cfRule type="cellIs" dxfId="2933" priority="406" operator="greaterThan">
      <formula>1000</formula>
    </cfRule>
  </conditionalFormatting>
  <conditionalFormatting sqref="AG347">
    <cfRule type="cellIs" dxfId="2932" priority="456" operator="greaterThan">
      <formula>600</formula>
    </cfRule>
    <cfRule type="containsBlanks" dxfId="2931" priority="457">
      <formula>LEN(TRIM(AG347))=0</formula>
    </cfRule>
    <cfRule type="cellIs" dxfId="2930" priority="555" operator="greaterThan">
      <formula>600</formula>
    </cfRule>
    <cfRule type="containsBlanks" dxfId="2929" priority="556">
      <formula>LEN(TRIM(AG347))=0</formula>
    </cfRule>
    <cfRule type="cellIs" dxfId="2928" priority="609" operator="greaterThan">
      <formula>600</formula>
    </cfRule>
  </conditionalFormatting>
  <conditionalFormatting sqref="AG25:AH25">
    <cfRule type="containsBlanks" dxfId="2927" priority="331">
      <formula>LEN(TRIM(AG25))=0</formula>
    </cfRule>
    <cfRule type="cellIs" dxfId="2926" priority="332" operator="greaterThan">
      <formula>1000</formula>
    </cfRule>
  </conditionalFormatting>
  <conditionalFormatting sqref="AG48:AH48">
    <cfRule type="cellIs" dxfId="2925" priority="334" operator="greaterThan">
      <formula>1000</formula>
    </cfRule>
    <cfRule type="containsBlanks" dxfId="2924" priority="333">
      <formula>LEN(TRIM(AG48))=0</formula>
    </cfRule>
  </conditionalFormatting>
  <conditionalFormatting sqref="AG66:AH66">
    <cfRule type="containsBlanks" dxfId="2923" priority="416">
      <formula>LEN(TRIM(AG66))=0</formula>
    </cfRule>
  </conditionalFormatting>
  <conditionalFormatting sqref="AG71:AH71">
    <cfRule type="cellIs" dxfId="2922" priority="336" operator="greaterThan">
      <formula>1000</formula>
    </cfRule>
    <cfRule type="containsBlanks" dxfId="2921" priority="335">
      <formula>LEN(TRIM(AG71))=0</formula>
    </cfRule>
  </conditionalFormatting>
  <conditionalFormatting sqref="AG89:AH89">
    <cfRule type="containsBlanks" dxfId="2920" priority="564">
      <formula>LEN(TRIM(AG89))=0</formula>
    </cfRule>
    <cfRule type="containsBlanks" dxfId="2919" priority="411">
      <formula>LEN(TRIM(AG89))=0</formula>
    </cfRule>
    <cfRule type="cellIs" dxfId="2918" priority="845" operator="greaterThan">
      <formula>600</formula>
    </cfRule>
    <cfRule type="cellIs" dxfId="2917" priority="413" operator="greaterThan">
      <formula>600</formula>
    </cfRule>
    <cfRule type="cellIs" dxfId="2916" priority="566" operator="greaterThan">
      <formula>600</formula>
    </cfRule>
  </conditionalFormatting>
  <conditionalFormatting sqref="AG117:AH117">
    <cfRule type="cellIs" dxfId="2915" priority="340" operator="greaterThan">
      <formula>1000</formula>
    </cfRule>
    <cfRule type="containsBlanks" dxfId="2914" priority="339">
      <formula>LEN(TRIM(AG117))=0</formula>
    </cfRule>
  </conditionalFormatting>
  <conditionalFormatting sqref="AG163:AH163">
    <cfRule type="cellIs" dxfId="2913" priority="344" operator="greaterThan">
      <formula>1000</formula>
    </cfRule>
    <cfRule type="containsBlanks" dxfId="2912" priority="343">
      <formula>LEN(TRIM(AG163))=0</formula>
    </cfRule>
  </conditionalFormatting>
  <conditionalFormatting sqref="AG186:AH186">
    <cfRule type="containsBlanks" dxfId="2911" priority="345">
      <formula>LEN(TRIM(AG186))=0</formula>
    </cfRule>
    <cfRule type="cellIs" dxfId="2910" priority="346" operator="greaterThan">
      <formula>1000</formula>
    </cfRule>
  </conditionalFormatting>
  <conditionalFormatting sqref="AG209:AH209">
    <cfRule type="cellIs" dxfId="2909" priority="348" operator="greaterThan">
      <formula>1000</formula>
    </cfRule>
    <cfRule type="containsBlanks" dxfId="2908" priority="347">
      <formula>LEN(TRIM(AG209))=0</formula>
    </cfRule>
  </conditionalFormatting>
  <conditionalFormatting sqref="AG232:AH232">
    <cfRule type="cellIs" dxfId="2907" priority="350" operator="greaterThan">
      <formula>1000</formula>
    </cfRule>
    <cfRule type="containsBlanks" dxfId="2906" priority="349">
      <formula>LEN(TRIM(AG232))=0</formula>
    </cfRule>
  </conditionalFormatting>
  <conditionalFormatting sqref="AG255:AH255">
    <cfRule type="cellIs" dxfId="2905" priority="352" operator="greaterThan">
      <formula>1000</formula>
    </cfRule>
    <cfRule type="containsBlanks" dxfId="2904" priority="351">
      <formula>LEN(TRIM(AG255))=0</formula>
    </cfRule>
  </conditionalFormatting>
  <conditionalFormatting sqref="AG278:AH278">
    <cfRule type="cellIs" dxfId="2903" priority="354" operator="greaterThan">
      <formula>1000</formula>
    </cfRule>
    <cfRule type="containsBlanks" dxfId="2902" priority="353">
      <formula>LEN(TRIM(AG278))=0</formula>
    </cfRule>
  </conditionalFormatting>
  <conditionalFormatting sqref="AG301:AH301">
    <cfRule type="cellIs" dxfId="2901" priority="356" operator="greaterThan">
      <formula>1000</formula>
    </cfRule>
    <cfRule type="containsBlanks" dxfId="2900" priority="355">
      <formula>LEN(TRIM(AG301))=0</formula>
    </cfRule>
  </conditionalFormatting>
  <conditionalFormatting sqref="AG347:AH347">
    <cfRule type="containsBlanks" dxfId="2899" priority="4">
      <formula>LEN(TRIM(AG347))=0</formula>
    </cfRule>
    <cfRule type="cellIs" dxfId="2898" priority="3" operator="greaterThan">
      <formula>600</formula>
    </cfRule>
  </conditionalFormatting>
  <conditionalFormatting sqref="AH20">
    <cfRule type="containsBlanks" dxfId="2897" priority="958">
      <formula>LEN(TRIM(AH20))=0</formula>
    </cfRule>
    <cfRule type="cellIs" dxfId="2896" priority="959" operator="greaterThan">
      <formula>600</formula>
    </cfRule>
  </conditionalFormatting>
  <conditionalFormatting sqref="AH20:AH22">
    <cfRule type="cellIs" dxfId="2895" priority="863" operator="greaterThan">
      <formula>600</formula>
    </cfRule>
  </conditionalFormatting>
  <conditionalFormatting sqref="AH20:AH25">
    <cfRule type="containsBlanks" dxfId="2894" priority="861">
      <formula>LEN(TRIM(AH20))=0</formula>
    </cfRule>
  </conditionalFormatting>
  <conditionalFormatting sqref="AH25">
    <cfRule type="cellIs" dxfId="2893" priority="860" operator="greaterThan">
      <formula>600</formula>
    </cfRule>
    <cfRule type="cellIs" dxfId="2892" priority="524" operator="greaterThan">
      <formula>1000</formula>
    </cfRule>
  </conditionalFormatting>
  <conditionalFormatting sqref="AH48">
    <cfRule type="cellIs" dxfId="2891" priority="528" operator="greaterThan">
      <formula>1000</formula>
    </cfRule>
  </conditionalFormatting>
  <conditionalFormatting sqref="AH66">
    <cfRule type="containsBlanks" dxfId="2890" priority="961">
      <formula>LEN(TRIM(AH66))=0</formula>
    </cfRule>
    <cfRule type="cellIs" dxfId="2889" priority="871" operator="greaterThan">
      <formula>600</formula>
    </cfRule>
  </conditionalFormatting>
  <conditionalFormatting sqref="AH66:AH68">
    <cfRule type="containsBlanks" dxfId="2888" priority="867">
      <formula>LEN(TRIM(AH66))=0</formula>
    </cfRule>
  </conditionalFormatting>
  <conditionalFormatting sqref="AH67:AH68">
    <cfRule type="cellIs" dxfId="2887" priority="868" operator="greaterThan">
      <formula>500</formula>
    </cfRule>
  </conditionalFormatting>
  <conditionalFormatting sqref="AH71">
    <cfRule type="cellIs" dxfId="2886" priority="530" operator="greaterThan">
      <formula>1000</formula>
    </cfRule>
    <cfRule type="containsBlanks" dxfId="2885" priority="865">
      <formula>LEN(TRIM(AH71))=0</formula>
    </cfRule>
    <cfRule type="cellIs" dxfId="2884" priority="864" operator="greaterThan">
      <formula>600</formula>
    </cfRule>
  </conditionalFormatting>
  <conditionalFormatting sqref="AH89">
    <cfRule type="cellIs" dxfId="2883" priority="381" operator="greaterThan">
      <formula>600</formula>
    </cfRule>
  </conditionalFormatting>
  <conditionalFormatting sqref="AH89:AH92">
    <cfRule type="containsBlanks" dxfId="2882" priority="880">
      <formula>LEN(TRIM(AH89))=0</formula>
    </cfRule>
  </conditionalFormatting>
  <conditionalFormatting sqref="AH90:AH92">
    <cfRule type="cellIs" dxfId="2881" priority="882" operator="greaterThan">
      <formula>450</formula>
    </cfRule>
  </conditionalFormatting>
  <conditionalFormatting sqref="AH94">
    <cfRule type="containsBlanks" dxfId="2880" priority="876">
      <formula>LEN(TRIM(AH94))=0</formula>
    </cfRule>
    <cfRule type="cellIs" dxfId="2879" priority="875" operator="greaterThan">
      <formula>600</formula>
    </cfRule>
    <cfRule type="cellIs" dxfId="2878" priority="533" operator="greaterThan">
      <formula>1000</formula>
    </cfRule>
  </conditionalFormatting>
  <conditionalFormatting sqref="AH112">
    <cfRule type="containsBlanks" dxfId="2877" priority="325">
      <formula>LEN(TRIM(AH112))=0</formula>
    </cfRule>
  </conditionalFormatting>
  <conditionalFormatting sqref="AH117">
    <cfRule type="cellIs" dxfId="2876" priority="536" operator="greaterThan">
      <formula>1000</formula>
    </cfRule>
  </conditionalFormatting>
  <conditionalFormatting sqref="AH163">
    <cfRule type="cellIs" dxfId="2875" priority="540" operator="greaterThan">
      <formula>1000</formula>
    </cfRule>
  </conditionalFormatting>
  <conditionalFormatting sqref="AH186">
    <cfRule type="cellIs" dxfId="2874" priority="542" operator="greaterThan">
      <formula>1000</formula>
    </cfRule>
  </conditionalFormatting>
  <conditionalFormatting sqref="AH209">
    <cfRule type="cellIs" dxfId="2873" priority="544" operator="greaterThan">
      <formula>1000</formula>
    </cfRule>
  </conditionalFormatting>
  <conditionalFormatting sqref="AH232">
    <cfRule type="cellIs" dxfId="2872" priority="546" operator="greaterThan">
      <formula>1000</formula>
    </cfRule>
  </conditionalFormatting>
  <conditionalFormatting sqref="AH255">
    <cfRule type="cellIs" dxfId="2871" priority="548" operator="greaterThan">
      <formula>1000</formula>
    </cfRule>
  </conditionalFormatting>
  <conditionalFormatting sqref="AH278">
    <cfRule type="cellIs" dxfId="2870" priority="550" operator="greaterThan">
      <formula>1000</formula>
    </cfRule>
  </conditionalFormatting>
  <conditionalFormatting sqref="AH301">
    <cfRule type="cellIs" dxfId="2869" priority="552" operator="greaterThan">
      <formula>1000</formula>
    </cfRule>
  </conditionalFormatting>
  <conditionalFormatting sqref="AH319:AH322">
    <cfRule type="containsBlanks" dxfId="2868" priority="21">
      <formula>LEN(TRIM(AH319))=0</formula>
    </cfRule>
  </conditionalFormatting>
  <conditionalFormatting sqref="AH320:AH321">
    <cfRule type="cellIs" dxfId="2867" priority="22" operator="greaterThan">
      <formula>900</formula>
    </cfRule>
  </conditionalFormatting>
  <conditionalFormatting sqref="AH324">
    <cfRule type="cellIs" dxfId="2866" priority="15" operator="greaterThan">
      <formula>600</formula>
    </cfRule>
    <cfRule type="containsBlanks" dxfId="2865" priority="16">
      <formula>LEN(TRIM(AH324))=0</formula>
    </cfRule>
  </conditionalFormatting>
  <conditionalFormatting sqref="AH342:AH344">
    <cfRule type="containsBlanks" dxfId="2864" priority="5">
      <formula>LEN(TRIM(AH342))=0</formula>
    </cfRule>
  </conditionalFormatting>
  <conditionalFormatting sqref="AH343:AH344">
    <cfRule type="cellIs" dxfId="2863" priority="6" operator="greaterThan">
      <formula>1000</formula>
    </cfRule>
  </conditionalFormatting>
  <dataValidations disablePrompts="1" count="2"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200-000000000000}">
      <formula1>"JANEIRO,FEVEREIRO,MARÇO,ABRIL,MAIO,JUNHO,JULHO,AGOSTO,SETEMBRO,OUTUBRO,NOVEMBRO,DEZEMBRO"</formula1>
    </dataValidation>
    <dataValidation allowBlank="1" showInputMessage="1" showErrorMessage="1" prompt="Insira o ano para este calendário mensal" sqref="A2" xr:uid="{00000000-0002-0000-0200-000001000000}"/>
  </dataValidations>
  <pageMargins left="0.511811024" right="0.511811024" top="0.78740157499999996" bottom="0.78740157499999996" header="0.31496062000000002" footer="0.31496062000000002"/>
  <pageSetup paperSize="9" scale="3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J434"/>
  <sheetViews>
    <sheetView zoomScaleNormal="100" workbookViewId="0">
      <pane xSplit="3" ySplit="3" topLeftCell="W349" activePane="bottomRight" state="frozen"/>
      <selection activeCell="W410" sqref="W410"/>
      <selection pane="topRight" activeCell="W410" sqref="W410"/>
      <selection pane="bottomLeft" activeCell="W410" sqref="W410"/>
      <selection pane="bottomRight" activeCell="AF370" sqref="AF370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6.7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2" width="9" customWidth="1"/>
    <col min="33" max="33" width="12.125" customWidth="1"/>
    <col min="34" max="34" width="27.25" bestFit="1" customWidth="1"/>
    <col min="37" max="37" width="10.125" customWidth="1"/>
  </cols>
  <sheetData>
    <row r="1" spans="1:33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88"/>
    </row>
    <row r="2" spans="1:33" ht="18" customHeight="1" thickBot="1" x14ac:dyDescent="0.4">
      <c r="A2" s="176">
        <v>2026</v>
      </c>
      <c r="B2" s="184" t="s">
        <v>231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 t="shared" ref="E2:AE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289"/>
    </row>
    <row r="3" spans="1:33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dom</v>
      </c>
      <c r="E3" s="108" t="str">
        <f t="shared" ref="E3:AD3" si="1">IF(E2="","",TEXT(DATE($A$2,$B$3,E2),"ddd"))</f>
        <v>seg</v>
      </c>
      <c r="F3" s="108" t="str">
        <f t="shared" si="1"/>
        <v>ter</v>
      </c>
      <c r="G3" s="108" t="str">
        <f t="shared" si="1"/>
        <v>qua</v>
      </c>
      <c r="H3" s="108" t="str">
        <f t="shared" si="1"/>
        <v>qui</v>
      </c>
      <c r="I3" s="108" t="str">
        <f t="shared" si="1"/>
        <v>sex</v>
      </c>
      <c r="J3" s="108" t="str">
        <f t="shared" si="1"/>
        <v>sáb</v>
      </c>
      <c r="K3" s="108" t="str">
        <f t="shared" si="1"/>
        <v>dom</v>
      </c>
      <c r="L3" s="108" t="str">
        <f t="shared" si="1"/>
        <v>seg</v>
      </c>
      <c r="M3" s="108" t="str">
        <f t="shared" si="1"/>
        <v>ter</v>
      </c>
      <c r="N3" s="108" t="str">
        <f t="shared" si="1"/>
        <v>qua</v>
      </c>
      <c r="O3" s="108" t="str">
        <f t="shared" si="1"/>
        <v>qui</v>
      </c>
      <c r="P3" s="108" t="str">
        <f t="shared" si="1"/>
        <v>sex</v>
      </c>
      <c r="Q3" s="108" t="str">
        <f t="shared" si="1"/>
        <v>sáb</v>
      </c>
      <c r="R3" s="108" t="str">
        <f t="shared" si="1"/>
        <v>dom</v>
      </c>
      <c r="S3" s="108" t="str">
        <f t="shared" si="1"/>
        <v>seg</v>
      </c>
      <c r="T3" s="108" t="str">
        <f t="shared" si="1"/>
        <v>ter</v>
      </c>
      <c r="U3" s="108" t="str">
        <f t="shared" si="1"/>
        <v>qua</v>
      </c>
      <c r="V3" s="108" t="str">
        <f t="shared" si="1"/>
        <v>qui</v>
      </c>
      <c r="W3" s="108" t="str">
        <f t="shared" si="1"/>
        <v>sex</v>
      </c>
      <c r="X3" s="108" t="str">
        <f t="shared" si="1"/>
        <v>sáb</v>
      </c>
      <c r="Y3" s="108" t="str">
        <f t="shared" si="1"/>
        <v>dom</v>
      </c>
      <c r="Z3" s="108" t="str">
        <f t="shared" si="1"/>
        <v>seg</v>
      </c>
      <c r="AA3" s="108" t="str">
        <f t="shared" si="1"/>
        <v>ter</v>
      </c>
      <c r="AB3" s="108" t="str">
        <f t="shared" si="1"/>
        <v>qua</v>
      </c>
      <c r="AC3" s="108" t="str">
        <f t="shared" si="1"/>
        <v>qui</v>
      </c>
      <c r="AD3" s="108" t="str">
        <f t="shared" si="1"/>
        <v>sex</v>
      </c>
      <c r="AE3" s="108" t="str">
        <f t="shared" ref="AE3" si="2">IF(AE2="","",TEXT(DATE($A$2,$B$3,AE2),"ddd"))</f>
        <v>sáb</v>
      </c>
      <c r="AF3" s="290"/>
      <c r="AG3" s="185" t="s">
        <v>166</v>
      </c>
    </row>
    <row r="4" spans="1:33" ht="16.5" thickBot="1" x14ac:dyDescent="0.3">
      <c r="A4" s="291" t="s">
        <v>147</v>
      </c>
      <c r="B4" s="294" t="s">
        <v>2</v>
      </c>
      <c r="C4" s="295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 t="shared" ref="AF4:AF25" si="3">SUM(D4:AE4)</f>
        <v>57</v>
      </c>
      <c r="AG4" s="186"/>
    </row>
    <row r="5" spans="1:33" ht="15.75" x14ac:dyDescent="0.25">
      <c r="A5" s="292"/>
      <c r="B5" s="296" t="s">
        <v>3</v>
      </c>
      <c r="C5" s="99" t="s">
        <v>102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 t="shared" si="3"/>
        <v>98</v>
      </c>
      <c r="AG5" s="186"/>
    </row>
    <row r="6" spans="1:33" ht="15.75" x14ac:dyDescent="0.25">
      <c r="A6" s="292"/>
      <c r="B6" s="296"/>
      <c r="C6" s="99" t="s">
        <v>103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 t="shared" si="3"/>
        <v>0</v>
      </c>
    </row>
    <row r="7" spans="1:33" ht="15.75" x14ac:dyDescent="0.25">
      <c r="A7" s="292"/>
      <c r="B7" s="296"/>
      <c r="C7" s="99" t="s">
        <v>117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 t="shared" si="3"/>
        <v>54</v>
      </c>
    </row>
    <row r="8" spans="1:33" ht="15.75" x14ac:dyDescent="0.25">
      <c r="A8" s="292"/>
      <c r="B8" s="296"/>
      <c r="C8" s="99" t="s">
        <v>118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 t="shared" si="3"/>
        <v>0</v>
      </c>
    </row>
    <row r="9" spans="1:33" ht="15.75" x14ac:dyDescent="0.25">
      <c r="A9" s="292"/>
      <c r="B9" s="296"/>
      <c r="C9" s="99" t="s">
        <v>104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 t="shared" si="3"/>
        <v>2094</v>
      </c>
    </row>
    <row r="10" spans="1:33" ht="15.75" x14ac:dyDescent="0.25">
      <c r="A10" s="292"/>
      <c r="B10" s="296"/>
      <c r="C10" s="99" t="s">
        <v>105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 t="shared" si="3"/>
        <v>32</v>
      </c>
    </row>
    <row r="11" spans="1:33" ht="15.75" x14ac:dyDescent="0.25">
      <c r="A11" s="292"/>
      <c r="B11" s="296"/>
      <c r="C11" s="99" t="s">
        <v>106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 t="shared" si="3"/>
        <v>249</v>
      </c>
    </row>
    <row r="12" spans="1:33" ht="15.75" x14ac:dyDescent="0.25">
      <c r="A12" s="292"/>
      <c r="B12" s="296"/>
      <c r="C12" s="99" t="s">
        <v>107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 t="shared" si="3"/>
        <v>1</v>
      </c>
    </row>
    <row r="13" spans="1:33" ht="15.75" x14ac:dyDescent="0.25">
      <c r="A13" s="292"/>
      <c r="B13" s="296"/>
      <c r="C13" s="99" t="s">
        <v>108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 t="shared" si="3"/>
        <v>2223</v>
      </c>
    </row>
    <row r="14" spans="1:33" ht="15.75" x14ac:dyDescent="0.25">
      <c r="A14" s="292"/>
      <c r="B14" s="296"/>
      <c r="C14" s="99" t="s">
        <v>109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 t="shared" si="3"/>
        <v>106</v>
      </c>
    </row>
    <row r="15" spans="1:33" ht="15.75" x14ac:dyDescent="0.25">
      <c r="A15" s="292"/>
      <c r="B15" s="296"/>
      <c r="C15" s="99" t="s">
        <v>110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 t="shared" si="3"/>
        <v>151</v>
      </c>
    </row>
    <row r="16" spans="1:33" ht="15.75" x14ac:dyDescent="0.25">
      <c r="A16" s="292"/>
      <c r="B16" s="296"/>
      <c r="C16" s="99" t="s">
        <v>111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 t="shared" si="3"/>
        <v>8</v>
      </c>
    </row>
    <row r="17" spans="1:33" ht="15.75" x14ac:dyDescent="0.25">
      <c r="A17" s="292"/>
      <c r="B17" s="296"/>
      <c r="C17" s="99" t="s">
        <v>112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 t="shared" si="3"/>
        <v>1589</v>
      </c>
    </row>
    <row r="18" spans="1:33" ht="15.75" x14ac:dyDescent="0.25">
      <c r="A18" s="292"/>
      <c r="B18" s="296"/>
      <c r="C18" s="99" t="s">
        <v>113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 t="shared" si="3"/>
        <v>87</v>
      </c>
    </row>
    <row r="19" spans="1:33" ht="16.5" thickBot="1" x14ac:dyDescent="0.3">
      <c r="A19" s="292"/>
      <c r="B19" s="296"/>
      <c r="C19" s="100" t="s">
        <v>114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 t="shared" si="3"/>
        <v>3820</v>
      </c>
    </row>
    <row r="20" spans="1:33" ht="18.75" x14ac:dyDescent="0.25">
      <c r="A20" s="292"/>
      <c r="B20" s="297" t="s">
        <v>72</v>
      </c>
      <c r="C20" s="298"/>
      <c r="D20" s="182"/>
      <c r="E20" s="182">
        <f>SUM(E5:E19)</f>
        <v>568</v>
      </c>
      <c r="F20" s="182">
        <f t="shared" ref="F20:AD20" si="4">SUM(F5:F19)</f>
        <v>600</v>
      </c>
      <c r="G20" s="182">
        <f t="shared" si="4"/>
        <v>600</v>
      </c>
      <c r="H20" s="182">
        <f t="shared" si="4"/>
        <v>600</v>
      </c>
      <c r="I20" s="182">
        <f t="shared" si="4"/>
        <v>600</v>
      </c>
      <c r="J20" s="182"/>
      <c r="K20" s="182"/>
      <c r="L20" s="182">
        <f t="shared" si="4"/>
        <v>600</v>
      </c>
      <c r="M20" s="182">
        <f t="shared" si="4"/>
        <v>600</v>
      </c>
      <c r="N20" s="182">
        <f>SUM(N5:N19)</f>
        <v>600</v>
      </c>
      <c r="O20" s="182">
        <f t="shared" si="4"/>
        <v>600</v>
      </c>
      <c r="P20" s="182">
        <f t="shared" si="4"/>
        <v>600</v>
      </c>
      <c r="Q20" s="182"/>
      <c r="R20" s="182"/>
      <c r="S20" s="182">
        <f t="shared" si="4"/>
        <v>457</v>
      </c>
      <c r="T20" s="188"/>
      <c r="U20" s="188"/>
      <c r="V20" s="182">
        <f t="shared" si="4"/>
        <v>600</v>
      </c>
      <c r="W20" s="182">
        <f t="shared" si="4"/>
        <v>600</v>
      </c>
      <c r="X20" s="182"/>
      <c r="Y20" s="182"/>
      <c r="Z20" s="182">
        <f t="shared" si="4"/>
        <v>600</v>
      </c>
      <c r="AA20" s="182">
        <f t="shared" si="4"/>
        <v>600</v>
      </c>
      <c r="AB20" s="182">
        <f t="shared" si="4"/>
        <v>595</v>
      </c>
      <c r="AC20" s="182">
        <f t="shared" si="4"/>
        <v>492</v>
      </c>
      <c r="AD20" s="182">
        <f t="shared" si="4"/>
        <v>600</v>
      </c>
      <c r="AE20" s="182"/>
      <c r="AF20" s="150">
        <f t="shared" si="3"/>
        <v>10512</v>
      </c>
    </row>
    <row r="21" spans="1:33" ht="18.75" x14ac:dyDescent="0.25">
      <c r="A21" s="292"/>
      <c r="B21" s="299" t="s">
        <v>71</v>
      </c>
      <c r="C21" s="300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 t="shared" si="3"/>
        <v>10320</v>
      </c>
    </row>
    <row r="22" spans="1:33" ht="18.75" x14ac:dyDescent="0.25">
      <c r="A22" s="292"/>
      <c r="B22" s="301" t="s">
        <v>115</v>
      </c>
      <c r="C22" s="302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 t="shared" si="3"/>
        <v>10800</v>
      </c>
    </row>
    <row r="23" spans="1:33" ht="18.75" x14ac:dyDescent="0.25">
      <c r="A23" s="292"/>
      <c r="B23" s="301" t="s">
        <v>125</v>
      </c>
      <c r="C23" s="302"/>
      <c r="D23" s="104"/>
      <c r="E23" s="104">
        <f>E22-E21</f>
        <v>45</v>
      </c>
      <c r="F23" s="104">
        <f t="shared" ref="F23:AD23" si="5">F22-F21</f>
        <v>18</v>
      </c>
      <c r="G23" s="104">
        <f t="shared" si="5"/>
        <v>10</v>
      </c>
      <c r="H23" s="104">
        <f t="shared" si="5"/>
        <v>17</v>
      </c>
      <c r="I23" s="104">
        <f t="shared" si="5"/>
        <v>0</v>
      </c>
      <c r="J23" s="104"/>
      <c r="K23" s="104"/>
      <c r="L23" s="104">
        <f t="shared" si="5"/>
        <v>3</v>
      </c>
      <c r="M23" s="104">
        <f t="shared" si="5"/>
        <v>18</v>
      </c>
      <c r="N23" s="104">
        <f t="shared" si="5"/>
        <v>0</v>
      </c>
      <c r="O23" s="104">
        <f t="shared" si="5"/>
        <v>22</v>
      </c>
      <c r="P23" s="104">
        <f t="shared" si="5"/>
        <v>10</v>
      </c>
      <c r="Q23" s="104"/>
      <c r="R23" s="104"/>
      <c r="S23" s="104">
        <f t="shared" si="5"/>
        <v>148</v>
      </c>
      <c r="T23" s="188"/>
      <c r="U23" s="188"/>
      <c r="V23" s="104">
        <f t="shared" si="5"/>
        <v>16</v>
      </c>
      <c r="W23" s="104">
        <f t="shared" si="5"/>
        <v>14</v>
      </c>
      <c r="X23" s="104"/>
      <c r="Y23" s="104"/>
      <c r="Z23" s="104">
        <f t="shared" si="5"/>
        <v>7</v>
      </c>
      <c r="AA23" s="104">
        <f t="shared" si="5"/>
        <v>19</v>
      </c>
      <c r="AB23" s="104">
        <f t="shared" si="5"/>
        <v>5</v>
      </c>
      <c r="AC23" s="104">
        <f t="shared" si="5"/>
        <v>113</v>
      </c>
      <c r="AD23" s="104">
        <f t="shared" si="5"/>
        <v>15</v>
      </c>
      <c r="AE23" s="104"/>
      <c r="AF23" s="153">
        <f t="shared" si="3"/>
        <v>480</v>
      </c>
    </row>
    <row r="24" spans="1:33" ht="18.75" x14ac:dyDescent="0.25">
      <c r="A24" s="292"/>
      <c r="B24" s="301" t="s">
        <v>197</v>
      </c>
      <c r="C24" s="302"/>
      <c r="D24" s="104"/>
      <c r="E24" s="104">
        <f>E22-E20</f>
        <v>32</v>
      </c>
      <c r="F24" s="104">
        <f t="shared" ref="F24:AD24" si="6">F22-F20</f>
        <v>0</v>
      </c>
      <c r="G24" s="104">
        <f t="shared" si="6"/>
        <v>0</v>
      </c>
      <c r="H24" s="104">
        <f t="shared" si="6"/>
        <v>0</v>
      </c>
      <c r="I24" s="104">
        <f t="shared" si="6"/>
        <v>0</v>
      </c>
      <c r="J24" s="104"/>
      <c r="K24" s="104"/>
      <c r="L24" s="104">
        <f t="shared" si="6"/>
        <v>0</v>
      </c>
      <c r="M24" s="104">
        <f t="shared" si="6"/>
        <v>0</v>
      </c>
      <c r="N24" s="104">
        <f t="shared" si="6"/>
        <v>0</v>
      </c>
      <c r="O24" s="104">
        <f t="shared" si="6"/>
        <v>0</v>
      </c>
      <c r="P24" s="104">
        <f t="shared" si="6"/>
        <v>0</v>
      </c>
      <c r="Q24" s="104"/>
      <c r="R24" s="104"/>
      <c r="S24" s="104">
        <f t="shared" si="6"/>
        <v>143</v>
      </c>
      <c r="T24" s="188"/>
      <c r="U24" s="188"/>
      <c r="V24" s="104">
        <f t="shared" si="6"/>
        <v>0</v>
      </c>
      <c r="W24" s="104">
        <f t="shared" si="6"/>
        <v>0</v>
      </c>
      <c r="X24" s="104"/>
      <c r="Y24" s="104"/>
      <c r="Z24" s="104">
        <f t="shared" si="6"/>
        <v>0</v>
      </c>
      <c r="AA24" s="104">
        <f t="shared" si="6"/>
        <v>0</v>
      </c>
      <c r="AB24" s="104">
        <f t="shared" si="6"/>
        <v>5</v>
      </c>
      <c r="AC24" s="104">
        <f t="shared" si="6"/>
        <v>108</v>
      </c>
      <c r="AD24" s="104">
        <f t="shared" si="6"/>
        <v>0</v>
      </c>
      <c r="AE24" s="104"/>
      <c r="AF24" s="153">
        <f t="shared" si="3"/>
        <v>288</v>
      </c>
    </row>
    <row r="25" spans="1:33" ht="16.5" thickBot="1" x14ac:dyDescent="0.3">
      <c r="A25" s="292"/>
      <c r="B25" s="303" t="s">
        <v>116</v>
      </c>
      <c r="C25" s="304"/>
      <c r="D25" s="104"/>
      <c r="E25" s="104">
        <f>E6+E8+E10+E12+E14+E16</f>
        <v>8</v>
      </c>
      <c r="F25" s="104">
        <f t="shared" ref="F25:AD25" si="7">F6+F8+F10+F12+F14+F16</f>
        <v>9</v>
      </c>
      <c r="G25" s="104">
        <f t="shared" si="7"/>
        <v>8</v>
      </c>
      <c r="H25" s="104">
        <f t="shared" si="7"/>
        <v>4</v>
      </c>
      <c r="I25" s="104">
        <f t="shared" si="7"/>
        <v>7</v>
      </c>
      <c r="J25" s="104"/>
      <c r="K25" s="104"/>
      <c r="L25" s="104">
        <f t="shared" si="7"/>
        <v>8</v>
      </c>
      <c r="M25" s="104">
        <f t="shared" si="7"/>
        <v>9</v>
      </c>
      <c r="N25" s="104">
        <f>N7+N9+N11+N13+N15+N17</f>
        <v>317</v>
      </c>
      <c r="O25" s="104">
        <f t="shared" si="7"/>
        <v>11</v>
      </c>
      <c r="P25" s="104">
        <f t="shared" si="7"/>
        <v>6</v>
      </c>
      <c r="Q25" s="104"/>
      <c r="R25" s="104"/>
      <c r="S25" s="104">
        <f t="shared" si="7"/>
        <v>7</v>
      </c>
      <c r="T25" s="188"/>
      <c r="U25" s="188"/>
      <c r="V25" s="104">
        <f t="shared" si="7"/>
        <v>8</v>
      </c>
      <c r="W25" s="104">
        <f t="shared" si="7"/>
        <v>10</v>
      </c>
      <c r="X25" s="104"/>
      <c r="Y25" s="104"/>
      <c r="Z25" s="104">
        <f t="shared" si="7"/>
        <v>9</v>
      </c>
      <c r="AA25" s="104">
        <f t="shared" si="7"/>
        <v>11</v>
      </c>
      <c r="AB25" s="104">
        <f t="shared" si="7"/>
        <v>11</v>
      </c>
      <c r="AC25" s="104">
        <f t="shared" si="7"/>
        <v>7</v>
      </c>
      <c r="AD25" s="104">
        <f t="shared" si="7"/>
        <v>9</v>
      </c>
      <c r="AE25" s="104"/>
      <c r="AF25" s="149">
        <f t="shared" si="3"/>
        <v>459</v>
      </c>
    </row>
    <row r="26" spans="1:33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166</v>
      </c>
    </row>
    <row r="27" spans="1:33" ht="16.149999999999999" customHeight="1" thickBot="1" x14ac:dyDescent="0.3">
      <c r="A27" s="305" t="s">
        <v>148</v>
      </c>
      <c r="B27" s="308" t="s">
        <v>2</v>
      </c>
      <c r="C27" s="309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 t="shared" ref="AF27:AF48" si="8">SUM(D27:AE27)</f>
        <v>11</v>
      </c>
      <c r="AG27" s="13"/>
    </row>
    <row r="28" spans="1:33" ht="15.75" x14ac:dyDescent="0.25">
      <c r="A28" s="306"/>
      <c r="B28" s="296" t="s">
        <v>3</v>
      </c>
      <c r="C28" s="99" t="s">
        <v>102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 t="shared" si="8"/>
        <v>5</v>
      </c>
    </row>
    <row r="29" spans="1:33" ht="15.75" x14ac:dyDescent="0.25">
      <c r="A29" s="306"/>
      <c r="B29" s="296"/>
      <c r="C29" s="99" t="s">
        <v>103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 t="shared" si="8"/>
        <v>2</v>
      </c>
    </row>
    <row r="30" spans="1:33" ht="15.75" x14ac:dyDescent="0.25">
      <c r="A30" s="306"/>
      <c r="B30" s="296"/>
      <c r="C30" s="99" t="s">
        <v>117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 t="shared" si="8"/>
        <v>11</v>
      </c>
    </row>
    <row r="31" spans="1:33" ht="15.75" x14ac:dyDescent="0.25">
      <c r="A31" s="306"/>
      <c r="B31" s="296"/>
      <c r="C31" s="99" t="s">
        <v>118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 t="shared" si="8"/>
        <v>0</v>
      </c>
    </row>
    <row r="32" spans="1:33" ht="15.75" x14ac:dyDescent="0.25">
      <c r="A32" s="306"/>
      <c r="B32" s="296"/>
      <c r="C32" s="99" t="s">
        <v>104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 t="shared" si="8"/>
        <v>168</v>
      </c>
    </row>
    <row r="33" spans="1:32" ht="15.75" x14ac:dyDescent="0.25">
      <c r="A33" s="306"/>
      <c r="B33" s="296"/>
      <c r="C33" s="99" t="s">
        <v>105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 t="shared" si="8"/>
        <v>8</v>
      </c>
    </row>
    <row r="34" spans="1:32" ht="15.75" x14ac:dyDescent="0.25">
      <c r="A34" s="306"/>
      <c r="B34" s="296"/>
      <c r="C34" s="99" t="s">
        <v>106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 t="shared" si="8"/>
        <v>63</v>
      </c>
    </row>
    <row r="35" spans="1:32" ht="15.75" x14ac:dyDescent="0.25">
      <c r="A35" s="306"/>
      <c r="B35" s="296"/>
      <c r="C35" s="99" t="s">
        <v>107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 t="shared" si="8"/>
        <v>5</v>
      </c>
    </row>
    <row r="36" spans="1:32" ht="15.75" x14ac:dyDescent="0.25">
      <c r="A36" s="306"/>
      <c r="B36" s="296"/>
      <c r="C36" s="99" t="s">
        <v>108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 t="shared" si="8"/>
        <v>151</v>
      </c>
    </row>
    <row r="37" spans="1:32" ht="15.75" x14ac:dyDescent="0.25">
      <c r="A37" s="306"/>
      <c r="B37" s="296"/>
      <c r="C37" s="99" t="s">
        <v>109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 t="shared" si="8"/>
        <v>9</v>
      </c>
    </row>
    <row r="38" spans="1:32" ht="15.75" x14ac:dyDescent="0.25">
      <c r="A38" s="306"/>
      <c r="B38" s="296"/>
      <c r="C38" s="99" t="s">
        <v>110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 t="shared" si="8"/>
        <v>44</v>
      </c>
    </row>
    <row r="39" spans="1:32" ht="15.75" x14ac:dyDescent="0.25">
      <c r="A39" s="306"/>
      <c r="B39" s="296"/>
      <c r="C39" s="99" t="s">
        <v>111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 t="shared" si="8"/>
        <v>4</v>
      </c>
    </row>
    <row r="40" spans="1:32" ht="15.75" x14ac:dyDescent="0.25">
      <c r="A40" s="306"/>
      <c r="B40" s="296"/>
      <c r="C40" s="99" t="s">
        <v>112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 t="shared" si="8"/>
        <v>34</v>
      </c>
    </row>
    <row r="41" spans="1:32" ht="15.75" x14ac:dyDescent="0.25">
      <c r="A41" s="306"/>
      <c r="B41" s="296"/>
      <c r="C41" s="99" t="s">
        <v>113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 t="shared" si="8"/>
        <v>1</v>
      </c>
    </row>
    <row r="42" spans="1:32" ht="16.5" thickBot="1" x14ac:dyDescent="0.3">
      <c r="A42" s="306"/>
      <c r="B42" s="296"/>
      <c r="C42" s="100" t="s">
        <v>114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 t="shared" si="8"/>
        <v>35</v>
      </c>
    </row>
    <row r="43" spans="1:32" ht="18.75" x14ac:dyDescent="0.25">
      <c r="A43" s="306"/>
      <c r="B43" s="297" t="s">
        <v>72</v>
      </c>
      <c r="C43" s="298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 t="shared" ref="V43" si="9">SUM(V28:V42)</f>
        <v>270</v>
      </c>
      <c r="W43" s="182">
        <f t="shared" ref="W43" si="10"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 t="shared" si="8"/>
        <v>4582</v>
      </c>
    </row>
    <row r="44" spans="1:32" ht="18.75" x14ac:dyDescent="0.25">
      <c r="A44" s="306"/>
      <c r="B44" s="299" t="s">
        <v>71</v>
      </c>
      <c r="C44" s="300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 t="shared" si="8"/>
        <v>4489</v>
      </c>
    </row>
    <row r="45" spans="1:32" ht="18.75" x14ac:dyDescent="0.25">
      <c r="A45" s="306"/>
      <c r="B45" s="301" t="s">
        <v>115</v>
      </c>
      <c r="C45" s="302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 t="shared" si="8"/>
        <v>4860</v>
      </c>
    </row>
    <row r="46" spans="1:32" ht="18.75" x14ac:dyDescent="0.25">
      <c r="A46" s="306"/>
      <c r="B46" s="301" t="s">
        <v>125</v>
      </c>
      <c r="C46" s="302"/>
      <c r="D46" s="104"/>
      <c r="E46" s="104">
        <f t="shared" ref="E46:AC46" si="11">E45-E44</f>
        <v>101</v>
      </c>
      <c r="F46" s="104">
        <f t="shared" ref="F46:AD46" si="12">F45-F44</f>
        <v>54</v>
      </c>
      <c r="G46" s="104">
        <f t="shared" si="11"/>
        <v>48</v>
      </c>
      <c r="H46" s="104">
        <f t="shared" si="12"/>
        <v>0</v>
      </c>
      <c r="I46" s="104">
        <f t="shared" si="11"/>
        <v>5</v>
      </c>
      <c r="J46" s="104"/>
      <c r="K46" s="104"/>
      <c r="L46" s="104">
        <f t="shared" si="12"/>
        <v>5</v>
      </c>
      <c r="M46" s="104">
        <f t="shared" si="11"/>
        <v>7</v>
      </c>
      <c r="N46" s="104">
        <f t="shared" si="12"/>
        <v>0</v>
      </c>
      <c r="O46" s="104">
        <f t="shared" si="11"/>
        <v>0</v>
      </c>
      <c r="P46" s="104">
        <f t="shared" si="12"/>
        <v>7</v>
      </c>
      <c r="Q46" s="104"/>
      <c r="R46" s="104"/>
      <c r="S46" s="104">
        <f t="shared" si="11"/>
        <v>97</v>
      </c>
      <c r="T46" s="181"/>
      <c r="U46" s="181"/>
      <c r="V46" s="104">
        <f t="shared" si="12"/>
        <v>7</v>
      </c>
      <c r="W46" s="104">
        <f t="shared" si="11"/>
        <v>10</v>
      </c>
      <c r="X46" s="104"/>
      <c r="Y46" s="104"/>
      <c r="Z46" s="104">
        <f t="shared" si="12"/>
        <v>16</v>
      </c>
      <c r="AA46" s="104">
        <f t="shared" si="11"/>
        <v>2</v>
      </c>
      <c r="AB46" s="104">
        <f t="shared" si="12"/>
        <v>0</v>
      </c>
      <c r="AC46" s="104">
        <f t="shared" si="11"/>
        <v>2</v>
      </c>
      <c r="AD46" s="104">
        <f t="shared" si="12"/>
        <v>10</v>
      </c>
      <c r="AE46" s="104"/>
      <c r="AF46" s="153">
        <f t="shared" si="8"/>
        <v>371</v>
      </c>
    </row>
    <row r="47" spans="1:32" ht="18.75" x14ac:dyDescent="0.25">
      <c r="A47" s="306"/>
      <c r="B47" s="301" t="s">
        <v>197</v>
      </c>
      <c r="C47" s="302"/>
      <c r="D47" s="104"/>
      <c r="E47" s="104">
        <f>E45-E43</f>
        <v>101</v>
      </c>
      <c r="F47" s="104">
        <f t="shared" ref="F47:AD47" si="13">F45-F43</f>
        <v>54</v>
      </c>
      <c r="G47" s="104">
        <f t="shared" si="13"/>
        <v>21</v>
      </c>
      <c r="H47" s="104">
        <f t="shared" si="13"/>
        <v>0</v>
      </c>
      <c r="I47" s="104">
        <f t="shared" si="13"/>
        <v>5</v>
      </c>
      <c r="J47" s="104"/>
      <c r="K47" s="104"/>
      <c r="L47" s="104">
        <f t="shared" si="13"/>
        <v>0</v>
      </c>
      <c r="M47" s="104">
        <f t="shared" si="13"/>
        <v>0</v>
      </c>
      <c r="N47" s="104">
        <f t="shared" si="13"/>
        <v>0</v>
      </c>
      <c r="O47" s="104">
        <f t="shared" si="13"/>
        <v>0</v>
      </c>
      <c r="P47" s="104">
        <f t="shared" si="13"/>
        <v>0</v>
      </c>
      <c r="Q47" s="104"/>
      <c r="R47" s="104"/>
      <c r="S47" s="104">
        <f t="shared" si="13"/>
        <v>97</v>
      </c>
      <c r="T47" s="181"/>
      <c r="U47" s="181"/>
      <c r="V47" s="104">
        <f t="shared" si="13"/>
        <v>0</v>
      </c>
      <c r="W47" s="104">
        <f t="shared" si="13"/>
        <v>0</v>
      </c>
      <c r="X47" s="104"/>
      <c r="Y47" s="104"/>
      <c r="Z47" s="104">
        <f t="shared" si="13"/>
        <v>0</v>
      </c>
      <c r="AA47" s="104">
        <f t="shared" si="13"/>
        <v>0</v>
      </c>
      <c r="AB47" s="104">
        <f t="shared" si="13"/>
        <v>0</v>
      </c>
      <c r="AC47" s="104">
        <f t="shared" si="13"/>
        <v>0</v>
      </c>
      <c r="AD47" s="104">
        <f t="shared" si="13"/>
        <v>0</v>
      </c>
      <c r="AE47" s="104"/>
      <c r="AF47" s="153">
        <f t="shared" si="8"/>
        <v>278</v>
      </c>
    </row>
    <row r="48" spans="1:32" ht="16.5" thickBot="1" x14ac:dyDescent="0.3">
      <c r="A48" s="306"/>
      <c r="B48" s="303" t="s">
        <v>116</v>
      </c>
      <c r="C48" s="304"/>
      <c r="D48" s="104"/>
      <c r="E48" s="104">
        <f t="shared" ref="E48:AC48" si="14">E29+E31+E33+E35+E37+E39</f>
        <v>0</v>
      </c>
      <c r="F48" s="104">
        <f t="shared" ref="F48:AD48" si="15">F29+F31+F33+F35+F37+F39</f>
        <v>0</v>
      </c>
      <c r="G48" s="104">
        <f t="shared" si="14"/>
        <v>0</v>
      </c>
      <c r="H48" s="104">
        <f t="shared" si="15"/>
        <v>0</v>
      </c>
      <c r="I48" s="104">
        <f t="shared" si="14"/>
        <v>0</v>
      </c>
      <c r="J48" s="104"/>
      <c r="K48" s="104"/>
      <c r="L48" s="104">
        <f t="shared" si="15"/>
        <v>0</v>
      </c>
      <c r="M48" s="104">
        <f t="shared" si="14"/>
        <v>0</v>
      </c>
      <c r="N48" s="104">
        <f t="shared" si="15"/>
        <v>0</v>
      </c>
      <c r="O48" s="104">
        <f t="shared" si="14"/>
        <v>0</v>
      </c>
      <c r="P48" s="104">
        <f t="shared" si="15"/>
        <v>0</v>
      </c>
      <c r="Q48" s="104"/>
      <c r="R48" s="104"/>
      <c r="S48" s="104">
        <f t="shared" si="14"/>
        <v>0</v>
      </c>
      <c r="T48" s="181"/>
      <c r="U48" s="181"/>
      <c r="V48" s="104">
        <f t="shared" si="15"/>
        <v>13</v>
      </c>
      <c r="W48" s="104">
        <f t="shared" si="14"/>
        <v>15</v>
      </c>
      <c r="X48" s="104"/>
      <c r="Y48" s="104"/>
      <c r="Z48" s="104">
        <f t="shared" si="15"/>
        <v>0</v>
      </c>
      <c r="AA48" s="104">
        <f t="shared" si="14"/>
        <v>0</v>
      </c>
      <c r="AB48" s="104">
        <f t="shared" si="15"/>
        <v>0</v>
      </c>
      <c r="AC48" s="104">
        <f t="shared" si="14"/>
        <v>0</v>
      </c>
      <c r="AD48" s="104">
        <f t="shared" si="15"/>
        <v>0</v>
      </c>
      <c r="AE48" s="104"/>
      <c r="AF48" s="149">
        <f t="shared" si="8"/>
        <v>28</v>
      </c>
    </row>
    <row r="49" spans="1:33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166</v>
      </c>
    </row>
    <row r="50" spans="1:33" ht="16.5" thickBot="1" x14ac:dyDescent="0.3">
      <c r="A50" s="291" t="s">
        <v>149</v>
      </c>
      <c r="B50" s="310" t="s">
        <v>2</v>
      </c>
      <c r="C50" s="311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 t="shared" ref="AF50:AF71" si="16">SUM(D50:AE50)</f>
        <v>73</v>
      </c>
    </row>
    <row r="51" spans="1:33" ht="15.75" x14ac:dyDescent="0.25">
      <c r="A51" s="292"/>
      <c r="B51" s="296" t="s">
        <v>3</v>
      </c>
      <c r="C51" s="99" t="s">
        <v>102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 t="shared" si="16"/>
        <v>189</v>
      </c>
    </row>
    <row r="52" spans="1:33" ht="15.75" x14ac:dyDescent="0.25">
      <c r="A52" s="292"/>
      <c r="B52" s="296"/>
      <c r="C52" s="99" t="s">
        <v>103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 t="shared" si="16"/>
        <v>1</v>
      </c>
    </row>
    <row r="53" spans="1:33" ht="15.75" x14ac:dyDescent="0.25">
      <c r="A53" s="292"/>
      <c r="B53" s="296"/>
      <c r="C53" s="99" t="s">
        <v>117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 t="shared" si="16"/>
        <v>226</v>
      </c>
    </row>
    <row r="54" spans="1:33" ht="15.75" x14ac:dyDescent="0.25">
      <c r="A54" s="292"/>
      <c r="B54" s="296"/>
      <c r="C54" s="99" t="s">
        <v>118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 t="shared" si="16"/>
        <v>0</v>
      </c>
    </row>
    <row r="55" spans="1:33" ht="15.75" x14ac:dyDescent="0.25">
      <c r="A55" s="292"/>
      <c r="B55" s="296"/>
      <c r="C55" s="99" t="s">
        <v>104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 t="shared" si="16"/>
        <v>1501</v>
      </c>
    </row>
    <row r="56" spans="1:33" ht="15.75" x14ac:dyDescent="0.25">
      <c r="A56" s="292"/>
      <c r="B56" s="296"/>
      <c r="C56" s="99" t="s">
        <v>105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 t="shared" si="16"/>
        <v>21</v>
      </c>
    </row>
    <row r="57" spans="1:33" ht="15.75" x14ac:dyDescent="0.25">
      <c r="A57" s="292"/>
      <c r="B57" s="296"/>
      <c r="C57" s="99" t="s">
        <v>106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 t="shared" si="16"/>
        <v>506</v>
      </c>
    </row>
    <row r="58" spans="1:33" ht="15.75" x14ac:dyDescent="0.25">
      <c r="A58" s="292"/>
      <c r="B58" s="296"/>
      <c r="C58" s="99" t="s">
        <v>107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 t="shared" si="16"/>
        <v>7</v>
      </c>
    </row>
    <row r="59" spans="1:33" ht="15.75" x14ac:dyDescent="0.25">
      <c r="A59" s="292"/>
      <c r="B59" s="296"/>
      <c r="C59" s="99" t="s">
        <v>108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 t="shared" si="16"/>
        <v>1458</v>
      </c>
    </row>
    <row r="60" spans="1:33" ht="15.75" x14ac:dyDescent="0.25">
      <c r="A60" s="292"/>
      <c r="B60" s="296"/>
      <c r="C60" s="99" t="s">
        <v>109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 t="shared" si="16"/>
        <v>15</v>
      </c>
    </row>
    <row r="61" spans="1:33" ht="15.75" x14ac:dyDescent="0.25">
      <c r="A61" s="292"/>
      <c r="B61" s="296"/>
      <c r="C61" s="99" t="s">
        <v>110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 t="shared" si="16"/>
        <v>303</v>
      </c>
    </row>
    <row r="62" spans="1:33" ht="15.75" x14ac:dyDescent="0.25">
      <c r="A62" s="292"/>
      <c r="B62" s="296"/>
      <c r="C62" s="99" t="s">
        <v>111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 t="shared" si="16"/>
        <v>2</v>
      </c>
    </row>
    <row r="63" spans="1:33" ht="15.75" x14ac:dyDescent="0.25">
      <c r="A63" s="292"/>
      <c r="B63" s="296"/>
      <c r="C63" s="99" t="s">
        <v>112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 t="shared" si="16"/>
        <v>565</v>
      </c>
    </row>
    <row r="64" spans="1:33" ht="15.75" x14ac:dyDescent="0.25">
      <c r="A64" s="292"/>
      <c r="B64" s="296"/>
      <c r="C64" s="99" t="s">
        <v>113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 t="shared" si="16"/>
        <v>43</v>
      </c>
    </row>
    <row r="65" spans="1:33" ht="16.5" thickBot="1" x14ac:dyDescent="0.3">
      <c r="A65" s="292"/>
      <c r="B65" s="296"/>
      <c r="C65" s="100" t="s">
        <v>114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 t="shared" si="16"/>
        <v>1789</v>
      </c>
    </row>
    <row r="66" spans="1:33" ht="18.75" x14ac:dyDescent="0.25">
      <c r="A66" s="292"/>
      <c r="B66" s="297" t="s">
        <v>72</v>
      </c>
      <c r="C66" s="298"/>
      <c r="D66" s="182"/>
      <c r="E66" s="182">
        <f>SUM(E51:E65)</f>
        <v>362</v>
      </c>
      <c r="F66" s="182">
        <f t="shared" ref="F66:AD66" si="17">SUM(F51:F65)</f>
        <v>339</v>
      </c>
      <c r="G66" s="182">
        <f t="shared" si="17"/>
        <v>425</v>
      </c>
      <c r="H66" s="182">
        <f t="shared" si="17"/>
        <v>360</v>
      </c>
      <c r="I66" s="182">
        <f t="shared" si="17"/>
        <v>301</v>
      </c>
      <c r="J66" s="182"/>
      <c r="K66" s="182"/>
      <c r="L66" s="182">
        <f t="shared" si="17"/>
        <v>414</v>
      </c>
      <c r="M66" s="182">
        <f t="shared" si="17"/>
        <v>386</v>
      </c>
      <c r="N66" s="182">
        <f t="shared" si="17"/>
        <v>431</v>
      </c>
      <c r="O66" s="182">
        <f t="shared" si="17"/>
        <v>378</v>
      </c>
      <c r="P66" s="182">
        <f t="shared" si="17"/>
        <v>417</v>
      </c>
      <c r="Q66" s="182"/>
      <c r="R66" s="182"/>
      <c r="S66" s="182">
        <f t="shared" si="17"/>
        <v>258</v>
      </c>
      <c r="T66" s="181"/>
      <c r="U66" s="181"/>
      <c r="V66" s="182">
        <f t="shared" si="17"/>
        <v>376</v>
      </c>
      <c r="W66" s="182">
        <f t="shared" si="17"/>
        <v>270</v>
      </c>
      <c r="X66" s="182"/>
      <c r="Y66" s="182"/>
      <c r="Z66" s="182">
        <f t="shared" si="17"/>
        <v>389</v>
      </c>
      <c r="AA66" s="182">
        <f t="shared" si="17"/>
        <v>407</v>
      </c>
      <c r="AB66" s="182">
        <f t="shared" si="17"/>
        <v>400</v>
      </c>
      <c r="AC66" s="182">
        <f t="shared" si="17"/>
        <v>245</v>
      </c>
      <c r="AD66" s="182">
        <f t="shared" si="17"/>
        <v>468</v>
      </c>
      <c r="AE66" s="182"/>
      <c r="AF66" s="150">
        <f t="shared" si="16"/>
        <v>6626</v>
      </c>
    </row>
    <row r="67" spans="1:33" ht="18.75" x14ac:dyDescent="0.25">
      <c r="A67" s="292"/>
      <c r="B67" s="299" t="s">
        <v>71</v>
      </c>
      <c r="C67" s="300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 t="shared" si="16"/>
        <v>6376</v>
      </c>
    </row>
    <row r="68" spans="1:33" ht="18.75" x14ac:dyDescent="0.25">
      <c r="A68" s="292"/>
      <c r="B68" s="301" t="s">
        <v>115</v>
      </c>
      <c r="C68" s="302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 t="shared" si="16"/>
        <v>9000</v>
      </c>
    </row>
    <row r="69" spans="1:33" ht="18.75" x14ac:dyDescent="0.25">
      <c r="A69" s="292"/>
      <c r="B69" s="301" t="s">
        <v>125</v>
      </c>
      <c r="C69" s="302"/>
      <c r="D69" s="104"/>
      <c r="E69" s="104">
        <f t="shared" ref="E69:AC69" si="18">E68-E67</f>
        <v>149</v>
      </c>
      <c r="F69" s="104">
        <f t="shared" ref="F69:AD69" si="19">F68-F67</f>
        <v>167</v>
      </c>
      <c r="G69" s="104">
        <f t="shared" si="18"/>
        <v>78</v>
      </c>
      <c r="H69" s="104">
        <f t="shared" si="19"/>
        <v>209</v>
      </c>
      <c r="I69" s="104">
        <f t="shared" si="18"/>
        <v>230</v>
      </c>
      <c r="J69" s="104"/>
      <c r="K69" s="104"/>
      <c r="L69" s="104">
        <f t="shared" si="19"/>
        <v>97</v>
      </c>
      <c r="M69" s="104">
        <f t="shared" si="18"/>
        <v>130</v>
      </c>
      <c r="N69" s="104">
        <f t="shared" si="19"/>
        <v>81</v>
      </c>
      <c r="O69" s="104">
        <f t="shared" si="18"/>
        <v>157</v>
      </c>
      <c r="P69" s="104">
        <f t="shared" si="19"/>
        <v>92</v>
      </c>
      <c r="Q69" s="104"/>
      <c r="R69" s="104"/>
      <c r="S69" s="104">
        <f t="shared" si="18"/>
        <v>247</v>
      </c>
      <c r="T69" s="181"/>
      <c r="U69" s="181"/>
      <c r="V69" s="104">
        <f t="shared" si="19"/>
        <v>126</v>
      </c>
      <c r="W69" s="104">
        <f t="shared" si="18"/>
        <v>240</v>
      </c>
      <c r="X69" s="104"/>
      <c r="Y69" s="104"/>
      <c r="Z69" s="104">
        <f t="shared" si="19"/>
        <v>119</v>
      </c>
      <c r="AA69" s="104">
        <f t="shared" si="18"/>
        <v>96</v>
      </c>
      <c r="AB69" s="104">
        <f t="shared" si="19"/>
        <v>108</v>
      </c>
      <c r="AC69" s="104">
        <f t="shared" si="18"/>
        <v>255</v>
      </c>
      <c r="AD69" s="104">
        <f t="shared" si="19"/>
        <v>43</v>
      </c>
      <c r="AE69" s="104"/>
      <c r="AF69" s="153">
        <f t="shared" si="16"/>
        <v>2624</v>
      </c>
    </row>
    <row r="70" spans="1:33" ht="18.75" x14ac:dyDescent="0.25">
      <c r="A70" s="292"/>
      <c r="B70" s="301" t="s">
        <v>197</v>
      </c>
      <c r="C70" s="302"/>
      <c r="D70" s="104"/>
      <c r="E70" s="104">
        <f>E68-E66</f>
        <v>138</v>
      </c>
      <c r="F70" s="104">
        <f t="shared" ref="F70:AD70" si="20">F68-F66</f>
        <v>161</v>
      </c>
      <c r="G70" s="104">
        <f t="shared" si="20"/>
        <v>75</v>
      </c>
      <c r="H70" s="104">
        <f t="shared" si="20"/>
        <v>140</v>
      </c>
      <c r="I70" s="104">
        <f t="shared" si="20"/>
        <v>199</v>
      </c>
      <c r="J70" s="104"/>
      <c r="K70" s="104"/>
      <c r="L70" s="104">
        <f t="shared" si="20"/>
        <v>86</v>
      </c>
      <c r="M70" s="104">
        <f t="shared" si="20"/>
        <v>114</v>
      </c>
      <c r="N70" s="104">
        <f t="shared" si="20"/>
        <v>69</v>
      </c>
      <c r="O70" s="104">
        <f t="shared" si="20"/>
        <v>122</v>
      </c>
      <c r="P70" s="104">
        <f t="shared" si="20"/>
        <v>83</v>
      </c>
      <c r="Q70" s="104"/>
      <c r="R70" s="104"/>
      <c r="S70" s="104">
        <f t="shared" si="20"/>
        <v>242</v>
      </c>
      <c r="T70" s="181"/>
      <c r="U70" s="181"/>
      <c r="V70" s="104">
        <f t="shared" si="20"/>
        <v>124</v>
      </c>
      <c r="W70" s="104">
        <f t="shared" si="20"/>
        <v>230</v>
      </c>
      <c r="X70" s="104"/>
      <c r="Y70" s="104"/>
      <c r="Z70" s="104">
        <f t="shared" si="20"/>
        <v>111</v>
      </c>
      <c r="AA70" s="104">
        <f t="shared" si="20"/>
        <v>93</v>
      </c>
      <c r="AB70" s="104">
        <f t="shared" si="20"/>
        <v>100</v>
      </c>
      <c r="AC70" s="104">
        <f t="shared" si="20"/>
        <v>255</v>
      </c>
      <c r="AD70" s="104">
        <f t="shared" si="20"/>
        <v>32</v>
      </c>
      <c r="AE70" s="104"/>
      <c r="AF70" s="153">
        <f t="shared" si="16"/>
        <v>2374</v>
      </c>
    </row>
    <row r="71" spans="1:33" ht="16.5" thickBot="1" x14ac:dyDescent="0.3">
      <c r="A71" s="292"/>
      <c r="B71" s="303" t="s">
        <v>116</v>
      </c>
      <c r="C71" s="304"/>
      <c r="D71" s="104"/>
      <c r="E71" s="104">
        <f>E52+E54+E56+E58+E60+E62</f>
        <v>3</v>
      </c>
      <c r="F71" s="104">
        <f t="shared" ref="F71:AD71" si="21">F52+F54+F56+F58+F60+F62</f>
        <v>2</v>
      </c>
      <c r="G71" s="104">
        <f t="shared" si="21"/>
        <v>3</v>
      </c>
      <c r="H71" s="104">
        <f t="shared" si="21"/>
        <v>3</v>
      </c>
      <c r="I71" s="104">
        <f t="shared" si="21"/>
        <v>0</v>
      </c>
      <c r="J71" s="104"/>
      <c r="K71" s="104"/>
      <c r="L71" s="104">
        <f t="shared" si="21"/>
        <v>3</v>
      </c>
      <c r="M71" s="104">
        <f t="shared" si="21"/>
        <v>2</v>
      </c>
      <c r="N71" s="104">
        <f t="shared" si="21"/>
        <v>2</v>
      </c>
      <c r="O71" s="104">
        <f t="shared" si="21"/>
        <v>2</v>
      </c>
      <c r="P71" s="104">
        <f t="shared" si="21"/>
        <v>1</v>
      </c>
      <c r="Q71" s="104"/>
      <c r="R71" s="104"/>
      <c r="S71" s="104">
        <f t="shared" si="21"/>
        <v>1</v>
      </c>
      <c r="T71" s="181"/>
      <c r="U71" s="181"/>
      <c r="V71" s="104">
        <f t="shared" si="21"/>
        <v>2</v>
      </c>
      <c r="W71" s="104">
        <f t="shared" si="21"/>
        <v>15</v>
      </c>
      <c r="X71" s="104"/>
      <c r="Y71" s="104"/>
      <c r="Z71" s="104">
        <f t="shared" si="21"/>
        <v>1</v>
      </c>
      <c r="AA71" s="104">
        <f t="shared" si="21"/>
        <v>2</v>
      </c>
      <c r="AB71" s="104">
        <f t="shared" si="21"/>
        <v>1</v>
      </c>
      <c r="AC71" s="104">
        <f t="shared" si="21"/>
        <v>2</v>
      </c>
      <c r="AD71" s="104">
        <f t="shared" si="21"/>
        <v>1</v>
      </c>
      <c r="AE71" s="104"/>
      <c r="AF71" s="149">
        <f t="shared" si="16"/>
        <v>46</v>
      </c>
    </row>
    <row r="72" spans="1:33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166</v>
      </c>
    </row>
    <row r="73" spans="1:33" ht="16.149999999999999" customHeight="1" thickBot="1" x14ac:dyDescent="0.3">
      <c r="A73" s="305" t="s">
        <v>150</v>
      </c>
      <c r="B73" s="310" t="s">
        <v>2</v>
      </c>
      <c r="C73" s="311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 t="shared" ref="AF73:AF94" si="22">SUM(D73:AE73)</f>
        <v>169</v>
      </c>
    </row>
    <row r="74" spans="1:33" ht="15.75" x14ac:dyDescent="0.25">
      <c r="A74" s="306"/>
      <c r="B74" s="296" t="s">
        <v>3</v>
      </c>
      <c r="C74" s="99" t="s">
        <v>102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 t="shared" si="22"/>
        <v>575</v>
      </c>
    </row>
    <row r="75" spans="1:33" ht="15.75" x14ac:dyDescent="0.25">
      <c r="A75" s="306"/>
      <c r="B75" s="296"/>
      <c r="C75" s="99" t="s">
        <v>103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 t="shared" si="22"/>
        <v>42</v>
      </c>
    </row>
    <row r="76" spans="1:33" ht="15.75" x14ac:dyDescent="0.25">
      <c r="A76" s="306"/>
      <c r="B76" s="296"/>
      <c r="C76" s="99" t="s">
        <v>117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 t="shared" si="22"/>
        <v>442</v>
      </c>
    </row>
    <row r="77" spans="1:33" ht="15.75" x14ac:dyDescent="0.25">
      <c r="A77" s="306"/>
      <c r="B77" s="296"/>
      <c r="C77" s="99" t="s">
        <v>118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 t="shared" si="22"/>
        <v>10</v>
      </c>
    </row>
    <row r="78" spans="1:33" ht="15.75" x14ac:dyDescent="0.25">
      <c r="A78" s="306"/>
      <c r="B78" s="296"/>
      <c r="C78" s="99" t="s">
        <v>104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 t="shared" si="22"/>
        <v>1547</v>
      </c>
    </row>
    <row r="79" spans="1:33" ht="15.75" x14ac:dyDescent="0.25">
      <c r="A79" s="306"/>
      <c r="B79" s="296"/>
      <c r="C79" s="99" t="s">
        <v>105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 t="shared" si="22"/>
        <v>164</v>
      </c>
    </row>
    <row r="80" spans="1:33" ht="15.75" x14ac:dyDescent="0.25">
      <c r="A80" s="306"/>
      <c r="B80" s="296"/>
      <c r="C80" s="99" t="s">
        <v>106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 t="shared" si="22"/>
        <v>979</v>
      </c>
    </row>
    <row r="81" spans="1:33" ht="15.75" x14ac:dyDescent="0.25">
      <c r="A81" s="306"/>
      <c r="B81" s="296"/>
      <c r="C81" s="99" t="s">
        <v>107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 t="shared" si="22"/>
        <v>84</v>
      </c>
    </row>
    <row r="82" spans="1:33" ht="15.75" x14ac:dyDescent="0.25">
      <c r="A82" s="306"/>
      <c r="B82" s="296"/>
      <c r="C82" s="99" t="s">
        <v>108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 t="shared" si="22"/>
        <v>1164</v>
      </c>
    </row>
    <row r="83" spans="1:33" ht="15.75" x14ac:dyDescent="0.25">
      <c r="A83" s="306"/>
      <c r="B83" s="296"/>
      <c r="C83" s="99" t="s">
        <v>109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 t="shared" si="22"/>
        <v>110</v>
      </c>
    </row>
    <row r="84" spans="1:33" ht="15.75" x14ac:dyDescent="0.25">
      <c r="A84" s="306"/>
      <c r="B84" s="296"/>
      <c r="C84" s="99" t="s">
        <v>110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 t="shared" si="22"/>
        <v>392</v>
      </c>
    </row>
    <row r="85" spans="1:33" ht="15.75" x14ac:dyDescent="0.25">
      <c r="A85" s="306"/>
      <c r="B85" s="296"/>
      <c r="C85" s="99" t="s">
        <v>111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 t="shared" si="22"/>
        <v>46</v>
      </c>
    </row>
    <row r="86" spans="1:33" ht="15.75" x14ac:dyDescent="0.25">
      <c r="A86" s="306"/>
      <c r="B86" s="296"/>
      <c r="C86" s="99" t="s">
        <v>112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 t="shared" si="22"/>
        <v>80</v>
      </c>
    </row>
    <row r="87" spans="1:33" ht="15.75" x14ac:dyDescent="0.25">
      <c r="A87" s="306"/>
      <c r="B87" s="296"/>
      <c r="C87" s="99" t="s">
        <v>113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 t="shared" si="22"/>
        <v>1</v>
      </c>
    </row>
    <row r="88" spans="1:33" ht="16.5" thickBot="1" x14ac:dyDescent="0.3">
      <c r="A88" s="306"/>
      <c r="B88" s="296"/>
      <c r="C88" s="100" t="s">
        <v>114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 t="shared" si="22"/>
        <v>1632</v>
      </c>
    </row>
    <row r="89" spans="1:33" ht="18.75" x14ac:dyDescent="0.25">
      <c r="A89" s="306"/>
      <c r="B89" s="297" t="s">
        <v>72</v>
      </c>
      <c r="C89" s="298"/>
      <c r="D89" s="182"/>
      <c r="E89" s="182">
        <f t="shared" ref="E89" si="23">SUM(E74:E88)</f>
        <v>396</v>
      </c>
      <c r="F89" s="182">
        <f t="shared" ref="F89:AD89" si="24">SUM(F74:F88)</f>
        <v>450</v>
      </c>
      <c r="G89" s="182">
        <f t="shared" si="24"/>
        <v>358</v>
      </c>
      <c r="H89" s="182">
        <f t="shared" si="24"/>
        <v>419</v>
      </c>
      <c r="I89" s="182">
        <f t="shared" si="24"/>
        <v>375</v>
      </c>
      <c r="J89" s="182"/>
      <c r="K89" s="182"/>
      <c r="L89" s="182">
        <f t="shared" si="24"/>
        <v>440</v>
      </c>
      <c r="M89" s="182">
        <f t="shared" si="24"/>
        <v>450</v>
      </c>
      <c r="N89" s="182">
        <f t="shared" si="24"/>
        <v>413</v>
      </c>
      <c r="O89" s="182">
        <f t="shared" si="24"/>
        <v>450</v>
      </c>
      <c r="P89" s="182">
        <f t="shared" si="24"/>
        <v>450</v>
      </c>
      <c r="Q89" s="182"/>
      <c r="R89" s="182"/>
      <c r="S89" s="182">
        <f t="shared" si="24"/>
        <v>271</v>
      </c>
      <c r="T89" s="181"/>
      <c r="U89" s="181"/>
      <c r="V89" s="182">
        <f t="shared" si="24"/>
        <v>450</v>
      </c>
      <c r="W89" s="182">
        <f t="shared" si="24"/>
        <v>401</v>
      </c>
      <c r="X89" s="182"/>
      <c r="Y89" s="182"/>
      <c r="Z89" s="182">
        <f t="shared" si="24"/>
        <v>403</v>
      </c>
      <c r="AA89" s="182">
        <f t="shared" si="24"/>
        <v>438</v>
      </c>
      <c r="AB89" s="182">
        <f t="shared" si="24"/>
        <v>425</v>
      </c>
      <c r="AC89" s="182">
        <f t="shared" si="24"/>
        <v>309</v>
      </c>
      <c r="AD89" s="182">
        <f t="shared" si="24"/>
        <v>370</v>
      </c>
      <c r="AE89" s="182"/>
      <c r="AF89" s="150">
        <f t="shared" si="22"/>
        <v>7268</v>
      </c>
    </row>
    <row r="90" spans="1:33" ht="18.75" x14ac:dyDescent="0.25">
      <c r="A90" s="306"/>
      <c r="B90" s="299" t="s">
        <v>71</v>
      </c>
      <c r="C90" s="300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 t="shared" si="22"/>
        <v>7060</v>
      </c>
    </row>
    <row r="91" spans="1:33" ht="18.75" x14ac:dyDescent="0.25">
      <c r="A91" s="306"/>
      <c r="B91" s="301" t="s">
        <v>115</v>
      </c>
      <c r="C91" s="302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 t="shared" si="22"/>
        <v>8100</v>
      </c>
    </row>
    <row r="92" spans="1:33" ht="18.75" x14ac:dyDescent="0.25">
      <c r="A92" s="306"/>
      <c r="B92" s="301" t="s">
        <v>125</v>
      </c>
      <c r="C92" s="302"/>
      <c r="D92" s="104"/>
      <c r="E92" s="104">
        <f t="shared" ref="E92" si="25">E91-E90</f>
        <v>58</v>
      </c>
      <c r="F92" s="104">
        <f t="shared" ref="F92:AD92" si="26">F91-F90</f>
        <v>10</v>
      </c>
      <c r="G92" s="104">
        <f t="shared" si="26"/>
        <v>98</v>
      </c>
      <c r="H92" s="104">
        <f t="shared" si="26"/>
        <v>46</v>
      </c>
      <c r="I92" s="104">
        <f t="shared" si="26"/>
        <v>79</v>
      </c>
      <c r="J92" s="104"/>
      <c r="K92" s="104"/>
      <c r="L92" s="104">
        <f t="shared" si="26"/>
        <v>10</v>
      </c>
      <c r="M92" s="104">
        <f t="shared" si="26"/>
        <v>13</v>
      </c>
      <c r="N92" s="104">
        <f t="shared" si="26"/>
        <v>46</v>
      </c>
      <c r="O92" s="104">
        <f t="shared" si="26"/>
        <v>20</v>
      </c>
      <c r="P92" s="104">
        <f t="shared" si="26"/>
        <v>6</v>
      </c>
      <c r="Q92" s="104"/>
      <c r="R92" s="104"/>
      <c r="S92" s="104">
        <f t="shared" si="26"/>
        <v>182</v>
      </c>
      <c r="T92" s="181"/>
      <c r="U92" s="181"/>
      <c r="V92" s="104">
        <f t="shared" si="26"/>
        <v>13</v>
      </c>
      <c r="W92" s="104">
        <f t="shared" si="26"/>
        <v>60</v>
      </c>
      <c r="X92" s="104"/>
      <c r="Y92" s="104"/>
      <c r="Z92" s="104">
        <f t="shared" si="26"/>
        <v>60</v>
      </c>
      <c r="AA92" s="104">
        <f t="shared" si="26"/>
        <v>46</v>
      </c>
      <c r="AB92" s="104">
        <f t="shared" si="26"/>
        <v>72</v>
      </c>
      <c r="AC92" s="104">
        <f t="shared" si="26"/>
        <v>141</v>
      </c>
      <c r="AD92" s="104">
        <f t="shared" si="26"/>
        <v>80</v>
      </c>
      <c r="AE92" s="104"/>
      <c r="AF92" s="153">
        <f t="shared" si="22"/>
        <v>1040</v>
      </c>
    </row>
    <row r="93" spans="1:33" ht="18.75" x14ac:dyDescent="0.25">
      <c r="A93" s="306"/>
      <c r="B93" s="301" t="s">
        <v>197</v>
      </c>
      <c r="C93" s="302"/>
      <c r="D93" s="104"/>
      <c r="E93" s="104">
        <f t="shared" ref="E93" si="27">E91-E89</f>
        <v>54</v>
      </c>
      <c r="F93" s="104">
        <f t="shared" ref="F93:AD93" si="28">F91-F89</f>
        <v>0</v>
      </c>
      <c r="G93" s="104">
        <f t="shared" si="28"/>
        <v>92</v>
      </c>
      <c r="H93" s="104">
        <f t="shared" si="28"/>
        <v>31</v>
      </c>
      <c r="I93" s="104">
        <f t="shared" si="28"/>
        <v>75</v>
      </c>
      <c r="J93" s="104"/>
      <c r="K93" s="104"/>
      <c r="L93" s="104">
        <f t="shared" si="28"/>
        <v>10</v>
      </c>
      <c r="M93" s="104">
        <f t="shared" si="28"/>
        <v>0</v>
      </c>
      <c r="N93" s="104">
        <f t="shared" si="28"/>
        <v>37</v>
      </c>
      <c r="O93" s="104">
        <f t="shared" si="28"/>
        <v>0</v>
      </c>
      <c r="P93" s="104">
        <f t="shared" si="28"/>
        <v>0</v>
      </c>
      <c r="Q93" s="104"/>
      <c r="R93" s="104"/>
      <c r="S93" s="104">
        <f t="shared" si="28"/>
        <v>179</v>
      </c>
      <c r="T93" s="181"/>
      <c r="U93" s="181"/>
      <c r="V93" s="104">
        <f t="shared" si="28"/>
        <v>0</v>
      </c>
      <c r="W93" s="104">
        <f t="shared" si="28"/>
        <v>49</v>
      </c>
      <c r="X93" s="104"/>
      <c r="Y93" s="104"/>
      <c r="Z93" s="104">
        <f t="shared" si="28"/>
        <v>47</v>
      </c>
      <c r="AA93" s="104">
        <f t="shared" si="28"/>
        <v>12</v>
      </c>
      <c r="AB93" s="104">
        <f t="shared" si="28"/>
        <v>25</v>
      </c>
      <c r="AC93" s="104">
        <f t="shared" si="28"/>
        <v>141</v>
      </c>
      <c r="AD93" s="104">
        <f t="shared" si="28"/>
        <v>80</v>
      </c>
      <c r="AE93" s="104"/>
      <c r="AF93" s="153">
        <f t="shared" si="22"/>
        <v>832</v>
      </c>
    </row>
    <row r="94" spans="1:33" ht="16.5" thickBot="1" x14ac:dyDescent="0.3">
      <c r="A94" s="306"/>
      <c r="B94" s="303" t="s">
        <v>116</v>
      </c>
      <c r="C94" s="304"/>
      <c r="D94" s="104"/>
      <c r="E94" s="104">
        <f t="shared" ref="E94" si="29">E75+E77+E79+E81+E83+E85</f>
        <v>7</v>
      </c>
      <c r="F94" s="104">
        <f t="shared" ref="F94:AD94" si="30">F75+F77+F79+F81+F83+F85</f>
        <v>12</v>
      </c>
      <c r="G94" s="104">
        <f t="shared" si="30"/>
        <v>8</v>
      </c>
      <c r="H94" s="104">
        <f t="shared" si="30"/>
        <v>6</v>
      </c>
      <c r="I94" s="104">
        <f t="shared" si="30"/>
        <v>9</v>
      </c>
      <c r="J94" s="104"/>
      <c r="K94" s="104"/>
      <c r="L94" s="104">
        <f t="shared" si="30"/>
        <v>12</v>
      </c>
      <c r="M94" s="104">
        <f t="shared" si="30"/>
        <v>12</v>
      </c>
      <c r="N94" s="104">
        <f t="shared" si="30"/>
        <v>8</v>
      </c>
      <c r="O94" s="104">
        <f t="shared" si="30"/>
        <v>12</v>
      </c>
      <c r="P94" s="104">
        <f t="shared" si="30"/>
        <v>18</v>
      </c>
      <c r="Q94" s="104"/>
      <c r="R94" s="104"/>
      <c r="S94" s="104">
        <f t="shared" si="30"/>
        <v>4</v>
      </c>
      <c r="T94" s="181"/>
      <c r="U94" s="181"/>
      <c r="V94" s="104">
        <f t="shared" si="30"/>
        <v>15</v>
      </c>
      <c r="W94" s="104">
        <f t="shared" si="30"/>
        <v>9</v>
      </c>
      <c r="X94" s="104"/>
      <c r="Y94" s="104"/>
      <c r="Z94" s="104">
        <f t="shared" si="30"/>
        <v>10</v>
      </c>
      <c r="AA94" s="104">
        <f t="shared" si="30"/>
        <v>8</v>
      </c>
      <c r="AB94" s="104">
        <f t="shared" si="30"/>
        <v>290</v>
      </c>
      <c r="AC94" s="104">
        <f t="shared" si="30"/>
        <v>7</v>
      </c>
      <c r="AD94" s="104">
        <f t="shared" si="30"/>
        <v>9</v>
      </c>
      <c r="AE94" s="104"/>
      <c r="AF94" s="149">
        <f t="shared" si="22"/>
        <v>456</v>
      </c>
    </row>
    <row r="95" spans="1:33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166</v>
      </c>
    </row>
    <row r="96" spans="1:33" ht="16.5" thickBot="1" x14ac:dyDescent="0.3">
      <c r="A96" s="291" t="s">
        <v>151</v>
      </c>
      <c r="B96" s="310" t="s">
        <v>2</v>
      </c>
      <c r="C96" s="311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 t="shared" ref="AF96:AF117" si="31">SUM(D96:AE96)</f>
        <v>69</v>
      </c>
    </row>
    <row r="97" spans="1:32" ht="15.75" x14ac:dyDescent="0.25">
      <c r="A97" s="292"/>
      <c r="B97" s="296" t="s">
        <v>3</v>
      </c>
      <c r="C97" s="99" t="s">
        <v>102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 t="shared" si="31"/>
        <v>119</v>
      </c>
    </row>
    <row r="98" spans="1:32" ht="15.75" x14ac:dyDescent="0.25">
      <c r="A98" s="292"/>
      <c r="B98" s="296"/>
      <c r="C98" s="99" t="s">
        <v>103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 t="shared" si="31"/>
        <v>0</v>
      </c>
    </row>
    <row r="99" spans="1:32" ht="15.75" x14ac:dyDescent="0.25">
      <c r="A99" s="292"/>
      <c r="B99" s="296"/>
      <c r="C99" s="99" t="s">
        <v>117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 t="shared" si="31"/>
        <v>77</v>
      </c>
    </row>
    <row r="100" spans="1:32" ht="15.75" x14ac:dyDescent="0.25">
      <c r="A100" s="292"/>
      <c r="B100" s="296"/>
      <c r="C100" s="99" t="s">
        <v>118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 t="shared" si="31"/>
        <v>1</v>
      </c>
    </row>
    <row r="101" spans="1:32" ht="15.75" x14ac:dyDescent="0.25">
      <c r="A101" s="292"/>
      <c r="B101" s="296"/>
      <c r="C101" s="99" t="s">
        <v>104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 t="shared" si="31"/>
        <v>1979</v>
      </c>
    </row>
    <row r="102" spans="1:32" ht="15.75" x14ac:dyDescent="0.25">
      <c r="A102" s="292"/>
      <c r="B102" s="296"/>
      <c r="C102" s="99" t="s">
        <v>105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 t="shared" si="31"/>
        <v>6</v>
      </c>
    </row>
    <row r="103" spans="1:32" ht="15.75" x14ac:dyDescent="0.25">
      <c r="A103" s="292"/>
      <c r="B103" s="296"/>
      <c r="C103" s="99" t="s">
        <v>106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 t="shared" si="31"/>
        <v>761</v>
      </c>
    </row>
    <row r="104" spans="1:32" ht="15.75" x14ac:dyDescent="0.25">
      <c r="A104" s="292"/>
      <c r="B104" s="296"/>
      <c r="C104" s="99" t="s">
        <v>107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 t="shared" si="31"/>
        <v>0</v>
      </c>
    </row>
    <row r="105" spans="1:32" ht="15.75" x14ac:dyDescent="0.25">
      <c r="A105" s="292"/>
      <c r="B105" s="296"/>
      <c r="C105" s="99" t="s">
        <v>108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 t="shared" si="31"/>
        <v>1843</v>
      </c>
    </row>
    <row r="106" spans="1:32" ht="15.75" x14ac:dyDescent="0.25">
      <c r="A106" s="292"/>
      <c r="B106" s="296"/>
      <c r="C106" s="99" t="s">
        <v>109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 t="shared" si="31"/>
        <v>8</v>
      </c>
    </row>
    <row r="107" spans="1:32" ht="15.75" x14ac:dyDescent="0.25">
      <c r="A107" s="292"/>
      <c r="B107" s="296"/>
      <c r="C107" s="99" t="s">
        <v>110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 t="shared" si="31"/>
        <v>462</v>
      </c>
    </row>
    <row r="108" spans="1:32" ht="15.75" x14ac:dyDescent="0.25">
      <c r="A108" s="292"/>
      <c r="B108" s="296"/>
      <c r="C108" s="99" t="s">
        <v>111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 t="shared" si="31"/>
        <v>18</v>
      </c>
    </row>
    <row r="109" spans="1:32" ht="15.75" x14ac:dyDescent="0.25">
      <c r="A109" s="292"/>
      <c r="B109" s="296"/>
      <c r="C109" s="99" t="s">
        <v>112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 t="shared" si="31"/>
        <v>358</v>
      </c>
    </row>
    <row r="110" spans="1:32" ht="15.75" x14ac:dyDescent="0.25">
      <c r="A110" s="292"/>
      <c r="B110" s="296"/>
      <c r="C110" s="99" t="s">
        <v>113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 t="shared" si="31"/>
        <v>30</v>
      </c>
    </row>
    <row r="111" spans="1:32" ht="16.5" thickBot="1" x14ac:dyDescent="0.3">
      <c r="A111" s="292"/>
      <c r="B111" s="296"/>
      <c r="C111" s="100" t="s">
        <v>114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 t="shared" si="31"/>
        <v>313</v>
      </c>
    </row>
    <row r="112" spans="1:32" ht="18.75" x14ac:dyDescent="0.25">
      <c r="A112" s="292"/>
      <c r="B112" s="297" t="s">
        <v>72</v>
      </c>
      <c r="C112" s="298"/>
      <c r="D112" s="182"/>
      <c r="E112" s="182">
        <f>SUM(E97:E111)</f>
        <v>290</v>
      </c>
      <c r="F112" s="182">
        <f t="shared" ref="F112:AD112" si="32">SUM(F97:F111)</f>
        <v>327</v>
      </c>
      <c r="G112" s="182">
        <f t="shared" si="32"/>
        <v>295</v>
      </c>
      <c r="H112" s="182">
        <f t="shared" si="32"/>
        <v>295</v>
      </c>
      <c r="I112" s="182">
        <f t="shared" si="32"/>
        <v>351</v>
      </c>
      <c r="J112" s="182"/>
      <c r="K112" s="182"/>
      <c r="L112" s="182">
        <f t="shared" si="32"/>
        <v>311</v>
      </c>
      <c r="M112" s="182">
        <f t="shared" si="32"/>
        <v>365</v>
      </c>
      <c r="N112" s="182">
        <f t="shared" si="32"/>
        <v>344</v>
      </c>
      <c r="O112" s="182">
        <f t="shared" si="32"/>
        <v>349</v>
      </c>
      <c r="P112" s="182">
        <f t="shared" si="32"/>
        <v>394</v>
      </c>
      <c r="Q112" s="182"/>
      <c r="R112" s="182"/>
      <c r="S112" s="182">
        <f t="shared" si="32"/>
        <v>229</v>
      </c>
      <c r="T112" s="181"/>
      <c r="U112" s="181"/>
      <c r="V112" s="182">
        <f t="shared" si="32"/>
        <v>372</v>
      </c>
      <c r="W112" s="182">
        <f t="shared" si="32"/>
        <v>369</v>
      </c>
      <c r="X112" s="182"/>
      <c r="Y112" s="182"/>
      <c r="Z112" s="182">
        <f t="shared" si="32"/>
        <v>328</v>
      </c>
      <c r="AA112" s="182">
        <f t="shared" si="32"/>
        <v>398</v>
      </c>
      <c r="AB112" s="182">
        <f t="shared" si="32"/>
        <v>346</v>
      </c>
      <c r="AC112" s="182">
        <f t="shared" si="32"/>
        <v>254</v>
      </c>
      <c r="AD112" s="182">
        <f t="shared" si="32"/>
        <v>358</v>
      </c>
      <c r="AE112" s="182"/>
      <c r="AF112" s="150">
        <f t="shared" si="31"/>
        <v>5975</v>
      </c>
    </row>
    <row r="113" spans="1:33" ht="18.75" x14ac:dyDescent="0.25">
      <c r="A113" s="292"/>
      <c r="B113" s="299" t="s">
        <v>71</v>
      </c>
      <c r="C113" s="300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 t="shared" si="31"/>
        <v>5947</v>
      </c>
    </row>
    <row r="114" spans="1:33" ht="18.75" x14ac:dyDescent="0.25">
      <c r="A114" s="292"/>
      <c r="B114" s="301" t="s">
        <v>115</v>
      </c>
      <c r="C114" s="302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 t="shared" si="31"/>
        <v>7200</v>
      </c>
    </row>
    <row r="115" spans="1:33" ht="18.75" x14ac:dyDescent="0.25">
      <c r="A115" s="292"/>
      <c r="B115" s="301" t="s">
        <v>125</v>
      </c>
      <c r="C115" s="302"/>
      <c r="D115" s="104"/>
      <c r="E115" s="104">
        <f>E114-E113</f>
        <v>122</v>
      </c>
      <c r="F115" s="104">
        <f t="shared" ref="F115:AD115" si="33">F114-F113</f>
        <v>75</v>
      </c>
      <c r="G115" s="104">
        <f t="shared" si="33"/>
        <v>110</v>
      </c>
      <c r="H115" s="104">
        <f t="shared" si="33"/>
        <v>110</v>
      </c>
      <c r="I115" s="104">
        <f t="shared" si="33"/>
        <v>49</v>
      </c>
      <c r="J115" s="104"/>
      <c r="K115" s="104"/>
      <c r="L115" s="104">
        <f t="shared" si="33"/>
        <v>89</v>
      </c>
      <c r="M115" s="104">
        <f t="shared" si="33"/>
        <v>35</v>
      </c>
      <c r="N115" s="104">
        <f t="shared" si="33"/>
        <v>56</v>
      </c>
      <c r="O115" s="104">
        <f t="shared" si="33"/>
        <v>51</v>
      </c>
      <c r="P115" s="104">
        <f t="shared" si="33"/>
        <v>6</v>
      </c>
      <c r="Q115" s="104"/>
      <c r="R115" s="104"/>
      <c r="S115" s="104">
        <f t="shared" si="33"/>
        <v>171</v>
      </c>
      <c r="T115" s="181"/>
      <c r="U115" s="181"/>
      <c r="V115" s="104">
        <f t="shared" si="33"/>
        <v>28</v>
      </c>
      <c r="W115" s="104">
        <f t="shared" si="33"/>
        <v>31</v>
      </c>
      <c r="X115" s="104"/>
      <c r="Y115" s="104"/>
      <c r="Z115" s="104">
        <f t="shared" si="33"/>
        <v>76</v>
      </c>
      <c r="AA115" s="104">
        <f t="shared" si="33"/>
        <v>2</v>
      </c>
      <c r="AB115" s="104">
        <f t="shared" si="33"/>
        <v>54</v>
      </c>
      <c r="AC115" s="104">
        <f t="shared" si="33"/>
        <v>146</v>
      </c>
      <c r="AD115" s="104">
        <f t="shared" si="33"/>
        <v>42</v>
      </c>
      <c r="AE115" s="104"/>
      <c r="AF115" s="153">
        <f t="shared" si="31"/>
        <v>1253</v>
      </c>
    </row>
    <row r="116" spans="1:33" ht="18.75" x14ac:dyDescent="0.25">
      <c r="A116" s="292"/>
      <c r="B116" s="301" t="s">
        <v>197</v>
      </c>
      <c r="C116" s="302"/>
      <c r="D116" s="104"/>
      <c r="E116" s="104">
        <f>E114-E112</f>
        <v>110</v>
      </c>
      <c r="F116" s="104">
        <f t="shared" ref="F116:AD116" si="34">F114-F112</f>
        <v>73</v>
      </c>
      <c r="G116" s="104">
        <f t="shared" si="34"/>
        <v>105</v>
      </c>
      <c r="H116" s="104">
        <f t="shared" si="34"/>
        <v>105</v>
      </c>
      <c r="I116" s="104">
        <f t="shared" si="34"/>
        <v>49</v>
      </c>
      <c r="J116" s="104"/>
      <c r="K116" s="104"/>
      <c r="L116" s="104">
        <f t="shared" si="34"/>
        <v>89</v>
      </c>
      <c r="M116" s="104">
        <f t="shared" si="34"/>
        <v>35</v>
      </c>
      <c r="N116" s="104">
        <f t="shared" si="34"/>
        <v>56</v>
      </c>
      <c r="O116" s="104">
        <f t="shared" si="34"/>
        <v>51</v>
      </c>
      <c r="P116" s="104">
        <f t="shared" si="34"/>
        <v>6</v>
      </c>
      <c r="Q116" s="104"/>
      <c r="R116" s="104"/>
      <c r="S116" s="104">
        <f t="shared" si="34"/>
        <v>171</v>
      </c>
      <c r="T116" s="181"/>
      <c r="U116" s="181"/>
      <c r="V116" s="104">
        <f t="shared" si="34"/>
        <v>28</v>
      </c>
      <c r="W116" s="104">
        <f t="shared" si="34"/>
        <v>31</v>
      </c>
      <c r="X116" s="104"/>
      <c r="Y116" s="104"/>
      <c r="Z116" s="104">
        <f t="shared" si="34"/>
        <v>72</v>
      </c>
      <c r="AA116" s="104">
        <f t="shared" si="34"/>
        <v>2</v>
      </c>
      <c r="AB116" s="104">
        <f t="shared" si="34"/>
        <v>54</v>
      </c>
      <c r="AC116" s="104">
        <f t="shared" si="34"/>
        <v>146</v>
      </c>
      <c r="AD116" s="104">
        <f t="shared" si="34"/>
        <v>42</v>
      </c>
      <c r="AE116" s="104"/>
      <c r="AF116" s="153">
        <f t="shared" si="31"/>
        <v>1225</v>
      </c>
    </row>
    <row r="117" spans="1:33" ht="16.5" thickBot="1" x14ac:dyDescent="0.3">
      <c r="A117" s="292"/>
      <c r="B117" s="303" t="s">
        <v>116</v>
      </c>
      <c r="C117" s="304"/>
      <c r="D117" s="104"/>
      <c r="E117" s="104">
        <f>E98+E100+E102+E104+E106+E108</f>
        <v>2</v>
      </c>
      <c r="F117" s="104">
        <f t="shared" ref="F117:AD117" si="35">F98+F100+F102+F104+F106+F108</f>
        <v>3</v>
      </c>
      <c r="G117" s="104">
        <f t="shared" si="35"/>
        <v>1</v>
      </c>
      <c r="H117" s="104">
        <f t="shared" si="35"/>
        <v>1</v>
      </c>
      <c r="I117" s="104">
        <f t="shared" si="35"/>
        <v>1</v>
      </c>
      <c r="J117" s="104"/>
      <c r="K117" s="104"/>
      <c r="L117" s="104">
        <f t="shared" si="35"/>
        <v>3</v>
      </c>
      <c r="M117" s="104">
        <f t="shared" si="35"/>
        <v>1</v>
      </c>
      <c r="N117" s="104">
        <f t="shared" si="35"/>
        <v>1</v>
      </c>
      <c r="O117" s="104">
        <f t="shared" si="35"/>
        <v>2</v>
      </c>
      <c r="P117" s="104">
        <f t="shared" si="35"/>
        <v>2</v>
      </c>
      <c r="Q117" s="104"/>
      <c r="R117" s="104"/>
      <c r="S117" s="104">
        <f t="shared" si="35"/>
        <v>2</v>
      </c>
      <c r="T117" s="181"/>
      <c r="U117" s="181"/>
      <c r="V117" s="104">
        <f t="shared" si="35"/>
        <v>2</v>
      </c>
      <c r="W117" s="104">
        <f t="shared" si="35"/>
        <v>2</v>
      </c>
      <c r="X117" s="104"/>
      <c r="Y117" s="104"/>
      <c r="Z117" s="104">
        <f t="shared" si="35"/>
        <v>2</v>
      </c>
      <c r="AA117" s="104">
        <f t="shared" si="35"/>
        <v>3</v>
      </c>
      <c r="AB117" s="104">
        <f t="shared" si="35"/>
        <v>1</v>
      </c>
      <c r="AC117" s="104">
        <f t="shared" si="35"/>
        <v>2</v>
      </c>
      <c r="AD117" s="104">
        <f t="shared" si="35"/>
        <v>2</v>
      </c>
      <c r="AE117" s="104"/>
      <c r="AF117" s="149">
        <f t="shared" si="31"/>
        <v>33</v>
      </c>
    </row>
    <row r="118" spans="1:33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166</v>
      </c>
    </row>
    <row r="119" spans="1:33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 t="shared" ref="AF119:AF140" si="36">SUM(D119:AE119)</f>
        <v>4</v>
      </c>
    </row>
    <row r="120" spans="1:33" ht="15.75" x14ac:dyDescent="0.25">
      <c r="A120" s="306"/>
      <c r="B120" s="296" t="s">
        <v>3</v>
      </c>
      <c r="C120" s="99" t="s">
        <v>102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 t="shared" si="36"/>
        <v>1017</v>
      </c>
    </row>
    <row r="121" spans="1:33" ht="15.75" x14ac:dyDescent="0.25">
      <c r="A121" s="306"/>
      <c r="B121" s="296"/>
      <c r="C121" s="99" t="s">
        <v>103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 t="shared" si="36"/>
        <v>27</v>
      </c>
    </row>
    <row r="122" spans="1:33" ht="15.75" x14ac:dyDescent="0.25">
      <c r="A122" s="306"/>
      <c r="B122" s="296"/>
      <c r="C122" s="99" t="s">
        <v>117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 t="shared" si="36"/>
        <v>760</v>
      </c>
    </row>
    <row r="123" spans="1:33" ht="15.75" x14ac:dyDescent="0.25">
      <c r="A123" s="306"/>
      <c r="B123" s="296"/>
      <c r="C123" s="99" t="s">
        <v>118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 t="shared" si="36"/>
        <v>84</v>
      </c>
    </row>
    <row r="124" spans="1:33" ht="15.75" x14ac:dyDescent="0.25">
      <c r="A124" s="306"/>
      <c r="B124" s="296"/>
      <c r="C124" s="99" t="s">
        <v>104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 t="shared" si="36"/>
        <v>2700</v>
      </c>
    </row>
    <row r="125" spans="1:33" ht="15.75" x14ac:dyDescent="0.25">
      <c r="A125" s="306"/>
      <c r="B125" s="296"/>
      <c r="C125" s="99" t="s">
        <v>105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 t="shared" si="36"/>
        <v>103</v>
      </c>
    </row>
    <row r="126" spans="1:33" ht="15.75" x14ac:dyDescent="0.25">
      <c r="A126" s="306"/>
      <c r="B126" s="296"/>
      <c r="C126" s="99" t="s">
        <v>106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 t="shared" si="36"/>
        <v>1390</v>
      </c>
    </row>
    <row r="127" spans="1:33" ht="15.75" x14ac:dyDescent="0.25">
      <c r="A127" s="306"/>
      <c r="B127" s="296"/>
      <c r="C127" s="99" t="s">
        <v>107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 t="shared" si="36"/>
        <v>70</v>
      </c>
    </row>
    <row r="128" spans="1:33" ht="15.75" x14ac:dyDescent="0.25">
      <c r="A128" s="306"/>
      <c r="B128" s="296"/>
      <c r="C128" s="99" t="s">
        <v>108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 t="shared" si="36"/>
        <v>285</v>
      </c>
    </row>
    <row r="129" spans="1:33" ht="15.75" x14ac:dyDescent="0.25">
      <c r="A129" s="306"/>
      <c r="B129" s="296"/>
      <c r="C129" s="99" t="s">
        <v>109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 t="shared" si="36"/>
        <v>23</v>
      </c>
    </row>
    <row r="130" spans="1:33" ht="15.75" x14ac:dyDescent="0.25">
      <c r="A130" s="306"/>
      <c r="B130" s="296"/>
      <c r="C130" s="99" t="s">
        <v>110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 t="shared" si="36"/>
        <v>188</v>
      </c>
    </row>
    <row r="131" spans="1:33" ht="15.75" x14ac:dyDescent="0.25">
      <c r="A131" s="306"/>
      <c r="B131" s="296"/>
      <c r="C131" s="99" t="s">
        <v>111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 t="shared" si="36"/>
        <v>12</v>
      </c>
    </row>
    <row r="132" spans="1:33" ht="15.75" x14ac:dyDescent="0.25">
      <c r="A132" s="306"/>
      <c r="B132" s="296"/>
      <c r="C132" s="99" t="s">
        <v>112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 t="shared" si="36"/>
        <v>299</v>
      </c>
    </row>
    <row r="133" spans="1:33" ht="15.75" x14ac:dyDescent="0.25">
      <c r="A133" s="306"/>
      <c r="B133" s="296"/>
      <c r="C133" s="99" t="s">
        <v>113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 t="shared" si="36"/>
        <v>1</v>
      </c>
    </row>
    <row r="134" spans="1:33" ht="16.5" thickBot="1" x14ac:dyDescent="0.3">
      <c r="A134" s="306"/>
      <c r="B134" s="296"/>
      <c r="C134" s="100" t="s">
        <v>114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 t="shared" si="36"/>
        <v>131</v>
      </c>
    </row>
    <row r="135" spans="1:33" ht="18.75" x14ac:dyDescent="0.25">
      <c r="A135" s="306"/>
      <c r="B135" s="297" t="s">
        <v>72</v>
      </c>
      <c r="C135" s="298"/>
      <c r="D135" s="182"/>
      <c r="E135" s="182">
        <f t="shared" ref="E135" si="37">SUM(E120:E134)</f>
        <v>400</v>
      </c>
      <c r="F135" s="182">
        <f t="shared" ref="F135:AD135" si="38">SUM(F120:F134)</f>
        <v>400</v>
      </c>
      <c r="G135" s="182">
        <f t="shared" si="38"/>
        <v>397</v>
      </c>
      <c r="H135" s="182">
        <f t="shared" si="38"/>
        <v>330</v>
      </c>
      <c r="I135" s="182">
        <f t="shared" si="38"/>
        <v>363</v>
      </c>
      <c r="J135" s="182"/>
      <c r="K135" s="182"/>
      <c r="L135" s="182">
        <f t="shared" si="38"/>
        <v>400</v>
      </c>
      <c r="M135" s="182">
        <f t="shared" si="38"/>
        <v>400</v>
      </c>
      <c r="N135" s="182">
        <f t="shared" si="38"/>
        <v>400</v>
      </c>
      <c r="O135" s="182">
        <f t="shared" si="38"/>
        <v>400</v>
      </c>
      <c r="P135" s="182">
        <f t="shared" si="38"/>
        <v>400</v>
      </c>
      <c r="Q135" s="182"/>
      <c r="R135" s="182"/>
      <c r="S135" s="182">
        <f t="shared" si="38"/>
        <v>400</v>
      </c>
      <c r="T135" s="181"/>
      <c r="U135" s="181"/>
      <c r="V135" s="182">
        <f t="shared" si="38"/>
        <v>400</v>
      </c>
      <c r="W135" s="182">
        <f t="shared" si="38"/>
        <v>400</v>
      </c>
      <c r="X135" s="182"/>
      <c r="Y135" s="182"/>
      <c r="Z135" s="182">
        <f t="shared" si="38"/>
        <v>400</v>
      </c>
      <c r="AA135" s="182">
        <f t="shared" si="38"/>
        <v>400</v>
      </c>
      <c r="AB135" s="182">
        <f t="shared" si="38"/>
        <v>400</v>
      </c>
      <c r="AC135" s="182">
        <f t="shared" si="38"/>
        <v>400</v>
      </c>
      <c r="AD135" s="182">
        <f t="shared" si="38"/>
        <v>400</v>
      </c>
      <c r="AE135" s="182"/>
      <c r="AF135" s="150">
        <f t="shared" si="36"/>
        <v>7090</v>
      </c>
    </row>
    <row r="136" spans="1:33" ht="18.75" x14ac:dyDescent="0.25">
      <c r="A136" s="306"/>
      <c r="B136" s="299" t="s">
        <v>71</v>
      </c>
      <c r="C136" s="300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 t="shared" si="36"/>
        <v>6742</v>
      </c>
    </row>
    <row r="137" spans="1:33" ht="18.75" x14ac:dyDescent="0.25">
      <c r="A137" s="306"/>
      <c r="B137" s="301" t="s">
        <v>115</v>
      </c>
      <c r="C137" s="302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 t="shared" si="36"/>
        <v>7200</v>
      </c>
    </row>
    <row r="138" spans="1:33" ht="18.75" x14ac:dyDescent="0.25">
      <c r="A138" s="306"/>
      <c r="B138" s="301" t="s">
        <v>125</v>
      </c>
      <c r="C138" s="302"/>
      <c r="D138" s="104"/>
      <c r="E138" s="104">
        <f t="shared" ref="E138" si="39">E137-E136</f>
        <v>14</v>
      </c>
      <c r="F138" s="104">
        <f t="shared" ref="F138:AD138" si="40">F137-F136</f>
        <v>7</v>
      </c>
      <c r="G138" s="104">
        <f t="shared" si="40"/>
        <v>11</v>
      </c>
      <c r="H138" s="104">
        <f t="shared" si="40"/>
        <v>96</v>
      </c>
      <c r="I138" s="104">
        <f t="shared" si="40"/>
        <v>49</v>
      </c>
      <c r="J138" s="104"/>
      <c r="K138" s="104"/>
      <c r="L138" s="104">
        <f t="shared" si="40"/>
        <v>18</v>
      </c>
      <c r="M138" s="104">
        <f t="shared" si="40"/>
        <v>10</v>
      </c>
      <c r="N138" s="104">
        <f t="shared" si="40"/>
        <v>12</v>
      </c>
      <c r="O138" s="104">
        <f t="shared" si="40"/>
        <v>115</v>
      </c>
      <c r="P138" s="104">
        <f t="shared" si="40"/>
        <v>13</v>
      </c>
      <c r="Q138" s="104"/>
      <c r="R138" s="104"/>
      <c r="S138" s="104">
        <f t="shared" si="40"/>
        <v>15</v>
      </c>
      <c r="T138" s="181"/>
      <c r="U138" s="181"/>
      <c r="V138" s="104">
        <f t="shared" si="40"/>
        <v>9</v>
      </c>
      <c r="W138" s="104">
        <f t="shared" si="40"/>
        <v>7</v>
      </c>
      <c r="X138" s="104"/>
      <c r="Y138" s="104"/>
      <c r="Z138" s="104">
        <f t="shared" si="40"/>
        <v>14</v>
      </c>
      <c r="AA138" s="104">
        <f t="shared" si="40"/>
        <v>17</v>
      </c>
      <c r="AB138" s="104">
        <f t="shared" si="40"/>
        <v>14</v>
      </c>
      <c r="AC138" s="104">
        <f t="shared" si="40"/>
        <v>31</v>
      </c>
      <c r="AD138" s="104">
        <f t="shared" si="40"/>
        <v>6</v>
      </c>
      <c r="AE138" s="104"/>
      <c r="AF138" s="153">
        <f t="shared" si="36"/>
        <v>458</v>
      </c>
    </row>
    <row r="139" spans="1:33" ht="18.75" x14ac:dyDescent="0.25">
      <c r="A139" s="306"/>
      <c r="B139" s="301" t="s">
        <v>197</v>
      </c>
      <c r="C139" s="302"/>
      <c r="D139" s="104"/>
      <c r="E139" s="104">
        <f t="shared" ref="E139" si="41">E137-E135</f>
        <v>0</v>
      </c>
      <c r="F139" s="104">
        <f t="shared" ref="F139:AD139" si="42">F137-F135</f>
        <v>0</v>
      </c>
      <c r="G139" s="104">
        <f t="shared" si="42"/>
        <v>3</v>
      </c>
      <c r="H139" s="104">
        <f t="shared" si="42"/>
        <v>70</v>
      </c>
      <c r="I139" s="104">
        <f t="shared" si="42"/>
        <v>37</v>
      </c>
      <c r="J139" s="104"/>
      <c r="K139" s="104"/>
      <c r="L139" s="104">
        <f t="shared" si="42"/>
        <v>0</v>
      </c>
      <c r="M139" s="104">
        <f t="shared" si="42"/>
        <v>0</v>
      </c>
      <c r="N139" s="104">
        <f t="shared" si="42"/>
        <v>0</v>
      </c>
      <c r="O139" s="104">
        <f t="shared" si="42"/>
        <v>0</v>
      </c>
      <c r="P139" s="104">
        <f t="shared" si="42"/>
        <v>0</v>
      </c>
      <c r="Q139" s="104"/>
      <c r="R139" s="104"/>
      <c r="S139" s="104">
        <f t="shared" si="42"/>
        <v>0</v>
      </c>
      <c r="T139" s="181"/>
      <c r="U139" s="181"/>
      <c r="V139" s="104">
        <f t="shared" si="42"/>
        <v>0</v>
      </c>
      <c r="W139" s="104">
        <f t="shared" si="42"/>
        <v>0</v>
      </c>
      <c r="X139" s="104"/>
      <c r="Y139" s="104"/>
      <c r="Z139" s="104">
        <f t="shared" si="42"/>
        <v>0</v>
      </c>
      <c r="AA139" s="104">
        <f t="shared" si="42"/>
        <v>0</v>
      </c>
      <c r="AB139" s="104">
        <f t="shared" si="42"/>
        <v>0</v>
      </c>
      <c r="AC139" s="104">
        <f t="shared" si="42"/>
        <v>0</v>
      </c>
      <c r="AD139" s="104">
        <f t="shared" si="42"/>
        <v>0</v>
      </c>
      <c r="AE139" s="104"/>
      <c r="AF139" s="153">
        <f t="shared" si="36"/>
        <v>110</v>
      </c>
    </row>
    <row r="140" spans="1:33" ht="16.5" thickBot="1" x14ac:dyDescent="0.3">
      <c r="A140" s="306"/>
      <c r="B140" s="303" t="s">
        <v>116</v>
      </c>
      <c r="C140" s="304"/>
      <c r="D140" s="104"/>
      <c r="E140" s="104">
        <f t="shared" ref="E140" si="43">E121+E123+E125+E127+E129+E131</f>
        <v>21</v>
      </c>
      <c r="F140" s="104">
        <f t="shared" ref="F140:AD140" si="44">F121+F123+F125+F127+F129+F131</f>
        <v>17</v>
      </c>
      <c r="G140" s="104">
        <f t="shared" si="44"/>
        <v>19</v>
      </c>
      <c r="H140" s="104">
        <f t="shared" si="44"/>
        <v>20</v>
      </c>
      <c r="I140" s="104">
        <f t="shared" si="44"/>
        <v>23</v>
      </c>
      <c r="J140" s="104"/>
      <c r="K140" s="104"/>
      <c r="L140" s="104">
        <f t="shared" si="44"/>
        <v>11</v>
      </c>
      <c r="M140" s="104">
        <f t="shared" si="44"/>
        <v>14</v>
      </c>
      <c r="N140" s="104">
        <f t="shared" si="44"/>
        <v>12</v>
      </c>
      <c r="O140" s="104">
        <f t="shared" si="44"/>
        <v>17</v>
      </c>
      <c r="P140" s="104">
        <f t="shared" si="44"/>
        <v>20</v>
      </c>
      <c r="Q140" s="104"/>
      <c r="R140" s="104"/>
      <c r="S140" s="104">
        <f t="shared" si="44"/>
        <v>12</v>
      </c>
      <c r="T140" s="181"/>
      <c r="U140" s="181"/>
      <c r="V140" s="104">
        <f t="shared" si="44"/>
        <v>18</v>
      </c>
      <c r="W140" s="104">
        <f t="shared" si="44"/>
        <v>17</v>
      </c>
      <c r="X140" s="104"/>
      <c r="Y140" s="104"/>
      <c r="Z140" s="104">
        <f t="shared" si="44"/>
        <v>21</v>
      </c>
      <c r="AA140" s="104">
        <f t="shared" si="44"/>
        <v>20</v>
      </c>
      <c r="AB140" s="104">
        <f t="shared" si="44"/>
        <v>16</v>
      </c>
      <c r="AC140" s="104">
        <f t="shared" si="44"/>
        <v>16</v>
      </c>
      <c r="AD140" s="104">
        <f t="shared" si="44"/>
        <v>25</v>
      </c>
      <c r="AE140" s="104"/>
      <c r="AF140" s="149">
        <f t="shared" si="36"/>
        <v>319</v>
      </c>
    </row>
    <row r="141" spans="1:33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166</v>
      </c>
    </row>
    <row r="142" spans="1:33" ht="16.5" thickBot="1" x14ac:dyDescent="0.3">
      <c r="A142" s="291" t="s">
        <v>153</v>
      </c>
      <c r="B142" s="310" t="s">
        <v>2</v>
      </c>
      <c r="C142" s="311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 t="shared" ref="AF142:AF163" si="45">SUM(D142:AE142)</f>
        <v>14</v>
      </c>
    </row>
    <row r="143" spans="1:33" ht="15.75" x14ac:dyDescent="0.25">
      <c r="A143" s="292"/>
      <c r="B143" s="296" t="s">
        <v>3</v>
      </c>
      <c r="C143" s="99" t="s">
        <v>102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 t="shared" si="45"/>
        <v>597</v>
      </c>
    </row>
    <row r="144" spans="1:33" ht="15.75" x14ac:dyDescent="0.25">
      <c r="A144" s="292"/>
      <c r="B144" s="296"/>
      <c r="C144" s="99" t="s">
        <v>103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 t="shared" si="45"/>
        <v>0</v>
      </c>
    </row>
    <row r="145" spans="1:32" ht="15.75" x14ac:dyDescent="0.25">
      <c r="A145" s="292"/>
      <c r="B145" s="296"/>
      <c r="C145" s="99" t="s">
        <v>117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 t="shared" si="45"/>
        <v>128</v>
      </c>
    </row>
    <row r="146" spans="1:32" ht="15.75" x14ac:dyDescent="0.25">
      <c r="A146" s="292"/>
      <c r="B146" s="296"/>
      <c r="C146" s="99" t="s">
        <v>118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 t="shared" si="45"/>
        <v>0</v>
      </c>
    </row>
    <row r="147" spans="1:32" ht="15.75" x14ac:dyDescent="0.25">
      <c r="A147" s="292"/>
      <c r="B147" s="296"/>
      <c r="C147" s="99" t="s">
        <v>104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 t="shared" si="45"/>
        <v>1705</v>
      </c>
    </row>
    <row r="148" spans="1:32" ht="15.75" x14ac:dyDescent="0.25">
      <c r="A148" s="292"/>
      <c r="B148" s="296"/>
      <c r="C148" s="99" t="s">
        <v>105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 t="shared" si="45"/>
        <v>12</v>
      </c>
    </row>
    <row r="149" spans="1:32" ht="15.75" x14ac:dyDescent="0.25">
      <c r="A149" s="292"/>
      <c r="B149" s="296"/>
      <c r="C149" s="99" t="s">
        <v>106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 t="shared" si="45"/>
        <v>1333</v>
      </c>
    </row>
    <row r="150" spans="1:32" ht="15.75" x14ac:dyDescent="0.25">
      <c r="A150" s="292"/>
      <c r="B150" s="296"/>
      <c r="C150" s="99" t="s">
        <v>107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 t="shared" si="45"/>
        <v>0</v>
      </c>
    </row>
    <row r="151" spans="1:32" ht="15.75" x14ac:dyDescent="0.25">
      <c r="A151" s="292"/>
      <c r="B151" s="296"/>
      <c r="C151" s="99" t="s">
        <v>108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 t="shared" si="45"/>
        <v>874</v>
      </c>
    </row>
    <row r="152" spans="1:32" ht="15.75" x14ac:dyDescent="0.25">
      <c r="A152" s="292"/>
      <c r="B152" s="296"/>
      <c r="C152" s="99" t="s">
        <v>109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 t="shared" si="45"/>
        <v>0</v>
      </c>
    </row>
    <row r="153" spans="1:32" ht="15.75" x14ac:dyDescent="0.25">
      <c r="A153" s="292"/>
      <c r="B153" s="296"/>
      <c r="C153" s="99" t="s">
        <v>110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 t="shared" si="45"/>
        <v>511</v>
      </c>
    </row>
    <row r="154" spans="1:32" ht="15.75" x14ac:dyDescent="0.25">
      <c r="A154" s="292"/>
      <c r="B154" s="296"/>
      <c r="C154" s="99" t="s">
        <v>111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 t="shared" si="45"/>
        <v>0</v>
      </c>
    </row>
    <row r="155" spans="1:32" ht="15.75" x14ac:dyDescent="0.25">
      <c r="A155" s="292"/>
      <c r="B155" s="296"/>
      <c r="C155" s="99" t="s">
        <v>112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 t="shared" si="45"/>
        <v>215</v>
      </c>
    </row>
    <row r="156" spans="1:32" ht="15.75" x14ac:dyDescent="0.25">
      <c r="A156" s="292"/>
      <c r="B156" s="296"/>
      <c r="C156" s="99" t="s">
        <v>113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 t="shared" si="45"/>
        <v>11</v>
      </c>
    </row>
    <row r="157" spans="1:32" ht="16.5" thickBot="1" x14ac:dyDescent="0.3">
      <c r="A157" s="292"/>
      <c r="B157" s="296"/>
      <c r="C157" s="100" t="s">
        <v>114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 t="shared" si="45"/>
        <v>125</v>
      </c>
    </row>
    <row r="158" spans="1:32" ht="18.75" x14ac:dyDescent="0.25">
      <c r="A158" s="292"/>
      <c r="B158" s="297" t="s">
        <v>72</v>
      </c>
      <c r="C158" s="298"/>
      <c r="D158" s="182"/>
      <c r="E158" s="182">
        <f>SUM(E143:E157)</f>
        <v>300</v>
      </c>
      <c r="F158" s="182">
        <f t="shared" ref="F158:AD158" si="46">SUM(F143:F157)</f>
        <v>386</v>
      </c>
      <c r="G158" s="182">
        <f t="shared" si="46"/>
        <v>284</v>
      </c>
      <c r="H158" s="182">
        <f t="shared" si="46"/>
        <v>284</v>
      </c>
      <c r="I158" s="182">
        <f t="shared" si="46"/>
        <v>305</v>
      </c>
      <c r="J158" s="182"/>
      <c r="K158" s="182"/>
      <c r="L158" s="182">
        <f t="shared" si="46"/>
        <v>337</v>
      </c>
      <c r="M158" s="182">
        <f t="shared" si="46"/>
        <v>346</v>
      </c>
      <c r="N158" s="182">
        <f t="shared" si="46"/>
        <v>274</v>
      </c>
      <c r="O158" s="182">
        <f t="shared" si="46"/>
        <v>356</v>
      </c>
      <c r="P158" s="182">
        <f t="shared" si="46"/>
        <v>379</v>
      </c>
      <c r="Q158" s="182"/>
      <c r="R158" s="182"/>
      <c r="S158" s="182">
        <f t="shared" si="46"/>
        <v>233</v>
      </c>
      <c r="T158" s="181"/>
      <c r="U158" s="181"/>
      <c r="V158" s="182">
        <f t="shared" si="46"/>
        <v>160</v>
      </c>
      <c r="W158" s="182">
        <f t="shared" si="46"/>
        <v>342</v>
      </c>
      <c r="X158" s="182"/>
      <c r="Y158" s="182"/>
      <c r="Z158" s="182">
        <f t="shared" si="46"/>
        <v>326</v>
      </c>
      <c r="AA158" s="182">
        <f t="shared" si="46"/>
        <v>355</v>
      </c>
      <c r="AB158" s="182">
        <f t="shared" si="46"/>
        <v>335</v>
      </c>
      <c r="AC158" s="182">
        <f t="shared" si="46"/>
        <v>222</v>
      </c>
      <c r="AD158" s="182">
        <f t="shared" si="46"/>
        <v>287</v>
      </c>
      <c r="AE158" s="182"/>
      <c r="AF158" s="150">
        <f t="shared" si="45"/>
        <v>5511</v>
      </c>
    </row>
    <row r="159" spans="1:32" ht="18.75" x14ac:dyDescent="0.25">
      <c r="A159" s="292"/>
      <c r="B159" s="299" t="s">
        <v>71</v>
      </c>
      <c r="C159" s="300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 t="shared" si="45"/>
        <v>5385</v>
      </c>
    </row>
    <row r="160" spans="1:32" ht="18.75" x14ac:dyDescent="0.25">
      <c r="A160" s="292"/>
      <c r="B160" s="301" t="s">
        <v>115</v>
      </c>
      <c r="C160" s="302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 t="shared" si="45"/>
        <v>7200</v>
      </c>
    </row>
    <row r="161" spans="1:33" ht="18.75" x14ac:dyDescent="0.25">
      <c r="A161" s="292"/>
      <c r="B161" s="301" t="s">
        <v>125</v>
      </c>
      <c r="C161" s="302"/>
      <c r="D161" s="104"/>
      <c r="E161" s="104">
        <f>E160-E159</f>
        <v>104</v>
      </c>
      <c r="F161" s="104">
        <f t="shared" ref="F161:AD161" si="47">F160-F159</f>
        <v>24</v>
      </c>
      <c r="G161" s="104">
        <f t="shared" si="47"/>
        <v>120</v>
      </c>
      <c r="H161" s="104">
        <f t="shared" si="47"/>
        <v>120</v>
      </c>
      <c r="I161" s="104">
        <f t="shared" si="47"/>
        <v>102</v>
      </c>
      <c r="J161" s="104"/>
      <c r="K161" s="104"/>
      <c r="L161" s="104">
        <f t="shared" si="47"/>
        <v>68</v>
      </c>
      <c r="M161" s="104">
        <f t="shared" si="47"/>
        <v>64</v>
      </c>
      <c r="N161" s="104">
        <f t="shared" si="47"/>
        <v>133</v>
      </c>
      <c r="O161" s="104">
        <f t="shared" si="47"/>
        <v>57</v>
      </c>
      <c r="P161" s="104">
        <f t="shared" si="47"/>
        <v>25</v>
      </c>
      <c r="Q161" s="104"/>
      <c r="R161" s="104"/>
      <c r="S161" s="104">
        <f t="shared" si="47"/>
        <v>167</v>
      </c>
      <c r="T161" s="181"/>
      <c r="U161" s="181"/>
      <c r="V161" s="104">
        <f t="shared" si="47"/>
        <v>252</v>
      </c>
      <c r="W161" s="104">
        <f t="shared" si="47"/>
        <v>62</v>
      </c>
      <c r="X161" s="104"/>
      <c r="Y161" s="104"/>
      <c r="Z161" s="104">
        <f t="shared" si="47"/>
        <v>77</v>
      </c>
      <c r="AA161" s="104">
        <f t="shared" si="47"/>
        <v>51</v>
      </c>
      <c r="AB161" s="104">
        <f t="shared" si="47"/>
        <v>74</v>
      </c>
      <c r="AC161" s="104">
        <f t="shared" si="47"/>
        <v>186</v>
      </c>
      <c r="AD161" s="104">
        <f t="shared" si="47"/>
        <v>129</v>
      </c>
      <c r="AE161" s="104"/>
      <c r="AF161" s="153">
        <f t="shared" si="45"/>
        <v>1815</v>
      </c>
    </row>
    <row r="162" spans="1:33" ht="18.75" x14ac:dyDescent="0.25">
      <c r="A162" s="292"/>
      <c r="B162" s="301" t="s">
        <v>197</v>
      </c>
      <c r="C162" s="302"/>
      <c r="D162" s="104"/>
      <c r="E162" s="104">
        <f>E160-E158</f>
        <v>100</v>
      </c>
      <c r="F162" s="104">
        <f t="shared" ref="F162:AD162" si="48">F160-F158</f>
        <v>14</v>
      </c>
      <c r="G162" s="104">
        <f t="shared" si="48"/>
        <v>116</v>
      </c>
      <c r="H162" s="104">
        <f t="shared" si="48"/>
        <v>116</v>
      </c>
      <c r="I162" s="104">
        <f t="shared" si="48"/>
        <v>95</v>
      </c>
      <c r="J162" s="104"/>
      <c r="K162" s="104"/>
      <c r="L162" s="104">
        <f t="shared" si="48"/>
        <v>63</v>
      </c>
      <c r="M162" s="104">
        <f t="shared" si="48"/>
        <v>54</v>
      </c>
      <c r="N162" s="104">
        <f t="shared" si="48"/>
        <v>126</v>
      </c>
      <c r="O162" s="104">
        <f t="shared" si="48"/>
        <v>44</v>
      </c>
      <c r="P162" s="104">
        <f t="shared" si="48"/>
        <v>21</v>
      </c>
      <c r="Q162" s="104"/>
      <c r="R162" s="104"/>
      <c r="S162" s="104">
        <f t="shared" si="48"/>
        <v>167</v>
      </c>
      <c r="T162" s="181"/>
      <c r="U162" s="181"/>
      <c r="V162" s="104">
        <f t="shared" si="48"/>
        <v>240</v>
      </c>
      <c r="W162" s="104">
        <f t="shared" si="48"/>
        <v>58</v>
      </c>
      <c r="X162" s="104"/>
      <c r="Y162" s="104"/>
      <c r="Z162" s="104">
        <f t="shared" si="48"/>
        <v>74</v>
      </c>
      <c r="AA162" s="104">
        <f t="shared" si="48"/>
        <v>45</v>
      </c>
      <c r="AB162" s="104">
        <f t="shared" si="48"/>
        <v>65</v>
      </c>
      <c r="AC162" s="104">
        <f t="shared" si="48"/>
        <v>178</v>
      </c>
      <c r="AD162" s="104">
        <f t="shared" si="48"/>
        <v>113</v>
      </c>
      <c r="AE162" s="104"/>
      <c r="AF162" s="153">
        <f t="shared" si="45"/>
        <v>1689</v>
      </c>
    </row>
    <row r="163" spans="1:33" ht="16.5" thickBot="1" x14ac:dyDescent="0.3">
      <c r="A163" s="292"/>
      <c r="B163" s="303" t="s">
        <v>116</v>
      </c>
      <c r="C163" s="304"/>
      <c r="D163" s="104"/>
      <c r="E163" s="104">
        <f>E144+E146+E148+E150+E152+E154</f>
        <v>0</v>
      </c>
      <c r="F163" s="104">
        <f t="shared" ref="F163:AD163" si="49">F144+F146+F148+F150+F152+F154</f>
        <v>0</v>
      </c>
      <c r="G163" s="104">
        <f t="shared" si="49"/>
        <v>1</v>
      </c>
      <c r="H163" s="104">
        <f t="shared" si="49"/>
        <v>1</v>
      </c>
      <c r="I163" s="104">
        <f t="shared" si="49"/>
        <v>2</v>
      </c>
      <c r="J163" s="104"/>
      <c r="K163" s="104"/>
      <c r="L163" s="104">
        <f t="shared" si="49"/>
        <v>1</v>
      </c>
      <c r="M163" s="104">
        <f t="shared" si="49"/>
        <v>0</v>
      </c>
      <c r="N163" s="104">
        <f t="shared" si="49"/>
        <v>1</v>
      </c>
      <c r="O163" s="104">
        <f t="shared" si="49"/>
        <v>1</v>
      </c>
      <c r="P163" s="104">
        <f t="shared" si="49"/>
        <v>2</v>
      </c>
      <c r="Q163" s="104"/>
      <c r="R163" s="104"/>
      <c r="S163" s="104">
        <f t="shared" si="49"/>
        <v>0</v>
      </c>
      <c r="T163" s="181"/>
      <c r="U163" s="181"/>
      <c r="V163" s="104">
        <f t="shared" si="49"/>
        <v>0</v>
      </c>
      <c r="W163" s="104">
        <f t="shared" si="49"/>
        <v>1</v>
      </c>
      <c r="X163" s="104"/>
      <c r="Y163" s="104"/>
      <c r="Z163" s="104">
        <f t="shared" si="49"/>
        <v>1</v>
      </c>
      <c r="AA163" s="104">
        <f t="shared" si="49"/>
        <v>0</v>
      </c>
      <c r="AB163" s="104">
        <f t="shared" si="49"/>
        <v>0</v>
      </c>
      <c r="AC163" s="104">
        <f t="shared" si="49"/>
        <v>0</v>
      </c>
      <c r="AD163" s="104">
        <f t="shared" si="49"/>
        <v>1</v>
      </c>
      <c r="AE163" s="104"/>
      <c r="AF163" s="149">
        <f t="shared" si="45"/>
        <v>12</v>
      </c>
    </row>
    <row r="164" spans="1:33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166</v>
      </c>
    </row>
    <row r="165" spans="1:33" ht="16.5" thickBot="1" x14ac:dyDescent="0.3">
      <c r="A165" s="312" t="s">
        <v>154</v>
      </c>
      <c r="B165" s="310" t="s">
        <v>2</v>
      </c>
      <c r="C165" s="311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 t="shared" ref="AF165:AF186" si="50">SUM(D165:AE165)</f>
        <v>45</v>
      </c>
      <c r="AG165" s="13"/>
    </row>
    <row r="166" spans="1:33" ht="15.75" x14ac:dyDescent="0.25">
      <c r="A166" s="313"/>
      <c r="B166" s="296" t="s">
        <v>3</v>
      </c>
      <c r="C166" s="99" t="s">
        <v>102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 t="shared" si="50"/>
        <v>462</v>
      </c>
    </row>
    <row r="167" spans="1:33" ht="15.75" x14ac:dyDescent="0.25">
      <c r="A167" s="313"/>
      <c r="B167" s="296"/>
      <c r="C167" s="99" t="s">
        <v>103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 t="shared" si="50"/>
        <v>20</v>
      </c>
    </row>
    <row r="168" spans="1:33" ht="15.75" x14ac:dyDescent="0.25">
      <c r="A168" s="313"/>
      <c r="B168" s="296"/>
      <c r="C168" s="99" t="s">
        <v>117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 t="shared" si="50"/>
        <v>365</v>
      </c>
    </row>
    <row r="169" spans="1:33" ht="15.75" x14ac:dyDescent="0.25">
      <c r="A169" s="313"/>
      <c r="B169" s="296"/>
      <c r="C169" s="99" t="s">
        <v>118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 t="shared" si="50"/>
        <v>22</v>
      </c>
    </row>
    <row r="170" spans="1:33" ht="15.75" x14ac:dyDescent="0.25">
      <c r="A170" s="313"/>
      <c r="B170" s="296"/>
      <c r="C170" s="99" t="s">
        <v>104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 t="shared" si="50"/>
        <v>2097</v>
      </c>
    </row>
    <row r="171" spans="1:33" ht="15.75" x14ac:dyDescent="0.25">
      <c r="A171" s="313"/>
      <c r="B171" s="296"/>
      <c r="C171" s="99" t="s">
        <v>105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 t="shared" si="50"/>
        <v>126</v>
      </c>
    </row>
    <row r="172" spans="1:33" ht="15.75" x14ac:dyDescent="0.25">
      <c r="A172" s="313"/>
      <c r="B172" s="296"/>
      <c r="C172" s="99" t="s">
        <v>106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 t="shared" si="50"/>
        <v>1269</v>
      </c>
    </row>
    <row r="173" spans="1:33" ht="15.75" x14ac:dyDescent="0.25">
      <c r="A173" s="313"/>
      <c r="B173" s="296"/>
      <c r="C173" s="99" t="s">
        <v>107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 t="shared" si="50"/>
        <v>54</v>
      </c>
    </row>
    <row r="174" spans="1:33" ht="15.75" x14ac:dyDescent="0.25">
      <c r="A174" s="313"/>
      <c r="B174" s="296"/>
      <c r="C174" s="99" t="s">
        <v>108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 t="shared" si="50"/>
        <v>1087</v>
      </c>
    </row>
    <row r="175" spans="1:33" ht="15.75" x14ac:dyDescent="0.25">
      <c r="A175" s="313"/>
      <c r="B175" s="296"/>
      <c r="C175" s="99" t="s">
        <v>109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 t="shared" si="50"/>
        <v>32</v>
      </c>
    </row>
    <row r="176" spans="1:33" ht="15.75" x14ac:dyDescent="0.25">
      <c r="A176" s="313"/>
      <c r="B176" s="296"/>
      <c r="C176" s="99" t="s">
        <v>110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 t="shared" si="50"/>
        <v>677</v>
      </c>
    </row>
    <row r="177" spans="1:33" ht="15.75" x14ac:dyDescent="0.25">
      <c r="A177" s="313"/>
      <c r="B177" s="296"/>
      <c r="C177" s="99" t="s">
        <v>111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 t="shared" si="50"/>
        <v>27</v>
      </c>
    </row>
    <row r="178" spans="1:33" ht="15.75" x14ac:dyDescent="0.25">
      <c r="A178" s="313"/>
      <c r="B178" s="296"/>
      <c r="C178" s="99" t="s">
        <v>112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 t="shared" si="50"/>
        <v>96</v>
      </c>
    </row>
    <row r="179" spans="1:33" ht="15.75" x14ac:dyDescent="0.25">
      <c r="A179" s="313"/>
      <c r="B179" s="296"/>
      <c r="C179" s="99" t="s">
        <v>113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 t="shared" si="50"/>
        <v>7</v>
      </c>
    </row>
    <row r="180" spans="1:33" ht="16.5" thickBot="1" x14ac:dyDescent="0.3">
      <c r="A180" s="313"/>
      <c r="B180" s="296"/>
      <c r="C180" s="100" t="s">
        <v>114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 t="shared" si="50"/>
        <v>208</v>
      </c>
    </row>
    <row r="181" spans="1:33" ht="18.75" x14ac:dyDescent="0.25">
      <c r="A181" s="313"/>
      <c r="B181" s="297" t="s">
        <v>72</v>
      </c>
      <c r="C181" s="298"/>
      <c r="D181" s="182"/>
      <c r="E181" s="182">
        <f>SUM(E166:E180)</f>
        <v>345</v>
      </c>
      <c r="F181" s="182">
        <f t="shared" ref="F181:AD181" si="51">SUM(F166:F180)</f>
        <v>373</v>
      </c>
      <c r="G181" s="182">
        <f t="shared" si="51"/>
        <v>392</v>
      </c>
      <c r="H181" s="182">
        <f t="shared" si="51"/>
        <v>400</v>
      </c>
      <c r="I181" s="182">
        <f t="shared" si="51"/>
        <v>337</v>
      </c>
      <c r="J181" s="182"/>
      <c r="K181" s="182"/>
      <c r="L181" s="182">
        <f t="shared" si="51"/>
        <v>400</v>
      </c>
      <c r="M181" s="182">
        <f t="shared" si="51"/>
        <v>400</v>
      </c>
      <c r="N181" s="182">
        <f t="shared" si="51"/>
        <v>393</v>
      </c>
      <c r="O181" s="182">
        <f t="shared" si="51"/>
        <v>400</v>
      </c>
      <c r="P181" s="182">
        <f t="shared" si="51"/>
        <v>400</v>
      </c>
      <c r="Q181" s="182"/>
      <c r="R181" s="182"/>
      <c r="S181" s="182">
        <f t="shared" si="51"/>
        <v>294</v>
      </c>
      <c r="T181" s="181"/>
      <c r="U181" s="181"/>
      <c r="V181" s="182">
        <f t="shared" si="51"/>
        <v>400</v>
      </c>
      <c r="W181" s="182">
        <f t="shared" si="51"/>
        <v>382</v>
      </c>
      <c r="X181" s="182"/>
      <c r="Y181" s="182"/>
      <c r="Z181" s="182">
        <f t="shared" si="51"/>
        <v>357</v>
      </c>
      <c r="AA181" s="182">
        <f t="shared" si="51"/>
        <v>350</v>
      </c>
      <c r="AB181" s="182">
        <f t="shared" si="51"/>
        <v>334</v>
      </c>
      <c r="AC181" s="182">
        <f t="shared" si="51"/>
        <v>265</v>
      </c>
      <c r="AD181" s="182">
        <f t="shared" si="51"/>
        <v>327</v>
      </c>
      <c r="AE181" s="182"/>
      <c r="AF181" s="150">
        <f t="shared" si="50"/>
        <v>6549</v>
      </c>
    </row>
    <row r="182" spans="1:33" ht="18.75" x14ac:dyDescent="0.25">
      <c r="A182" s="313"/>
      <c r="B182" s="299" t="s">
        <v>71</v>
      </c>
      <c r="C182" s="300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 t="shared" si="50"/>
        <v>6479</v>
      </c>
    </row>
    <row r="183" spans="1:33" ht="18.75" x14ac:dyDescent="0.25">
      <c r="A183" s="313"/>
      <c r="B183" s="301" t="s">
        <v>115</v>
      </c>
      <c r="C183" s="302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 t="shared" si="50"/>
        <v>7200</v>
      </c>
    </row>
    <row r="184" spans="1:33" ht="18.75" x14ac:dyDescent="0.25">
      <c r="A184" s="313"/>
      <c r="B184" s="301" t="s">
        <v>125</v>
      </c>
      <c r="C184" s="302"/>
      <c r="D184" s="104"/>
      <c r="E184" s="104">
        <f>E183-E182</f>
        <v>57</v>
      </c>
      <c r="F184" s="104">
        <f t="shared" ref="F184:AD184" si="52">F183-F182</f>
        <v>34</v>
      </c>
      <c r="G184" s="104">
        <f t="shared" si="52"/>
        <v>11</v>
      </c>
      <c r="H184" s="104">
        <f t="shared" si="52"/>
        <v>5</v>
      </c>
      <c r="I184" s="104">
        <f t="shared" si="52"/>
        <v>69</v>
      </c>
      <c r="J184" s="104"/>
      <c r="K184" s="104"/>
      <c r="L184" s="104">
        <f t="shared" si="52"/>
        <v>2</v>
      </c>
      <c r="M184" s="104">
        <f t="shared" si="52"/>
        <v>2</v>
      </c>
      <c r="N184" s="104">
        <f t="shared" si="52"/>
        <v>9</v>
      </c>
      <c r="O184" s="104">
        <f t="shared" si="52"/>
        <v>5</v>
      </c>
      <c r="P184" s="104">
        <f t="shared" si="52"/>
        <v>9</v>
      </c>
      <c r="Q184" s="104"/>
      <c r="R184" s="104"/>
      <c r="S184" s="104">
        <f t="shared" si="52"/>
        <v>106</v>
      </c>
      <c r="T184" s="181"/>
      <c r="U184" s="181"/>
      <c r="V184" s="104">
        <f t="shared" si="52"/>
        <v>1</v>
      </c>
      <c r="W184" s="104">
        <f t="shared" si="52"/>
        <v>20</v>
      </c>
      <c r="X184" s="104"/>
      <c r="Y184" s="104"/>
      <c r="Z184" s="104">
        <f t="shared" si="52"/>
        <v>50</v>
      </c>
      <c r="AA184" s="104">
        <f t="shared" si="52"/>
        <v>53</v>
      </c>
      <c r="AB184" s="104">
        <f t="shared" si="52"/>
        <v>71</v>
      </c>
      <c r="AC184" s="104">
        <f t="shared" si="52"/>
        <v>138</v>
      </c>
      <c r="AD184" s="104">
        <f t="shared" si="52"/>
        <v>79</v>
      </c>
      <c r="AE184" s="104"/>
      <c r="AF184" s="153">
        <f t="shared" si="50"/>
        <v>721</v>
      </c>
    </row>
    <row r="185" spans="1:33" ht="18.75" x14ac:dyDescent="0.25">
      <c r="A185" s="313"/>
      <c r="B185" s="301" t="s">
        <v>197</v>
      </c>
      <c r="C185" s="302"/>
      <c r="D185" s="104"/>
      <c r="E185" s="104">
        <f>E183-E181</f>
        <v>55</v>
      </c>
      <c r="F185" s="104">
        <f t="shared" ref="F185:AD185" si="53">F183-F181</f>
        <v>27</v>
      </c>
      <c r="G185" s="104">
        <f t="shared" si="53"/>
        <v>8</v>
      </c>
      <c r="H185" s="104">
        <f t="shared" si="53"/>
        <v>0</v>
      </c>
      <c r="I185" s="104">
        <f t="shared" si="53"/>
        <v>63</v>
      </c>
      <c r="J185" s="104"/>
      <c r="K185" s="104"/>
      <c r="L185" s="104">
        <f t="shared" si="53"/>
        <v>0</v>
      </c>
      <c r="M185" s="104">
        <f t="shared" si="53"/>
        <v>0</v>
      </c>
      <c r="N185" s="104">
        <f t="shared" si="53"/>
        <v>7</v>
      </c>
      <c r="O185" s="104">
        <f t="shared" si="53"/>
        <v>0</v>
      </c>
      <c r="P185" s="104">
        <f t="shared" si="53"/>
        <v>0</v>
      </c>
      <c r="Q185" s="104"/>
      <c r="R185" s="104"/>
      <c r="S185" s="104">
        <f t="shared" si="53"/>
        <v>106</v>
      </c>
      <c r="T185" s="181"/>
      <c r="U185" s="181"/>
      <c r="V185" s="104">
        <f t="shared" si="53"/>
        <v>0</v>
      </c>
      <c r="W185" s="104">
        <f t="shared" si="53"/>
        <v>18</v>
      </c>
      <c r="X185" s="104"/>
      <c r="Y185" s="104"/>
      <c r="Z185" s="104">
        <f t="shared" si="53"/>
        <v>43</v>
      </c>
      <c r="AA185" s="104">
        <f t="shared" si="53"/>
        <v>50</v>
      </c>
      <c r="AB185" s="104">
        <f t="shared" si="53"/>
        <v>66</v>
      </c>
      <c r="AC185" s="104">
        <f t="shared" si="53"/>
        <v>135</v>
      </c>
      <c r="AD185" s="104">
        <f t="shared" si="53"/>
        <v>73</v>
      </c>
      <c r="AE185" s="104"/>
      <c r="AF185" s="153">
        <f t="shared" si="50"/>
        <v>651</v>
      </c>
    </row>
    <row r="186" spans="1:33" ht="16.5" thickBot="1" x14ac:dyDescent="0.3">
      <c r="A186" s="313"/>
      <c r="B186" s="303" t="s">
        <v>116</v>
      </c>
      <c r="C186" s="304"/>
      <c r="D186" s="104"/>
      <c r="E186" s="104">
        <f>E167+E169+E171+E173+E175+E177</f>
        <v>12</v>
      </c>
      <c r="F186" s="104">
        <f t="shared" ref="F186:AD186" si="54">F167+F169+F171+F173+F175+F177</f>
        <v>21</v>
      </c>
      <c r="G186" s="104">
        <f t="shared" si="54"/>
        <v>23</v>
      </c>
      <c r="H186" s="104">
        <f t="shared" si="54"/>
        <v>14</v>
      </c>
      <c r="I186" s="104">
        <f t="shared" si="54"/>
        <v>14</v>
      </c>
      <c r="J186" s="104"/>
      <c r="K186" s="104"/>
      <c r="L186" s="104">
        <f t="shared" si="54"/>
        <v>16</v>
      </c>
      <c r="M186" s="104">
        <f t="shared" si="54"/>
        <v>15</v>
      </c>
      <c r="N186" s="104">
        <f t="shared" si="54"/>
        <v>7</v>
      </c>
      <c r="O186" s="104">
        <f t="shared" si="54"/>
        <v>22</v>
      </c>
      <c r="P186" s="104">
        <f t="shared" si="54"/>
        <v>13</v>
      </c>
      <c r="Q186" s="104"/>
      <c r="R186" s="104"/>
      <c r="S186" s="104">
        <f t="shared" si="54"/>
        <v>7</v>
      </c>
      <c r="T186" s="181"/>
      <c r="U186" s="181"/>
      <c r="V186" s="104">
        <f t="shared" si="54"/>
        <v>22</v>
      </c>
      <c r="W186" s="104">
        <f t="shared" si="54"/>
        <v>28</v>
      </c>
      <c r="X186" s="104"/>
      <c r="Y186" s="104"/>
      <c r="Z186" s="104">
        <f t="shared" si="54"/>
        <v>14</v>
      </c>
      <c r="AA186" s="104">
        <f t="shared" si="54"/>
        <v>10</v>
      </c>
      <c r="AB186" s="104">
        <f t="shared" si="54"/>
        <v>18</v>
      </c>
      <c r="AC186" s="104">
        <f t="shared" si="54"/>
        <v>13</v>
      </c>
      <c r="AD186" s="104">
        <f t="shared" si="54"/>
        <v>12</v>
      </c>
      <c r="AE186" s="104"/>
      <c r="AF186" s="149">
        <f t="shared" si="50"/>
        <v>281</v>
      </c>
    </row>
    <row r="187" spans="1:33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166</v>
      </c>
    </row>
    <row r="188" spans="1:33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 t="shared" ref="AF188:AF209" si="55">SUM(D188:AE188)</f>
        <v>7</v>
      </c>
    </row>
    <row r="189" spans="1:33" ht="15.75" x14ac:dyDescent="0.25">
      <c r="A189" s="315"/>
      <c r="B189" s="296" t="s">
        <v>3</v>
      </c>
      <c r="C189" s="99" t="s">
        <v>102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 t="shared" si="55"/>
        <v>374</v>
      </c>
    </row>
    <row r="190" spans="1:33" ht="15.75" x14ac:dyDescent="0.25">
      <c r="A190" s="315"/>
      <c r="B190" s="296"/>
      <c r="C190" s="99" t="s">
        <v>103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 t="shared" si="55"/>
        <v>0</v>
      </c>
    </row>
    <row r="191" spans="1:33" ht="15.75" x14ac:dyDescent="0.25">
      <c r="A191" s="315"/>
      <c r="B191" s="296"/>
      <c r="C191" s="99" t="s">
        <v>117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 t="shared" si="55"/>
        <v>332</v>
      </c>
    </row>
    <row r="192" spans="1:33" ht="15.75" x14ac:dyDescent="0.25">
      <c r="A192" s="315"/>
      <c r="B192" s="296"/>
      <c r="C192" s="99" t="s">
        <v>118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 t="shared" si="55"/>
        <v>0</v>
      </c>
    </row>
    <row r="193" spans="1:32" ht="15.75" x14ac:dyDescent="0.25">
      <c r="A193" s="315"/>
      <c r="B193" s="296"/>
      <c r="C193" s="99" t="s">
        <v>104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 t="shared" si="55"/>
        <v>1467</v>
      </c>
    </row>
    <row r="194" spans="1:32" ht="15.75" x14ac:dyDescent="0.25">
      <c r="A194" s="315"/>
      <c r="B194" s="296"/>
      <c r="C194" s="99" t="s">
        <v>105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 t="shared" si="55"/>
        <v>3</v>
      </c>
    </row>
    <row r="195" spans="1:32" ht="15.75" x14ac:dyDescent="0.25">
      <c r="A195" s="315"/>
      <c r="B195" s="296"/>
      <c r="C195" s="99" t="s">
        <v>106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 t="shared" si="55"/>
        <v>1624</v>
      </c>
    </row>
    <row r="196" spans="1:32" ht="15.75" x14ac:dyDescent="0.25">
      <c r="A196" s="315"/>
      <c r="B196" s="296"/>
      <c r="C196" s="99" t="s">
        <v>107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 t="shared" si="55"/>
        <v>0</v>
      </c>
    </row>
    <row r="197" spans="1:32" ht="15.75" x14ac:dyDescent="0.25">
      <c r="A197" s="315"/>
      <c r="B197" s="296"/>
      <c r="C197" s="99" t="s">
        <v>108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 t="shared" si="55"/>
        <v>464</v>
      </c>
    </row>
    <row r="198" spans="1:32" ht="15.75" x14ac:dyDescent="0.25">
      <c r="A198" s="315"/>
      <c r="B198" s="296"/>
      <c r="C198" s="99" t="s">
        <v>109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 t="shared" si="55"/>
        <v>0</v>
      </c>
    </row>
    <row r="199" spans="1:32" ht="15.75" x14ac:dyDescent="0.25">
      <c r="A199" s="315"/>
      <c r="B199" s="296"/>
      <c r="C199" s="99" t="s">
        <v>110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 t="shared" si="55"/>
        <v>304</v>
      </c>
    </row>
    <row r="200" spans="1:32" ht="15.75" x14ac:dyDescent="0.25">
      <c r="A200" s="315"/>
      <c r="B200" s="296"/>
      <c r="C200" s="99" t="s">
        <v>111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 t="shared" si="55"/>
        <v>0</v>
      </c>
    </row>
    <row r="201" spans="1:32" ht="15.75" x14ac:dyDescent="0.25">
      <c r="A201" s="315"/>
      <c r="B201" s="296"/>
      <c r="C201" s="99" t="s">
        <v>112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 t="shared" si="55"/>
        <v>53</v>
      </c>
    </row>
    <row r="202" spans="1:32" ht="15.75" x14ac:dyDescent="0.25">
      <c r="A202" s="315"/>
      <c r="B202" s="296"/>
      <c r="C202" s="99" t="s">
        <v>113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 t="shared" si="55"/>
        <v>9</v>
      </c>
    </row>
    <row r="203" spans="1:32" ht="16.5" thickBot="1" x14ac:dyDescent="0.3">
      <c r="A203" s="315"/>
      <c r="B203" s="296"/>
      <c r="C203" s="100" t="s">
        <v>114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 t="shared" si="55"/>
        <v>85</v>
      </c>
    </row>
    <row r="204" spans="1:32" ht="18.75" x14ac:dyDescent="0.25">
      <c r="A204" s="315"/>
      <c r="B204" s="297" t="s">
        <v>72</v>
      </c>
      <c r="C204" s="298"/>
      <c r="D204" s="182"/>
      <c r="E204" s="182">
        <f>SUM(E189:E203)</f>
        <v>222</v>
      </c>
      <c r="F204" s="182">
        <f t="shared" ref="F204:AD204" si="56">SUM(F189:F203)</f>
        <v>264</v>
      </c>
      <c r="G204" s="182">
        <f t="shared" si="56"/>
        <v>248</v>
      </c>
      <c r="H204" s="182">
        <f t="shared" si="56"/>
        <v>281</v>
      </c>
      <c r="I204" s="182">
        <f t="shared" si="56"/>
        <v>194</v>
      </c>
      <c r="J204" s="182"/>
      <c r="K204" s="182"/>
      <c r="L204" s="182">
        <f t="shared" si="56"/>
        <v>328</v>
      </c>
      <c r="M204" s="182">
        <f t="shared" si="56"/>
        <v>284</v>
      </c>
      <c r="N204" s="182">
        <f t="shared" si="56"/>
        <v>319</v>
      </c>
      <c r="O204" s="182">
        <f t="shared" si="56"/>
        <v>277</v>
      </c>
      <c r="P204" s="182">
        <f t="shared" si="56"/>
        <v>365</v>
      </c>
      <c r="Q204" s="182"/>
      <c r="R204" s="182"/>
      <c r="S204" s="182">
        <f t="shared" si="56"/>
        <v>173</v>
      </c>
      <c r="T204" s="181"/>
      <c r="U204" s="181"/>
      <c r="V204" s="182">
        <f t="shared" si="56"/>
        <v>254</v>
      </c>
      <c r="W204" s="182">
        <f t="shared" si="56"/>
        <v>238</v>
      </c>
      <c r="X204" s="182"/>
      <c r="Y204" s="182"/>
      <c r="Z204" s="182">
        <f t="shared" si="56"/>
        <v>256</v>
      </c>
      <c r="AA204" s="182">
        <f t="shared" si="56"/>
        <v>322</v>
      </c>
      <c r="AB204" s="182">
        <f t="shared" si="56"/>
        <v>280</v>
      </c>
      <c r="AC204" s="182">
        <f t="shared" si="56"/>
        <v>175</v>
      </c>
      <c r="AD204" s="182">
        <f t="shared" si="56"/>
        <v>235</v>
      </c>
      <c r="AE204" s="182"/>
      <c r="AF204" s="150">
        <f t="shared" si="55"/>
        <v>4715</v>
      </c>
    </row>
    <row r="205" spans="1:32" ht="18.75" x14ac:dyDescent="0.25">
      <c r="A205" s="315"/>
      <c r="B205" s="299" t="s">
        <v>71</v>
      </c>
      <c r="C205" s="300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 t="shared" si="55"/>
        <v>4715</v>
      </c>
    </row>
    <row r="206" spans="1:32" ht="18.75" x14ac:dyDescent="0.25">
      <c r="A206" s="315"/>
      <c r="B206" s="301" t="s">
        <v>115</v>
      </c>
      <c r="C206" s="302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 t="shared" si="55"/>
        <v>7200</v>
      </c>
    </row>
    <row r="207" spans="1:32" ht="18.75" x14ac:dyDescent="0.25">
      <c r="A207" s="315"/>
      <c r="B207" s="301" t="s">
        <v>125</v>
      </c>
      <c r="C207" s="302"/>
      <c r="D207" s="104"/>
      <c r="E207" s="104">
        <f>E206-E205</f>
        <v>178</v>
      </c>
      <c r="F207" s="104">
        <f t="shared" ref="F207:AD207" si="57">F206-F205</f>
        <v>136</v>
      </c>
      <c r="G207" s="104">
        <f t="shared" si="57"/>
        <v>152</v>
      </c>
      <c r="H207" s="104">
        <f t="shared" si="57"/>
        <v>119</v>
      </c>
      <c r="I207" s="104">
        <f t="shared" si="57"/>
        <v>206</v>
      </c>
      <c r="J207" s="104"/>
      <c r="K207" s="104"/>
      <c r="L207" s="104">
        <f t="shared" si="57"/>
        <v>72</v>
      </c>
      <c r="M207" s="104">
        <f t="shared" si="57"/>
        <v>116</v>
      </c>
      <c r="N207" s="104">
        <f t="shared" si="57"/>
        <v>81</v>
      </c>
      <c r="O207" s="104">
        <f t="shared" si="57"/>
        <v>123</v>
      </c>
      <c r="P207" s="104">
        <f t="shared" si="57"/>
        <v>35</v>
      </c>
      <c r="Q207" s="104"/>
      <c r="R207" s="104"/>
      <c r="S207" s="104">
        <f t="shared" si="57"/>
        <v>227</v>
      </c>
      <c r="T207" s="181"/>
      <c r="U207" s="181"/>
      <c r="V207" s="104">
        <f t="shared" si="57"/>
        <v>146</v>
      </c>
      <c r="W207" s="104">
        <f t="shared" si="57"/>
        <v>162</v>
      </c>
      <c r="X207" s="104"/>
      <c r="Y207" s="104"/>
      <c r="Z207" s="104">
        <f t="shared" si="57"/>
        <v>144</v>
      </c>
      <c r="AA207" s="104">
        <f t="shared" si="57"/>
        <v>78</v>
      </c>
      <c r="AB207" s="104">
        <f t="shared" si="57"/>
        <v>120</v>
      </c>
      <c r="AC207" s="104">
        <f t="shared" si="57"/>
        <v>225</v>
      </c>
      <c r="AD207" s="104">
        <f t="shared" si="57"/>
        <v>165</v>
      </c>
      <c r="AE207" s="104"/>
      <c r="AF207" s="153">
        <f t="shared" si="55"/>
        <v>2485</v>
      </c>
    </row>
    <row r="208" spans="1:32" ht="18.75" x14ac:dyDescent="0.25">
      <c r="A208" s="315"/>
      <c r="B208" s="301" t="s">
        <v>197</v>
      </c>
      <c r="C208" s="302"/>
      <c r="D208" s="104"/>
      <c r="E208" s="104">
        <f>E206-E204</f>
        <v>178</v>
      </c>
      <c r="F208" s="104">
        <f t="shared" ref="F208:AD208" si="58">F206-F204</f>
        <v>136</v>
      </c>
      <c r="G208" s="104">
        <f t="shared" si="58"/>
        <v>152</v>
      </c>
      <c r="H208" s="104">
        <f t="shared" si="58"/>
        <v>119</v>
      </c>
      <c r="I208" s="104">
        <f t="shared" si="58"/>
        <v>206</v>
      </c>
      <c r="J208" s="104"/>
      <c r="K208" s="104"/>
      <c r="L208" s="104">
        <f t="shared" si="58"/>
        <v>72</v>
      </c>
      <c r="M208" s="104">
        <f t="shared" si="58"/>
        <v>116</v>
      </c>
      <c r="N208" s="104">
        <f t="shared" si="58"/>
        <v>81</v>
      </c>
      <c r="O208" s="104">
        <f t="shared" si="58"/>
        <v>123</v>
      </c>
      <c r="P208" s="104">
        <f t="shared" si="58"/>
        <v>35</v>
      </c>
      <c r="Q208" s="104"/>
      <c r="R208" s="104"/>
      <c r="S208" s="104">
        <f t="shared" si="58"/>
        <v>227</v>
      </c>
      <c r="T208" s="181"/>
      <c r="U208" s="181"/>
      <c r="V208" s="104">
        <f t="shared" si="58"/>
        <v>146</v>
      </c>
      <c r="W208" s="104">
        <f t="shared" si="58"/>
        <v>162</v>
      </c>
      <c r="X208" s="104"/>
      <c r="Y208" s="104"/>
      <c r="Z208" s="104">
        <f t="shared" si="58"/>
        <v>144</v>
      </c>
      <c r="AA208" s="104">
        <f t="shared" si="58"/>
        <v>78</v>
      </c>
      <c r="AB208" s="104">
        <f t="shared" si="58"/>
        <v>120</v>
      </c>
      <c r="AC208" s="104">
        <f t="shared" si="58"/>
        <v>225</v>
      </c>
      <c r="AD208" s="104">
        <f t="shared" si="58"/>
        <v>165</v>
      </c>
      <c r="AE208" s="104"/>
      <c r="AF208" s="153">
        <f t="shared" si="55"/>
        <v>2485</v>
      </c>
    </row>
    <row r="209" spans="1:33" ht="16.5" thickBot="1" x14ac:dyDescent="0.3">
      <c r="A209" s="315"/>
      <c r="B209" s="303" t="s">
        <v>116</v>
      </c>
      <c r="C209" s="304"/>
      <c r="D209" s="104"/>
      <c r="E209" s="104">
        <f>E190+E192+E194+E196+E198+E200</f>
        <v>0</v>
      </c>
      <c r="F209" s="104">
        <f t="shared" ref="F209:AD209" si="59">F190+F192+F194+F196+F198+F200</f>
        <v>0</v>
      </c>
      <c r="G209" s="104">
        <f t="shared" si="59"/>
        <v>0</v>
      </c>
      <c r="H209" s="104">
        <f t="shared" si="59"/>
        <v>1</v>
      </c>
      <c r="I209" s="104">
        <f t="shared" si="59"/>
        <v>1</v>
      </c>
      <c r="J209" s="104"/>
      <c r="K209" s="104"/>
      <c r="L209" s="104">
        <f t="shared" si="59"/>
        <v>0</v>
      </c>
      <c r="M209" s="104">
        <f t="shared" si="59"/>
        <v>0</v>
      </c>
      <c r="N209" s="104">
        <f t="shared" si="59"/>
        <v>1</v>
      </c>
      <c r="O209" s="104">
        <f t="shared" si="59"/>
        <v>0</v>
      </c>
      <c r="P209" s="104">
        <f t="shared" si="59"/>
        <v>0</v>
      </c>
      <c r="Q209" s="104"/>
      <c r="R209" s="104"/>
      <c r="S209" s="104">
        <f t="shared" si="59"/>
        <v>0</v>
      </c>
      <c r="T209" s="181"/>
      <c r="U209" s="181"/>
      <c r="V209" s="104">
        <f t="shared" si="59"/>
        <v>0</v>
      </c>
      <c r="W209" s="104">
        <f t="shared" si="59"/>
        <v>0</v>
      </c>
      <c r="X209" s="104"/>
      <c r="Y209" s="104"/>
      <c r="Z209" s="104">
        <f t="shared" si="59"/>
        <v>0</v>
      </c>
      <c r="AA209" s="104">
        <f t="shared" si="59"/>
        <v>0</v>
      </c>
      <c r="AB209" s="104">
        <f t="shared" si="59"/>
        <v>0</v>
      </c>
      <c r="AC209" s="104">
        <f t="shared" si="59"/>
        <v>0</v>
      </c>
      <c r="AD209" s="104">
        <f t="shared" si="59"/>
        <v>0</v>
      </c>
      <c r="AE209" s="104"/>
      <c r="AF209" s="149">
        <f t="shared" si="55"/>
        <v>3</v>
      </c>
    </row>
    <row r="210" spans="1:33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166</v>
      </c>
    </row>
    <row r="211" spans="1:33" ht="16.5" thickBot="1" x14ac:dyDescent="0.3">
      <c r="A211" s="314" t="s">
        <v>156</v>
      </c>
      <c r="B211" s="310" t="s">
        <v>2</v>
      </c>
      <c r="C211" s="311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 t="shared" ref="AF211:AF232" si="60">SUM(D211:AE211)</f>
        <v>144</v>
      </c>
    </row>
    <row r="212" spans="1:33" ht="15.75" x14ac:dyDescent="0.25">
      <c r="A212" s="315"/>
      <c r="B212" s="296" t="s">
        <v>3</v>
      </c>
      <c r="C212" s="99" t="s">
        <v>102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 t="shared" si="60"/>
        <v>820</v>
      </c>
    </row>
    <row r="213" spans="1:33" ht="15.75" x14ac:dyDescent="0.25">
      <c r="A213" s="315"/>
      <c r="B213" s="296"/>
      <c r="C213" s="99" t="s">
        <v>103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 t="shared" si="60"/>
        <v>19</v>
      </c>
    </row>
    <row r="214" spans="1:33" ht="15.75" x14ac:dyDescent="0.25">
      <c r="A214" s="315"/>
      <c r="B214" s="296"/>
      <c r="C214" s="99" t="s">
        <v>117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 t="shared" si="60"/>
        <v>707</v>
      </c>
    </row>
    <row r="215" spans="1:33" ht="15.75" x14ac:dyDescent="0.25">
      <c r="A215" s="315"/>
      <c r="B215" s="296"/>
      <c r="C215" s="99" t="s">
        <v>118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 t="shared" si="60"/>
        <v>5</v>
      </c>
    </row>
    <row r="216" spans="1:33" ht="15.75" x14ac:dyDescent="0.25">
      <c r="A216" s="315"/>
      <c r="B216" s="296"/>
      <c r="C216" s="99" t="s">
        <v>104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 t="shared" si="60"/>
        <v>792</v>
      </c>
    </row>
    <row r="217" spans="1:33" ht="15.75" x14ac:dyDescent="0.25">
      <c r="A217" s="315"/>
      <c r="B217" s="296"/>
      <c r="C217" s="99" t="s">
        <v>105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 t="shared" si="60"/>
        <v>43</v>
      </c>
    </row>
    <row r="218" spans="1:33" ht="15.75" x14ac:dyDescent="0.25">
      <c r="A218" s="315"/>
      <c r="B218" s="296"/>
      <c r="C218" s="99" t="s">
        <v>106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 t="shared" si="60"/>
        <v>836</v>
      </c>
    </row>
    <row r="219" spans="1:33" ht="15.75" x14ac:dyDescent="0.25">
      <c r="A219" s="315"/>
      <c r="B219" s="296"/>
      <c r="C219" s="99" t="s">
        <v>107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 t="shared" si="60"/>
        <v>13</v>
      </c>
    </row>
    <row r="220" spans="1:33" ht="15.75" x14ac:dyDescent="0.25">
      <c r="A220" s="315"/>
      <c r="B220" s="296"/>
      <c r="C220" s="99" t="s">
        <v>108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 t="shared" si="60"/>
        <v>302</v>
      </c>
    </row>
    <row r="221" spans="1:33" ht="15.75" x14ac:dyDescent="0.25">
      <c r="A221" s="315"/>
      <c r="B221" s="296"/>
      <c r="C221" s="99" t="s">
        <v>109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 t="shared" si="60"/>
        <v>33</v>
      </c>
    </row>
    <row r="222" spans="1:33" ht="15.75" x14ac:dyDescent="0.25">
      <c r="A222" s="315"/>
      <c r="B222" s="296"/>
      <c r="C222" s="99" t="s">
        <v>110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 t="shared" si="60"/>
        <v>197</v>
      </c>
    </row>
    <row r="223" spans="1:33" ht="15.75" x14ac:dyDescent="0.25">
      <c r="A223" s="315"/>
      <c r="B223" s="296"/>
      <c r="C223" s="99" t="s">
        <v>111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 t="shared" si="60"/>
        <v>7</v>
      </c>
    </row>
    <row r="224" spans="1:33" ht="15.75" x14ac:dyDescent="0.25">
      <c r="A224" s="315"/>
      <c r="B224" s="296"/>
      <c r="C224" s="99" t="s">
        <v>112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 t="shared" si="60"/>
        <v>332</v>
      </c>
    </row>
    <row r="225" spans="1:33" ht="15.75" x14ac:dyDescent="0.25">
      <c r="A225" s="315"/>
      <c r="B225" s="296"/>
      <c r="C225" s="99" t="s">
        <v>113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 t="shared" si="60"/>
        <v>9</v>
      </c>
    </row>
    <row r="226" spans="1:33" ht="16.5" thickBot="1" x14ac:dyDescent="0.3">
      <c r="A226" s="315"/>
      <c r="B226" s="296"/>
      <c r="C226" s="100" t="s">
        <v>114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 t="shared" si="60"/>
        <v>233</v>
      </c>
    </row>
    <row r="227" spans="1:33" ht="18.75" x14ac:dyDescent="0.25">
      <c r="A227" s="315"/>
      <c r="B227" s="297" t="s">
        <v>72</v>
      </c>
      <c r="C227" s="298"/>
      <c r="D227" s="182"/>
      <c r="E227" s="182">
        <f t="shared" ref="E227" si="61">SUM(E212:E226)</f>
        <v>200</v>
      </c>
      <c r="F227" s="182">
        <f t="shared" ref="F227:AD227" si="62">SUM(F212:F226)</f>
        <v>191</v>
      </c>
      <c r="G227" s="182">
        <f t="shared" si="62"/>
        <v>201</v>
      </c>
      <c r="H227" s="182">
        <f t="shared" si="62"/>
        <v>270</v>
      </c>
      <c r="I227" s="182">
        <f t="shared" si="62"/>
        <v>253</v>
      </c>
      <c r="J227" s="182"/>
      <c r="K227" s="182"/>
      <c r="L227" s="182">
        <f t="shared" si="62"/>
        <v>210</v>
      </c>
      <c r="M227" s="182">
        <f t="shared" si="62"/>
        <v>259</v>
      </c>
      <c r="N227" s="182">
        <f t="shared" si="62"/>
        <v>207</v>
      </c>
      <c r="O227" s="182">
        <f t="shared" si="62"/>
        <v>259</v>
      </c>
      <c r="P227" s="182">
        <f t="shared" si="62"/>
        <v>352</v>
      </c>
      <c r="Q227" s="182"/>
      <c r="R227" s="182"/>
      <c r="S227" s="182">
        <f t="shared" si="62"/>
        <v>188</v>
      </c>
      <c r="T227" s="181"/>
      <c r="U227" s="181"/>
      <c r="V227" s="182">
        <f t="shared" si="62"/>
        <v>257</v>
      </c>
      <c r="W227" s="182">
        <f t="shared" si="62"/>
        <v>262</v>
      </c>
      <c r="X227" s="182"/>
      <c r="Y227" s="182"/>
      <c r="Z227" s="182">
        <f t="shared" si="62"/>
        <v>249</v>
      </c>
      <c r="AA227" s="182">
        <f t="shared" si="62"/>
        <v>282</v>
      </c>
      <c r="AB227" s="182">
        <f t="shared" si="62"/>
        <v>238</v>
      </c>
      <c r="AC227" s="182">
        <f t="shared" si="62"/>
        <v>200</v>
      </c>
      <c r="AD227" s="182">
        <f t="shared" si="62"/>
        <v>270</v>
      </c>
      <c r="AE227" s="182"/>
      <c r="AF227" s="150">
        <f t="shared" si="60"/>
        <v>4348</v>
      </c>
    </row>
    <row r="228" spans="1:33" ht="18.75" x14ac:dyDescent="0.25">
      <c r="A228" s="315"/>
      <c r="B228" s="299" t="s">
        <v>71</v>
      </c>
      <c r="C228" s="300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 t="shared" si="60"/>
        <v>4348</v>
      </c>
    </row>
    <row r="229" spans="1:33" ht="18.75" x14ac:dyDescent="0.25">
      <c r="A229" s="315"/>
      <c r="B229" s="301" t="s">
        <v>115</v>
      </c>
      <c r="C229" s="302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 t="shared" si="60"/>
        <v>7200</v>
      </c>
    </row>
    <row r="230" spans="1:33" ht="18.75" x14ac:dyDescent="0.25">
      <c r="A230" s="315"/>
      <c r="B230" s="301" t="s">
        <v>125</v>
      </c>
      <c r="C230" s="302"/>
      <c r="D230" s="104"/>
      <c r="E230" s="104">
        <f>E229-E228</f>
        <v>200</v>
      </c>
      <c r="F230" s="104">
        <f t="shared" ref="F230:AD230" si="63">F229-F228</f>
        <v>209</v>
      </c>
      <c r="G230" s="104">
        <f t="shared" si="63"/>
        <v>199</v>
      </c>
      <c r="H230" s="104">
        <f t="shared" si="63"/>
        <v>130</v>
      </c>
      <c r="I230" s="104">
        <f t="shared" si="63"/>
        <v>147</v>
      </c>
      <c r="J230" s="104"/>
      <c r="K230" s="104"/>
      <c r="L230" s="104">
        <f t="shared" si="63"/>
        <v>190</v>
      </c>
      <c r="M230" s="104">
        <f t="shared" si="63"/>
        <v>141</v>
      </c>
      <c r="N230" s="104">
        <f t="shared" si="63"/>
        <v>193</v>
      </c>
      <c r="O230" s="104">
        <f t="shared" si="63"/>
        <v>141</v>
      </c>
      <c r="P230" s="104">
        <f t="shared" si="63"/>
        <v>48</v>
      </c>
      <c r="Q230" s="104"/>
      <c r="R230" s="104"/>
      <c r="S230" s="104">
        <f t="shared" si="63"/>
        <v>212</v>
      </c>
      <c r="T230" s="181"/>
      <c r="U230" s="181"/>
      <c r="V230" s="104">
        <f t="shared" si="63"/>
        <v>143</v>
      </c>
      <c r="W230" s="104">
        <f t="shared" si="63"/>
        <v>138</v>
      </c>
      <c r="X230" s="104"/>
      <c r="Y230" s="104"/>
      <c r="Z230" s="104">
        <f t="shared" si="63"/>
        <v>151</v>
      </c>
      <c r="AA230" s="104">
        <f t="shared" si="63"/>
        <v>118</v>
      </c>
      <c r="AB230" s="104">
        <f t="shared" si="63"/>
        <v>162</v>
      </c>
      <c r="AC230" s="104">
        <f t="shared" si="63"/>
        <v>200</v>
      </c>
      <c r="AD230" s="104">
        <f t="shared" si="63"/>
        <v>130</v>
      </c>
      <c r="AE230" s="104"/>
      <c r="AF230" s="153">
        <f t="shared" si="60"/>
        <v>2852</v>
      </c>
    </row>
    <row r="231" spans="1:33" ht="18.75" x14ac:dyDescent="0.25">
      <c r="A231" s="315"/>
      <c r="B231" s="301" t="s">
        <v>197</v>
      </c>
      <c r="C231" s="302"/>
      <c r="D231" s="104"/>
      <c r="E231" s="104">
        <f t="shared" ref="E231" si="64">E229-E227</f>
        <v>200</v>
      </c>
      <c r="F231" s="104">
        <f t="shared" ref="F231:AD231" si="65">F229-F227</f>
        <v>209</v>
      </c>
      <c r="G231" s="104">
        <f t="shared" si="65"/>
        <v>199</v>
      </c>
      <c r="H231" s="104">
        <f t="shared" si="65"/>
        <v>130</v>
      </c>
      <c r="I231" s="104">
        <f t="shared" si="65"/>
        <v>147</v>
      </c>
      <c r="J231" s="104"/>
      <c r="K231" s="104"/>
      <c r="L231" s="104">
        <f t="shared" si="65"/>
        <v>190</v>
      </c>
      <c r="M231" s="104">
        <f t="shared" si="65"/>
        <v>141</v>
      </c>
      <c r="N231" s="104">
        <f t="shared" si="65"/>
        <v>193</v>
      </c>
      <c r="O231" s="104">
        <f t="shared" si="65"/>
        <v>141</v>
      </c>
      <c r="P231" s="104">
        <f t="shared" si="65"/>
        <v>48</v>
      </c>
      <c r="Q231" s="104"/>
      <c r="R231" s="104"/>
      <c r="S231" s="104">
        <f t="shared" si="65"/>
        <v>212</v>
      </c>
      <c r="T231" s="181"/>
      <c r="U231" s="181"/>
      <c r="V231" s="104">
        <f t="shared" si="65"/>
        <v>143</v>
      </c>
      <c r="W231" s="104">
        <f t="shared" si="65"/>
        <v>138</v>
      </c>
      <c r="X231" s="104"/>
      <c r="Y231" s="104"/>
      <c r="Z231" s="104">
        <f t="shared" si="65"/>
        <v>151</v>
      </c>
      <c r="AA231" s="104">
        <f t="shared" si="65"/>
        <v>118</v>
      </c>
      <c r="AB231" s="104">
        <f t="shared" si="65"/>
        <v>162</v>
      </c>
      <c r="AC231" s="104">
        <f t="shared" si="65"/>
        <v>200</v>
      </c>
      <c r="AD231" s="104">
        <f t="shared" si="65"/>
        <v>130</v>
      </c>
      <c r="AE231" s="104"/>
      <c r="AF231" s="153">
        <f t="shared" si="60"/>
        <v>2852</v>
      </c>
    </row>
    <row r="232" spans="1:33" ht="16.5" thickBot="1" x14ac:dyDescent="0.3">
      <c r="A232" s="315"/>
      <c r="B232" s="303" t="s">
        <v>116</v>
      </c>
      <c r="C232" s="304"/>
      <c r="D232" s="104"/>
      <c r="E232" s="104">
        <f>E213+E215+E217+E219+E221+E223</f>
        <v>7</v>
      </c>
      <c r="F232" s="104">
        <f t="shared" ref="F232:AD232" si="66">F213+F215+F217+F219+F221+F223</f>
        <v>2</v>
      </c>
      <c r="G232" s="104">
        <f t="shared" si="66"/>
        <v>3</v>
      </c>
      <c r="H232" s="104">
        <f t="shared" si="66"/>
        <v>8</v>
      </c>
      <c r="I232" s="104">
        <f t="shared" si="66"/>
        <v>6</v>
      </c>
      <c r="J232" s="104"/>
      <c r="K232" s="104"/>
      <c r="L232" s="104">
        <f t="shared" si="66"/>
        <v>8</v>
      </c>
      <c r="M232" s="104">
        <f t="shared" si="66"/>
        <v>6</v>
      </c>
      <c r="N232" s="104">
        <f t="shared" si="66"/>
        <v>1</v>
      </c>
      <c r="O232" s="104">
        <f t="shared" si="66"/>
        <v>6</v>
      </c>
      <c r="P232" s="104">
        <f t="shared" si="66"/>
        <v>4</v>
      </c>
      <c r="Q232" s="104"/>
      <c r="R232" s="104"/>
      <c r="S232" s="104">
        <f t="shared" si="66"/>
        <v>9</v>
      </c>
      <c r="T232" s="181"/>
      <c r="U232" s="181"/>
      <c r="V232" s="104">
        <f t="shared" si="66"/>
        <v>10</v>
      </c>
      <c r="W232" s="104">
        <f t="shared" si="66"/>
        <v>10</v>
      </c>
      <c r="X232" s="104"/>
      <c r="Y232" s="104"/>
      <c r="Z232" s="104">
        <f t="shared" si="66"/>
        <v>8</v>
      </c>
      <c r="AA232" s="104">
        <f t="shared" si="66"/>
        <v>7</v>
      </c>
      <c r="AB232" s="104">
        <f t="shared" si="66"/>
        <v>10</v>
      </c>
      <c r="AC232" s="104">
        <f t="shared" si="66"/>
        <v>3</v>
      </c>
      <c r="AD232" s="104">
        <f t="shared" si="66"/>
        <v>12</v>
      </c>
      <c r="AE232" s="104"/>
      <c r="AF232" s="149">
        <f t="shared" si="60"/>
        <v>120</v>
      </c>
    </row>
    <row r="233" spans="1:33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166</v>
      </c>
    </row>
    <row r="234" spans="1:33" ht="16.5" thickBot="1" x14ac:dyDescent="0.3">
      <c r="A234" s="314" t="s">
        <v>157</v>
      </c>
      <c r="B234" s="310" t="s">
        <v>2</v>
      </c>
      <c r="C234" s="311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 t="shared" ref="AF234:AF255" si="67">SUM(D234:AE234)</f>
        <v>194</v>
      </c>
    </row>
    <row r="235" spans="1:33" ht="15.75" x14ac:dyDescent="0.25">
      <c r="A235" s="315"/>
      <c r="B235" s="296" t="s">
        <v>3</v>
      </c>
      <c r="C235" s="99" t="s">
        <v>102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 t="shared" si="67"/>
        <v>710</v>
      </c>
    </row>
    <row r="236" spans="1:33" ht="15.75" x14ac:dyDescent="0.25">
      <c r="A236" s="315"/>
      <c r="B236" s="296"/>
      <c r="C236" s="99" t="s">
        <v>103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 t="shared" si="67"/>
        <v>13</v>
      </c>
    </row>
    <row r="237" spans="1:33" ht="15.75" x14ac:dyDescent="0.25">
      <c r="A237" s="315"/>
      <c r="B237" s="296"/>
      <c r="C237" s="99" t="s">
        <v>117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 t="shared" si="67"/>
        <v>415</v>
      </c>
    </row>
    <row r="238" spans="1:33" ht="15.75" x14ac:dyDescent="0.25">
      <c r="A238" s="315"/>
      <c r="B238" s="296"/>
      <c r="C238" s="99" t="s">
        <v>118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 t="shared" si="67"/>
        <v>4</v>
      </c>
    </row>
    <row r="239" spans="1:33" ht="15.75" x14ac:dyDescent="0.25">
      <c r="A239" s="315"/>
      <c r="B239" s="296"/>
      <c r="C239" s="99" t="s">
        <v>104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 t="shared" si="67"/>
        <v>1992</v>
      </c>
    </row>
    <row r="240" spans="1:33" ht="15.75" x14ac:dyDescent="0.25">
      <c r="A240" s="315"/>
      <c r="B240" s="296"/>
      <c r="C240" s="99" t="s">
        <v>105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 t="shared" si="67"/>
        <v>105</v>
      </c>
    </row>
    <row r="241" spans="1:33" ht="15.75" x14ac:dyDescent="0.25">
      <c r="A241" s="315"/>
      <c r="B241" s="296"/>
      <c r="C241" s="99" t="s">
        <v>106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 t="shared" si="67"/>
        <v>715</v>
      </c>
    </row>
    <row r="242" spans="1:33" ht="15.75" x14ac:dyDescent="0.25">
      <c r="A242" s="315"/>
      <c r="B242" s="296"/>
      <c r="C242" s="99" t="s">
        <v>107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 t="shared" si="67"/>
        <v>17</v>
      </c>
    </row>
    <row r="243" spans="1:33" ht="15.75" x14ac:dyDescent="0.25">
      <c r="A243" s="315"/>
      <c r="B243" s="296"/>
      <c r="C243" s="99" t="s">
        <v>108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 t="shared" si="67"/>
        <v>508</v>
      </c>
    </row>
    <row r="244" spans="1:33" ht="15.75" x14ac:dyDescent="0.25">
      <c r="A244" s="315"/>
      <c r="B244" s="296"/>
      <c r="C244" s="99" t="s">
        <v>109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 t="shared" si="67"/>
        <v>21</v>
      </c>
    </row>
    <row r="245" spans="1:33" ht="15.75" x14ac:dyDescent="0.25">
      <c r="A245" s="315"/>
      <c r="B245" s="296"/>
      <c r="C245" s="99" t="s">
        <v>110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 t="shared" si="67"/>
        <v>173</v>
      </c>
    </row>
    <row r="246" spans="1:33" ht="15.75" x14ac:dyDescent="0.25">
      <c r="A246" s="315"/>
      <c r="B246" s="296"/>
      <c r="C246" s="99" t="s">
        <v>111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 t="shared" si="67"/>
        <v>6</v>
      </c>
    </row>
    <row r="247" spans="1:33" ht="15.75" x14ac:dyDescent="0.25">
      <c r="A247" s="315"/>
      <c r="B247" s="296"/>
      <c r="C247" s="99" t="s">
        <v>112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 t="shared" si="67"/>
        <v>179</v>
      </c>
    </row>
    <row r="248" spans="1:33" ht="15.75" x14ac:dyDescent="0.25">
      <c r="A248" s="315"/>
      <c r="B248" s="296"/>
      <c r="C248" s="99" t="s">
        <v>113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 t="shared" si="67"/>
        <v>4</v>
      </c>
    </row>
    <row r="249" spans="1:33" ht="16.5" thickBot="1" x14ac:dyDescent="0.3">
      <c r="A249" s="315"/>
      <c r="B249" s="296"/>
      <c r="C249" s="100" t="s">
        <v>114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 t="shared" si="67"/>
        <v>227</v>
      </c>
    </row>
    <row r="250" spans="1:33" ht="18.75" x14ac:dyDescent="0.25">
      <c r="A250" s="315"/>
      <c r="B250" s="297" t="s">
        <v>72</v>
      </c>
      <c r="C250" s="298"/>
      <c r="D250" s="182"/>
      <c r="E250" s="182">
        <f t="shared" ref="E250" si="68">SUM(E235:E249)</f>
        <v>279</v>
      </c>
      <c r="F250" s="182">
        <f t="shared" ref="F250:AD250" si="69">SUM(F235:F249)</f>
        <v>300</v>
      </c>
      <c r="G250" s="182">
        <f t="shared" si="69"/>
        <v>210</v>
      </c>
      <c r="H250" s="182">
        <f t="shared" si="69"/>
        <v>266</v>
      </c>
      <c r="I250" s="182">
        <f t="shared" si="69"/>
        <v>300</v>
      </c>
      <c r="J250" s="182"/>
      <c r="K250" s="182"/>
      <c r="L250" s="182">
        <f t="shared" si="69"/>
        <v>245</v>
      </c>
      <c r="M250" s="182">
        <f t="shared" si="69"/>
        <v>275</v>
      </c>
      <c r="N250" s="182">
        <f t="shared" si="69"/>
        <v>290</v>
      </c>
      <c r="O250" s="182">
        <f t="shared" si="69"/>
        <v>267</v>
      </c>
      <c r="P250" s="182">
        <f t="shared" si="69"/>
        <v>332</v>
      </c>
      <c r="Q250" s="182"/>
      <c r="R250" s="182"/>
      <c r="S250" s="182">
        <f t="shared" si="69"/>
        <v>274</v>
      </c>
      <c r="T250" s="181"/>
      <c r="U250" s="181"/>
      <c r="V250" s="182">
        <f t="shared" si="69"/>
        <v>293</v>
      </c>
      <c r="W250" s="182">
        <f t="shared" si="69"/>
        <v>283</v>
      </c>
      <c r="X250" s="182"/>
      <c r="Y250" s="182"/>
      <c r="Z250" s="182">
        <f t="shared" si="69"/>
        <v>241</v>
      </c>
      <c r="AA250" s="182">
        <f t="shared" si="69"/>
        <v>316</v>
      </c>
      <c r="AB250" s="182">
        <f t="shared" si="69"/>
        <v>308</v>
      </c>
      <c r="AC250" s="182">
        <f t="shared" si="69"/>
        <v>310</v>
      </c>
      <c r="AD250" s="182">
        <f t="shared" si="69"/>
        <v>300</v>
      </c>
      <c r="AE250" s="182"/>
      <c r="AF250" s="150">
        <f t="shared" si="67"/>
        <v>5089</v>
      </c>
    </row>
    <row r="251" spans="1:33" ht="18.75" x14ac:dyDescent="0.25">
      <c r="A251" s="315"/>
      <c r="B251" s="299" t="s">
        <v>71</v>
      </c>
      <c r="C251" s="300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 t="shared" si="67"/>
        <v>4930</v>
      </c>
    </row>
    <row r="252" spans="1:33" ht="18.75" x14ac:dyDescent="0.25">
      <c r="A252" s="315"/>
      <c r="B252" s="301" t="s">
        <v>115</v>
      </c>
      <c r="C252" s="302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 t="shared" si="67"/>
        <v>7200</v>
      </c>
    </row>
    <row r="253" spans="1:33" ht="18.75" x14ac:dyDescent="0.25">
      <c r="A253" s="315"/>
      <c r="B253" s="301" t="s">
        <v>125</v>
      </c>
      <c r="C253" s="302"/>
      <c r="D253" s="104"/>
      <c r="E253" s="104">
        <f>E252-E251</f>
        <v>121</v>
      </c>
      <c r="F253" s="104">
        <f t="shared" ref="F253:AD253" si="70">F252-F251</f>
        <v>100</v>
      </c>
      <c r="G253" s="104">
        <f t="shared" si="70"/>
        <v>197</v>
      </c>
      <c r="H253" s="104">
        <f t="shared" si="70"/>
        <v>136</v>
      </c>
      <c r="I253" s="104">
        <f t="shared" si="70"/>
        <v>107</v>
      </c>
      <c r="J253" s="104"/>
      <c r="K253" s="104"/>
      <c r="L253" s="104">
        <f t="shared" si="70"/>
        <v>161</v>
      </c>
      <c r="M253" s="104">
        <f t="shared" si="70"/>
        <v>131</v>
      </c>
      <c r="N253" s="104">
        <f t="shared" si="70"/>
        <v>115</v>
      </c>
      <c r="O253" s="104">
        <f t="shared" si="70"/>
        <v>137</v>
      </c>
      <c r="P253" s="104">
        <f t="shared" si="70"/>
        <v>168</v>
      </c>
      <c r="Q253" s="104"/>
      <c r="R253" s="104"/>
      <c r="S253" s="104">
        <f t="shared" si="70"/>
        <v>126</v>
      </c>
      <c r="T253" s="181"/>
      <c r="U253" s="181"/>
      <c r="V253" s="104">
        <f t="shared" si="70"/>
        <v>110</v>
      </c>
      <c r="W253" s="104">
        <f t="shared" si="70"/>
        <v>120</v>
      </c>
      <c r="X253" s="104"/>
      <c r="Y253" s="104"/>
      <c r="Z253" s="104">
        <f t="shared" si="70"/>
        <v>166</v>
      </c>
      <c r="AA253" s="104">
        <f t="shared" si="70"/>
        <v>85</v>
      </c>
      <c r="AB253" s="104">
        <f t="shared" si="70"/>
        <v>95</v>
      </c>
      <c r="AC253" s="104">
        <f t="shared" si="70"/>
        <v>95</v>
      </c>
      <c r="AD253" s="104">
        <f t="shared" si="70"/>
        <v>100</v>
      </c>
      <c r="AE253" s="104"/>
      <c r="AF253" s="153">
        <f t="shared" si="67"/>
        <v>2270</v>
      </c>
    </row>
    <row r="254" spans="1:33" ht="18.75" x14ac:dyDescent="0.25">
      <c r="A254" s="315"/>
      <c r="B254" s="301" t="s">
        <v>197</v>
      </c>
      <c r="C254" s="302"/>
      <c r="D254" s="104"/>
      <c r="E254" s="104">
        <f>E252-E250</f>
        <v>121</v>
      </c>
      <c r="F254" s="104">
        <f t="shared" ref="F254:AD254" si="71">F252-F250</f>
        <v>100</v>
      </c>
      <c r="G254" s="104">
        <f t="shared" si="71"/>
        <v>190</v>
      </c>
      <c r="H254" s="104">
        <f t="shared" si="71"/>
        <v>134</v>
      </c>
      <c r="I254" s="104">
        <f t="shared" si="71"/>
        <v>100</v>
      </c>
      <c r="J254" s="104"/>
      <c r="K254" s="104"/>
      <c r="L254" s="104">
        <f t="shared" si="71"/>
        <v>155</v>
      </c>
      <c r="M254" s="104">
        <f t="shared" si="71"/>
        <v>125</v>
      </c>
      <c r="N254" s="104">
        <f t="shared" si="71"/>
        <v>110</v>
      </c>
      <c r="O254" s="104">
        <f t="shared" si="71"/>
        <v>133</v>
      </c>
      <c r="P254" s="104">
        <f t="shared" si="71"/>
        <v>68</v>
      </c>
      <c r="Q254" s="104"/>
      <c r="R254" s="104"/>
      <c r="S254" s="104">
        <f t="shared" si="71"/>
        <v>126</v>
      </c>
      <c r="T254" s="181"/>
      <c r="U254" s="181"/>
      <c r="V254" s="104">
        <f t="shared" si="71"/>
        <v>107</v>
      </c>
      <c r="W254" s="104">
        <f t="shared" si="71"/>
        <v>117</v>
      </c>
      <c r="X254" s="104"/>
      <c r="Y254" s="104"/>
      <c r="Z254" s="104">
        <f t="shared" si="71"/>
        <v>159</v>
      </c>
      <c r="AA254" s="104">
        <f t="shared" si="71"/>
        <v>84</v>
      </c>
      <c r="AB254" s="104">
        <f t="shared" si="71"/>
        <v>92</v>
      </c>
      <c r="AC254" s="104">
        <f t="shared" si="71"/>
        <v>90</v>
      </c>
      <c r="AD254" s="104">
        <f t="shared" si="71"/>
        <v>100</v>
      </c>
      <c r="AE254" s="104"/>
      <c r="AF254" s="153">
        <f t="shared" si="67"/>
        <v>2111</v>
      </c>
    </row>
    <row r="255" spans="1:33" ht="16.5" thickBot="1" x14ac:dyDescent="0.3">
      <c r="A255" s="315"/>
      <c r="B255" s="303" t="s">
        <v>116</v>
      </c>
      <c r="C255" s="304"/>
      <c r="D255" s="104"/>
      <c r="E255" s="104">
        <f>E236+E238+E240+E242+E244+E246</f>
        <v>6</v>
      </c>
      <c r="F255" s="104">
        <f t="shared" ref="F255:AD255" si="72">F236+F238+F240+F242+F244+F246</f>
        <v>10</v>
      </c>
      <c r="G255" s="104">
        <f t="shared" si="72"/>
        <v>8</v>
      </c>
      <c r="H255" s="104">
        <f t="shared" si="72"/>
        <v>6</v>
      </c>
      <c r="I255" s="104">
        <f t="shared" si="72"/>
        <v>15</v>
      </c>
      <c r="J255" s="104"/>
      <c r="K255" s="104"/>
      <c r="L255" s="104">
        <f t="shared" si="72"/>
        <v>10</v>
      </c>
      <c r="M255" s="104">
        <f t="shared" si="72"/>
        <v>7</v>
      </c>
      <c r="N255" s="104">
        <f t="shared" si="72"/>
        <v>6</v>
      </c>
      <c r="O255" s="104">
        <f t="shared" si="72"/>
        <v>7</v>
      </c>
      <c r="P255" s="104">
        <f t="shared" si="72"/>
        <v>9</v>
      </c>
      <c r="Q255" s="104"/>
      <c r="R255" s="104"/>
      <c r="S255" s="104">
        <f t="shared" si="72"/>
        <v>15</v>
      </c>
      <c r="T255" s="181"/>
      <c r="U255" s="181"/>
      <c r="V255" s="104">
        <f t="shared" si="72"/>
        <v>6</v>
      </c>
      <c r="W255" s="104">
        <f t="shared" si="72"/>
        <v>4</v>
      </c>
      <c r="X255" s="104"/>
      <c r="Y255" s="104"/>
      <c r="Z255" s="104">
        <f t="shared" si="72"/>
        <v>9</v>
      </c>
      <c r="AA255" s="104">
        <f t="shared" si="72"/>
        <v>5</v>
      </c>
      <c r="AB255" s="104">
        <f t="shared" si="72"/>
        <v>13</v>
      </c>
      <c r="AC255" s="104">
        <f t="shared" si="72"/>
        <v>18</v>
      </c>
      <c r="AD255" s="104">
        <f t="shared" si="72"/>
        <v>12</v>
      </c>
      <c r="AE255" s="104"/>
      <c r="AF255" s="149">
        <f t="shared" si="67"/>
        <v>166</v>
      </c>
    </row>
    <row r="256" spans="1:33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166</v>
      </c>
    </row>
    <row r="257" spans="1:32" ht="16.5" thickBot="1" x14ac:dyDescent="0.3">
      <c r="A257" s="314" t="s">
        <v>158</v>
      </c>
      <c r="B257" s="310" t="s">
        <v>2</v>
      </c>
      <c r="C257" s="311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 t="shared" ref="AF257:AF278" si="73">SUM(D257:AE257)</f>
        <v>13</v>
      </c>
    </row>
    <row r="258" spans="1:32" ht="15.75" x14ac:dyDescent="0.25">
      <c r="A258" s="315"/>
      <c r="B258" s="296" t="s">
        <v>3</v>
      </c>
      <c r="C258" s="99" t="s">
        <v>102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 t="shared" si="73"/>
        <v>133</v>
      </c>
    </row>
    <row r="259" spans="1:32" ht="15.75" x14ac:dyDescent="0.25">
      <c r="A259" s="315"/>
      <c r="B259" s="296"/>
      <c r="C259" s="99" t="s">
        <v>103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 t="shared" si="73"/>
        <v>14</v>
      </c>
    </row>
    <row r="260" spans="1:32" ht="15.75" x14ac:dyDescent="0.25">
      <c r="A260" s="315"/>
      <c r="B260" s="296"/>
      <c r="C260" s="99" t="s">
        <v>117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 t="shared" si="73"/>
        <v>77</v>
      </c>
    </row>
    <row r="261" spans="1:32" ht="15.75" x14ac:dyDescent="0.25">
      <c r="A261" s="315"/>
      <c r="B261" s="296"/>
      <c r="C261" s="99" t="s">
        <v>118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 t="shared" si="73"/>
        <v>24</v>
      </c>
    </row>
    <row r="262" spans="1:32" ht="15.75" x14ac:dyDescent="0.25">
      <c r="A262" s="315"/>
      <c r="B262" s="296"/>
      <c r="C262" s="99" t="s">
        <v>104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 t="shared" si="73"/>
        <v>2018</v>
      </c>
    </row>
    <row r="263" spans="1:32" ht="15.75" x14ac:dyDescent="0.25">
      <c r="A263" s="315"/>
      <c r="B263" s="296"/>
      <c r="C263" s="99" t="s">
        <v>105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 t="shared" si="73"/>
        <v>247</v>
      </c>
    </row>
    <row r="264" spans="1:32" ht="15.75" x14ac:dyDescent="0.25">
      <c r="A264" s="315"/>
      <c r="B264" s="296"/>
      <c r="C264" s="99" t="s">
        <v>106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 t="shared" si="73"/>
        <v>1079</v>
      </c>
    </row>
    <row r="265" spans="1:32" ht="15.75" x14ac:dyDescent="0.25">
      <c r="A265" s="315"/>
      <c r="B265" s="296"/>
      <c r="C265" s="99" t="s">
        <v>107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 t="shared" si="73"/>
        <v>95</v>
      </c>
    </row>
    <row r="266" spans="1:32" ht="15.75" x14ac:dyDescent="0.25">
      <c r="A266" s="315"/>
      <c r="B266" s="296"/>
      <c r="C266" s="99" t="s">
        <v>108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 t="shared" si="73"/>
        <v>771</v>
      </c>
    </row>
    <row r="267" spans="1:32" ht="15.75" x14ac:dyDescent="0.25">
      <c r="A267" s="315"/>
      <c r="B267" s="296"/>
      <c r="C267" s="99" t="s">
        <v>109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 t="shared" si="73"/>
        <v>95</v>
      </c>
    </row>
    <row r="268" spans="1:32" ht="15.75" x14ac:dyDescent="0.25">
      <c r="A268" s="315"/>
      <c r="B268" s="296"/>
      <c r="C268" s="99" t="s">
        <v>110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 t="shared" si="73"/>
        <v>444</v>
      </c>
    </row>
    <row r="269" spans="1:32" ht="15.75" x14ac:dyDescent="0.25">
      <c r="A269" s="315"/>
      <c r="B269" s="296"/>
      <c r="C269" s="99" t="s">
        <v>111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 t="shared" si="73"/>
        <v>47</v>
      </c>
    </row>
    <row r="270" spans="1:32" ht="15.75" x14ac:dyDescent="0.25">
      <c r="A270" s="315"/>
      <c r="B270" s="296"/>
      <c r="C270" s="99" t="s">
        <v>112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 t="shared" si="73"/>
        <v>6</v>
      </c>
    </row>
    <row r="271" spans="1:32" ht="15.75" x14ac:dyDescent="0.25">
      <c r="A271" s="315"/>
      <c r="B271" s="296"/>
      <c r="C271" s="99" t="s">
        <v>113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 t="shared" si="73"/>
        <v>0</v>
      </c>
    </row>
    <row r="272" spans="1:32" ht="16.5" thickBot="1" x14ac:dyDescent="0.3">
      <c r="A272" s="315"/>
      <c r="B272" s="296"/>
      <c r="C272" s="100" t="s">
        <v>114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 t="shared" si="73"/>
        <v>130</v>
      </c>
    </row>
    <row r="273" spans="1:33" ht="18.75" x14ac:dyDescent="0.25">
      <c r="A273" s="315"/>
      <c r="B273" s="297" t="s">
        <v>72</v>
      </c>
      <c r="C273" s="298"/>
      <c r="D273" s="182"/>
      <c r="E273" s="182">
        <f t="shared" ref="E273" si="74">SUM(E258:E272)</f>
        <v>228</v>
      </c>
      <c r="F273" s="182">
        <f t="shared" ref="F273:AD273" si="75">SUM(F258:F272)</f>
        <v>312</v>
      </c>
      <c r="G273" s="182">
        <f t="shared" si="75"/>
        <v>284</v>
      </c>
      <c r="H273" s="182">
        <f t="shared" si="75"/>
        <v>285</v>
      </c>
      <c r="I273" s="182">
        <f t="shared" si="75"/>
        <v>343</v>
      </c>
      <c r="J273" s="182"/>
      <c r="K273" s="182"/>
      <c r="L273" s="182">
        <f t="shared" si="75"/>
        <v>271</v>
      </c>
      <c r="M273" s="182">
        <f t="shared" si="75"/>
        <v>324</v>
      </c>
      <c r="N273" s="182">
        <f t="shared" si="75"/>
        <v>270</v>
      </c>
      <c r="O273" s="182">
        <f t="shared" si="75"/>
        <v>263</v>
      </c>
      <c r="P273" s="182">
        <f t="shared" si="75"/>
        <v>335</v>
      </c>
      <c r="Q273" s="182"/>
      <c r="R273" s="182"/>
      <c r="S273" s="182">
        <f t="shared" si="75"/>
        <v>190</v>
      </c>
      <c r="T273" s="181"/>
      <c r="U273" s="181"/>
      <c r="V273" s="182">
        <f t="shared" si="75"/>
        <v>305</v>
      </c>
      <c r="W273" s="182">
        <f t="shared" si="75"/>
        <v>362</v>
      </c>
      <c r="X273" s="182"/>
      <c r="Y273" s="182"/>
      <c r="Z273" s="182">
        <f t="shared" si="75"/>
        <v>286</v>
      </c>
      <c r="AA273" s="182">
        <f t="shared" si="75"/>
        <v>280</v>
      </c>
      <c r="AB273" s="182">
        <f t="shared" si="75"/>
        <v>297</v>
      </c>
      <c r="AC273" s="182">
        <f t="shared" si="75"/>
        <v>202</v>
      </c>
      <c r="AD273" s="182">
        <f t="shared" si="75"/>
        <v>343</v>
      </c>
      <c r="AE273" s="182"/>
      <c r="AF273" s="150">
        <f>SUM(D273:AE273)</f>
        <v>5180</v>
      </c>
    </row>
    <row r="274" spans="1:33" ht="18.75" x14ac:dyDescent="0.25">
      <c r="A274" s="315"/>
      <c r="B274" s="299" t="s">
        <v>71</v>
      </c>
      <c r="C274" s="300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3" ht="18.75" x14ac:dyDescent="0.25">
      <c r="A275" s="315"/>
      <c r="B275" s="301" t="s">
        <v>115</v>
      </c>
      <c r="C275" s="302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 t="shared" si="73"/>
        <v>7200</v>
      </c>
    </row>
    <row r="276" spans="1:33" ht="18.75" x14ac:dyDescent="0.25">
      <c r="A276" s="315"/>
      <c r="B276" s="301" t="s">
        <v>125</v>
      </c>
      <c r="C276" s="302"/>
      <c r="D276" s="104"/>
      <c r="E276" s="104">
        <f>E275-E274</f>
        <v>173</v>
      </c>
      <c r="F276" s="104">
        <f t="shared" ref="F276:AD276" si="76">F275-F274</f>
        <v>91</v>
      </c>
      <c r="G276" s="104">
        <f t="shared" si="76"/>
        <v>118</v>
      </c>
      <c r="H276" s="104">
        <f t="shared" si="76"/>
        <v>117</v>
      </c>
      <c r="I276" s="104">
        <f t="shared" si="76"/>
        <v>64</v>
      </c>
      <c r="J276" s="104"/>
      <c r="K276" s="104"/>
      <c r="L276" s="104">
        <f t="shared" si="76"/>
        <v>135</v>
      </c>
      <c r="M276" s="104">
        <f t="shared" si="76"/>
        <v>78</v>
      </c>
      <c r="N276" s="104">
        <f t="shared" si="76"/>
        <v>130</v>
      </c>
      <c r="O276" s="104">
        <f t="shared" si="76"/>
        <v>137</v>
      </c>
      <c r="P276" s="104">
        <f t="shared" si="76"/>
        <v>68</v>
      </c>
      <c r="Q276" s="104"/>
      <c r="R276" s="104"/>
      <c r="S276" s="104">
        <f t="shared" si="76"/>
        <v>217</v>
      </c>
      <c r="T276" s="181"/>
      <c r="U276" s="181"/>
      <c r="V276" s="104">
        <f t="shared" si="76"/>
        <v>100</v>
      </c>
      <c r="W276" s="104">
        <f t="shared" si="76"/>
        <v>40</v>
      </c>
      <c r="X276" s="104"/>
      <c r="Y276" s="104"/>
      <c r="Z276" s="104">
        <f t="shared" si="76"/>
        <v>114</v>
      </c>
      <c r="AA276" s="104">
        <f t="shared" si="76"/>
        <v>123</v>
      </c>
      <c r="AB276" s="104">
        <f t="shared" si="76"/>
        <v>103</v>
      </c>
      <c r="AC276" s="104">
        <f t="shared" si="76"/>
        <v>200</v>
      </c>
      <c r="AD276" s="104">
        <f t="shared" si="76"/>
        <v>60</v>
      </c>
      <c r="AE276" s="104"/>
      <c r="AF276" s="153">
        <f t="shared" si="73"/>
        <v>2068</v>
      </c>
    </row>
    <row r="277" spans="1:33" ht="18.75" x14ac:dyDescent="0.25">
      <c r="A277" s="315"/>
      <c r="B277" s="301" t="s">
        <v>197</v>
      </c>
      <c r="C277" s="302"/>
      <c r="D277" s="104"/>
      <c r="E277" s="104">
        <f t="shared" ref="E277" si="77">E275-E273</f>
        <v>172</v>
      </c>
      <c r="F277" s="104">
        <f t="shared" ref="F277:AD277" si="78">F275-F273</f>
        <v>88</v>
      </c>
      <c r="G277" s="104">
        <f t="shared" si="78"/>
        <v>116</v>
      </c>
      <c r="H277" s="104">
        <f t="shared" si="78"/>
        <v>115</v>
      </c>
      <c r="I277" s="104">
        <f t="shared" si="78"/>
        <v>57</v>
      </c>
      <c r="J277" s="104"/>
      <c r="K277" s="104"/>
      <c r="L277" s="104">
        <f t="shared" si="78"/>
        <v>129</v>
      </c>
      <c r="M277" s="104">
        <f t="shared" si="78"/>
        <v>76</v>
      </c>
      <c r="N277" s="104">
        <f t="shared" si="78"/>
        <v>130</v>
      </c>
      <c r="O277" s="104">
        <f t="shared" si="78"/>
        <v>137</v>
      </c>
      <c r="P277" s="104">
        <f t="shared" si="78"/>
        <v>65</v>
      </c>
      <c r="Q277" s="104"/>
      <c r="R277" s="104"/>
      <c r="S277" s="104">
        <f t="shared" si="78"/>
        <v>210</v>
      </c>
      <c r="T277" s="181"/>
      <c r="U277" s="181"/>
      <c r="V277" s="104">
        <f t="shared" si="78"/>
        <v>95</v>
      </c>
      <c r="W277" s="104">
        <f t="shared" si="78"/>
        <v>38</v>
      </c>
      <c r="X277" s="104"/>
      <c r="Y277" s="104"/>
      <c r="Z277" s="104">
        <f t="shared" si="78"/>
        <v>114</v>
      </c>
      <c r="AA277" s="104">
        <f t="shared" si="78"/>
        <v>120</v>
      </c>
      <c r="AB277" s="104">
        <f t="shared" si="78"/>
        <v>103</v>
      </c>
      <c r="AC277" s="104">
        <f t="shared" si="78"/>
        <v>198</v>
      </c>
      <c r="AD277" s="104">
        <f t="shared" si="78"/>
        <v>57</v>
      </c>
      <c r="AE277" s="104"/>
      <c r="AF277" s="153">
        <f t="shared" si="73"/>
        <v>2020</v>
      </c>
    </row>
    <row r="278" spans="1:33" ht="16.5" thickBot="1" x14ac:dyDescent="0.3">
      <c r="A278" s="315"/>
      <c r="B278" s="303" t="s">
        <v>116</v>
      </c>
      <c r="C278" s="304"/>
      <c r="D278" s="104"/>
      <c r="E278" s="104">
        <f>E259+E261+E263+E265+E267+E269</f>
        <v>25</v>
      </c>
      <c r="F278" s="104">
        <f t="shared" ref="F278:AD278" si="79">F259+F261+F263+F265+F267+F269</f>
        <v>21</v>
      </c>
      <c r="G278" s="104">
        <f t="shared" si="79"/>
        <v>26</v>
      </c>
      <c r="H278" s="104">
        <f t="shared" si="79"/>
        <v>31</v>
      </c>
      <c r="I278" s="104">
        <f t="shared" si="79"/>
        <v>41</v>
      </c>
      <c r="J278" s="104"/>
      <c r="K278" s="104"/>
      <c r="L278" s="104">
        <f t="shared" si="79"/>
        <v>44</v>
      </c>
      <c r="M278" s="104">
        <f t="shared" si="79"/>
        <v>32</v>
      </c>
      <c r="N278" s="104">
        <f t="shared" si="79"/>
        <v>33</v>
      </c>
      <c r="O278" s="104">
        <f t="shared" si="79"/>
        <v>23</v>
      </c>
      <c r="P278" s="104">
        <f t="shared" si="79"/>
        <v>29</v>
      </c>
      <c r="Q278" s="104"/>
      <c r="R278" s="104"/>
      <c r="S278" s="104">
        <f t="shared" si="79"/>
        <v>9</v>
      </c>
      <c r="T278" s="181"/>
      <c r="U278" s="181"/>
      <c r="V278" s="104">
        <f t="shared" si="79"/>
        <v>22</v>
      </c>
      <c r="W278" s="104">
        <f t="shared" si="79"/>
        <v>45</v>
      </c>
      <c r="X278" s="104"/>
      <c r="Y278" s="104"/>
      <c r="Z278" s="104">
        <f t="shared" si="79"/>
        <v>39</v>
      </c>
      <c r="AA278" s="104">
        <f t="shared" si="79"/>
        <v>24</v>
      </c>
      <c r="AB278" s="104">
        <f t="shared" si="79"/>
        <v>28</v>
      </c>
      <c r="AC278" s="104">
        <f t="shared" si="79"/>
        <v>18</v>
      </c>
      <c r="AD278" s="104">
        <f t="shared" si="79"/>
        <v>32</v>
      </c>
      <c r="AE278" s="104"/>
      <c r="AF278" s="149">
        <f t="shared" si="73"/>
        <v>522</v>
      </c>
    </row>
    <row r="279" spans="1:33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166</v>
      </c>
    </row>
    <row r="280" spans="1:33" ht="16.5" thickBot="1" x14ac:dyDescent="0.3">
      <c r="A280" s="314" t="s">
        <v>159</v>
      </c>
      <c r="B280" s="310" t="s">
        <v>2</v>
      </c>
      <c r="C280" s="311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 t="shared" ref="AF280:AF301" si="80">SUM(D280:AE280)</f>
        <v>25</v>
      </c>
    </row>
    <row r="281" spans="1:33" ht="15.75" x14ac:dyDescent="0.25">
      <c r="A281" s="315"/>
      <c r="B281" s="296" t="s">
        <v>3</v>
      </c>
      <c r="C281" s="99" t="s">
        <v>102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 t="shared" si="80"/>
        <v>832</v>
      </c>
    </row>
    <row r="282" spans="1:33" ht="15.75" x14ac:dyDescent="0.25">
      <c r="A282" s="315"/>
      <c r="B282" s="296"/>
      <c r="C282" s="99" t="s">
        <v>103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 t="shared" si="80"/>
        <v>14</v>
      </c>
    </row>
    <row r="283" spans="1:33" ht="15.75" x14ac:dyDescent="0.25">
      <c r="A283" s="315"/>
      <c r="B283" s="296"/>
      <c r="C283" s="99" t="s">
        <v>117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 t="shared" si="80"/>
        <v>777</v>
      </c>
    </row>
    <row r="284" spans="1:33" ht="15.75" x14ac:dyDescent="0.25">
      <c r="A284" s="315"/>
      <c r="B284" s="296"/>
      <c r="C284" s="99" t="s">
        <v>118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 t="shared" si="80"/>
        <v>15</v>
      </c>
    </row>
    <row r="285" spans="1:33" ht="15.75" x14ac:dyDescent="0.25">
      <c r="A285" s="315"/>
      <c r="B285" s="296"/>
      <c r="C285" s="99" t="s">
        <v>104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 t="shared" si="80"/>
        <v>1389</v>
      </c>
    </row>
    <row r="286" spans="1:33" ht="15.75" x14ac:dyDescent="0.25">
      <c r="A286" s="315"/>
      <c r="B286" s="296"/>
      <c r="C286" s="99" t="s">
        <v>105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 t="shared" si="80"/>
        <v>158</v>
      </c>
    </row>
    <row r="287" spans="1:33" ht="15.75" x14ac:dyDescent="0.25">
      <c r="A287" s="315"/>
      <c r="B287" s="296"/>
      <c r="C287" s="99" t="s">
        <v>106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 t="shared" si="80"/>
        <v>1857</v>
      </c>
    </row>
    <row r="288" spans="1:33" ht="15.75" x14ac:dyDescent="0.25">
      <c r="A288" s="315"/>
      <c r="B288" s="296"/>
      <c r="C288" s="99" t="s">
        <v>107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 t="shared" si="80"/>
        <v>64</v>
      </c>
    </row>
    <row r="289" spans="1:33" ht="15.75" x14ac:dyDescent="0.25">
      <c r="A289" s="315"/>
      <c r="B289" s="296"/>
      <c r="C289" s="99" t="s">
        <v>108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 t="shared" si="80"/>
        <v>584</v>
      </c>
    </row>
    <row r="290" spans="1:33" ht="15.75" x14ac:dyDescent="0.25">
      <c r="A290" s="315"/>
      <c r="B290" s="296"/>
      <c r="C290" s="99" t="s">
        <v>109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 t="shared" si="80"/>
        <v>57</v>
      </c>
    </row>
    <row r="291" spans="1:33" ht="15.75" x14ac:dyDescent="0.25">
      <c r="A291" s="315"/>
      <c r="B291" s="296"/>
      <c r="C291" s="99" t="s">
        <v>110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 t="shared" si="80"/>
        <v>504</v>
      </c>
    </row>
    <row r="292" spans="1:33" ht="15.75" x14ac:dyDescent="0.25">
      <c r="A292" s="315"/>
      <c r="B292" s="296"/>
      <c r="C292" s="99" t="s">
        <v>111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 t="shared" si="80"/>
        <v>28</v>
      </c>
    </row>
    <row r="293" spans="1:33" ht="15.75" x14ac:dyDescent="0.25">
      <c r="A293" s="315"/>
      <c r="B293" s="296"/>
      <c r="C293" s="99" t="s">
        <v>112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 t="shared" si="80"/>
        <v>25</v>
      </c>
    </row>
    <row r="294" spans="1:33" ht="15.75" x14ac:dyDescent="0.25">
      <c r="A294" s="315"/>
      <c r="B294" s="296"/>
      <c r="C294" s="99" t="s">
        <v>113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 t="shared" si="80"/>
        <v>0</v>
      </c>
    </row>
    <row r="295" spans="1:33" ht="16.5" thickBot="1" x14ac:dyDescent="0.3">
      <c r="A295" s="315"/>
      <c r="B295" s="296"/>
      <c r="C295" s="100" t="s">
        <v>114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 t="shared" si="80"/>
        <v>146</v>
      </c>
    </row>
    <row r="296" spans="1:33" ht="18.75" x14ac:dyDescent="0.25">
      <c r="A296" s="315"/>
      <c r="B296" s="297" t="s">
        <v>72</v>
      </c>
      <c r="C296" s="298"/>
      <c r="D296" s="182"/>
      <c r="E296" s="182">
        <f t="shared" ref="E296" si="81">SUM(E281:E295)</f>
        <v>293</v>
      </c>
      <c r="F296" s="182">
        <f t="shared" ref="F296:AD296" si="82">SUM(F281:F295)</f>
        <v>371</v>
      </c>
      <c r="G296" s="182">
        <f t="shared" si="82"/>
        <v>319</v>
      </c>
      <c r="H296" s="182">
        <f t="shared" si="82"/>
        <v>373</v>
      </c>
      <c r="I296" s="182">
        <f t="shared" si="82"/>
        <v>371</v>
      </c>
      <c r="J296" s="182"/>
      <c r="K296" s="182"/>
      <c r="L296" s="182">
        <f t="shared" si="82"/>
        <v>329</v>
      </c>
      <c r="M296" s="182">
        <f t="shared" si="82"/>
        <v>376</v>
      </c>
      <c r="N296" s="182">
        <f t="shared" si="82"/>
        <v>372</v>
      </c>
      <c r="O296" s="182">
        <f t="shared" si="82"/>
        <v>361</v>
      </c>
      <c r="P296" s="182">
        <f t="shared" si="82"/>
        <v>400</v>
      </c>
      <c r="Q296" s="182"/>
      <c r="R296" s="182"/>
      <c r="S296" s="182">
        <f t="shared" si="82"/>
        <v>294</v>
      </c>
      <c r="T296" s="181"/>
      <c r="U296" s="181"/>
      <c r="V296" s="182">
        <f t="shared" si="82"/>
        <v>398</v>
      </c>
      <c r="W296" s="182">
        <f t="shared" si="82"/>
        <v>400</v>
      </c>
      <c r="X296" s="182"/>
      <c r="Y296" s="182"/>
      <c r="Z296" s="182">
        <f t="shared" si="82"/>
        <v>346</v>
      </c>
      <c r="AA296" s="182">
        <f t="shared" si="82"/>
        <v>400</v>
      </c>
      <c r="AB296" s="182">
        <f t="shared" si="82"/>
        <v>400</v>
      </c>
      <c r="AC296" s="182">
        <f t="shared" si="82"/>
        <v>299</v>
      </c>
      <c r="AD296" s="182">
        <f t="shared" si="82"/>
        <v>348</v>
      </c>
      <c r="AE296" s="182"/>
      <c r="AF296" s="150">
        <f t="shared" si="80"/>
        <v>6450</v>
      </c>
    </row>
    <row r="297" spans="1:33" ht="18.75" x14ac:dyDescent="0.25">
      <c r="A297" s="315"/>
      <c r="B297" s="299" t="s">
        <v>71</v>
      </c>
      <c r="C297" s="300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 t="shared" si="80"/>
        <v>6450</v>
      </c>
    </row>
    <row r="298" spans="1:33" ht="18.75" x14ac:dyDescent="0.25">
      <c r="A298" s="315"/>
      <c r="B298" s="301" t="s">
        <v>115</v>
      </c>
      <c r="C298" s="302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 t="shared" si="80"/>
        <v>7200</v>
      </c>
    </row>
    <row r="299" spans="1:33" ht="18.75" x14ac:dyDescent="0.25">
      <c r="A299" s="315"/>
      <c r="B299" s="301" t="s">
        <v>125</v>
      </c>
      <c r="C299" s="302"/>
      <c r="D299" s="104"/>
      <c r="E299" s="104">
        <f>E298-E297</f>
        <v>107</v>
      </c>
      <c r="F299" s="104">
        <f t="shared" ref="F299:AD299" si="83">F298-F297</f>
        <v>29</v>
      </c>
      <c r="G299" s="104">
        <f t="shared" si="83"/>
        <v>81</v>
      </c>
      <c r="H299" s="104">
        <f t="shared" si="83"/>
        <v>27</v>
      </c>
      <c r="I299" s="104">
        <f t="shared" si="83"/>
        <v>29</v>
      </c>
      <c r="J299" s="104"/>
      <c r="K299" s="104"/>
      <c r="L299" s="104">
        <f t="shared" si="83"/>
        <v>71</v>
      </c>
      <c r="M299" s="104">
        <f t="shared" si="83"/>
        <v>24</v>
      </c>
      <c r="N299" s="104">
        <f t="shared" si="83"/>
        <v>28</v>
      </c>
      <c r="O299" s="104">
        <f t="shared" si="83"/>
        <v>39</v>
      </c>
      <c r="P299" s="104">
        <f t="shared" si="83"/>
        <v>0</v>
      </c>
      <c r="Q299" s="104"/>
      <c r="R299" s="104"/>
      <c r="S299" s="104">
        <f t="shared" si="83"/>
        <v>106</v>
      </c>
      <c r="T299" s="181"/>
      <c r="U299" s="181"/>
      <c r="V299" s="104">
        <f t="shared" si="83"/>
        <v>2</v>
      </c>
      <c r="W299" s="104">
        <f t="shared" si="83"/>
        <v>0</v>
      </c>
      <c r="X299" s="104"/>
      <c r="Y299" s="104"/>
      <c r="Z299" s="104">
        <f t="shared" si="83"/>
        <v>54</v>
      </c>
      <c r="AA299" s="104">
        <f t="shared" si="83"/>
        <v>0</v>
      </c>
      <c r="AB299" s="104">
        <f t="shared" si="83"/>
        <v>0</v>
      </c>
      <c r="AC299" s="104">
        <f t="shared" si="83"/>
        <v>101</v>
      </c>
      <c r="AD299" s="104">
        <f t="shared" si="83"/>
        <v>52</v>
      </c>
      <c r="AE299" s="104"/>
      <c r="AF299" s="153">
        <f t="shared" si="80"/>
        <v>750</v>
      </c>
    </row>
    <row r="300" spans="1:33" ht="18.75" x14ac:dyDescent="0.25">
      <c r="A300" s="315"/>
      <c r="B300" s="301" t="s">
        <v>197</v>
      </c>
      <c r="C300" s="302"/>
      <c r="D300" s="104"/>
      <c r="E300" s="104">
        <f>E298-E296</f>
        <v>107</v>
      </c>
      <c r="F300" s="104">
        <f t="shared" ref="F300:AD300" si="84">F298-F296</f>
        <v>29</v>
      </c>
      <c r="G300" s="104">
        <f t="shared" si="84"/>
        <v>81</v>
      </c>
      <c r="H300" s="104">
        <f t="shared" si="84"/>
        <v>27</v>
      </c>
      <c r="I300" s="104">
        <f t="shared" si="84"/>
        <v>29</v>
      </c>
      <c r="J300" s="104"/>
      <c r="K300" s="104"/>
      <c r="L300" s="104">
        <f t="shared" si="84"/>
        <v>71</v>
      </c>
      <c r="M300" s="104">
        <f t="shared" si="84"/>
        <v>24</v>
      </c>
      <c r="N300" s="104">
        <f t="shared" si="84"/>
        <v>28</v>
      </c>
      <c r="O300" s="104">
        <f t="shared" si="84"/>
        <v>39</v>
      </c>
      <c r="P300" s="104">
        <f t="shared" si="84"/>
        <v>0</v>
      </c>
      <c r="Q300" s="104"/>
      <c r="R300" s="104"/>
      <c r="S300" s="104">
        <f t="shared" si="84"/>
        <v>106</v>
      </c>
      <c r="T300" s="181"/>
      <c r="U300" s="181"/>
      <c r="V300" s="104">
        <f t="shared" si="84"/>
        <v>2</v>
      </c>
      <c r="W300" s="104">
        <f t="shared" si="84"/>
        <v>0</v>
      </c>
      <c r="X300" s="104"/>
      <c r="Y300" s="104"/>
      <c r="Z300" s="104">
        <f t="shared" si="84"/>
        <v>54</v>
      </c>
      <c r="AA300" s="104">
        <f t="shared" si="84"/>
        <v>0</v>
      </c>
      <c r="AB300" s="104">
        <f t="shared" si="84"/>
        <v>0</v>
      </c>
      <c r="AC300" s="104">
        <f t="shared" si="84"/>
        <v>101</v>
      </c>
      <c r="AD300" s="104">
        <f t="shared" si="84"/>
        <v>52</v>
      </c>
      <c r="AE300" s="104"/>
      <c r="AF300" s="153">
        <f t="shared" si="80"/>
        <v>750</v>
      </c>
    </row>
    <row r="301" spans="1:33" ht="16.5" thickBot="1" x14ac:dyDescent="0.3">
      <c r="A301" s="315"/>
      <c r="B301" s="303" t="s">
        <v>116</v>
      </c>
      <c r="C301" s="304"/>
      <c r="D301" s="104"/>
      <c r="E301" s="104">
        <f>E282+E284+E286+E288+E290+E292</f>
        <v>17</v>
      </c>
      <c r="F301" s="104">
        <f t="shared" ref="F301:AD301" si="85">F282+F284+F286+F288+F290+F292</f>
        <v>13</v>
      </c>
      <c r="G301" s="104">
        <f t="shared" si="85"/>
        <v>15</v>
      </c>
      <c r="H301" s="104">
        <f t="shared" si="85"/>
        <v>19</v>
      </c>
      <c r="I301" s="104">
        <f t="shared" si="85"/>
        <v>24</v>
      </c>
      <c r="J301" s="104"/>
      <c r="K301" s="104"/>
      <c r="L301" s="104">
        <f t="shared" si="85"/>
        <v>18</v>
      </c>
      <c r="M301" s="104">
        <f t="shared" si="85"/>
        <v>15</v>
      </c>
      <c r="N301" s="104">
        <f t="shared" si="85"/>
        <v>21</v>
      </c>
      <c r="O301" s="104">
        <f t="shared" si="85"/>
        <v>30</v>
      </c>
      <c r="P301" s="104">
        <f t="shared" si="85"/>
        <v>19</v>
      </c>
      <c r="Q301" s="104"/>
      <c r="R301" s="104"/>
      <c r="S301" s="104">
        <f t="shared" si="85"/>
        <v>12</v>
      </c>
      <c r="T301" s="181"/>
      <c r="U301" s="181"/>
      <c r="V301" s="104">
        <f t="shared" si="85"/>
        <v>20</v>
      </c>
      <c r="W301" s="104">
        <f t="shared" si="85"/>
        <v>21</v>
      </c>
      <c r="X301" s="104"/>
      <c r="Y301" s="104"/>
      <c r="Z301" s="104">
        <f t="shared" si="85"/>
        <v>23</v>
      </c>
      <c r="AA301" s="104">
        <f t="shared" si="85"/>
        <v>28</v>
      </c>
      <c r="AB301" s="104">
        <f t="shared" si="85"/>
        <v>20</v>
      </c>
      <c r="AC301" s="104">
        <f t="shared" si="85"/>
        <v>11</v>
      </c>
      <c r="AD301" s="104">
        <f t="shared" si="85"/>
        <v>10</v>
      </c>
      <c r="AE301" s="104"/>
      <c r="AF301" s="149">
        <f t="shared" si="80"/>
        <v>336</v>
      </c>
    </row>
    <row r="302" spans="1:33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166</v>
      </c>
    </row>
    <row r="303" spans="1:33" ht="16.5" thickBot="1" x14ac:dyDescent="0.3">
      <c r="A303" s="291" t="s">
        <v>160</v>
      </c>
      <c r="B303" s="310" t="s">
        <v>2</v>
      </c>
      <c r="C303" s="311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 t="shared" ref="AF303:AF324" si="86">SUM(D303:AE303)</f>
        <v>22</v>
      </c>
    </row>
    <row r="304" spans="1:33" ht="15.75" x14ac:dyDescent="0.25">
      <c r="A304" s="292"/>
      <c r="B304" s="296" t="s">
        <v>3</v>
      </c>
      <c r="C304" s="99" t="s">
        <v>102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 t="shared" si="86"/>
        <v>2906</v>
      </c>
    </row>
    <row r="305" spans="1:32" ht="15.75" x14ac:dyDescent="0.25">
      <c r="A305" s="292"/>
      <c r="B305" s="296"/>
      <c r="C305" s="99" t="s">
        <v>103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 t="shared" si="86"/>
        <v>300</v>
      </c>
    </row>
    <row r="306" spans="1:32" ht="15.75" x14ac:dyDescent="0.25">
      <c r="A306" s="292"/>
      <c r="B306" s="296"/>
      <c r="C306" s="99" t="s">
        <v>117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 t="shared" si="86"/>
        <v>2139</v>
      </c>
    </row>
    <row r="307" spans="1:32" ht="15.75" x14ac:dyDescent="0.25">
      <c r="A307" s="292"/>
      <c r="B307" s="296"/>
      <c r="C307" s="99" t="s">
        <v>118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 t="shared" si="86"/>
        <v>220</v>
      </c>
    </row>
    <row r="308" spans="1:32" ht="15.75" x14ac:dyDescent="0.25">
      <c r="A308" s="292"/>
      <c r="B308" s="296"/>
      <c r="C308" s="99" t="s">
        <v>104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 t="shared" si="86"/>
        <v>2687</v>
      </c>
    </row>
    <row r="309" spans="1:32" ht="15.75" x14ac:dyDescent="0.25">
      <c r="A309" s="292"/>
      <c r="B309" s="296"/>
      <c r="C309" s="99" t="s">
        <v>105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 t="shared" si="86"/>
        <v>396</v>
      </c>
    </row>
    <row r="310" spans="1:32" ht="15.75" x14ac:dyDescent="0.25">
      <c r="A310" s="292"/>
      <c r="B310" s="296"/>
      <c r="C310" s="99" t="s">
        <v>106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 t="shared" si="86"/>
        <v>3619</v>
      </c>
    </row>
    <row r="311" spans="1:32" ht="15.75" x14ac:dyDescent="0.25">
      <c r="A311" s="292"/>
      <c r="B311" s="296"/>
      <c r="C311" s="99" t="s">
        <v>107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 t="shared" si="86"/>
        <v>219</v>
      </c>
    </row>
    <row r="312" spans="1:32" ht="15.75" x14ac:dyDescent="0.25">
      <c r="A312" s="292"/>
      <c r="B312" s="296"/>
      <c r="C312" s="99" t="s">
        <v>108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 t="shared" si="86"/>
        <v>1681</v>
      </c>
    </row>
    <row r="313" spans="1:32" ht="15.75" x14ac:dyDescent="0.25">
      <c r="A313" s="292"/>
      <c r="B313" s="296"/>
      <c r="C313" s="99" t="s">
        <v>109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 t="shared" si="86"/>
        <v>217</v>
      </c>
    </row>
    <row r="314" spans="1:32" ht="15.75" x14ac:dyDescent="0.25">
      <c r="A314" s="292"/>
      <c r="B314" s="296"/>
      <c r="C314" s="99" t="s">
        <v>110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 t="shared" si="86"/>
        <v>1221</v>
      </c>
    </row>
    <row r="315" spans="1:32" ht="15.75" x14ac:dyDescent="0.25">
      <c r="A315" s="292"/>
      <c r="B315" s="296"/>
      <c r="C315" s="99" t="s">
        <v>111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 t="shared" si="86"/>
        <v>100</v>
      </c>
    </row>
    <row r="316" spans="1:32" ht="15.75" x14ac:dyDescent="0.25">
      <c r="A316" s="292"/>
      <c r="B316" s="296"/>
      <c r="C316" s="99" t="s">
        <v>112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 t="shared" si="86"/>
        <v>567</v>
      </c>
    </row>
    <row r="317" spans="1:32" ht="15.75" x14ac:dyDescent="0.25">
      <c r="A317" s="292"/>
      <c r="B317" s="296"/>
      <c r="C317" s="99" t="s">
        <v>113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 t="shared" si="86"/>
        <v>60</v>
      </c>
    </row>
    <row r="318" spans="1:32" ht="16.5" thickBot="1" x14ac:dyDescent="0.3">
      <c r="A318" s="292"/>
      <c r="B318" s="296"/>
      <c r="C318" s="100" t="s">
        <v>114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 t="shared" si="86"/>
        <v>648</v>
      </c>
    </row>
    <row r="319" spans="1:32" ht="18.75" x14ac:dyDescent="0.25">
      <c r="A319" s="292"/>
      <c r="B319" s="297" t="s">
        <v>72</v>
      </c>
      <c r="C319" s="298"/>
      <c r="D319" s="182"/>
      <c r="E319" s="182">
        <v>900</v>
      </c>
      <c r="F319" s="182">
        <f>SUM(F304:F318)</f>
        <v>900</v>
      </c>
      <c r="G319" s="182">
        <f t="shared" ref="G319:AE319" si="87">SUM(G304:G318)</f>
        <v>900</v>
      </c>
      <c r="H319" s="182">
        <f t="shared" si="87"/>
        <v>900</v>
      </c>
      <c r="I319" s="182">
        <f t="shared" si="87"/>
        <v>900</v>
      </c>
      <c r="J319" s="182">
        <f t="shared" si="87"/>
        <v>400</v>
      </c>
      <c r="K319" s="182"/>
      <c r="L319" s="182">
        <f t="shared" si="87"/>
        <v>900</v>
      </c>
      <c r="M319" s="182">
        <f t="shared" si="87"/>
        <v>900</v>
      </c>
      <c r="N319" s="182">
        <f t="shared" si="87"/>
        <v>900</v>
      </c>
      <c r="O319" s="182">
        <f t="shared" si="87"/>
        <v>900</v>
      </c>
      <c r="P319" s="182">
        <f t="shared" si="87"/>
        <v>900</v>
      </c>
      <c r="Q319" s="182">
        <v>400</v>
      </c>
      <c r="R319" s="182"/>
      <c r="S319" s="182">
        <f t="shared" si="87"/>
        <v>900</v>
      </c>
      <c r="T319" s="181"/>
      <c r="U319" s="181"/>
      <c r="V319" s="182">
        <f t="shared" si="87"/>
        <v>900</v>
      </c>
      <c r="W319" s="182">
        <f t="shared" si="87"/>
        <v>900</v>
      </c>
      <c r="X319" s="182">
        <f t="shared" si="87"/>
        <v>400</v>
      </c>
      <c r="Y319" s="182"/>
      <c r="Z319" s="182">
        <f t="shared" si="87"/>
        <v>900</v>
      </c>
      <c r="AA319" s="182">
        <f t="shared" si="87"/>
        <v>900</v>
      </c>
      <c r="AB319" s="182">
        <f t="shared" si="87"/>
        <v>900</v>
      </c>
      <c r="AC319" s="182">
        <f t="shared" si="87"/>
        <v>900</v>
      </c>
      <c r="AD319" s="182">
        <f t="shared" si="87"/>
        <v>900</v>
      </c>
      <c r="AE319" s="182">
        <f t="shared" si="87"/>
        <v>400</v>
      </c>
      <c r="AF319" s="150">
        <f t="shared" si="86"/>
        <v>17800</v>
      </c>
    </row>
    <row r="320" spans="1:32" ht="18.75" x14ac:dyDescent="0.25">
      <c r="A320" s="292"/>
      <c r="B320" s="299" t="s">
        <v>71</v>
      </c>
      <c r="C320" s="300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 t="shared" si="86"/>
        <v>17800</v>
      </c>
    </row>
    <row r="321" spans="1:33" ht="18.75" x14ac:dyDescent="0.25">
      <c r="A321" s="292"/>
      <c r="B321" s="301" t="s">
        <v>115</v>
      </c>
      <c r="C321" s="302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 t="shared" si="86"/>
        <v>17800</v>
      </c>
    </row>
    <row r="322" spans="1:33" ht="18.75" x14ac:dyDescent="0.25">
      <c r="A322" s="292"/>
      <c r="B322" s="301" t="s">
        <v>125</v>
      </c>
      <c r="C322" s="302"/>
      <c r="D322" s="104"/>
      <c r="E322" s="104">
        <f t="shared" ref="E322" si="88">E321-E320</f>
        <v>0</v>
      </c>
      <c r="F322" s="104">
        <f t="shared" ref="F322:AE322" si="89">F321-F320</f>
        <v>0</v>
      </c>
      <c r="G322" s="104">
        <f t="shared" si="89"/>
        <v>0</v>
      </c>
      <c r="H322" s="104">
        <f t="shared" si="89"/>
        <v>0</v>
      </c>
      <c r="I322" s="104">
        <f t="shared" si="89"/>
        <v>0</v>
      </c>
      <c r="J322" s="104">
        <f t="shared" si="89"/>
        <v>0</v>
      </c>
      <c r="K322" s="104"/>
      <c r="L322" s="104">
        <f t="shared" si="89"/>
        <v>0</v>
      </c>
      <c r="M322" s="104">
        <f t="shared" si="89"/>
        <v>0</v>
      </c>
      <c r="N322" s="104">
        <f t="shared" si="89"/>
        <v>0</v>
      </c>
      <c r="O322" s="104">
        <f t="shared" si="89"/>
        <v>0</v>
      </c>
      <c r="P322" s="104">
        <f t="shared" si="89"/>
        <v>0</v>
      </c>
      <c r="Q322" s="104">
        <f t="shared" si="89"/>
        <v>0</v>
      </c>
      <c r="R322" s="104"/>
      <c r="S322" s="104">
        <f t="shared" si="89"/>
        <v>0</v>
      </c>
      <c r="T322" s="181"/>
      <c r="U322" s="181"/>
      <c r="V322" s="104">
        <f t="shared" si="89"/>
        <v>0</v>
      </c>
      <c r="W322" s="104">
        <f t="shared" si="89"/>
        <v>0</v>
      </c>
      <c r="X322" s="104">
        <f t="shared" si="89"/>
        <v>0</v>
      </c>
      <c r="Y322" s="104"/>
      <c r="Z322" s="104">
        <f t="shared" si="89"/>
        <v>0</v>
      </c>
      <c r="AA322" s="104">
        <f t="shared" si="89"/>
        <v>0</v>
      </c>
      <c r="AB322" s="104">
        <f t="shared" si="89"/>
        <v>0</v>
      </c>
      <c r="AC322" s="104">
        <f t="shared" si="89"/>
        <v>0</v>
      </c>
      <c r="AD322" s="104">
        <f t="shared" si="89"/>
        <v>0</v>
      </c>
      <c r="AE322" s="104">
        <f t="shared" si="89"/>
        <v>0</v>
      </c>
      <c r="AF322" s="153">
        <f t="shared" si="86"/>
        <v>0</v>
      </c>
    </row>
    <row r="323" spans="1:33" ht="18.75" x14ac:dyDescent="0.25">
      <c r="A323" s="292"/>
      <c r="B323" s="301" t="s">
        <v>197</v>
      </c>
      <c r="C323" s="302"/>
      <c r="D323" s="104"/>
      <c r="E323" s="104">
        <f>E321-E319</f>
        <v>0</v>
      </c>
      <c r="F323" s="104">
        <f>F321-F319</f>
        <v>0</v>
      </c>
      <c r="G323" s="104">
        <f t="shared" ref="G323:AE323" si="90">G321-G319</f>
        <v>0</v>
      </c>
      <c r="H323" s="104">
        <f t="shared" si="90"/>
        <v>0</v>
      </c>
      <c r="I323" s="104">
        <f t="shared" si="90"/>
        <v>0</v>
      </c>
      <c r="J323" s="104">
        <f>J321-J319</f>
        <v>0</v>
      </c>
      <c r="K323" s="104"/>
      <c r="L323" s="104">
        <f t="shared" si="90"/>
        <v>0</v>
      </c>
      <c r="M323" s="104">
        <f t="shared" si="90"/>
        <v>0</v>
      </c>
      <c r="N323" s="104">
        <f t="shared" si="90"/>
        <v>0</v>
      </c>
      <c r="O323" s="104">
        <f t="shared" si="90"/>
        <v>0</v>
      </c>
      <c r="P323" s="104">
        <f t="shared" si="90"/>
        <v>0</v>
      </c>
      <c r="Q323" s="104">
        <f t="shared" si="90"/>
        <v>0</v>
      </c>
      <c r="R323" s="104"/>
      <c r="S323" s="104">
        <f t="shared" si="90"/>
        <v>0</v>
      </c>
      <c r="T323" s="181"/>
      <c r="U323" s="181"/>
      <c r="V323" s="104">
        <f t="shared" si="90"/>
        <v>0</v>
      </c>
      <c r="W323" s="104">
        <f t="shared" si="90"/>
        <v>0</v>
      </c>
      <c r="X323" s="104">
        <f t="shared" si="90"/>
        <v>0</v>
      </c>
      <c r="Y323" s="104"/>
      <c r="Z323" s="104">
        <f t="shared" si="90"/>
        <v>0</v>
      </c>
      <c r="AA323" s="104">
        <f t="shared" si="90"/>
        <v>0</v>
      </c>
      <c r="AB323" s="104">
        <f t="shared" si="90"/>
        <v>0</v>
      </c>
      <c r="AC323" s="104">
        <f t="shared" si="90"/>
        <v>0</v>
      </c>
      <c r="AD323" s="104">
        <f t="shared" si="90"/>
        <v>0</v>
      </c>
      <c r="AE323" s="104">
        <f t="shared" si="90"/>
        <v>0</v>
      </c>
      <c r="AF323" s="153">
        <f t="shared" si="86"/>
        <v>0</v>
      </c>
    </row>
    <row r="324" spans="1:33" ht="16.5" thickBot="1" x14ac:dyDescent="0.3">
      <c r="A324" s="292"/>
      <c r="B324" s="303" t="s">
        <v>116</v>
      </c>
      <c r="C324" s="304"/>
      <c r="D324" s="104"/>
      <c r="E324" s="104">
        <f t="shared" ref="E324" si="91">E305+E307+E309+E311+E313+E315</f>
        <v>7</v>
      </c>
      <c r="F324" s="104">
        <f t="shared" ref="F324:AE324" si="92">F305+F307+F309+F311+F313+F315</f>
        <v>75</v>
      </c>
      <c r="G324" s="104">
        <f t="shared" si="92"/>
        <v>77</v>
      </c>
      <c r="H324" s="104">
        <f t="shared" si="92"/>
        <v>76</v>
      </c>
      <c r="I324" s="104">
        <f t="shared" si="92"/>
        <v>76</v>
      </c>
      <c r="J324" s="104">
        <f t="shared" si="92"/>
        <v>42</v>
      </c>
      <c r="K324" s="104"/>
      <c r="L324" s="104">
        <f t="shared" si="92"/>
        <v>82</v>
      </c>
      <c r="M324" s="104">
        <f t="shared" si="92"/>
        <v>73</v>
      </c>
      <c r="N324" s="104">
        <f t="shared" si="92"/>
        <v>80</v>
      </c>
      <c r="O324" s="104">
        <f t="shared" si="92"/>
        <v>80</v>
      </c>
      <c r="P324" s="104">
        <f t="shared" si="92"/>
        <v>76</v>
      </c>
      <c r="Q324" s="104">
        <f t="shared" si="92"/>
        <v>44</v>
      </c>
      <c r="R324" s="104"/>
      <c r="S324" s="104">
        <f t="shared" si="92"/>
        <v>76</v>
      </c>
      <c r="T324" s="181"/>
      <c r="U324" s="181"/>
      <c r="V324" s="104">
        <f t="shared" si="92"/>
        <v>73</v>
      </c>
      <c r="W324" s="104">
        <f t="shared" si="92"/>
        <v>73</v>
      </c>
      <c r="X324" s="104">
        <f t="shared" si="92"/>
        <v>41</v>
      </c>
      <c r="Y324" s="104"/>
      <c r="Z324" s="104">
        <f t="shared" si="92"/>
        <v>83</v>
      </c>
      <c r="AA324" s="104">
        <f t="shared" si="92"/>
        <v>65</v>
      </c>
      <c r="AB324" s="104">
        <f t="shared" si="92"/>
        <v>76</v>
      </c>
      <c r="AC324" s="104">
        <f t="shared" si="92"/>
        <v>73</v>
      </c>
      <c r="AD324" s="104">
        <f t="shared" si="92"/>
        <v>64</v>
      </c>
      <c r="AE324" s="104">
        <f t="shared" si="92"/>
        <v>40</v>
      </c>
      <c r="AF324" s="149">
        <f t="shared" si="86"/>
        <v>1452</v>
      </c>
    </row>
    <row r="325" spans="1:33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166</v>
      </c>
    </row>
    <row r="326" spans="1:33" ht="16.5" thickBot="1" x14ac:dyDescent="0.3">
      <c r="A326" s="305" t="s">
        <v>161</v>
      </c>
      <c r="B326" s="310" t="s">
        <v>2</v>
      </c>
      <c r="C326" s="311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 t="shared" ref="AF326:AF347" si="93">SUM(D326:AE326)</f>
        <v>2</v>
      </c>
    </row>
    <row r="327" spans="1:33" ht="15.75" x14ac:dyDescent="0.25">
      <c r="A327" s="306"/>
      <c r="B327" s="296" t="s">
        <v>3</v>
      </c>
      <c r="C327" s="99" t="s">
        <v>102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 t="shared" si="93"/>
        <v>1451</v>
      </c>
    </row>
    <row r="328" spans="1:33" ht="15.75" x14ac:dyDescent="0.25">
      <c r="A328" s="306"/>
      <c r="B328" s="296"/>
      <c r="C328" s="99" t="s">
        <v>103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 t="shared" si="93"/>
        <v>0</v>
      </c>
    </row>
    <row r="329" spans="1:33" ht="15.75" x14ac:dyDescent="0.25">
      <c r="A329" s="306"/>
      <c r="B329" s="296"/>
      <c r="C329" s="99" t="s">
        <v>117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 t="shared" si="93"/>
        <v>1154</v>
      </c>
    </row>
    <row r="330" spans="1:33" ht="15.75" x14ac:dyDescent="0.25">
      <c r="A330" s="306"/>
      <c r="B330" s="296"/>
      <c r="C330" s="99" t="s">
        <v>118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 t="shared" si="93"/>
        <v>0</v>
      </c>
    </row>
    <row r="331" spans="1:33" ht="15.75" x14ac:dyDescent="0.25">
      <c r="A331" s="306"/>
      <c r="B331" s="296"/>
      <c r="C331" s="99" t="s">
        <v>104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 t="shared" si="93"/>
        <v>4722</v>
      </c>
    </row>
    <row r="332" spans="1:33" ht="15.75" x14ac:dyDescent="0.25">
      <c r="A332" s="306"/>
      <c r="B332" s="296"/>
      <c r="C332" s="99" t="s">
        <v>105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 t="shared" si="93"/>
        <v>43</v>
      </c>
    </row>
    <row r="333" spans="1:33" ht="15.75" x14ac:dyDescent="0.25">
      <c r="A333" s="306"/>
      <c r="B333" s="296"/>
      <c r="C333" s="99" t="s">
        <v>106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 t="shared" si="93"/>
        <v>6012</v>
      </c>
    </row>
    <row r="334" spans="1:33" ht="15.75" x14ac:dyDescent="0.25">
      <c r="A334" s="306"/>
      <c r="B334" s="296"/>
      <c r="C334" s="99" t="s">
        <v>107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 t="shared" si="93"/>
        <v>22</v>
      </c>
    </row>
    <row r="335" spans="1:33" ht="15.75" x14ac:dyDescent="0.25">
      <c r="A335" s="306"/>
      <c r="B335" s="296"/>
      <c r="C335" s="99" t="s">
        <v>108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 t="shared" si="93"/>
        <v>1568</v>
      </c>
    </row>
    <row r="336" spans="1:33" ht="15.75" x14ac:dyDescent="0.25">
      <c r="A336" s="306"/>
      <c r="B336" s="296"/>
      <c r="C336" s="99" t="s">
        <v>109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 t="shared" si="93"/>
        <v>0</v>
      </c>
    </row>
    <row r="337" spans="1:33" ht="15.75" x14ac:dyDescent="0.25">
      <c r="A337" s="306"/>
      <c r="B337" s="296"/>
      <c r="C337" s="99" t="s">
        <v>110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 t="shared" si="93"/>
        <v>1149</v>
      </c>
    </row>
    <row r="338" spans="1:33" ht="15.75" x14ac:dyDescent="0.25">
      <c r="A338" s="306"/>
      <c r="B338" s="296"/>
      <c r="C338" s="99" t="s">
        <v>111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 t="shared" si="93"/>
        <v>0</v>
      </c>
    </row>
    <row r="339" spans="1:33" ht="15.75" x14ac:dyDescent="0.25">
      <c r="A339" s="306"/>
      <c r="B339" s="296"/>
      <c r="C339" s="99" t="s">
        <v>112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 t="shared" si="93"/>
        <v>15</v>
      </c>
    </row>
    <row r="340" spans="1:33" ht="15.75" x14ac:dyDescent="0.25">
      <c r="A340" s="306"/>
      <c r="B340" s="296"/>
      <c r="C340" s="99" t="s">
        <v>113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 t="shared" si="93"/>
        <v>0</v>
      </c>
    </row>
    <row r="341" spans="1:33" ht="16.5" thickBot="1" x14ac:dyDescent="0.3">
      <c r="A341" s="306"/>
      <c r="B341" s="296"/>
      <c r="C341" s="100" t="s">
        <v>114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 t="shared" si="93"/>
        <v>3864</v>
      </c>
    </row>
    <row r="342" spans="1:33" ht="18.75" x14ac:dyDescent="0.25">
      <c r="A342" s="306"/>
      <c r="B342" s="297" t="s">
        <v>72</v>
      </c>
      <c r="C342" s="298"/>
      <c r="D342" s="182"/>
      <c r="E342" s="182">
        <f>SUM(E327:E341)</f>
        <v>1000</v>
      </c>
      <c r="F342" s="182">
        <f t="shared" ref="F342:AE342" si="94">SUM(F327:F341)</f>
        <v>1000</v>
      </c>
      <c r="G342" s="182">
        <f t="shared" si="94"/>
        <v>1000</v>
      </c>
      <c r="H342" s="182">
        <f t="shared" si="94"/>
        <v>1000</v>
      </c>
      <c r="I342" s="182">
        <f t="shared" si="94"/>
        <v>1000</v>
      </c>
      <c r="J342" s="182">
        <f t="shared" si="94"/>
        <v>500</v>
      </c>
      <c r="K342" s="182"/>
      <c r="L342" s="182">
        <f t="shared" si="94"/>
        <v>1000</v>
      </c>
      <c r="M342" s="182">
        <f t="shared" si="94"/>
        <v>1000</v>
      </c>
      <c r="N342" s="182">
        <f t="shared" si="94"/>
        <v>1000</v>
      </c>
      <c r="O342" s="182">
        <f t="shared" si="94"/>
        <v>1000</v>
      </c>
      <c r="P342" s="182">
        <f t="shared" si="94"/>
        <v>1000</v>
      </c>
      <c r="Q342" s="182">
        <f t="shared" si="94"/>
        <v>500</v>
      </c>
      <c r="R342" s="182"/>
      <c r="S342" s="182">
        <f t="shared" si="94"/>
        <v>1000</v>
      </c>
      <c r="T342" s="181"/>
      <c r="U342" s="181"/>
      <c r="V342" s="182">
        <f t="shared" si="94"/>
        <v>1000</v>
      </c>
      <c r="W342" s="182">
        <f t="shared" si="94"/>
        <v>1000</v>
      </c>
      <c r="X342" s="182">
        <f t="shared" si="94"/>
        <v>500</v>
      </c>
      <c r="Y342" s="182"/>
      <c r="Z342" s="182">
        <f t="shared" si="94"/>
        <v>1000</v>
      </c>
      <c r="AA342" s="182">
        <f t="shared" si="94"/>
        <v>1000</v>
      </c>
      <c r="AB342" s="182">
        <f t="shared" si="94"/>
        <v>1000</v>
      </c>
      <c r="AC342" s="182">
        <f t="shared" si="94"/>
        <v>1000</v>
      </c>
      <c r="AD342" s="182">
        <f t="shared" si="94"/>
        <v>1000</v>
      </c>
      <c r="AE342" s="182">
        <f t="shared" si="94"/>
        <v>500</v>
      </c>
      <c r="AF342" s="150">
        <f t="shared" si="93"/>
        <v>20000</v>
      </c>
    </row>
    <row r="343" spans="1:33" ht="18.75" x14ac:dyDescent="0.25">
      <c r="A343" s="306"/>
      <c r="B343" s="299" t="s">
        <v>71</v>
      </c>
      <c r="C343" s="300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 t="shared" si="93"/>
        <v>20000</v>
      </c>
    </row>
    <row r="344" spans="1:33" ht="18.75" x14ac:dyDescent="0.25">
      <c r="A344" s="306"/>
      <c r="B344" s="301" t="s">
        <v>115</v>
      </c>
      <c r="C344" s="302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 t="shared" si="93"/>
        <v>22000</v>
      </c>
    </row>
    <row r="345" spans="1:33" ht="18.75" x14ac:dyDescent="0.25">
      <c r="A345" s="306"/>
      <c r="B345" s="301" t="s">
        <v>125</v>
      </c>
      <c r="C345" s="302"/>
      <c r="D345" s="104"/>
      <c r="E345" s="104">
        <f t="shared" ref="E345" si="95">E344-E343</f>
        <v>0</v>
      </c>
      <c r="F345" s="104">
        <f t="shared" ref="F345:AE345" si="96">F344-F343</f>
        <v>0</v>
      </c>
      <c r="G345" s="104">
        <f t="shared" si="96"/>
        <v>0</v>
      </c>
      <c r="H345" s="104">
        <f t="shared" si="96"/>
        <v>0</v>
      </c>
      <c r="I345" s="104">
        <f t="shared" si="96"/>
        <v>0</v>
      </c>
      <c r="J345" s="104">
        <f t="shared" si="96"/>
        <v>500</v>
      </c>
      <c r="K345" s="104"/>
      <c r="L345" s="104">
        <f t="shared" si="96"/>
        <v>0</v>
      </c>
      <c r="M345" s="104">
        <f t="shared" si="96"/>
        <v>0</v>
      </c>
      <c r="N345" s="104">
        <f t="shared" si="96"/>
        <v>0</v>
      </c>
      <c r="O345" s="104">
        <f t="shared" si="96"/>
        <v>0</v>
      </c>
      <c r="P345" s="104">
        <f t="shared" si="96"/>
        <v>0</v>
      </c>
      <c r="Q345" s="104">
        <f t="shared" si="96"/>
        <v>500</v>
      </c>
      <c r="R345" s="104"/>
      <c r="S345" s="104">
        <f t="shared" si="96"/>
        <v>0</v>
      </c>
      <c r="T345" s="181"/>
      <c r="U345" s="181"/>
      <c r="V345" s="104">
        <f t="shared" si="96"/>
        <v>0</v>
      </c>
      <c r="W345" s="104">
        <f t="shared" si="96"/>
        <v>0</v>
      </c>
      <c r="X345" s="104">
        <f t="shared" si="96"/>
        <v>500</v>
      </c>
      <c r="Y345" s="104"/>
      <c r="Z345" s="104">
        <f t="shared" si="96"/>
        <v>0</v>
      </c>
      <c r="AA345" s="104">
        <f t="shared" si="96"/>
        <v>0</v>
      </c>
      <c r="AB345" s="104">
        <f t="shared" si="96"/>
        <v>0</v>
      </c>
      <c r="AC345" s="104">
        <f t="shared" si="96"/>
        <v>0</v>
      </c>
      <c r="AD345" s="104">
        <f t="shared" si="96"/>
        <v>0</v>
      </c>
      <c r="AE345" s="104">
        <f t="shared" si="96"/>
        <v>500</v>
      </c>
      <c r="AF345" s="153">
        <f t="shared" si="93"/>
        <v>2000</v>
      </c>
    </row>
    <row r="346" spans="1:33" ht="18.75" x14ac:dyDescent="0.25">
      <c r="A346" s="306"/>
      <c r="B346" s="301" t="s">
        <v>197</v>
      </c>
      <c r="C346" s="302"/>
      <c r="D346" s="104"/>
      <c r="E346" s="104">
        <f>E344-E342</f>
        <v>0</v>
      </c>
      <c r="F346" s="104">
        <f t="shared" ref="F346:AE346" si="97">F344-F342</f>
        <v>0</v>
      </c>
      <c r="G346" s="104">
        <f t="shared" si="97"/>
        <v>0</v>
      </c>
      <c r="H346" s="104">
        <f t="shared" si="97"/>
        <v>0</v>
      </c>
      <c r="I346" s="104">
        <f t="shared" si="97"/>
        <v>0</v>
      </c>
      <c r="J346" s="104">
        <f t="shared" si="97"/>
        <v>500</v>
      </c>
      <c r="K346" s="104"/>
      <c r="L346" s="104">
        <f t="shared" si="97"/>
        <v>0</v>
      </c>
      <c r="M346" s="104">
        <f t="shared" si="97"/>
        <v>0</v>
      </c>
      <c r="N346" s="104">
        <f t="shared" si="97"/>
        <v>0</v>
      </c>
      <c r="O346" s="104">
        <f t="shared" si="97"/>
        <v>0</v>
      </c>
      <c r="P346" s="104">
        <f t="shared" si="97"/>
        <v>0</v>
      </c>
      <c r="Q346" s="104">
        <f t="shared" si="97"/>
        <v>500</v>
      </c>
      <c r="R346" s="104"/>
      <c r="S346" s="104">
        <f t="shared" si="97"/>
        <v>0</v>
      </c>
      <c r="T346" s="181"/>
      <c r="U346" s="181"/>
      <c r="V346" s="104">
        <f t="shared" si="97"/>
        <v>0</v>
      </c>
      <c r="W346" s="104">
        <f t="shared" si="97"/>
        <v>0</v>
      </c>
      <c r="X346" s="104">
        <f t="shared" si="97"/>
        <v>500</v>
      </c>
      <c r="Y346" s="104"/>
      <c r="Z346" s="104">
        <f t="shared" si="97"/>
        <v>0</v>
      </c>
      <c r="AA346" s="104">
        <f t="shared" si="97"/>
        <v>0</v>
      </c>
      <c r="AB346" s="104">
        <f t="shared" si="97"/>
        <v>0</v>
      </c>
      <c r="AC346" s="104">
        <f t="shared" si="97"/>
        <v>0</v>
      </c>
      <c r="AD346" s="104">
        <f t="shared" si="97"/>
        <v>0</v>
      </c>
      <c r="AE346" s="104">
        <f t="shared" si="97"/>
        <v>500</v>
      </c>
      <c r="AF346" s="153">
        <f t="shared" si="93"/>
        <v>2000</v>
      </c>
    </row>
    <row r="347" spans="1:33" ht="16.5" thickBot="1" x14ac:dyDescent="0.3">
      <c r="A347" s="306"/>
      <c r="B347" s="303" t="s">
        <v>116</v>
      </c>
      <c r="C347" s="304"/>
      <c r="D347" s="104"/>
      <c r="E347" s="104">
        <f t="shared" ref="E347" si="98">E328+E330+E332+E334+E336+E338</f>
        <v>3</v>
      </c>
      <c r="F347" s="104">
        <f t="shared" ref="F347:AE347" si="99">F328+F330+F332+F334+F336+F338</f>
        <v>3</v>
      </c>
      <c r="G347" s="104">
        <f t="shared" si="99"/>
        <v>3</v>
      </c>
      <c r="H347" s="104">
        <f t="shared" si="99"/>
        <v>3</v>
      </c>
      <c r="I347" s="104">
        <f t="shared" si="99"/>
        <v>3</v>
      </c>
      <c r="J347" s="104">
        <f t="shared" si="99"/>
        <v>3</v>
      </c>
      <c r="K347" s="104"/>
      <c r="L347" s="104">
        <f t="shared" si="99"/>
        <v>3</v>
      </c>
      <c r="M347" s="104">
        <f t="shared" si="99"/>
        <v>3</v>
      </c>
      <c r="N347" s="104">
        <f t="shared" si="99"/>
        <v>3</v>
      </c>
      <c r="O347" s="104">
        <f t="shared" si="99"/>
        <v>3</v>
      </c>
      <c r="P347" s="104">
        <f t="shared" si="99"/>
        <v>3</v>
      </c>
      <c r="Q347" s="104">
        <f t="shared" si="99"/>
        <v>3</v>
      </c>
      <c r="R347" s="104"/>
      <c r="S347" s="104">
        <f t="shared" si="99"/>
        <v>3</v>
      </c>
      <c r="T347" s="181"/>
      <c r="U347" s="181"/>
      <c r="V347" s="104">
        <f t="shared" si="99"/>
        <v>3</v>
      </c>
      <c r="W347" s="104">
        <f t="shared" si="99"/>
        <v>3</v>
      </c>
      <c r="X347" s="104">
        <f t="shared" si="99"/>
        <v>3</v>
      </c>
      <c r="Y347" s="104"/>
      <c r="Z347" s="104">
        <f t="shared" si="99"/>
        <v>3</v>
      </c>
      <c r="AA347" s="104">
        <f t="shared" si="99"/>
        <v>2</v>
      </c>
      <c r="AB347" s="104">
        <f t="shared" si="99"/>
        <v>3</v>
      </c>
      <c r="AC347" s="104">
        <f t="shared" si="99"/>
        <v>3</v>
      </c>
      <c r="AD347" s="104">
        <f t="shared" si="99"/>
        <v>3</v>
      </c>
      <c r="AE347" s="104">
        <f t="shared" si="99"/>
        <v>3</v>
      </c>
      <c r="AF347" s="149">
        <f t="shared" si="93"/>
        <v>65</v>
      </c>
    </row>
    <row r="348" spans="1:33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166</v>
      </c>
    </row>
    <row r="349" spans="1:33" ht="16.5" thickBot="1" x14ac:dyDescent="0.3">
      <c r="A349" s="291" t="s">
        <v>162</v>
      </c>
      <c r="B349" s="310" t="s">
        <v>2</v>
      </c>
      <c r="C349" s="311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 t="shared" ref="AF349:AF370" si="100">SUM(D349:AE349)</f>
        <v>24</v>
      </c>
    </row>
    <row r="350" spans="1:33" ht="15.75" x14ac:dyDescent="0.25">
      <c r="A350" s="292"/>
      <c r="B350" s="296" t="s">
        <v>3</v>
      </c>
      <c r="C350" s="99" t="s">
        <v>102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 t="shared" si="100"/>
        <v>1040</v>
      </c>
    </row>
    <row r="351" spans="1:33" ht="15.75" x14ac:dyDescent="0.25">
      <c r="A351" s="292"/>
      <c r="B351" s="296"/>
      <c r="C351" s="99" t="s">
        <v>103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 t="shared" si="100"/>
        <v>103</v>
      </c>
    </row>
    <row r="352" spans="1:33" ht="15.75" x14ac:dyDescent="0.25">
      <c r="A352" s="292"/>
      <c r="B352" s="296"/>
      <c r="C352" s="99" t="s">
        <v>117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 t="shared" si="100"/>
        <v>1033</v>
      </c>
    </row>
    <row r="353" spans="1:32" ht="15.75" x14ac:dyDescent="0.25">
      <c r="A353" s="292"/>
      <c r="B353" s="296"/>
      <c r="C353" s="99" t="s">
        <v>118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 t="shared" si="100"/>
        <v>45</v>
      </c>
    </row>
    <row r="354" spans="1:32" ht="15.75" x14ac:dyDescent="0.25">
      <c r="A354" s="292"/>
      <c r="B354" s="296"/>
      <c r="C354" s="99" t="s">
        <v>104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 t="shared" si="100"/>
        <v>3251</v>
      </c>
    </row>
    <row r="355" spans="1:32" ht="15.75" x14ac:dyDescent="0.25">
      <c r="A355" s="292"/>
      <c r="B355" s="296"/>
      <c r="C355" s="99" t="s">
        <v>105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 t="shared" si="100"/>
        <v>344</v>
      </c>
    </row>
    <row r="356" spans="1:32" ht="15.75" x14ac:dyDescent="0.25">
      <c r="A356" s="292"/>
      <c r="B356" s="296"/>
      <c r="C356" s="99" t="s">
        <v>106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 t="shared" si="100"/>
        <v>2918</v>
      </c>
    </row>
    <row r="357" spans="1:32" ht="15.75" x14ac:dyDescent="0.25">
      <c r="A357" s="292"/>
      <c r="B357" s="296"/>
      <c r="C357" s="99" t="s">
        <v>107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 t="shared" si="100"/>
        <v>191</v>
      </c>
    </row>
    <row r="358" spans="1:32" ht="15.75" x14ac:dyDescent="0.25">
      <c r="A358" s="292"/>
      <c r="B358" s="296"/>
      <c r="C358" s="99" t="s">
        <v>108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 t="shared" si="100"/>
        <v>1417</v>
      </c>
    </row>
    <row r="359" spans="1:32" ht="15.75" x14ac:dyDescent="0.25">
      <c r="A359" s="292"/>
      <c r="B359" s="296"/>
      <c r="C359" s="99" t="s">
        <v>109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 t="shared" si="100"/>
        <v>146</v>
      </c>
    </row>
    <row r="360" spans="1:32" ht="15.75" x14ac:dyDescent="0.25">
      <c r="A360" s="292"/>
      <c r="B360" s="296"/>
      <c r="C360" s="99" t="s">
        <v>110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 t="shared" si="100"/>
        <v>574</v>
      </c>
    </row>
    <row r="361" spans="1:32" ht="15.75" x14ac:dyDescent="0.25">
      <c r="A361" s="292"/>
      <c r="B361" s="296"/>
      <c r="C361" s="99" t="s">
        <v>111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 t="shared" si="100"/>
        <v>20</v>
      </c>
    </row>
    <row r="362" spans="1:32" ht="15.75" x14ac:dyDescent="0.25">
      <c r="A362" s="292"/>
      <c r="B362" s="296"/>
      <c r="C362" s="99" t="s">
        <v>112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 t="shared" si="100"/>
        <v>1005</v>
      </c>
    </row>
    <row r="363" spans="1:32" ht="15.75" x14ac:dyDescent="0.25">
      <c r="A363" s="292"/>
      <c r="B363" s="296"/>
      <c r="C363" s="99" t="s">
        <v>113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 t="shared" si="100"/>
        <v>77</v>
      </c>
    </row>
    <row r="364" spans="1:32" ht="16.5" thickBot="1" x14ac:dyDescent="0.3">
      <c r="A364" s="292"/>
      <c r="B364" s="296"/>
      <c r="C364" s="100" t="s">
        <v>114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 t="shared" si="100"/>
        <v>636</v>
      </c>
    </row>
    <row r="365" spans="1:32" ht="18.75" x14ac:dyDescent="0.25">
      <c r="A365" s="292"/>
      <c r="B365" s="297" t="s">
        <v>72</v>
      </c>
      <c r="C365" s="298"/>
      <c r="D365" s="182"/>
      <c r="E365" s="182">
        <f t="shared" ref="E365" si="101">SUM(E350:E364)</f>
        <v>600</v>
      </c>
      <c r="F365" s="182">
        <f t="shared" ref="F365:AE365" si="102">SUM(F350:F364)</f>
        <v>600</v>
      </c>
      <c r="G365" s="182">
        <f t="shared" si="102"/>
        <v>600</v>
      </c>
      <c r="H365" s="182">
        <f t="shared" si="102"/>
        <v>600</v>
      </c>
      <c r="I365" s="182">
        <f t="shared" si="102"/>
        <v>600</v>
      </c>
      <c r="J365" s="182">
        <f t="shared" si="102"/>
        <v>500</v>
      </c>
      <c r="K365" s="182"/>
      <c r="L365" s="182">
        <f t="shared" si="102"/>
        <v>600</v>
      </c>
      <c r="M365" s="182">
        <f t="shared" si="102"/>
        <v>600</v>
      </c>
      <c r="N365" s="182">
        <f t="shared" si="102"/>
        <v>600</v>
      </c>
      <c r="O365" s="182">
        <f t="shared" si="102"/>
        <v>600</v>
      </c>
      <c r="P365" s="182">
        <f t="shared" si="102"/>
        <v>600</v>
      </c>
      <c r="Q365" s="182">
        <f t="shared" si="102"/>
        <v>500</v>
      </c>
      <c r="R365" s="182"/>
      <c r="S365" s="182">
        <f t="shared" si="102"/>
        <v>600</v>
      </c>
      <c r="T365" s="181"/>
      <c r="U365" s="181"/>
      <c r="V365" s="182">
        <f t="shared" si="102"/>
        <v>600</v>
      </c>
      <c r="W365" s="182">
        <f t="shared" si="102"/>
        <v>600</v>
      </c>
      <c r="X365" s="182">
        <f t="shared" si="102"/>
        <v>500</v>
      </c>
      <c r="Y365" s="182"/>
      <c r="Z365" s="182">
        <f t="shared" si="102"/>
        <v>600</v>
      </c>
      <c r="AA365" s="182">
        <f t="shared" si="102"/>
        <v>600</v>
      </c>
      <c r="AB365" s="182">
        <f t="shared" si="102"/>
        <v>600</v>
      </c>
      <c r="AC365" s="182">
        <f t="shared" si="102"/>
        <v>600</v>
      </c>
      <c r="AD365" s="182">
        <f t="shared" si="102"/>
        <v>600</v>
      </c>
      <c r="AE365" s="182">
        <f t="shared" si="102"/>
        <v>500</v>
      </c>
      <c r="AF365" s="150">
        <f t="shared" si="100"/>
        <v>12800</v>
      </c>
    </row>
    <row r="366" spans="1:32" ht="18.75" x14ac:dyDescent="0.25">
      <c r="A366" s="292"/>
      <c r="B366" s="299" t="s">
        <v>71</v>
      </c>
      <c r="C366" s="300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 t="shared" si="100"/>
        <v>12800</v>
      </c>
    </row>
    <row r="367" spans="1:32" ht="18.75" x14ac:dyDescent="0.25">
      <c r="A367" s="292"/>
      <c r="B367" s="301" t="s">
        <v>115</v>
      </c>
      <c r="C367" s="302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 t="shared" si="100"/>
        <v>13200</v>
      </c>
    </row>
    <row r="368" spans="1:32" ht="18.75" x14ac:dyDescent="0.25">
      <c r="A368" s="292"/>
      <c r="B368" s="301" t="s">
        <v>125</v>
      </c>
      <c r="C368" s="302"/>
      <c r="D368" s="104"/>
      <c r="E368" s="104">
        <f t="shared" ref="E368" si="103">E367-E366</f>
        <v>0</v>
      </c>
      <c r="F368" s="104">
        <f t="shared" ref="F368:AE368" si="104">F367-F366</f>
        <v>0</v>
      </c>
      <c r="G368" s="104">
        <f t="shared" si="104"/>
        <v>0</v>
      </c>
      <c r="H368" s="104">
        <f t="shared" si="104"/>
        <v>0</v>
      </c>
      <c r="I368" s="104">
        <f t="shared" si="104"/>
        <v>0</v>
      </c>
      <c r="J368" s="104">
        <f t="shared" si="104"/>
        <v>100</v>
      </c>
      <c r="K368" s="104"/>
      <c r="L368" s="104">
        <f t="shared" si="104"/>
        <v>0</v>
      </c>
      <c r="M368" s="104">
        <f t="shared" si="104"/>
        <v>0</v>
      </c>
      <c r="N368" s="104">
        <f t="shared" si="104"/>
        <v>0</v>
      </c>
      <c r="O368" s="104">
        <f t="shared" si="104"/>
        <v>0</v>
      </c>
      <c r="P368" s="104">
        <f t="shared" si="104"/>
        <v>0</v>
      </c>
      <c r="Q368" s="104">
        <f t="shared" si="104"/>
        <v>100</v>
      </c>
      <c r="R368" s="104"/>
      <c r="S368" s="104">
        <f t="shared" si="104"/>
        <v>0</v>
      </c>
      <c r="T368" s="181"/>
      <c r="U368" s="181"/>
      <c r="V368" s="104">
        <f t="shared" si="104"/>
        <v>0</v>
      </c>
      <c r="W368" s="104">
        <f t="shared" si="104"/>
        <v>0</v>
      </c>
      <c r="X368" s="104">
        <f t="shared" si="104"/>
        <v>100</v>
      </c>
      <c r="Y368" s="104"/>
      <c r="Z368" s="104">
        <f t="shared" si="104"/>
        <v>0</v>
      </c>
      <c r="AA368" s="104">
        <f t="shared" si="104"/>
        <v>0</v>
      </c>
      <c r="AB368" s="104">
        <f t="shared" si="104"/>
        <v>0</v>
      </c>
      <c r="AC368" s="104">
        <f t="shared" si="104"/>
        <v>0</v>
      </c>
      <c r="AD368" s="104">
        <f t="shared" si="104"/>
        <v>0</v>
      </c>
      <c r="AE368" s="104">
        <f t="shared" si="104"/>
        <v>100</v>
      </c>
      <c r="AF368" s="153">
        <f t="shared" si="100"/>
        <v>400</v>
      </c>
    </row>
    <row r="369" spans="1:33" ht="18.75" x14ac:dyDescent="0.25">
      <c r="A369" s="292"/>
      <c r="B369" s="301" t="s">
        <v>197</v>
      </c>
      <c r="C369" s="302"/>
      <c r="D369" s="104"/>
      <c r="E369" s="104">
        <f>E367-E365</f>
        <v>0</v>
      </c>
      <c r="F369" s="104">
        <f t="shared" ref="F369:AE369" si="105">F367-F365</f>
        <v>0</v>
      </c>
      <c r="G369" s="104">
        <f t="shared" si="105"/>
        <v>0</v>
      </c>
      <c r="H369" s="104">
        <f t="shared" si="105"/>
        <v>0</v>
      </c>
      <c r="I369" s="104">
        <f t="shared" si="105"/>
        <v>0</v>
      </c>
      <c r="J369" s="104">
        <f t="shared" si="105"/>
        <v>100</v>
      </c>
      <c r="K369" s="104"/>
      <c r="L369" s="104">
        <f t="shared" si="105"/>
        <v>0</v>
      </c>
      <c r="M369" s="104">
        <f t="shared" si="105"/>
        <v>0</v>
      </c>
      <c r="N369" s="104">
        <f t="shared" si="105"/>
        <v>0</v>
      </c>
      <c r="O369" s="104">
        <f t="shared" si="105"/>
        <v>0</v>
      </c>
      <c r="P369" s="104">
        <f t="shared" si="105"/>
        <v>0</v>
      </c>
      <c r="Q369" s="104">
        <f t="shared" si="105"/>
        <v>100</v>
      </c>
      <c r="R369" s="104"/>
      <c r="S369" s="104">
        <f t="shared" si="105"/>
        <v>0</v>
      </c>
      <c r="T369" s="181"/>
      <c r="U369" s="181"/>
      <c r="V369" s="104">
        <f t="shared" si="105"/>
        <v>0</v>
      </c>
      <c r="W369" s="104">
        <f t="shared" si="105"/>
        <v>0</v>
      </c>
      <c r="X369" s="104">
        <f t="shared" si="105"/>
        <v>100</v>
      </c>
      <c r="Y369" s="104"/>
      <c r="Z369" s="104">
        <f t="shared" si="105"/>
        <v>0</v>
      </c>
      <c r="AA369" s="104">
        <f t="shared" si="105"/>
        <v>0</v>
      </c>
      <c r="AB369" s="104">
        <f t="shared" si="105"/>
        <v>0</v>
      </c>
      <c r="AC369" s="104">
        <f t="shared" si="105"/>
        <v>0</v>
      </c>
      <c r="AD369" s="104">
        <f t="shared" si="105"/>
        <v>0</v>
      </c>
      <c r="AE369" s="104">
        <f t="shared" si="105"/>
        <v>100</v>
      </c>
      <c r="AF369" s="153">
        <f t="shared" si="100"/>
        <v>400</v>
      </c>
    </row>
    <row r="370" spans="1:33" ht="16.5" thickBot="1" x14ac:dyDescent="0.3">
      <c r="A370" s="292"/>
      <c r="B370" s="303" t="s">
        <v>116</v>
      </c>
      <c r="C370" s="304"/>
      <c r="D370" s="104"/>
      <c r="E370" s="104">
        <f t="shared" ref="E370" si="106">E351+E353+E355+E357+E359+E361</f>
        <v>43</v>
      </c>
      <c r="F370" s="104">
        <f t="shared" ref="F370:AE370" si="107">F351+F353+F355+F357+F359+F361</f>
        <v>30</v>
      </c>
      <c r="G370" s="104">
        <f t="shared" si="107"/>
        <v>41</v>
      </c>
      <c r="H370" s="104">
        <f t="shared" si="107"/>
        <v>40</v>
      </c>
      <c r="I370" s="104">
        <f t="shared" si="107"/>
        <v>43</v>
      </c>
      <c r="J370" s="104">
        <f t="shared" si="107"/>
        <v>26</v>
      </c>
      <c r="K370" s="104"/>
      <c r="L370" s="104">
        <f t="shared" si="107"/>
        <v>44</v>
      </c>
      <c r="M370" s="104">
        <f t="shared" si="107"/>
        <v>36</v>
      </c>
      <c r="N370" s="104">
        <f t="shared" si="107"/>
        <v>40</v>
      </c>
      <c r="O370" s="104">
        <f t="shared" si="107"/>
        <v>41</v>
      </c>
      <c r="P370" s="104">
        <f t="shared" si="107"/>
        <v>43</v>
      </c>
      <c r="Q370" s="104">
        <f t="shared" si="107"/>
        <v>22</v>
      </c>
      <c r="R370" s="104"/>
      <c r="S370" s="104">
        <f t="shared" si="107"/>
        <v>43</v>
      </c>
      <c r="T370" s="181"/>
      <c r="U370" s="181"/>
      <c r="V370" s="104">
        <f t="shared" si="107"/>
        <v>43</v>
      </c>
      <c r="W370" s="104">
        <f t="shared" si="107"/>
        <v>43</v>
      </c>
      <c r="X370" s="104">
        <f t="shared" si="107"/>
        <v>26</v>
      </c>
      <c r="Y370" s="104"/>
      <c r="Z370" s="104">
        <f t="shared" si="107"/>
        <v>41</v>
      </c>
      <c r="AA370" s="104">
        <f t="shared" si="107"/>
        <v>40</v>
      </c>
      <c r="AB370" s="104">
        <f t="shared" si="107"/>
        <v>41</v>
      </c>
      <c r="AC370" s="104">
        <f t="shared" si="107"/>
        <v>43</v>
      </c>
      <c r="AD370" s="104">
        <f t="shared" si="107"/>
        <v>43</v>
      </c>
      <c r="AE370" s="104">
        <f t="shared" si="107"/>
        <v>37</v>
      </c>
      <c r="AF370" s="149">
        <f t="shared" si="100"/>
        <v>849</v>
      </c>
    </row>
    <row r="371" spans="1:33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166</v>
      </c>
    </row>
    <row r="372" spans="1:33" ht="16.5" thickBot="1" x14ac:dyDescent="0.3">
      <c r="A372" s="305" t="s">
        <v>163</v>
      </c>
      <c r="B372" s="310" t="s">
        <v>2</v>
      </c>
      <c r="C372" s="311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 t="shared" ref="AF372:AF393" si="108">SUM(D372:AE372)</f>
        <v>46</v>
      </c>
    </row>
    <row r="373" spans="1:33" ht="15.75" x14ac:dyDescent="0.25">
      <c r="A373" s="306"/>
      <c r="B373" s="296" t="s">
        <v>3</v>
      </c>
      <c r="C373" s="99" t="s">
        <v>102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 t="shared" si="108"/>
        <v>756</v>
      </c>
    </row>
    <row r="374" spans="1:33" ht="15.75" x14ac:dyDescent="0.25">
      <c r="A374" s="306"/>
      <c r="B374" s="296"/>
      <c r="C374" s="99" t="s">
        <v>103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 t="shared" si="108"/>
        <v>44</v>
      </c>
    </row>
    <row r="375" spans="1:33" ht="15.75" x14ac:dyDescent="0.25">
      <c r="A375" s="306"/>
      <c r="B375" s="296"/>
      <c r="C375" s="99" t="s">
        <v>117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 t="shared" si="108"/>
        <v>804</v>
      </c>
    </row>
    <row r="376" spans="1:33" ht="15.75" x14ac:dyDescent="0.25">
      <c r="A376" s="306"/>
      <c r="B376" s="296"/>
      <c r="C376" s="99" t="s">
        <v>118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 t="shared" si="108"/>
        <v>23</v>
      </c>
    </row>
    <row r="377" spans="1:33" ht="15.75" x14ac:dyDescent="0.25">
      <c r="A377" s="306"/>
      <c r="B377" s="296"/>
      <c r="C377" s="99" t="s">
        <v>104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 t="shared" si="108"/>
        <v>2175</v>
      </c>
    </row>
    <row r="378" spans="1:33" ht="15.75" x14ac:dyDescent="0.25">
      <c r="A378" s="306"/>
      <c r="B378" s="296"/>
      <c r="C378" s="99" t="s">
        <v>105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 t="shared" si="108"/>
        <v>153</v>
      </c>
    </row>
    <row r="379" spans="1:33" ht="15.75" x14ac:dyDescent="0.25">
      <c r="A379" s="306"/>
      <c r="B379" s="296"/>
      <c r="C379" s="99" t="s">
        <v>106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 t="shared" si="108"/>
        <v>1322</v>
      </c>
    </row>
    <row r="380" spans="1:33" ht="15.75" x14ac:dyDescent="0.25">
      <c r="A380" s="306"/>
      <c r="B380" s="296"/>
      <c r="C380" s="99" t="s">
        <v>107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 t="shared" si="108"/>
        <v>92</v>
      </c>
    </row>
    <row r="381" spans="1:33" ht="15.75" x14ac:dyDescent="0.25">
      <c r="A381" s="306"/>
      <c r="B381" s="296"/>
      <c r="C381" s="99" t="s">
        <v>108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 t="shared" si="108"/>
        <v>805</v>
      </c>
    </row>
    <row r="382" spans="1:33" ht="15.75" x14ac:dyDescent="0.25">
      <c r="A382" s="306"/>
      <c r="B382" s="296"/>
      <c r="C382" s="99" t="s">
        <v>109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 t="shared" si="108"/>
        <v>78</v>
      </c>
    </row>
    <row r="383" spans="1:33" ht="15.75" x14ac:dyDescent="0.25">
      <c r="A383" s="306"/>
      <c r="B383" s="296"/>
      <c r="C383" s="99" t="s">
        <v>110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 t="shared" si="108"/>
        <v>450</v>
      </c>
    </row>
    <row r="384" spans="1:33" ht="15.75" x14ac:dyDescent="0.25">
      <c r="A384" s="306"/>
      <c r="B384" s="296"/>
      <c r="C384" s="99" t="s">
        <v>111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 t="shared" si="108"/>
        <v>46</v>
      </c>
    </row>
    <row r="385" spans="1:33" ht="15.75" x14ac:dyDescent="0.25">
      <c r="A385" s="306"/>
      <c r="B385" s="296"/>
      <c r="C385" s="99" t="s">
        <v>112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 t="shared" si="108"/>
        <v>512</v>
      </c>
    </row>
    <row r="386" spans="1:33" ht="15.75" x14ac:dyDescent="0.25">
      <c r="A386" s="306"/>
      <c r="B386" s="296"/>
      <c r="C386" s="99" t="s">
        <v>113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 t="shared" si="108"/>
        <v>61</v>
      </c>
    </row>
    <row r="387" spans="1:33" ht="16.5" thickBot="1" x14ac:dyDescent="0.3">
      <c r="A387" s="306"/>
      <c r="B387" s="296"/>
      <c r="C387" s="100" t="s">
        <v>114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 t="shared" si="108"/>
        <v>1479</v>
      </c>
    </row>
    <row r="388" spans="1:33" ht="18.75" x14ac:dyDescent="0.25">
      <c r="A388" s="306"/>
      <c r="B388" s="297" t="s">
        <v>72</v>
      </c>
      <c r="C388" s="298"/>
      <c r="D388" s="182"/>
      <c r="E388" s="182">
        <f t="shared" ref="E388" si="109">SUM(E373:E387)</f>
        <v>400</v>
      </c>
      <c r="F388" s="182">
        <f t="shared" ref="F388:AE388" si="110">SUM(F373:F387)</f>
        <v>400</v>
      </c>
      <c r="G388" s="182">
        <f t="shared" si="110"/>
        <v>400</v>
      </c>
      <c r="H388" s="182">
        <f t="shared" si="110"/>
        <v>400</v>
      </c>
      <c r="I388" s="182">
        <f t="shared" si="110"/>
        <v>400</v>
      </c>
      <c r="J388" s="182">
        <f t="shared" si="110"/>
        <v>400</v>
      </c>
      <c r="K388" s="182"/>
      <c r="L388" s="182">
        <f t="shared" si="110"/>
        <v>400</v>
      </c>
      <c r="M388" s="182">
        <f t="shared" si="110"/>
        <v>400</v>
      </c>
      <c r="N388" s="182">
        <f t="shared" si="110"/>
        <v>400</v>
      </c>
      <c r="O388" s="182">
        <f t="shared" si="110"/>
        <v>400</v>
      </c>
      <c r="P388" s="182">
        <f t="shared" si="110"/>
        <v>400</v>
      </c>
      <c r="Q388" s="182">
        <f t="shared" si="110"/>
        <v>400</v>
      </c>
      <c r="R388" s="182"/>
      <c r="S388" s="182">
        <f t="shared" si="110"/>
        <v>400</v>
      </c>
      <c r="T388" s="181"/>
      <c r="U388" s="181"/>
      <c r="V388" s="182">
        <f t="shared" si="110"/>
        <v>400</v>
      </c>
      <c r="W388" s="182">
        <f t="shared" si="110"/>
        <v>400</v>
      </c>
      <c r="X388" s="182">
        <f t="shared" si="110"/>
        <v>400</v>
      </c>
      <c r="Y388" s="182"/>
      <c r="Z388" s="182">
        <f t="shared" si="110"/>
        <v>400</v>
      </c>
      <c r="AA388" s="182">
        <f t="shared" si="110"/>
        <v>400</v>
      </c>
      <c r="AB388" s="182">
        <f t="shared" si="110"/>
        <v>400</v>
      </c>
      <c r="AC388" s="182">
        <f t="shared" si="110"/>
        <v>400</v>
      </c>
      <c r="AD388" s="182">
        <f t="shared" si="110"/>
        <v>400</v>
      </c>
      <c r="AE388" s="182">
        <f t="shared" si="110"/>
        <v>400</v>
      </c>
      <c r="AF388" s="150">
        <f t="shared" si="108"/>
        <v>8800</v>
      </c>
    </row>
    <row r="389" spans="1:33" ht="18.75" x14ac:dyDescent="0.25">
      <c r="A389" s="306"/>
      <c r="B389" s="299" t="s">
        <v>71</v>
      </c>
      <c r="C389" s="300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 t="shared" si="108"/>
        <v>8800</v>
      </c>
    </row>
    <row r="390" spans="1:33" ht="18.75" x14ac:dyDescent="0.25">
      <c r="A390" s="306"/>
      <c r="B390" s="301" t="s">
        <v>115</v>
      </c>
      <c r="C390" s="302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 t="shared" si="108"/>
        <v>8800</v>
      </c>
    </row>
    <row r="391" spans="1:33" ht="18.75" x14ac:dyDescent="0.25">
      <c r="A391" s="306"/>
      <c r="B391" s="301" t="s">
        <v>125</v>
      </c>
      <c r="C391" s="302"/>
      <c r="D391" s="104"/>
      <c r="E391" s="104">
        <f t="shared" ref="E391" si="111">E390-E389</f>
        <v>0</v>
      </c>
      <c r="F391" s="104">
        <f t="shared" ref="F391:AE391" si="112">F390-F389</f>
        <v>0</v>
      </c>
      <c r="G391" s="104">
        <f t="shared" si="112"/>
        <v>0</v>
      </c>
      <c r="H391" s="104">
        <f t="shared" si="112"/>
        <v>0</v>
      </c>
      <c r="I391" s="104">
        <f t="shared" si="112"/>
        <v>0</v>
      </c>
      <c r="J391" s="104">
        <f t="shared" si="112"/>
        <v>0</v>
      </c>
      <c r="K391" s="104"/>
      <c r="L391" s="104">
        <f t="shared" si="112"/>
        <v>0</v>
      </c>
      <c r="M391" s="104">
        <f t="shared" si="112"/>
        <v>0</v>
      </c>
      <c r="N391" s="104">
        <f t="shared" si="112"/>
        <v>0</v>
      </c>
      <c r="O391" s="104">
        <f t="shared" si="112"/>
        <v>0</v>
      </c>
      <c r="P391" s="104">
        <f t="shared" si="112"/>
        <v>0</v>
      </c>
      <c r="Q391" s="104">
        <f t="shared" si="112"/>
        <v>0</v>
      </c>
      <c r="R391" s="104"/>
      <c r="S391" s="104">
        <f t="shared" si="112"/>
        <v>0</v>
      </c>
      <c r="T391" s="181"/>
      <c r="U391" s="181"/>
      <c r="V391" s="104">
        <f t="shared" si="112"/>
        <v>0</v>
      </c>
      <c r="W391" s="104">
        <f t="shared" si="112"/>
        <v>0</v>
      </c>
      <c r="X391" s="104">
        <f t="shared" si="112"/>
        <v>0</v>
      </c>
      <c r="Y391" s="104"/>
      <c r="Z391" s="104">
        <f t="shared" si="112"/>
        <v>0</v>
      </c>
      <c r="AA391" s="104">
        <f t="shared" si="112"/>
        <v>0</v>
      </c>
      <c r="AB391" s="104">
        <f t="shared" si="112"/>
        <v>0</v>
      </c>
      <c r="AC391" s="104">
        <f t="shared" si="112"/>
        <v>0</v>
      </c>
      <c r="AD391" s="104">
        <f t="shared" si="112"/>
        <v>0</v>
      </c>
      <c r="AE391" s="104">
        <f t="shared" si="112"/>
        <v>0</v>
      </c>
      <c r="AF391" s="153">
        <f t="shared" si="108"/>
        <v>0</v>
      </c>
    </row>
    <row r="392" spans="1:33" ht="18.75" x14ac:dyDescent="0.25">
      <c r="A392" s="306"/>
      <c r="B392" s="301" t="s">
        <v>197</v>
      </c>
      <c r="C392" s="302"/>
      <c r="D392" s="104"/>
      <c r="E392" s="104">
        <f t="shared" ref="E392" si="113">E390-E388</f>
        <v>0</v>
      </c>
      <c r="F392" s="104">
        <f t="shared" ref="F392:AE392" si="114">F390-F388</f>
        <v>0</v>
      </c>
      <c r="G392" s="104">
        <f t="shared" si="114"/>
        <v>0</v>
      </c>
      <c r="H392" s="104">
        <f t="shared" si="114"/>
        <v>0</v>
      </c>
      <c r="I392" s="104">
        <f t="shared" si="114"/>
        <v>0</v>
      </c>
      <c r="J392" s="104">
        <f t="shared" si="114"/>
        <v>0</v>
      </c>
      <c r="K392" s="104"/>
      <c r="L392" s="104">
        <f t="shared" si="114"/>
        <v>0</v>
      </c>
      <c r="M392" s="104">
        <f t="shared" si="114"/>
        <v>0</v>
      </c>
      <c r="N392" s="104">
        <f t="shared" si="114"/>
        <v>0</v>
      </c>
      <c r="O392" s="104">
        <f t="shared" si="114"/>
        <v>0</v>
      </c>
      <c r="P392" s="104">
        <f t="shared" si="114"/>
        <v>0</v>
      </c>
      <c r="Q392" s="104">
        <f t="shared" si="114"/>
        <v>0</v>
      </c>
      <c r="R392" s="104"/>
      <c r="S392" s="104">
        <f t="shared" si="114"/>
        <v>0</v>
      </c>
      <c r="T392" s="181"/>
      <c r="U392" s="181"/>
      <c r="V392" s="104">
        <f t="shared" si="114"/>
        <v>0</v>
      </c>
      <c r="W392" s="104">
        <f t="shared" si="114"/>
        <v>0</v>
      </c>
      <c r="X392" s="104">
        <f t="shared" si="114"/>
        <v>0</v>
      </c>
      <c r="Y392" s="104"/>
      <c r="Z392" s="104">
        <f t="shared" si="114"/>
        <v>0</v>
      </c>
      <c r="AA392" s="104">
        <f t="shared" si="114"/>
        <v>0</v>
      </c>
      <c r="AB392" s="104">
        <f t="shared" si="114"/>
        <v>0</v>
      </c>
      <c r="AC392" s="104">
        <f t="shared" si="114"/>
        <v>0</v>
      </c>
      <c r="AD392" s="104">
        <f t="shared" si="114"/>
        <v>0</v>
      </c>
      <c r="AE392" s="104">
        <f t="shared" si="114"/>
        <v>0</v>
      </c>
      <c r="AF392" s="153">
        <f t="shared" si="108"/>
        <v>0</v>
      </c>
    </row>
    <row r="393" spans="1:33" ht="16.5" thickBot="1" x14ac:dyDescent="0.3">
      <c r="A393" s="306"/>
      <c r="B393" s="303" t="s">
        <v>116</v>
      </c>
      <c r="C393" s="304"/>
      <c r="D393" s="104"/>
      <c r="E393" s="104">
        <f t="shared" ref="E393" si="115">E374+E376+E378+E380+E382+E384</f>
        <v>24</v>
      </c>
      <c r="F393" s="104">
        <f t="shared" ref="F393:AE393" si="116">F374+F376+F378+F380+F382+F384</f>
        <v>24</v>
      </c>
      <c r="G393" s="104">
        <f t="shared" si="116"/>
        <v>27</v>
      </c>
      <c r="H393" s="104">
        <f t="shared" si="116"/>
        <v>24</v>
      </c>
      <c r="I393" s="104">
        <f t="shared" si="116"/>
        <v>20</v>
      </c>
      <c r="J393" s="104">
        <f t="shared" si="116"/>
        <v>13</v>
      </c>
      <c r="K393" s="104"/>
      <c r="L393" s="104">
        <f t="shared" si="116"/>
        <v>20</v>
      </c>
      <c r="M393" s="104">
        <f t="shared" si="116"/>
        <v>23</v>
      </c>
      <c r="N393" s="104">
        <f t="shared" si="116"/>
        <v>23</v>
      </c>
      <c r="O393" s="104">
        <f t="shared" si="116"/>
        <v>21</v>
      </c>
      <c r="P393" s="104">
        <f t="shared" si="116"/>
        <v>25</v>
      </c>
      <c r="Q393" s="104">
        <f t="shared" si="116"/>
        <v>22</v>
      </c>
      <c r="R393" s="104"/>
      <c r="S393" s="104">
        <f t="shared" si="116"/>
        <v>14</v>
      </c>
      <c r="T393" s="181"/>
      <c r="U393" s="181"/>
      <c r="V393" s="104">
        <f t="shared" si="116"/>
        <v>16</v>
      </c>
      <c r="W393" s="104">
        <f t="shared" si="116"/>
        <v>22</v>
      </c>
      <c r="X393" s="104">
        <f t="shared" si="116"/>
        <v>20</v>
      </c>
      <c r="Y393" s="104"/>
      <c r="Z393" s="104">
        <f t="shared" si="116"/>
        <v>11</v>
      </c>
      <c r="AA393" s="104">
        <f t="shared" si="116"/>
        <v>15</v>
      </c>
      <c r="AB393" s="104">
        <f t="shared" si="116"/>
        <v>16</v>
      </c>
      <c r="AC393" s="104">
        <f t="shared" si="116"/>
        <v>15</v>
      </c>
      <c r="AD393" s="104">
        <f t="shared" si="116"/>
        <v>13</v>
      </c>
      <c r="AE393" s="104">
        <f t="shared" si="116"/>
        <v>28</v>
      </c>
      <c r="AF393" s="149">
        <f t="shared" si="108"/>
        <v>436</v>
      </c>
    </row>
    <row r="394" spans="1:33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166</v>
      </c>
    </row>
    <row r="395" spans="1:33" ht="16.5" thickBot="1" x14ac:dyDescent="0.3">
      <c r="A395" s="291" t="s">
        <v>164</v>
      </c>
      <c r="B395" s="310" t="s">
        <v>2</v>
      </c>
      <c r="C395" s="311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 t="shared" ref="AF395:AF416" si="117">SUM(D395:AE395)</f>
        <v>0</v>
      </c>
    </row>
    <row r="396" spans="1:33" ht="15.75" x14ac:dyDescent="0.25">
      <c r="A396" s="292"/>
      <c r="B396" s="296" t="s">
        <v>3</v>
      </c>
      <c r="C396" s="99" t="s">
        <v>102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 t="shared" si="117"/>
        <v>185</v>
      </c>
    </row>
    <row r="397" spans="1:33" ht="15.75" x14ac:dyDescent="0.25">
      <c r="A397" s="292"/>
      <c r="B397" s="296"/>
      <c r="C397" s="99" t="s">
        <v>103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 t="shared" si="117"/>
        <v>0</v>
      </c>
    </row>
    <row r="398" spans="1:33" ht="15.75" x14ac:dyDescent="0.25">
      <c r="A398" s="292"/>
      <c r="B398" s="296"/>
      <c r="C398" s="99" t="s">
        <v>117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 t="shared" si="117"/>
        <v>240</v>
      </c>
    </row>
    <row r="399" spans="1:33" ht="15.75" x14ac:dyDescent="0.25">
      <c r="A399" s="292"/>
      <c r="B399" s="296"/>
      <c r="C399" s="99" t="s">
        <v>118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 t="shared" si="117"/>
        <v>18</v>
      </c>
    </row>
    <row r="400" spans="1:33" ht="15.75" x14ac:dyDescent="0.25">
      <c r="A400" s="292"/>
      <c r="B400" s="296"/>
      <c r="C400" s="99" t="s">
        <v>104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 t="shared" si="117"/>
        <v>2872</v>
      </c>
    </row>
    <row r="401" spans="1:32" ht="15.75" x14ac:dyDescent="0.25">
      <c r="A401" s="292"/>
      <c r="B401" s="296"/>
      <c r="C401" s="99" t="s">
        <v>105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 t="shared" si="117"/>
        <v>75</v>
      </c>
    </row>
    <row r="402" spans="1:32" ht="15.75" x14ac:dyDescent="0.25">
      <c r="A402" s="292"/>
      <c r="B402" s="296"/>
      <c r="C402" s="99" t="s">
        <v>106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 t="shared" si="117"/>
        <v>1625</v>
      </c>
    </row>
    <row r="403" spans="1:32" ht="15.75" x14ac:dyDescent="0.25">
      <c r="A403" s="292"/>
      <c r="B403" s="296"/>
      <c r="C403" s="99" t="s">
        <v>107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 t="shared" si="117"/>
        <v>115</v>
      </c>
    </row>
    <row r="404" spans="1:32" ht="15.75" x14ac:dyDescent="0.25">
      <c r="A404" s="292"/>
      <c r="B404" s="296"/>
      <c r="C404" s="99" t="s">
        <v>108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 t="shared" si="117"/>
        <v>1146</v>
      </c>
    </row>
    <row r="405" spans="1:32" ht="15.75" x14ac:dyDescent="0.25">
      <c r="A405" s="292"/>
      <c r="B405" s="296"/>
      <c r="C405" s="99" t="s">
        <v>109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 t="shared" si="117"/>
        <v>37</v>
      </c>
    </row>
    <row r="406" spans="1:32" ht="15.75" x14ac:dyDescent="0.25">
      <c r="A406" s="292"/>
      <c r="B406" s="296"/>
      <c r="C406" s="99" t="s">
        <v>110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 t="shared" si="117"/>
        <v>633</v>
      </c>
    </row>
    <row r="407" spans="1:32" ht="15.75" x14ac:dyDescent="0.25">
      <c r="A407" s="292"/>
      <c r="B407" s="296"/>
      <c r="C407" s="99" t="s">
        <v>111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 t="shared" si="117"/>
        <v>17</v>
      </c>
    </row>
    <row r="408" spans="1:32" ht="15.75" x14ac:dyDescent="0.25">
      <c r="A408" s="292"/>
      <c r="B408" s="296"/>
      <c r="C408" s="99" t="s">
        <v>112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 t="shared" si="117"/>
        <v>1692</v>
      </c>
    </row>
    <row r="409" spans="1:32" ht="15.75" x14ac:dyDescent="0.25">
      <c r="A409" s="292"/>
      <c r="B409" s="296"/>
      <c r="C409" s="99" t="s">
        <v>113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 t="shared" si="117"/>
        <v>0</v>
      </c>
    </row>
    <row r="410" spans="1:32" ht="16.5" thickBot="1" x14ac:dyDescent="0.3">
      <c r="A410" s="292"/>
      <c r="B410" s="296"/>
      <c r="C410" s="100" t="s">
        <v>114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 t="shared" si="117"/>
        <v>145</v>
      </c>
    </row>
    <row r="411" spans="1:32" ht="18.75" x14ac:dyDescent="0.25">
      <c r="A411" s="292"/>
      <c r="B411" s="297" t="s">
        <v>72</v>
      </c>
      <c r="C411" s="298"/>
      <c r="D411" s="182"/>
      <c r="E411" s="182">
        <f t="shared" ref="E411" si="118">SUM(E396:E410)</f>
        <v>400</v>
      </c>
      <c r="F411" s="182">
        <f t="shared" ref="F411:AE411" si="119">SUM(F396:F410)</f>
        <v>400</v>
      </c>
      <c r="G411" s="182">
        <f t="shared" si="119"/>
        <v>400</v>
      </c>
      <c r="H411" s="182">
        <f t="shared" si="119"/>
        <v>400</v>
      </c>
      <c r="I411" s="182">
        <f t="shared" si="119"/>
        <v>400</v>
      </c>
      <c r="J411" s="182">
        <f t="shared" si="119"/>
        <v>400</v>
      </c>
      <c r="K411" s="182"/>
      <c r="L411" s="182">
        <f t="shared" si="119"/>
        <v>400</v>
      </c>
      <c r="M411" s="182">
        <f t="shared" si="119"/>
        <v>400</v>
      </c>
      <c r="N411" s="182">
        <f t="shared" si="119"/>
        <v>400</v>
      </c>
      <c r="O411" s="182">
        <f t="shared" si="119"/>
        <v>400</v>
      </c>
      <c r="P411" s="182">
        <f t="shared" si="119"/>
        <v>400</v>
      </c>
      <c r="Q411" s="182">
        <f t="shared" si="119"/>
        <v>400</v>
      </c>
      <c r="R411" s="182"/>
      <c r="S411" s="182">
        <f t="shared" si="119"/>
        <v>400</v>
      </c>
      <c r="T411" s="181"/>
      <c r="U411" s="181"/>
      <c r="V411" s="182">
        <f t="shared" si="119"/>
        <v>400</v>
      </c>
      <c r="W411" s="182">
        <f t="shared" si="119"/>
        <v>400</v>
      </c>
      <c r="X411" s="182">
        <f t="shared" si="119"/>
        <v>400</v>
      </c>
      <c r="Y411" s="182"/>
      <c r="Z411" s="182">
        <f t="shared" si="119"/>
        <v>400</v>
      </c>
      <c r="AA411" s="182">
        <f t="shared" si="119"/>
        <v>400</v>
      </c>
      <c r="AB411" s="182">
        <f t="shared" si="119"/>
        <v>400</v>
      </c>
      <c r="AC411" s="182">
        <f t="shared" si="119"/>
        <v>400</v>
      </c>
      <c r="AD411" s="182">
        <f t="shared" si="119"/>
        <v>400</v>
      </c>
      <c r="AE411" s="182">
        <f t="shared" si="119"/>
        <v>400</v>
      </c>
      <c r="AF411" s="150">
        <f t="shared" si="117"/>
        <v>8800</v>
      </c>
    </row>
    <row r="412" spans="1:32" ht="18.75" x14ac:dyDescent="0.25">
      <c r="A412" s="292"/>
      <c r="B412" s="299" t="s">
        <v>71</v>
      </c>
      <c r="C412" s="300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 t="shared" si="117"/>
        <v>8800</v>
      </c>
    </row>
    <row r="413" spans="1:32" ht="18.75" x14ac:dyDescent="0.25">
      <c r="A413" s="292"/>
      <c r="B413" s="301" t="s">
        <v>115</v>
      </c>
      <c r="C413" s="302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 t="shared" si="117"/>
        <v>8800</v>
      </c>
    </row>
    <row r="414" spans="1:32" ht="21.75" customHeight="1" x14ac:dyDescent="0.25">
      <c r="A414" s="292"/>
      <c r="B414" s="301" t="s">
        <v>125</v>
      </c>
      <c r="C414" s="302"/>
      <c r="D414" s="104"/>
      <c r="E414" s="104">
        <f t="shared" ref="E414" si="120">E413-E412</f>
        <v>0</v>
      </c>
      <c r="F414" s="104">
        <f t="shared" ref="F414:AE414" si="121">F413-F412</f>
        <v>0</v>
      </c>
      <c r="G414" s="104">
        <f t="shared" si="121"/>
        <v>0</v>
      </c>
      <c r="H414" s="104">
        <f t="shared" si="121"/>
        <v>0</v>
      </c>
      <c r="I414" s="104">
        <f t="shared" si="121"/>
        <v>0</v>
      </c>
      <c r="J414" s="104">
        <f t="shared" si="121"/>
        <v>0</v>
      </c>
      <c r="K414" s="104"/>
      <c r="L414" s="104">
        <f t="shared" si="121"/>
        <v>0</v>
      </c>
      <c r="M414" s="104">
        <f t="shared" si="121"/>
        <v>0</v>
      </c>
      <c r="N414" s="104">
        <f t="shared" si="121"/>
        <v>0</v>
      </c>
      <c r="O414" s="104">
        <f t="shared" si="121"/>
        <v>0</v>
      </c>
      <c r="P414" s="104">
        <f t="shared" si="121"/>
        <v>0</v>
      </c>
      <c r="Q414" s="104">
        <f t="shared" si="121"/>
        <v>0</v>
      </c>
      <c r="R414" s="104"/>
      <c r="S414" s="104">
        <f t="shared" si="121"/>
        <v>0</v>
      </c>
      <c r="T414" s="181"/>
      <c r="U414" s="181"/>
      <c r="V414" s="104">
        <f t="shared" si="121"/>
        <v>0</v>
      </c>
      <c r="W414" s="104">
        <f t="shared" si="121"/>
        <v>0</v>
      </c>
      <c r="X414" s="104">
        <f t="shared" si="121"/>
        <v>0</v>
      </c>
      <c r="Y414" s="104"/>
      <c r="Z414" s="104">
        <f t="shared" si="121"/>
        <v>0</v>
      </c>
      <c r="AA414" s="104">
        <f t="shared" si="121"/>
        <v>0</v>
      </c>
      <c r="AB414" s="104">
        <f t="shared" si="121"/>
        <v>0</v>
      </c>
      <c r="AC414" s="104">
        <f t="shared" si="121"/>
        <v>0</v>
      </c>
      <c r="AD414" s="104">
        <f t="shared" si="121"/>
        <v>0</v>
      </c>
      <c r="AE414" s="104">
        <f t="shared" si="121"/>
        <v>0</v>
      </c>
      <c r="AF414" s="153">
        <f t="shared" si="117"/>
        <v>0</v>
      </c>
    </row>
    <row r="415" spans="1:32" ht="18.75" x14ac:dyDescent="0.25">
      <c r="A415" s="292"/>
      <c r="B415" s="301" t="s">
        <v>197</v>
      </c>
      <c r="C415" s="302"/>
      <c r="D415" s="104"/>
      <c r="E415" s="104">
        <f t="shared" ref="E415" si="122">E413-E411</f>
        <v>0</v>
      </c>
      <c r="F415" s="104">
        <f t="shared" ref="F415:AE415" si="123">F413-F411</f>
        <v>0</v>
      </c>
      <c r="G415" s="104">
        <f t="shared" si="123"/>
        <v>0</v>
      </c>
      <c r="H415" s="104">
        <f t="shared" si="123"/>
        <v>0</v>
      </c>
      <c r="I415" s="104">
        <f t="shared" si="123"/>
        <v>0</v>
      </c>
      <c r="J415" s="104">
        <f t="shared" si="123"/>
        <v>0</v>
      </c>
      <c r="K415" s="104"/>
      <c r="L415" s="104">
        <f t="shared" si="123"/>
        <v>0</v>
      </c>
      <c r="M415" s="104">
        <f t="shared" si="123"/>
        <v>0</v>
      </c>
      <c r="N415" s="104">
        <f t="shared" si="123"/>
        <v>0</v>
      </c>
      <c r="O415" s="104">
        <f t="shared" si="123"/>
        <v>0</v>
      </c>
      <c r="P415" s="104">
        <f t="shared" si="123"/>
        <v>0</v>
      </c>
      <c r="Q415" s="104">
        <f t="shared" si="123"/>
        <v>0</v>
      </c>
      <c r="R415" s="104"/>
      <c r="S415" s="104">
        <f t="shared" si="123"/>
        <v>0</v>
      </c>
      <c r="T415" s="181"/>
      <c r="U415" s="181"/>
      <c r="V415" s="104">
        <f t="shared" si="123"/>
        <v>0</v>
      </c>
      <c r="W415" s="104">
        <f t="shared" si="123"/>
        <v>0</v>
      </c>
      <c r="X415" s="104">
        <f t="shared" si="123"/>
        <v>0</v>
      </c>
      <c r="Y415" s="104"/>
      <c r="Z415" s="104">
        <f t="shared" si="123"/>
        <v>0</v>
      </c>
      <c r="AA415" s="104">
        <f t="shared" si="123"/>
        <v>0</v>
      </c>
      <c r="AB415" s="104">
        <f t="shared" si="123"/>
        <v>0</v>
      </c>
      <c r="AC415" s="104">
        <f t="shared" si="123"/>
        <v>0</v>
      </c>
      <c r="AD415" s="104">
        <f t="shared" si="123"/>
        <v>0</v>
      </c>
      <c r="AE415" s="104">
        <f t="shared" si="123"/>
        <v>0</v>
      </c>
      <c r="AF415" s="153">
        <f t="shared" si="117"/>
        <v>0</v>
      </c>
    </row>
    <row r="416" spans="1:32" ht="16.5" thickBot="1" x14ac:dyDescent="0.3">
      <c r="A416" s="292"/>
      <c r="B416" s="303" t="s">
        <v>116</v>
      </c>
      <c r="C416" s="304"/>
      <c r="D416" s="104"/>
      <c r="E416" s="104">
        <f t="shared" ref="E416" si="124">E397+E399+E401+E403+E405+E407</f>
        <v>13</v>
      </c>
      <c r="F416" s="104">
        <f t="shared" ref="F416:AE416" si="125">F397+F399+F401+F403+F405+F407</f>
        <v>12</v>
      </c>
      <c r="G416" s="104">
        <f t="shared" si="125"/>
        <v>10</v>
      </c>
      <c r="H416" s="104">
        <f t="shared" si="125"/>
        <v>15</v>
      </c>
      <c r="I416" s="104">
        <f t="shared" si="125"/>
        <v>14</v>
      </c>
      <c r="J416" s="104">
        <f t="shared" si="125"/>
        <v>11</v>
      </c>
      <c r="K416" s="104"/>
      <c r="L416" s="104">
        <f t="shared" si="125"/>
        <v>11</v>
      </c>
      <c r="M416" s="104">
        <f t="shared" si="125"/>
        <v>16</v>
      </c>
      <c r="N416" s="104">
        <f t="shared" si="125"/>
        <v>10</v>
      </c>
      <c r="O416" s="104">
        <f t="shared" si="125"/>
        <v>8</v>
      </c>
      <c r="P416" s="104">
        <f t="shared" si="125"/>
        <v>12</v>
      </c>
      <c r="Q416" s="104">
        <f t="shared" si="125"/>
        <v>13</v>
      </c>
      <c r="R416" s="104"/>
      <c r="S416" s="104">
        <f t="shared" si="125"/>
        <v>12</v>
      </c>
      <c r="T416" s="181"/>
      <c r="U416" s="181"/>
      <c r="V416" s="104">
        <f t="shared" si="125"/>
        <v>10</v>
      </c>
      <c r="W416" s="104">
        <f t="shared" si="125"/>
        <v>13</v>
      </c>
      <c r="X416" s="104">
        <f t="shared" si="125"/>
        <v>9</v>
      </c>
      <c r="Y416" s="104"/>
      <c r="Z416" s="104">
        <f t="shared" si="125"/>
        <v>12</v>
      </c>
      <c r="AA416" s="104">
        <f t="shared" si="125"/>
        <v>8</v>
      </c>
      <c r="AB416" s="104">
        <f t="shared" si="125"/>
        <v>12</v>
      </c>
      <c r="AC416" s="104">
        <f t="shared" si="125"/>
        <v>14</v>
      </c>
      <c r="AD416" s="104">
        <f t="shared" si="125"/>
        <v>17</v>
      </c>
      <c r="AE416" s="104">
        <f t="shared" si="125"/>
        <v>10</v>
      </c>
      <c r="AF416" s="149">
        <f t="shared" si="117"/>
        <v>262</v>
      </c>
    </row>
    <row r="417" spans="1:36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6" x14ac:dyDescent="0.2">
      <c r="D418" t="s">
        <v>126</v>
      </c>
    </row>
    <row r="421" spans="1:36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</row>
    <row r="422" spans="1:36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171</v>
      </c>
      <c r="AG422" s="191"/>
      <c r="AH422" s="195" t="str">
        <f>B2</f>
        <v>FEVEREIRO</v>
      </c>
      <c r="AI422" s="194">
        <f>A2</f>
        <v>2026</v>
      </c>
      <c r="AJ422" s="193"/>
    </row>
    <row r="423" spans="1:36" ht="15.75" customHeight="1" x14ac:dyDescent="0.25">
      <c r="B423" s="318" t="s">
        <v>3</v>
      </c>
      <c r="C423" s="155" t="s">
        <v>127</v>
      </c>
      <c r="D423" s="181">
        <f t="shared" ref="D423:AD431" si="126"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 t="shared" si="126"/>
        <v>651</v>
      </c>
      <c r="G423" s="181">
        <f t="shared" si="126"/>
        <v>575</v>
      </c>
      <c r="H423" s="181">
        <f t="shared" si="126"/>
        <v>678</v>
      </c>
      <c r="I423" s="181">
        <f t="shared" si="126"/>
        <v>629</v>
      </c>
      <c r="J423" s="181">
        <f t="shared" si="126"/>
        <v>159</v>
      </c>
      <c r="K423" s="181">
        <f t="shared" si="126"/>
        <v>0</v>
      </c>
      <c r="L423" s="181">
        <f t="shared" si="126"/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 t="shared" ref="O423:O434" si="127">O5+O28+O51+O74+N97+O120+O143+O166+O189+O212+O235+O258+O281+O304+O327+O350+O373+O396</f>
        <v>662</v>
      </c>
      <c r="P423" s="181">
        <f t="shared" si="126"/>
        <v>713</v>
      </c>
      <c r="Q423" s="181">
        <f t="shared" si="126"/>
        <v>192</v>
      </c>
      <c r="R423" s="181">
        <f t="shared" si="126"/>
        <v>0</v>
      </c>
      <c r="S423" s="181">
        <f t="shared" si="126"/>
        <v>616</v>
      </c>
      <c r="T423" s="181">
        <f t="shared" si="126"/>
        <v>0</v>
      </c>
      <c r="U423" s="181">
        <f t="shared" si="126"/>
        <v>0</v>
      </c>
      <c r="V423" s="181">
        <f t="shared" si="126"/>
        <v>727</v>
      </c>
      <c r="W423" s="181">
        <f t="shared" si="126"/>
        <v>720</v>
      </c>
      <c r="X423" s="181">
        <f t="shared" si="126"/>
        <v>150</v>
      </c>
      <c r="Y423" s="181">
        <f t="shared" si="126"/>
        <v>0</v>
      </c>
      <c r="Z423" s="181">
        <f t="shared" si="126"/>
        <v>659</v>
      </c>
      <c r="AA423" s="181">
        <f t="shared" si="126"/>
        <v>675</v>
      </c>
      <c r="AB423" s="181">
        <f t="shared" si="126"/>
        <v>641</v>
      </c>
      <c r="AC423" s="181">
        <f t="shared" si="126"/>
        <v>553</v>
      </c>
      <c r="AD423" s="181">
        <f t="shared" si="126"/>
        <v>664</v>
      </c>
      <c r="AE423" s="181"/>
      <c r="AF423" s="156">
        <f>SUM(D423:AE423)</f>
        <v>12124</v>
      </c>
      <c r="AG423" s="319">
        <f>SUM(AF423:AF424)</f>
        <v>12710</v>
      </c>
      <c r="AH423" s="321" t="s">
        <v>128</v>
      </c>
      <c r="AI423" s="319">
        <f>SUM(AG423:AG426)</f>
        <v>22808</v>
      </c>
      <c r="AJ423" s="321" t="s">
        <v>129</v>
      </c>
    </row>
    <row r="424" spans="1:36" ht="15.75" x14ac:dyDescent="0.25">
      <c r="B424" s="318"/>
      <c r="C424" s="155" t="s">
        <v>130</v>
      </c>
      <c r="D424" s="181">
        <f t="shared" si="126"/>
        <v>0</v>
      </c>
      <c r="E424" s="181">
        <f t="shared" si="126"/>
        <v>18</v>
      </c>
      <c r="F424" s="181">
        <f t="shared" si="126"/>
        <v>39</v>
      </c>
      <c r="G424" s="181">
        <f t="shared" si="126"/>
        <v>31</v>
      </c>
      <c r="H424" s="181">
        <f t="shared" si="126"/>
        <v>29</v>
      </c>
      <c r="I424" s="181">
        <f t="shared" si="126"/>
        <v>36</v>
      </c>
      <c r="J424" s="181">
        <f t="shared" si="126"/>
        <v>10</v>
      </c>
      <c r="K424" s="181">
        <f t="shared" si="126"/>
        <v>0</v>
      </c>
      <c r="L424" s="181">
        <f t="shared" si="126"/>
        <v>33</v>
      </c>
      <c r="M424" s="181">
        <f t="shared" si="126"/>
        <v>29</v>
      </c>
      <c r="N424" s="181">
        <f t="shared" ref="N424" si="128">N6+N29+N52+N75+N98+N121+N144+N167+N190+N213+N236+N259+N282+N305+N328+N351+N374+N397</f>
        <v>28</v>
      </c>
      <c r="O424" s="181">
        <f t="shared" si="127"/>
        <v>32</v>
      </c>
      <c r="P424" s="181">
        <f t="shared" si="126"/>
        <v>39</v>
      </c>
      <c r="Q424" s="181">
        <f t="shared" si="126"/>
        <v>9</v>
      </c>
      <c r="R424" s="181">
        <f t="shared" si="126"/>
        <v>0</v>
      </c>
      <c r="S424" s="181">
        <f t="shared" si="126"/>
        <v>24</v>
      </c>
      <c r="T424" s="181">
        <f t="shared" si="126"/>
        <v>0</v>
      </c>
      <c r="U424" s="181">
        <f t="shared" si="126"/>
        <v>0</v>
      </c>
      <c r="V424" s="181">
        <f t="shared" si="126"/>
        <v>38</v>
      </c>
      <c r="W424" s="181">
        <f t="shared" si="126"/>
        <v>37</v>
      </c>
      <c r="X424" s="181">
        <f t="shared" si="126"/>
        <v>10</v>
      </c>
      <c r="Y424" s="181">
        <f t="shared" si="126"/>
        <v>0</v>
      </c>
      <c r="Z424" s="181">
        <f t="shared" si="126"/>
        <v>36</v>
      </c>
      <c r="AA424" s="181">
        <f t="shared" si="126"/>
        <v>25</v>
      </c>
      <c r="AB424" s="181">
        <f t="shared" si="126"/>
        <v>32</v>
      </c>
      <c r="AC424" s="181">
        <f t="shared" si="126"/>
        <v>22</v>
      </c>
      <c r="AD424" s="181">
        <f t="shared" si="126"/>
        <v>29</v>
      </c>
      <c r="AE424" s="181"/>
      <c r="AF424" s="156">
        <f t="shared" ref="AF424:AF434" si="129">SUM(D424:AE424)</f>
        <v>586</v>
      </c>
      <c r="AG424" s="320"/>
      <c r="AH424" s="321"/>
      <c r="AI424" s="320"/>
      <c r="AJ424" s="321"/>
    </row>
    <row r="425" spans="1:36" ht="15.75" x14ac:dyDescent="0.25">
      <c r="B425" s="318"/>
      <c r="C425" s="155" t="s">
        <v>117</v>
      </c>
      <c r="D425" s="181">
        <f t="shared" si="126"/>
        <v>0</v>
      </c>
      <c r="E425" s="181">
        <f t="shared" si="126"/>
        <v>393</v>
      </c>
      <c r="F425" s="181">
        <f t="shared" si="126"/>
        <v>516</v>
      </c>
      <c r="G425" s="181">
        <f t="shared" si="126"/>
        <v>437</v>
      </c>
      <c r="H425" s="181">
        <f t="shared" si="126"/>
        <v>496</v>
      </c>
      <c r="I425" s="181">
        <f t="shared" si="126"/>
        <v>482</v>
      </c>
      <c r="J425" s="181">
        <f t="shared" si="126"/>
        <v>150</v>
      </c>
      <c r="K425" s="181">
        <f t="shared" si="126"/>
        <v>0</v>
      </c>
      <c r="L425" s="181">
        <f t="shared" si="126"/>
        <v>523</v>
      </c>
      <c r="M425" s="181">
        <f t="shared" si="126"/>
        <v>543</v>
      </c>
      <c r="N425" s="181">
        <f t="shared" ref="N425" si="130">N7+N30+N53+N76+N99+N122+N145+N168+N191+N214+N237+N260+N283+N306+N329+N352+N375+N398</f>
        <v>522</v>
      </c>
      <c r="O425" s="181">
        <f t="shared" si="127"/>
        <v>501</v>
      </c>
      <c r="P425" s="181">
        <f t="shared" si="126"/>
        <v>531</v>
      </c>
      <c r="Q425" s="181">
        <f t="shared" si="126"/>
        <v>146</v>
      </c>
      <c r="R425" s="181">
        <f t="shared" si="126"/>
        <v>0</v>
      </c>
      <c r="S425" s="181">
        <f t="shared" si="126"/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 t="shared" si="126"/>
        <v>549</v>
      </c>
      <c r="W425" s="181">
        <f t="shared" si="126"/>
        <v>560</v>
      </c>
      <c r="X425" s="181">
        <f t="shared" si="126"/>
        <v>156</v>
      </c>
      <c r="Y425" s="181">
        <f t="shared" si="126"/>
        <v>0</v>
      </c>
      <c r="Z425" s="181">
        <f t="shared" si="126"/>
        <v>536</v>
      </c>
      <c r="AA425" s="181">
        <f t="shared" si="126"/>
        <v>576</v>
      </c>
      <c r="AB425" s="181">
        <f t="shared" si="126"/>
        <v>526</v>
      </c>
      <c r="AC425" s="181">
        <f t="shared" si="126"/>
        <v>472</v>
      </c>
      <c r="AD425" s="181">
        <f t="shared" si="126"/>
        <v>531</v>
      </c>
      <c r="AE425" s="181"/>
      <c r="AF425" s="156">
        <f t="shared" si="129"/>
        <v>9635</v>
      </c>
      <c r="AG425" s="319">
        <f>SUM(AF425:AF426)</f>
        <v>10098</v>
      </c>
      <c r="AH425" s="321" t="s">
        <v>131</v>
      </c>
      <c r="AI425" s="320"/>
      <c r="AJ425" s="321"/>
    </row>
    <row r="426" spans="1:36" ht="15.75" x14ac:dyDescent="0.25">
      <c r="B426" s="318"/>
      <c r="C426" s="155" t="s">
        <v>118</v>
      </c>
      <c r="D426" s="181">
        <f t="shared" si="126"/>
        <v>0</v>
      </c>
      <c r="E426" s="181">
        <f t="shared" si="126"/>
        <v>12</v>
      </c>
      <c r="F426" s="181">
        <f t="shared" si="126"/>
        <v>23</v>
      </c>
      <c r="G426" s="181">
        <f t="shared" si="126"/>
        <v>30</v>
      </c>
      <c r="H426" s="181">
        <f t="shared" si="126"/>
        <v>26</v>
      </c>
      <c r="I426" s="181">
        <f t="shared" si="126"/>
        <v>23</v>
      </c>
      <c r="J426" s="181">
        <f t="shared" si="126"/>
        <v>8</v>
      </c>
      <c r="K426" s="181">
        <f t="shared" si="126"/>
        <v>0</v>
      </c>
      <c r="L426" s="181">
        <f t="shared" si="126"/>
        <v>23</v>
      </c>
      <c r="M426" s="181">
        <f t="shared" si="126"/>
        <v>23</v>
      </c>
      <c r="N426" s="181">
        <f t="shared" ref="N426" si="131">N8+N31+N54+N77+N100+N123+N146+N169+N192+N215+N238+N261+N284+N307+N330+N353+N376+N399</f>
        <v>24</v>
      </c>
      <c r="O426" s="181">
        <f t="shared" si="127"/>
        <v>27</v>
      </c>
      <c r="P426" s="181">
        <f t="shared" si="126"/>
        <v>23</v>
      </c>
      <c r="Q426" s="181">
        <f t="shared" si="126"/>
        <v>10</v>
      </c>
      <c r="R426" s="181">
        <f t="shared" si="126"/>
        <v>0</v>
      </c>
      <c r="S426" s="181">
        <f t="shared" si="126"/>
        <v>17</v>
      </c>
      <c r="T426" s="181">
        <f t="shared" si="126"/>
        <v>0</v>
      </c>
      <c r="U426" s="181">
        <f t="shared" si="126"/>
        <v>0</v>
      </c>
      <c r="V426" s="181">
        <f t="shared" si="126"/>
        <v>27</v>
      </c>
      <c r="W426" s="181">
        <f t="shared" si="126"/>
        <v>26</v>
      </c>
      <c r="X426" s="181">
        <f t="shared" si="126"/>
        <v>7</v>
      </c>
      <c r="Y426" s="181">
        <f t="shared" si="126"/>
        <v>0</v>
      </c>
      <c r="Z426" s="181">
        <f t="shared" si="126"/>
        <v>32</v>
      </c>
      <c r="AA426" s="181">
        <f t="shared" si="126"/>
        <v>23</v>
      </c>
      <c r="AB426" s="181">
        <f t="shared" si="126"/>
        <v>30</v>
      </c>
      <c r="AC426" s="181">
        <f t="shared" si="126"/>
        <v>21</v>
      </c>
      <c r="AD426" s="181">
        <f t="shared" si="126"/>
        <v>28</v>
      </c>
      <c r="AE426" s="181"/>
      <c r="AF426" s="156">
        <f t="shared" si="129"/>
        <v>463</v>
      </c>
      <c r="AG426" s="320"/>
      <c r="AH426" s="321"/>
      <c r="AI426" s="320"/>
      <c r="AJ426" s="321"/>
    </row>
    <row r="427" spans="1:36" ht="15.75" customHeight="1" x14ac:dyDescent="0.25">
      <c r="B427" s="318"/>
      <c r="C427" s="155" t="s">
        <v>132</v>
      </c>
      <c r="D427" s="181">
        <f t="shared" si="126"/>
        <v>0</v>
      </c>
      <c r="E427" s="181">
        <f t="shared" si="126"/>
        <v>1738</v>
      </c>
      <c r="F427" s="181">
        <f t="shared" si="126"/>
        <v>2054</v>
      </c>
      <c r="G427" s="181">
        <f t="shared" si="126"/>
        <v>1884</v>
      </c>
      <c r="H427" s="181">
        <f t="shared" si="126"/>
        <v>1966</v>
      </c>
      <c r="I427" s="181">
        <f t="shared" si="126"/>
        <v>1870</v>
      </c>
      <c r="J427" s="181">
        <f t="shared" si="126"/>
        <v>635</v>
      </c>
      <c r="K427" s="181">
        <f t="shared" si="126"/>
        <v>0</v>
      </c>
      <c r="L427" s="181">
        <f t="shared" si="126"/>
        <v>1955</v>
      </c>
      <c r="M427" s="181">
        <f t="shared" si="126"/>
        <v>1977</v>
      </c>
      <c r="N427" s="181">
        <f t="shared" ref="N427" si="132">N9+N32+N55+N78+N101+N124+N147+N170+N193+N216+N239+N262+N285+N308+N331+N354+N377+N400</f>
        <v>1904</v>
      </c>
      <c r="O427" s="181">
        <f t="shared" si="127"/>
        <v>2010</v>
      </c>
      <c r="P427" s="181">
        <f t="shared" si="126"/>
        <v>2134</v>
      </c>
      <c r="Q427" s="181">
        <f t="shared" si="126"/>
        <v>604</v>
      </c>
      <c r="R427" s="181">
        <f t="shared" si="126"/>
        <v>0</v>
      </c>
      <c r="S427" s="181">
        <f t="shared" si="126"/>
        <v>1636</v>
      </c>
      <c r="T427" s="181">
        <f t="shared" si="126"/>
        <v>0</v>
      </c>
      <c r="U427" s="181">
        <f t="shared" si="126"/>
        <v>0</v>
      </c>
      <c r="V427" s="181">
        <f t="shared" si="126"/>
        <v>2078</v>
      </c>
      <c r="W427" s="181">
        <f t="shared" si="126"/>
        <v>2085</v>
      </c>
      <c r="X427" s="181">
        <f t="shared" si="126"/>
        <v>613</v>
      </c>
      <c r="Y427" s="181">
        <f t="shared" si="126"/>
        <v>0</v>
      </c>
      <c r="Z427" s="181">
        <f t="shared" si="126"/>
        <v>1881</v>
      </c>
      <c r="AA427" s="181">
        <f t="shared" si="126"/>
        <v>2037</v>
      </c>
      <c r="AB427" s="181">
        <f t="shared" si="126"/>
        <v>1852</v>
      </c>
      <c r="AC427" s="181">
        <f t="shared" si="126"/>
        <v>1681</v>
      </c>
      <c r="AD427" s="181">
        <f t="shared" si="126"/>
        <v>1905</v>
      </c>
      <c r="AE427" s="181"/>
      <c r="AF427" s="156">
        <f t="shared" si="129"/>
        <v>36499</v>
      </c>
      <c r="AG427" s="319">
        <f>SUM(AF427:AF428)</f>
        <v>38503</v>
      </c>
      <c r="AH427" s="322" t="s">
        <v>133</v>
      </c>
      <c r="AI427" s="319">
        <f>SUM(AG427:AG430)</f>
        <v>67152</v>
      </c>
      <c r="AJ427" s="322" t="s">
        <v>134</v>
      </c>
    </row>
    <row r="428" spans="1:36" ht="15.75" x14ac:dyDescent="0.25">
      <c r="B428" s="318"/>
      <c r="C428" s="155" t="s">
        <v>135</v>
      </c>
      <c r="D428" s="181">
        <f t="shared" si="126"/>
        <v>0</v>
      </c>
      <c r="E428" s="181">
        <f t="shared" si="126"/>
        <v>77</v>
      </c>
      <c r="F428" s="181">
        <f t="shared" si="126"/>
        <v>90</v>
      </c>
      <c r="G428" s="181">
        <f t="shared" si="126"/>
        <v>104</v>
      </c>
      <c r="H428" s="181">
        <f t="shared" si="126"/>
        <v>106</v>
      </c>
      <c r="I428" s="181">
        <f t="shared" si="126"/>
        <v>119</v>
      </c>
      <c r="J428" s="181">
        <f t="shared" si="126"/>
        <v>38</v>
      </c>
      <c r="K428" s="181">
        <f t="shared" si="126"/>
        <v>0</v>
      </c>
      <c r="L428" s="181">
        <f t="shared" si="126"/>
        <v>115</v>
      </c>
      <c r="M428" s="181">
        <f t="shared" si="126"/>
        <v>88</v>
      </c>
      <c r="N428" s="181">
        <f t="shared" ref="N428" si="133">N10+N33+N56+N79+N102+N125+N148+N171+N194+N217+N240+N263+N286+N309+N332+N355+N378+N401</f>
        <v>88</v>
      </c>
      <c r="O428" s="181">
        <f t="shared" si="127"/>
        <v>100</v>
      </c>
      <c r="P428" s="181">
        <f t="shared" si="126"/>
        <v>104</v>
      </c>
      <c r="Q428" s="181">
        <f t="shared" si="126"/>
        <v>42</v>
      </c>
      <c r="R428" s="181">
        <f t="shared" si="126"/>
        <v>0</v>
      </c>
      <c r="S428" s="181">
        <f t="shared" si="126"/>
        <v>85</v>
      </c>
      <c r="T428" s="181">
        <f t="shared" si="126"/>
        <v>0</v>
      </c>
      <c r="U428" s="181">
        <f t="shared" si="126"/>
        <v>0</v>
      </c>
      <c r="V428" s="181">
        <f t="shared" si="126"/>
        <v>105</v>
      </c>
      <c r="W428" s="181">
        <f t="shared" si="126"/>
        <v>125</v>
      </c>
      <c r="X428" s="181">
        <f t="shared" si="126"/>
        <v>44</v>
      </c>
      <c r="Y428" s="181">
        <f t="shared" si="126"/>
        <v>0</v>
      </c>
      <c r="Z428" s="181">
        <f t="shared" si="126"/>
        <v>100</v>
      </c>
      <c r="AA428" s="181">
        <f t="shared" si="126"/>
        <v>87</v>
      </c>
      <c r="AB428" s="181">
        <f t="shared" si="126"/>
        <v>190</v>
      </c>
      <c r="AC428" s="181">
        <f t="shared" si="126"/>
        <v>97</v>
      </c>
      <c r="AD428" s="181">
        <f t="shared" si="126"/>
        <v>100</v>
      </c>
      <c r="AE428" s="181"/>
      <c r="AF428" s="156">
        <f t="shared" si="129"/>
        <v>2004</v>
      </c>
      <c r="AG428" s="320"/>
      <c r="AH428" s="322"/>
      <c r="AI428" s="320"/>
      <c r="AJ428" s="322"/>
    </row>
    <row r="429" spans="1:36" ht="15.75" x14ac:dyDescent="0.25">
      <c r="B429" s="318"/>
      <c r="C429" s="155" t="s">
        <v>136</v>
      </c>
      <c r="D429" s="181">
        <f t="shared" si="126"/>
        <v>0</v>
      </c>
      <c r="E429" s="181">
        <f t="shared" si="126"/>
        <v>1227</v>
      </c>
      <c r="F429" s="181">
        <f t="shared" si="126"/>
        <v>1490</v>
      </c>
      <c r="G429" s="181">
        <f t="shared" si="126"/>
        <v>1366</v>
      </c>
      <c r="H429" s="181">
        <f t="shared" si="126"/>
        <v>1426</v>
      </c>
      <c r="I429" s="181">
        <f t="shared" si="126"/>
        <v>1422</v>
      </c>
      <c r="J429" s="181">
        <f t="shared" si="126"/>
        <v>516</v>
      </c>
      <c r="K429" s="181">
        <f t="shared" si="126"/>
        <v>0</v>
      </c>
      <c r="L429" s="181">
        <f t="shared" si="126"/>
        <v>1500</v>
      </c>
      <c r="M429" s="181">
        <f t="shared" si="126"/>
        <v>1572</v>
      </c>
      <c r="N429" s="181">
        <f t="shared" ref="N429" si="134">N11+N34+N57+N80+N103+N126+N149+N172+N195+N218+N241+N264+N287+N310+N333+N356+N379+N402</f>
        <v>1557</v>
      </c>
      <c r="O429" s="181">
        <f t="shared" si="127"/>
        <v>1462</v>
      </c>
      <c r="P429" s="181">
        <f t="shared" si="126"/>
        <v>1620</v>
      </c>
      <c r="Q429" s="181">
        <f t="shared" si="126"/>
        <v>495</v>
      </c>
      <c r="R429" s="181">
        <f t="shared" si="126"/>
        <v>0</v>
      </c>
      <c r="S429" s="181">
        <f t="shared" si="126"/>
        <v>1329</v>
      </c>
      <c r="T429" s="181">
        <f t="shared" si="126"/>
        <v>0</v>
      </c>
      <c r="U429" s="181">
        <f t="shared" si="126"/>
        <v>0</v>
      </c>
      <c r="V429" s="181">
        <f t="shared" si="126"/>
        <v>1535</v>
      </c>
      <c r="W429" s="181">
        <f t="shared" si="126"/>
        <v>1538</v>
      </c>
      <c r="X429" s="181">
        <f t="shared" si="126"/>
        <v>500</v>
      </c>
      <c r="Y429" s="181">
        <f t="shared" si="126"/>
        <v>0</v>
      </c>
      <c r="Z429" s="181">
        <f t="shared" si="126"/>
        <v>1408</v>
      </c>
      <c r="AA429" s="181">
        <f t="shared" si="126"/>
        <v>1513</v>
      </c>
      <c r="AB429" s="181">
        <f t="shared" si="126"/>
        <v>1444</v>
      </c>
      <c r="AC429" s="181">
        <f t="shared" si="126"/>
        <v>1270</v>
      </c>
      <c r="AD429" s="181">
        <f t="shared" si="126"/>
        <v>1438</v>
      </c>
      <c r="AE429" s="181"/>
      <c r="AF429" s="156">
        <f t="shared" si="129"/>
        <v>27628</v>
      </c>
      <c r="AG429" s="319">
        <f>SUM(AF429:AF430)</f>
        <v>28649</v>
      </c>
      <c r="AH429" s="322" t="s">
        <v>137</v>
      </c>
      <c r="AI429" s="320"/>
      <c r="AJ429" s="322"/>
    </row>
    <row r="430" spans="1:36" ht="15.75" x14ac:dyDescent="0.25">
      <c r="B430" s="318"/>
      <c r="C430" s="155" t="s">
        <v>138</v>
      </c>
      <c r="D430" s="181">
        <f t="shared" si="126"/>
        <v>0</v>
      </c>
      <c r="E430" s="181">
        <f t="shared" si="126"/>
        <v>36</v>
      </c>
      <c r="F430" s="181">
        <f t="shared" si="126"/>
        <v>49</v>
      </c>
      <c r="G430" s="181">
        <f t="shared" si="126"/>
        <v>51</v>
      </c>
      <c r="H430" s="181">
        <f t="shared" si="126"/>
        <v>47</v>
      </c>
      <c r="I430" s="181">
        <f t="shared" si="126"/>
        <v>52</v>
      </c>
      <c r="J430" s="181">
        <f t="shared" si="126"/>
        <v>19</v>
      </c>
      <c r="K430" s="181">
        <f t="shared" si="126"/>
        <v>0</v>
      </c>
      <c r="L430" s="181">
        <f t="shared" si="126"/>
        <v>51</v>
      </c>
      <c r="M430" s="181">
        <f t="shared" si="126"/>
        <v>64</v>
      </c>
      <c r="N430" s="181">
        <f t="shared" ref="N430" si="135">N12+N35+N58+N81+N104+N127+N150+N173+N196+N219+N242+N265+N288+N311+N334+N357+N380+N403</f>
        <v>45</v>
      </c>
      <c r="O430" s="181">
        <f t="shared" si="127"/>
        <v>53</v>
      </c>
      <c r="P430" s="181">
        <f t="shared" si="126"/>
        <v>49</v>
      </c>
      <c r="Q430" s="181">
        <f t="shared" si="126"/>
        <v>20</v>
      </c>
      <c r="R430" s="181">
        <f t="shared" si="126"/>
        <v>0</v>
      </c>
      <c r="S430" s="181">
        <f t="shared" si="126"/>
        <v>45</v>
      </c>
      <c r="T430" s="181">
        <f t="shared" si="126"/>
        <v>0</v>
      </c>
      <c r="U430" s="181">
        <f t="shared" si="126"/>
        <v>0</v>
      </c>
      <c r="V430" s="181">
        <f t="shared" si="126"/>
        <v>52</v>
      </c>
      <c r="W430" s="181">
        <f t="shared" si="126"/>
        <v>60</v>
      </c>
      <c r="X430" s="181">
        <f t="shared" si="126"/>
        <v>16</v>
      </c>
      <c r="Y430" s="181">
        <f t="shared" si="126"/>
        <v>0</v>
      </c>
      <c r="Z430" s="181">
        <f t="shared" si="126"/>
        <v>51</v>
      </c>
      <c r="AA430" s="181">
        <f t="shared" si="126"/>
        <v>46</v>
      </c>
      <c r="AB430" s="181">
        <f t="shared" si="126"/>
        <v>119</v>
      </c>
      <c r="AC430" s="181">
        <f t="shared" si="126"/>
        <v>50</v>
      </c>
      <c r="AD430" s="181">
        <f t="shared" si="126"/>
        <v>46</v>
      </c>
      <c r="AE430" s="181"/>
      <c r="AF430" s="156">
        <f t="shared" si="129"/>
        <v>1021</v>
      </c>
      <c r="AG430" s="320"/>
      <c r="AH430" s="322"/>
      <c r="AI430" s="320"/>
      <c r="AJ430" s="322"/>
    </row>
    <row r="431" spans="1:36" ht="15.75" customHeight="1" x14ac:dyDescent="0.25">
      <c r="B431" s="318"/>
      <c r="C431" s="155" t="s">
        <v>108</v>
      </c>
      <c r="D431" s="181">
        <f t="shared" si="126"/>
        <v>0</v>
      </c>
      <c r="E431" s="181">
        <f t="shared" si="126"/>
        <v>900</v>
      </c>
      <c r="F431" s="181">
        <f t="shared" si="126"/>
        <v>985</v>
      </c>
      <c r="G431" s="181">
        <f t="shared" si="126"/>
        <v>913</v>
      </c>
      <c r="H431" s="181">
        <f t="shared" si="126"/>
        <v>1012</v>
      </c>
      <c r="I431" s="181">
        <f t="shared" si="126"/>
        <v>916</v>
      </c>
      <c r="J431" s="181">
        <f t="shared" si="126"/>
        <v>224</v>
      </c>
      <c r="K431" s="181">
        <f t="shared" si="126"/>
        <v>0</v>
      </c>
      <c r="L431" s="181">
        <f t="shared" si="126"/>
        <v>979</v>
      </c>
      <c r="M431" s="181">
        <f t="shared" ref="M431:AD434" si="136">M13+M36+M59+M82+M105+M128+M151+M174+M197+M220+M243+M266+M289+M312+M335+M358+M381+M404</f>
        <v>989</v>
      </c>
      <c r="N431" s="181">
        <f t="shared" ref="N431" si="137">N13+N36+N59+N82+N105+N128+N151+N174+N197+N220+N243+N266+N289+N312+N335+N358+N381+N404</f>
        <v>1015</v>
      </c>
      <c r="O431" s="181">
        <f t="shared" si="127"/>
        <v>1029</v>
      </c>
      <c r="P431" s="181">
        <f t="shared" si="136"/>
        <v>1082</v>
      </c>
      <c r="Q431" s="181">
        <f t="shared" si="136"/>
        <v>259</v>
      </c>
      <c r="R431" s="181">
        <f t="shared" si="136"/>
        <v>0</v>
      </c>
      <c r="S431" s="181">
        <f t="shared" si="136"/>
        <v>808</v>
      </c>
      <c r="T431" s="181">
        <f t="shared" si="136"/>
        <v>0</v>
      </c>
      <c r="U431" s="181">
        <f t="shared" si="136"/>
        <v>0</v>
      </c>
      <c r="V431" s="181">
        <f t="shared" si="136"/>
        <v>1065</v>
      </c>
      <c r="W431" s="181">
        <f t="shared" si="136"/>
        <v>1078</v>
      </c>
      <c r="X431" s="181">
        <f t="shared" si="136"/>
        <v>224</v>
      </c>
      <c r="Y431" s="181">
        <f t="shared" si="136"/>
        <v>0</v>
      </c>
      <c r="Z431" s="181">
        <f t="shared" si="136"/>
        <v>961</v>
      </c>
      <c r="AA431" s="181">
        <f t="shared" si="136"/>
        <v>1005</v>
      </c>
      <c r="AB431" s="181">
        <f t="shared" si="136"/>
        <v>885</v>
      </c>
      <c r="AC431" s="181">
        <f t="shared" si="136"/>
        <v>808</v>
      </c>
      <c r="AD431" s="181">
        <f t="shared" si="136"/>
        <v>936</v>
      </c>
      <c r="AE431" s="181"/>
      <c r="AF431" s="156">
        <f t="shared" si="129"/>
        <v>18073</v>
      </c>
      <c r="AG431" s="319">
        <f>SUM(AF431:AF432)</f>
        <v>19032</v>
      </c>
      <c r="AH431" s="322" t="s">
        <v>139</v>
      </c>
      <c r="AI431" s="319">
        <f>SUM(AG431:AG434)</f>
        <v>27640</v>
      </c>
      <c r="AJ431" s="322" t="s">
        <v>140</v>
      </c>
    </row>
    <row r="432" spans="1:36" ht="15.75" x14ac:dyDescent="0.25">
      <c r="B432" s="318"/>
      <c r="C432" s="155" t="s">
        <v>109</v>
      </c>
      <c r="D432" s="181">
        <f t="shared" ref="D432:AD434" si="138">D14+D37+D60+D83+D106+D129+D152+D175+D198+D221+D244+D267+D290+D313+D336+D359+D382+D405</f>
        <v>0</v>
      </c>
      <c r="E432" s="181">
        <f t="shared" si="138"/>
        <v>42</v>
      </c>
      <c r="F432" s="181">
        <f t="shared" si="138"/>
        <v>39</v>
      </c>
      <c r="G432" s="181">
        <f t="shared" si="138"/>
        <v>37</v>
      </c>
      <c r="H432" s="181">
        <f t="shared" si="138"/>
        <v>46</v>
      </c>
      <c r="I432" s="181">
        <f t="shared" si="138"/>
        <v>48</v>
      </c>
      <c r="J432" s="181">
        <f t="shared" si="138"/>
        <v>13</v>
      </c>
      <c r="K432" s="181">
        <f t="shared" si="138"/>
        <v>0</v>
      </c>
      <c r="L432" s="181">
        <f t="shared" si="138"/>
        <v>50</v>
      </c>
      <c r="M432" s="181">
        <f t="shared" si="138"/>
        <v>45</v>
      </c>
      <c r="N432" s="181">
        <f t="shared" ref="N432" si="139">N14+N37+N60+N83+N106+N129+N152+N175+N198+N221+N244+N267+N290+N313+N336+N359+N382+N405</f>
        <v>44</v>
      </c>
      <c r="O432" s="181">
        <f t="shared" si="127"/>
        <v>56</v>
      </c>
      <c r="P432" s="181">
        <f t="shared" si="138"/>
        <v>48</v>
      </c>
      <c r="Q432" s="181">
        <f t="shared" si="138"/>
        <v>18</v>
      </c>
      <c r="R432" s="181">
        <f t="shared" si="136"/>
        <v>0</v>
      </c>
      <c r="S432" s="181">
        <f t="shared" si="136"/>
        <v>42</v>
      </c>
      <c r="T432" s="181">
        <f t="shared" si="138"/>
        <v>0</v>
      </c>
      <c r="U432" s="181">
        <f t="shared" si="138"/>
        <v>0</v>
      </c>
      <c r="V432" s="181">
        <f t="shared" si="138"/>
        <v>45</v>
      </c>
      <c r="W432" s="181">
        <f t="shared" si="138"/>
        <v>55</v>
      </c>
      <c r="X432" s="181">
        <f t="shared" si="138"/>
        <v>17</v>
      </c>
      <c r="Y432" s="181">
        <f t="shared" si="138"/>
        <v>0</v>
      </c>
      <c r="Z432" s="181">
        <f t="shared" si="138"/>
        <v>51</v>
      </c>
      <c r="AA432" s="181">
        <f t="shared" si="138"/>
        <v>50</v>
      </c>
      <c r="AB432" s="181">
        <f t="shared" si="138"/>
        <v>123</v>
      </c>
      <c r="AC432" s="181">
        <f t="shared" si="138"/>
        <v>45</v>
      </c>
      <c r="AD432" s="181">
        <f t="shared" si="138"/>
        <v>45</v>
      </c>
      <c r="AE432" s="181"/>
      <c r="AF432" s="156">
        <f t="shared" si="129"/>
        <v>959</v>
      </c>
      <c r="AG432" s="320"/>
      <c r="AH432" s="322"/>
      <c r="AI432" s="320"/>
      <c r="AJ432" s="322"/>
    </row>
    <row r="433" spans="2:36" ht="15.75" x14ac:dyDescent="0.25">
      <c r="B433" s="318"/>
      <c r="C433" s="155" t="s">
        <v>110</v>
      </c>
      <c r="D433" s="181">
        <f t="shared" si="138"/>
        <v>0</v>
      </c>
      <c r="E433" s="181">
        <f t="shared" si="138"/>
        <v>340</v>
      </c>
      <c r="F433" s="181">
        <f t="shared" si="138"/>
        <v>457</v>
      </c>
      <c r="G433" s="181">
        <f t="shared" si="138"/>
        <v>413</v>
      </c>
      <c r="H433" s="181">
        <f t="shared" si="138"/>
        <v>463</v>
      </c>
      <c r="I433" s="181">
        <f t="shared" si="138"/>
        <v>430</v>
      </c>
      <c r="J433" s="181">
        <f t="shared" si="138"/>
        <v>132</v>
      </c>
      <c r="K433" s="181">
        <f t="shared" si="138"/>
        <v>0</v>
      </c>
      <c r="L433" s="181">
        <f t="shared" si="138"/>
        <v>474</v>
      </c>
      <c r="M433" s="181">
        <f t="shared" si="138"/>
        <v>475</v>
      </c>
      <c r="N433" s="181">
        <f t="shared" ref="N433" si="140">N15+N38+N61+N84+N107+N130+N153+N176+N199+N222+N245+N268+N291+N314+N337+N360+N383+N406</f>
        <v>450</v>
      </c>
      <c r="O433" s="181">
        <f t="shared" si="127"/>
        <v>419</v>
      </c>
      <c r="P433" s="181">
        <f t="shared" si="138"/>
        <v>465</v>
      </c>
      <c r="Q433" s="181">
        <f t="shared" si="138"/>
        <v>125</v>
      </c>
      <c r="R433" s="181">
        <f t="shared" si="136"/>
        <v>0</v>
      </c>
      <c r="S433" s="181">
        <f t="shared" si="136"/>
        <v>419</v>
      </c>
      <c r="T433" s="181">
        <f t="shared" si="138"/>
        <v>0</v>
      </c>
      <c r="U433" s="181">
        <f t="shared" si="138"/>
        <v>0</v>
      </c>
      <c r="V433" s="181">
        <f t="shared" si="138"/>
        <v>443</v>
      </c>
      <c r="W433" s="181">
        <f t="shared" si="138"/>
        <v>498</v>
      </c>
      <c r="X433" s="181">
        <f t="shared" si="138"/>
        <v>117</v>
      </c>
      <c r="Y433" s="181">
        <f t="shared" si="138"/>
        <v>0</v>
      </c>
      <c r="Z433" s="181">
        <f t="shared" si="138"/>
        <v>439</v>
      </c>
      <c r="AA433" s="181">
        <f t="shared" si="138"/>
        <v>439</v>
      </c>
      <c r="AB433" s="181">
        <f t="shared" si="138"/>
        <v>422</v>
      </c>
      <c r="AC433" s="181">
        <f t="shared" si="138"/>
        <v>358</v>
      </c>
      <c r="AD433" s="181">
        <f t="shared" si="138"/>
        <v>449</v>
      </c>
      <c r="AE433" s="181"/>
      <c r="AF433" s="156">
        <f t="shared" si="129"/>
        <v>8227</v>
      </c>
      <c r="AG433" s="319">
        <f>SUM(AF433:AF434)</f>
        <v>8608</v>
      </c>
      <c r="AH433" s="322" t="s">
        <v>141</v>
      </c>
      <c r="AI433" s="320"/>
      <c r="AJ433" s="322"/>
    </row>
    <row r="434" spans="2:36" ht="15.75" x14ac:dyDescent="0.25">
      <c r="B434" s="318"/>
      <c r="C434" s="155" t="s">
        <v>111</v>
      </c>
      <c r="D434" s="181">
        <f t="shared" si="138"/>
        <v>0</v>
      </c>
      <c r="E434" s="181">
        <f t="shared" si="138"/>
        <v>13</v>
      </c>
      <c r="F434" s="181">
        <f t="shared" si="138"/>
        <v>14</v>
      </c>
      <c r="G434" s="181">
        <f t="shared" si="138"/>
        <v>20</v>
      </c>
      <c r="H434" s="181">
        <f t="shared" si="138"/>
        <v>18</v>
      </c>
      <c r="I434" s="181">
        <f t="shared" si="138"/>
        <v>21</v>
      </c>
      <c r="J434" s="181">
        <f t="shared" si="138"/>
        <v>7</v>
      </c>
      <c r="K434" s="181">
        <f t="shared" si="138"/>
        <v>0</v>
      </c>
      <c r="L434" s="181">
        <f t="shared" si="138"/>
        <v>22</v>
      </c>
      <c r="M434" s="181">
        <f t="shared" si="138"/>
        <v>15</v>
      </c>
      <c r="N434" s="181">
        <f t="shared" ref="N434" si="141">N16+N39+N62+N85+N108+N131+N154+N177+N200+N223+N246+N269+N292+N315+N338+N361+N384+N407</f>
        <v>25</v>
      </c>
      <c r="O434" s="181">
        <f t="shared" si="127"/>
        <v>17</v>
      </c>
      <c r="P434" s="181">
        <f t="shared" si="138"/>
        <v>19</v>
      </c>
      <c r="Q434" s="181">
        <f t="shared" si="138"/>
        <v>5</v>
      </c>
      <c r="R434" s="181">
        <f t="shared" si="136"/>
        <v>0</v>
      </c>
      <c r="S434" s="181">
        <f t="shared" si="136"/>
        <v>13</v>
      </c>
      <c r="T434" s="181">
        <f t="shared" si="138"/>
        <v>0</v>
      </c>
      <c r="U434" s="181">
        <f t="shared" si="138"/>
        <v>0</v>
      </c>
      <c r="V434" s="181">
        <f t="shared" si="138"/>
        <v>16</v>
      </c>
      <c r="W434" s="181">
        <f t="shared" si="138"/>
        <v>28</v>
      </c>
      <c r="X434" s="181">
        <f t="shared" si="138"/>
        <v>5</v>
      </c>
      <c r="Y434" s="181">
        <f t="shared" si="138"/>
        <v>0</v>
      </c>
      <c r="Z434" s="181">
        <f t="shared" si="138"/>
        <v>17</v>
      </c>
      <c r="AA434" s="181">
        <f t="shared" si="138"/>
        <v>17</v>
      </c>
      <c r="AB434" s="181">
        <f t="shared" si="138"/>
        <v>62</v>
      </c>
      <c r="AC434" s="181">
        <f t="shared" si="138"/>
        <v>10</v>
      </c>
      <c r="AD434" s="181">
        <f t="shared" si="138"/>
        <v>17</v>
      </c>
      <c r="AE434" s="181"/>
      <c r="AF434" s="156">
        <f t="shared" si="129"/>
        <v>381</v>
      </c>
      <c r="AG434" s="320"/>
      <c r="AH434" s="322"/>
      <c r="AI434" s="320"/>
      <c r="AJ434" s="322"/>
    </row>
  </sheetData>
  <mergeCells count="183"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2862" priority="512" operator="greaterThan">
      <formula>600</formula>
    </cfRule>
  </conditionalFormatting>
  <conditionalFormatting sqref="D20:S22 V20:AE22">
    <cfRule type="cellIs" dxfId="2861" priority="768" operator="greaterThan">
      <formula>600</formula>
    </cfRule>
  </conditionalFormatting>
  <conditionalFormatting sqref="D20:S23 V20:AE23">
    <cfRule type="containsBlanks" dxfId="2860" priority="767">
      <formula>LEN(TRIM(D20))=0</formula>
    </cfRule>
  </conditionalFormatting>
  <conditionalFormatting sqref="D24:S24 V24:AE24">
    <cfRule type="containsBlanks" dxfId="2859" priority="102">
      <formula>LEN(TRIM(D24))=0</formula>
    </cfRule>
  </conditionalFormatting>
  <conditionalFormatting sqref="D25:S25 V25:AE25">
    <cfRule type="containsBlanks" dxfId="2858" priority="447">
      <formula>LEN(TRIM(D25))=0</formula>
    </cfRule>
    <cfRule type="cellIs" dxfId="2857" priority="446" operator="greaterThan">
      <formula>600</formula>
    </cfRule>
  </conditionalFormatting>
  <conditionalFormatting sqref="D43:S43 V43:AE43">
    <cfRule type="cellIs" dxfId="2856" priority="766" operator="greaterThan">
      <formula>600</formula>
    </cfRule>
  </conditionalFormatting>
  <conditionalFormatting sqref="D44:S45 V44:AE45">
    <cfRule type="cellIs" dxfId="2855" priority="664" operator="greaterThan">
      <formula>270</formula>
    </cfRule>
  </conditionalFormatting>
  <conditionalFormatting sqref="D48:S48 V48:AE48">
    <cfRule type="cellIs" dxfId="2854" priority="449" operator="greaterThan">
      <formula>600</formula>
    </cfRule>
    <cfRule type="containsBlanks" dxfId="2853" priority="450">
      <formula>LEN(TRIM(D48))=0</formula>
    </cfRule>
  </conditionalFormatting>
  <conditionalFormatting sqref="D66:S66 V66:AE66">
    <cfRule type="containsBlanks" dxfId="2852" priority="765">
      <formula>LEN(TRIM(D66))=0</formula>
    </cfRule>
    <cfRule type="cellIs" dxfId="2851" priority="764" operator="greaterThan">
      <formula>600</formula>
    </cfRule>
  </conditionalFormatting>
  <conditionalFormatting sqref="D67:S68 V67:AE68">
    <cfRule type="cellIs" dxfId="2850" priority="663" operator="greaterThan">
      <formula>500</formula>
    </cfRule>
  </conditionalFormatting>
  <conditionalFormatting sqref="D68:S68 V68:AE68">
    <cfRule type="containsBlanks" dxfId="2849" priority="719">
      <formula>LEN(TRIM(D68))=0</formula>
    </cfRule>
  </conditionalFormatting>
  <conditionalFormatting sqref="D68:S69 V68:AE69">
    <cfRule type="cellIs" dxfId="2848" priority="720" operator="greaterThan">
      <formula>500</formula>
    </cfRule>
  </conditionalFormatting>
  <conditionalFormatting sqref="D69:S69 V69:AE69">
    <cfRule type="cellIs" dxfId="2847" priority="782" operator="greaterThan">
      <formula>500</formula>
    </cfRule>
    <cfRule type="containsBlanks" dxfId="2846" priority="723">
      <formula>LEN(TRIM(D69))=0</formula>
    </cfRule>
  </conditionalFormatting>
  <conditionalFormatting sqref="D71:S71 V71:AE71">
    <cfRule type="containsBlanks" dxfId="2845" priority="453">
      <formula>LEN(TRIM(D71))=0</formula>
    </cfRule>
    <cfRule type="cellIs" dxfId="2844" priority="452" operator="greaterThan">
      <formula>600</formula>
    </cfRule>
  </conditionalFormatting>
  <conditionalFormatting sqref="D89:S89 V89:AE89">
    <cfRule type="cellIs" dxfId="2843" priority="762" operator="greaterThan">
      <formula>600</formula>
    </cfRule>
    <cfRule type="containsBlanks" dxfId="2842" priority="763">
      <formula>LEN(TRIM(D89))=0</formula>
    </cfRule>
  </conditionalFormatting>
  <conditionalFormatting sqref="D90:S91 V90:AE91">
    <cfRule type="cellIs" dxfId="2841" priority="493" operator="greaterThan">
      <formula>450</formula>
    </cfRule>
  </conditionalFormatting>
  <conditionalFormatting sqref="D94:S94 V94:AE94">
    <cfRule type="cellIs" dxfId="2840" priority="455" operator="greaterThan">
      <formula>600</formula>
    </cfRule>
    <cfRule type="containsBlanks" dxfId="2839" priority="456">
      <formula>LEN(TRIM(D94))=0</formula>
    </cfRule>
  </conditionalFormatting>
  <conditionalFormatting sqref="D135:S135 V135:AE135">
    <cfRule type="containsBlanks" dxfId="2838" priority="759">
      <formula>LEN(TRIM(D135))=0</formula>
    </cfRule>
    <cfRule type="cellIs" dxfId="2837" priority="742" operator="greaterThan">
      <formula>600</formula>
    </cfRule>
    <cfRule type="cellIs" dxfId="2836" priority="674" operator="greaterThan">
      <formula>600</formula>
    </cfRule>
    <cfRule type="containsBlanks" dxfId="2835" priority="675">
      <formula>LEN(TRIM(D135))=0</formula>
    </cfRule>
    <cfRule type="cellIs" dxfId="2834" priority="758" operator="greaterThan">
      <formula>600</formula>
    </cfRule>
  </conditionalFormatting>
  <conditionalFormatting sqref="D135:S138 V135:AE138">
    <cfRule type="containsBlanks" dxfId="2833" priority="743">
      <formula>LEN(TRIM(D135))=0</formula>
    </cfRule>
  </conditionalFormatting>
  <conditionalFormatting sqref="D136:S137 V136:AE137">
    <cfRule type="cellIs" dxfId="2832" priority="780" operator="greaterThan">
      <formula>400</formula>
    </cfRule>
    <cfRule type="cellIs" dxfId="2831" priority="540" operator="greaterThan">
      <formula>400</formula>
    </cfRule>
  </conditionalFormatting>
  <conditionalFormatting sqref="D139:S139 V139:AE139">
    <cfRule type="containsBlanks" dxfId="2830" priority="93">
      <formula>LEN(TRIM(D139))=0</formula>
    </cfRule>
  </conditionalFormatting>
  <conditionalFormatting sqref="D140:S140 V140:AE140">
    <cfRule type="cellIs" dxfId="2829" priority="461" operator="greaterThan">
      <formula>600</formula>
    </cfRule>
    <cfRule type="containsBlanks" dxfId="2828" priority="462">
      <formula>LEN(TRIM(D140))=0</formula>
    </cfRule>
  </conditionalFormatting>
  <conditionalFormatting sqref="D158:S158 V158:AE158">
    <cfRule type="containsBlanks" dxfId="2827" priority="757">
      <formula>LEN(TRIM(D158))=0</formula>
    </cfRule>
    <cfRule type="cellIs" dxfId="2826" priority="739" operator="greaterThan">
      <formula>600</formula>
    </cfRule>
    <cfRule type="cellIs" dxfId="2825" priority="756" operator="greaterThan">
      <formula>600</formula>
    </cfRule>
  </conditionalFormatting>
  <conditionalFormatting sqref="D158:S161 V158:AE161">
    <cfRule type="containsBlanks" dxfId="2824" priority="740">
      <formula>LEN(TRIM(D158))=0</formula>
    </cfRule>
  </conditionalFormatting>
  <conditionalFormatting sqref="D159:S160 V159:AE160">
    <cfRule type="cellIs" dxfId="2823" priority="661" operator="greaterThan">
      <formula>400</formula>
    </cfRule>
    <cfRule type="cellIs" dxfId="2822" priority="779" operator="greaterThan">
      <formula>400</formula>
    </cfRule>
  </conditionalFormatting>
  <conditionalFormatting sqref="D162:S162 V162:AE162">
    <cfRule type="containsBlanks" dxfId="2821" priority="92">
      <formula>LEN(TRIM(D162))=0</formula>
    </cfRule>
  </conditionalFormatting>
  <conditionalFormatting sqref="D163:S163 V163:AE163">
    <cfRule type="containsBlanks" dxfId="2820" priority="644">
      <formula>LEN(TRIM(D163))=0</formula>
    </cfRule>
    <cfRule type="cellIs" dxfId="2819" priority="643" operator="greaterThan">
      <formula>600</formula>
    </cfRule>
  </conditionalFormatting>
  <conditionalFormatting sqref="D181:S181 V181:AE181">
    <cfRule type="cellIs" dxfId="2818" priority="736" operator="greaterThan">
      <formula>600</formula>
    </cfRule>
    <cfRule type="cellIs" dxfId="2817" priority="754" operator="greaterThan">
      <formula>600</formula>
    </cfRule>
    <cfRule type="containsBlanks" dxfId="2816" priority="755">
      <formula>LEN(TRIM(D181))=0</formula>
    </cfRule>
  </conditionalFormatting>
  <conditionalFormatting sqref="D181:S184 V181:AE184">
    <cfRule type="containsBlanks" dxfId="2815" priority="737">
      <formula>LEN(TRIM(D181))=0</formula>
    </cfRule>
  </conditionalFormatting>
  <conditionalFormatting sqref="D182:S183 V182:AE183">
    <cfRule type="cellIs" dxfId="2814" priority="538" operator="greaterThan">
      <formula>400</formula>
    </cfRule>
    <cfRule type="cellIs" dxfId="2813" priority="778" operator="greaterThan">
      <formula>400</formula>
    </cfRule>
  </conditionalFormatting>
  <conditionalFormatting sqref="D185:S185 V185:AE185">
    <cfRule type="containsBlanks" dxfId="2812" priority="91">
      <formula>LEN(TRIM(D185))=0</formula>
    </cfRule>
  </conditionalFormatting>
  <conditionalFormatting sqref="D186:S186 V186:AE186">
    <cfRule type="cellIs" dxfId="2811" priority="467" operator="greaterThan">
      <formula>600</formula>
    </cfRule>
    <cfRule type="containsBlanks" dxfId="2810" priority="468">
      <formula>LEN(TRIM(D186))=0</formula>
    </cfRule>
  </conditionalFormatting>
  <conditionalFormatting sqref="D204:S204 V204:AE204">
    <cfRule type="cellIs" dxfId="2809" priority="734" operator="greaterThan">
      <formula>600</formula>
    </cfRule>
    <cfRule type="containsBlanks" dxfId="2808" priority="753">
      <formula>LEN(TRIM(D204))=0</formula>
    </cfRule>
    <cfRule type="cellIs" dxfId="2807" priority="752" operator="greaterThan">
      <formula>600</formula>
    </cfRule>
  </conditionalFormatting>
  <conditionalFormatting sqref="D204:S207 V204:AE207">
    <cfRule type="containsBlanks" dxfId="2806" priority="735">
      <formula>LEN(TRIM(D204))=0</formula>
    </cfRule>
  </conditionalFormatting>
  <conditionalFormatting sqref="D205:S206 V205:AE206">
    <cfRule type="cellIs" dxfId="2805" priority="777" operator="greaterThan">
      <formula>400</formula>
    </cfRule>
    <cfRule type="cellIs" dxfId="2804" priority="537" operator="greaterThan">
      <formula>400</formula>
    </cfRule>
  </conditionalFormatting>
  <conditionalFormatting sqref="D208:S208 V208:AE208">
    <cfRule type="containsBlanks" dxfId="2803" priority="90">
      <formula>LEN(TRIM(D208))=0</formula>
    </cfRule>
  </conditionalFormatting>
  <conditionalFormatting sqref="D209:S209 V209:AE209">
    <cfRule type="cellIs" dxfId="2802" priority="470" operator="greaterThan">
      <formula>600</formula>
    </cfRule>
    <cfRule type="containsBlanks" dxfId="2801" priority="471">
      <formula>LEN(TRIM(D209))=0</formula>
    </cfRule>
  </conditionalFormatting>
  <conditionalFormatting sqref="D227:S227 V227:AE227">
    <cfRule type="cellIs" dxfId="2800" priority="750" operator="greaterThan">
      <formula>600</formula>
    </cfRule>
    <cfRule type="cellIs" dxfId="2799" priority="732" operator="greaterThan">
      <formula>600</formula>
    </cfRule>
    <cfRule type="containsBlanks" dxfId="2798" priority="751">
      <formula>LEN(TRIM(D227))=0</formula>
    </cfRule>
  </conditionalFormatting>
  <conditionalFormatting sqref="D227:S230 V227:AE230">
    <cfRule type="containsBlanks" dxfId="2797" priority="733">
      <formula>LEN(TRIM(D227))=0</formula>
    </cfRule>
  </conditionalFormatting>
  <conditionalFormatting sqref="D228:S229 V228:AE229">
    <cfRule type="cellIs" dxfId="2796" priority="776" operator="greaterThan">
      <formula>400</formula>
    </cfRule>
    <cfRule type="cellIs" dxfId="2795" priority="536" operator="greaterThan">
      <formula>400</formula>
    </cfRule>
  </conditionalFormatting>
  <conditionalFormatting sqref="D231:S231 V231:AE231">
    <cfRule type="containsBlanks" dxfId="2794" priority="89">
      <formula>LEN(TRIM(D231))=0</formula>
    </cfRule>
  </conditionalFormatting>
  <conditionalFormatting sqref="D232:S232 V232:AE232">
    <cfRule type="cellIs" dxfId="2793" priority="473" operator="greaterThan">
      <formula>600</formula>
    </cfRule>
    <cfRule type="containsBlanks" dxfId="2792" priority="474">
      <formula>LEN(TRIM(D232))=0</formula>
    </cfRule>
  </conditionalFormatting>
  <conditionalFormatting sqref="D250:S250 V250:AE250">
    <cfRule type="cellIs" dxfId="2791" priority="748" operator="greaterThan">
      <formula>600</formula>
    </cfRule>
    <cfRule type="containsBlanks" dxfId="2790" priority="749">
      <formula>LEN(TRIM(D250))=0</formula>
    </cfRule>
    <cfRule type="cellIs" dxfId="2789" priority="730" operator="greaterThan">
      <formula>600</formula>
    </cfRule>
  </conditionalFormatting>
  <conditionalFormatting sqref="D250:S253 V250:AE253">
    <cfRule type="containsBlanks" dxfId="2788" priority="731">
      <formula>LEN(TRIM(D250))=0</formula>
    </cfRule>
  </conditionalFormatting>
  <conditionalFormatting sqref="D251:S252 V251:AE252">
    <cfRule type="cellIs" dxfId="2787" priority="659" operator="greaterThan">
      <formula>400</formula>
    </cfRule>
    <cfRule type="cellIs" dxfId="2786" priority="775" operator="greaterThan">
      <formula>400</formula>
    </cfRule>
  </conditionalFormatting>
  <conditionalFormatting sqref="D254:S254 V254:AE254">
    <cfRule type="containsBlanks" dxfId="2785" priority="88">
      <formula>LEN(TRIM(D254))=0</formula>
    </cfRule>
  </conditionalFormatting>
  <conditionalFormatting sqref="D255:S255 V255:AE255">
    <cfRule type="cellIs" dxfId="2784" priority="476" operator="greaterThan">
      <formula>600</formula>
    </cfRule>
    <cfRule type="containsBlanks" dxfId="2783" priority="477">
      <formula>LEN(TRIM(D255))=0</formula>
    </cfRule>
  </conditionalFormatting>
  <conditionalFormatting sqref="D273:S273 V273:AE273">
    <cfRule type="containsBlanks" dxfId="2782" priority="747">
      <formula>LEN(TRIM(D273))=0</formula>
    </cfRule>
    <cfRule type="cellIs" dxfId="2781" priority="746" operator="greaterThan">
      <formula>600</formula>
    </cfRule>
    <cfRule type="cellIs" dxfId="2780" priority="713" operator="greaterThan">
      <formula>600</formula>
    </cfRule>
    <cfRule type="cellIs" dxfId="2779" priority="728" operator="greaterThan">
      <formula>600</formula>
    </cfRule>
    <cfRule type="containsBlanks" dxfId="2778" priority="727">
      <formula>LEN(TRIM(D273))=0</formula>
    </cfRule>
    <cfRule type="cellIs" dxfId="2777" priority="710" operator="greaterThan">
      <formula>600</formula>
    </cfRule>
    <cfRule type="containsBlanks" dxfId="2776" priority="712">
      <formula>LEN(TRIM(D273))=0</formula>
    </cfRule>
  </conditionalFormatting>
  <conditionalFormatting sqref="D273:S276 V273:AE276">
    <cfRule type="containsBlanks" dxfId="2775" priority="729">
      <formula>LEN(TRIM(D273))=0</formula>
    </cfRule>
  </conditionalFormatting>
  <conditionalFormatting sqref="D274:S275 V274:AE275">
    <cfRule type="cellIs" dxfId="2774" priority="658" operator="greaterThan">
      <formula>400</formula>
    </cfRule>
    <cfRule type="cellIs" dxfId="2773" priority="774" operator="greaterThan">
      <formula>400</formula>
    </cfRule>
  </conditionalFormatting>
  <conditionalFormatting sqref="D277:S277 V277:AE277">
    <cfRule type="containsBlanks" dxfId="2772" priority="87">
      <formula>LEN(TRIM(D277))=0</formula>
    </cfRule>
  </conditionalFormatting>
  <conditionalFormatting sqref="D278:S278 V278:AE278">
    <cfRule type="containsBlanks" dxfId="2771" priority="480">
      <formula>LEN(TRIM(D278))=0</formula>
    </cfRule>
    <cfRule type="cellIs" dxfId="2770" priority="479" operator="greaterThan">
      <formula>600</formula>
    </cfRule>
  </conditionalFormatting>
  <conditionalFormatting sqref="D296:S296 V296:AE296">
    <cfRule type="cellIs" dxfId="2769" priority="703" operator="greaterThan">
      <formula>600</formula>
    </cfRule>
    <cfRule type="containsBlanks" dxfId="2768" priority="704">
      <formula>LEN(TRIM(D296))=0</formula>
    </cfRule>
    <cfRule type="cellIs" dxfId="2767" priority="705" operator="greaterThan">
      <formula>600</formula>
    </cfRule>
    <cfRule type="containsBlanks" dxfId="2766" priority="706">
      <formula>LEN(TRIM(D296))=0</formula>
    </cfRule>
    <cfRule type="cellIs" dxfId="2765" priority="707" operator="greaterThan">
      <formula>600</formula>
    </cfRule>
    <cfRule type="cellIs" dxfId="2764" priority="709" operator="greaterThan">
      <formula>600</formula>
    </cfRule>
    <cfRule type="containsBlanks" dxfId="2763" priority="724">
      <formula>LEN(TRIM(D296))=0</formula>
    </cfRule>
    <cfRule type="cellIs" dxfId="2762" priority="725" operator="greaterThan">
      <formula>600</formula>
    </cfRule>
    <cfRule type="containsBlanks" dxfId="2761" priority="708">
      <formula>LEN(TRIM(D296))=0</formula>
    </cfRule>
  </conditionalFormatting>
  <conditionalFormatting sqref="D296:S299 V296:AE299">
    <cfRule type="containsBlanks" dxfId="2760" priority="726">
      <formula>LEN(TRIM(D296))=0</formula>
    </cfRule>
  </conditionalFormatting>
  <conditionalFormatting sqref="D297:S298 V297:AE298">
    <cfRule type="cellIs" dxfId="2759" priority="533" operator="greaterThan">
      <formula>400</formula>
    </cfRule>
    <cfRule type="cellIs" dxfId="2758" priority="773" operator="greaterThan">
      <formula>400</formula>
    </cfRule>
  </conditionalFormatting>
  <conditionalFormatting sqref="D300:S300 V300:AE300">
    <cfRule type="containsBlanks" dxfId="2757" priority="86">
      <formula>LEN(TRIM(D300))=0</formula>
    </cfRule>
  </conditionalFormatting>
  <conditionalFormatting sqref="D301:S301 V301:AE301">
    <cfRule type="cellIs" dxfId="2756" priority="482" operator="greaterThan">
      <formula>600</formula>
    </cfRule>
    <cfRule type="containsBlanks" dxfId="2755" priority="483">
      <formula>LEN(TRIM(D301))=0</formula>
    </cfRule>
  </conditionalFormatting>
  <conditionalFormatting sqref="D343:S344 U343:AE344">
    <cfRule type="cellIs" dxfId="2754" priority="3" operator="greaterThan">
      <formula>1000</formula>
    </cfRule>
  </conditionalFormatting>
  <conditionalFormatting sqref="D347:S347 V347:AE347">
    <cfRule type="containsBlanks" dxfId="2753" priority="702">
      <formula>LEN(TRIM(D347))=0</formula>
    </cfRule>
    <cfRule type="cellIs" dxfId="2752" priority="701" operator="greaterThan">
      <formula>600</formula>
    </cfRule>
  </conditionalFormatting>
  <conditionalFormatting sqref="D366:S367 V366:AE367">
    <cfRule type="cellIs" dxfId="2751" priority="120" operator="greaterThan">
      <formula>600</formula>
    </cfRule>
  </conditionalFormatting>
  <conditionalFormatting sqref="D370:S370 V370:AE370">
    <cfRule type="containsBlanks" dxfId="2750" priority="690">
      <formula>LEN(TRIM(D370))=0</formula>
    </cfRule>
    <cfRule type="cellIs" dxfId="2749" priority="689" operator="greaterThan">
      <formula>600</formula>
    </cfRule>
  </conditionalFormatting>
  <conditionalFormatting sqref="D389:S390 V389:AE390">
    <cfRule type="cellIs" dxfId="2748" priority="684" operator="greaterThan">
      <formula>400</formula>
    </cfRule>
  </conditionalFormatting>
  <conditionalFormatting sqref="D390:S390 V390:AE390">
    <cfRule type="cellIs" dxfId="2747" priority="770" operator="greaterThan">
      <formula>400</formula>
    </cfRule>
  </conditionalFormatting>
  <conditionalFormatting sqref="D390:S391 V390:AE391">
    <cfRule type="containsBlanks" dxfId="2746" priority="745">
      <formula>LEN(TRIM(D390))=0</formula>
    </cfRule>
  </conditionalFormatting>
  <conditionalFormatting sqref="D393:S393 V393:AE393">
    <cfRule type="containsBlanks" dxfId="2745" priority="682">
      <formula>LEN(TRIM(D393))=0</formula>
    </cfRule>
    <cfRule type="cellIs" dxfId="2744" priority="681" operator="greaterThan">
      <formula>600</formula>
    </cfRule>
    <cfRule type="containsBlanks" dxfId="2743" priority="688">
      <formula>LEN(TRIM(D393))=0</formula>
    </cfRule>
    <cfRule type="cellIs" dxfId="2742" priority="687" operator="greaterThan">
      <formula>600</formula>
    </cfRule>
  </conditionalFormatting>
  <conditionalFormatting sqref="D412:S413 V412:AE413">
    <cfRule type="cellIs" dxfId="2741" priority="119" operator="greaterThan">
      <formula>400</formula>
    </cfRule>
  </conditionalFormatting>
  <conditionalFormatting sqref="D416:S416 V416:AE416">
    <cfRule type="cellIs" dxfId="2740" priority="685" operator="greaterThan">
      <formula>600</formula>
    </cfRule>
    <cfRule type="containsBlanks" dxfId="2739" priority="686">
      <formula>LEN(TRIM(D416))=0</formula>
    </cfRule>
  </conditionalFormatting>
  <conditionalFormatting sqref="D3:AE3">
    <cfRule type="expression" priority="788">
      <formula>MêsParaExibiçãoNúmero&lt;&gt;MONTH(B4)</formula>
    </cfRule>
    <cfRule type="containsText" dxfId="2738" priority="787" operator="containsText" text="sáb">
      <formula>NOT(ISERROR(SEARCH("sáb",D3)))</formula>
    </cfRule>
    <cfRule type="containsText" dxfId="2737" priority="786" operator="containsText" text="dom">
      <formula>NOT(ISERROR(SEARCH("dom",D3)))</formula>
    </cfRule>
    <cfRule type="expression" priority="785">
      <formula>OR(TEXT(B2,"dddd")="sábado", TEXT(B2,"dddd")="domingo")</formula>
    </cfRule>
  </conditionalFormatting>
  <conditionalFormatting sqref="D4:AE19 D20:S20 V20:AE20 T20:U25">
    <cfRule type="containsBlanks" dxfId="2736" priority="511">
      <formula>LEN(TRIM(D4))=0</formula>
    </cfRule>
  </conditionalFormatting>
  <conditionalFormatting sqref="D27:AE42 D43:S47 V43:AE47 T43:U48">
    <cfRule type="containsBlanks" dxfId="2735" priority="99">
      <formula>LEN(TRIM(D27))=0</formula>
    </cfRule>
  </conditionalFormatting>
  <conditionalFormatting sqref="D50:AE65 D66:S70 V66:AE70 T66:U71">
    <cfRule type="containsBlanks" dxfId="2734" priority="98">
      <formula>LEN(TRIM(D50))=0</formula>
    </cfRule>
  </conditionalFormatting>
  <conditionalFormatting sqref="D73:AE88 D89:S93 V89:AE93 T89:U94">
    <cfRule type="containsBlanks" dxfId="2733" priority="95">
      <formula>LEN(TRIM(D73))=0</formula>
    </cfRule>
  </conditionalFormatting>
  <conditionalFormatting sqref="D96:AE117">
    <cfRule type="containsBlanks" dxfId="2732" priority="459">
      <formula>LEN(TRIM(D96))=0</formula>
    </cfRule>
  </conditionalFormatting>
  <conditionalFormatting sqref="D112:AE112">
    <cfRule type="containsBlanks" dxfId="2731" priority="761">
      <formula>LEN(TRIM(D112))=0</formula>
    </cfRule>
    <cfRule type="cellIs" dxfId="2730" priority="760" operator="greaterThan">
      <formula>600</formula>
    </cfRule>
  </conditionalFormatting>
  <conditionalFormatting sqref="D113:AE114">
    <cfRule type="cellIs" dxfId="2729" priority="662" operator="greaterThan">
      <formula>400</formula>
    </cfRule>
  </conditionalFormatting>
  <conditionalFormatting sqref="D117:AE117">
    <cfRule type="cellIs" dxfId="2728" priority="458" operator="greaterThan">
      <formula>600</formula>
    </cfRule>
  </conditionalFormatting>
  <conditionalFormatting sqref="D119:AE134 D135:S135 V135:AE135 T135:U140">
    <cfRule type="containsBlanks" dxfId="2727" priority="376">
      <formula>LEN(TRIM(D119))=0</formula>
    </cfRule>
  </conditionalFormatting>
  <conditionalFormatting sqref="D142:AE157 D158:S158 V158:AE158 T158:U163">
    <cfRule type="containsBlanks" dxfId="2726" priority="553">
      <formula>LEN(TRIM(D142))=0</formula>
    </cfRule>
  </conditionalFormatting>
  <conditionalFormatting sqref="D165:AE180 D181:S181 V181:AE181 T181:U186">
    <cfRule type="containsBlanks" dxfId="2725" priority="652">
      <formula>LEN(TRIM(D165))=0</formula>
    </cfRule>
  </conditionalFormatting>
  <conditionalFormatting sqref="D188:AE203 D204:S204 V204:AE204 T204:U209">
    <cfRule type="containsBlanks" dxfId="2724" priority="649">
      <formula>LEN(TRIM(D188))=0</formula>
    </cfRule>
  </conditionalFormatting>
  <conditionalFormatting sqref="D211:AE226 D227:S227 V227:AE227 T227:U232">
    <cfRule type="containsBlanks" dxfId="2723" priority="501">
      <formula>LEN(TRIM(D211))=0</formula>
    </cfRule>
  </conditionalFormatting>
  <conditionalFormatting sqref="D234:AE249 D250:S250 V250:AE250 T250:U255">
    <cfRule type="containsBlanks" dxfId="2722" priority="580">
      <formula>LEN(TRIM(D234))=0</formula>
    </cfRule>
  </conditionalFormatting>
  <conditionalFormatting sqref="D257:AE272 D273:S273 V273:AE273 T273:U278">
    <cfRule type="containsBlanks" dxfId="2721" priority="498">
      <formula>LEN(TRIM(D257))=0</formula>
    </cfRule>
  </conditionalFormatting>
  <conditionalFormatting sqref="D280:AE295 D296:S296 V296:AE296 T296:U301">
    <cfRule type="containsBlanks" dxfId="2720" priority="513">
      <formula>LEN(TRIM(D280))=0</formula>
    </cfRule>
  </conditionalFormatting>
  <conditionalFormatting sqref="D303:AE324">
    <cfRule type="containsBlanks" dxfId="2719" priority="33">
      <formula>LEN(TRIM(D303))=0</formula>
    </cfRule>
  </conditionalFormatting>
  <conditionalFormatting sqref="D320:AE321">
    <cfRule type="cellIs" dxfId="2718" priority="35" operator="greaterThan">
      <formula>900</formula>
    </cfRule>
  </conditionalFormatting>
  <conditionalFormatting sqref="D324:AE324">
    <cfRule type="cellIs" dxfId="2717" priority="32" operator="greaterThan">
      <formula>600</formula>
    </cfRule>
  </conditionalFormatting>
  <conditionalFormatting sqref="D326:AE341 D342:S346 U342:AE346 T342:T347">
    <cfRule type="containsBlanks" dxfId="2716" priority="2">
      <formula>LEN(TRIM(D326))=0</formula>
    </cfRule>
  </conditionalFormatting>
  <conditionalFormatting sqref="D349:AE364 D365:S369 V365:AE369 T365:U370">
    <cfRule type="containsBlanks" dxfId="2715" priority="84">
      <formula>LEN(TRIM(D349))=0</formula>
    </cfRule>
  </conditionalFormatting>
  <conditionalFormatting sqref="D372:AE387 D388:S392 V388:AE392 T388:U393">
    <cfRule type="containsBlanks" dxfId="2714" priority="83">
      <formula>LEN(TRIM(D372))=0</formula>
    </cfRule>
  </conditionalFormatting>
  <conditionalFormatting sqref="D395:AE410 D411:S415 V411:AE415 T411:U416">
    <cfRule type="containsBlanks" dxfId="2713" priority="82">
      <formula>LEN(TRIM(D395))=0</formula>
    </cfRule>
  </conditionalFormatting>
  <conditionalFormatting sqref="U347">
    <cfRule type="containsBlanks" dxfId="2712" priority="1">
      <formula>LEN(TRIM(U347))=0</formula>
    </cfRule>
  </conditionalFormatting>
  <dataValidations disablePrompts="1" count="2">
    <dataValidation allowBlank="1" showInputMessage="1" showErrorMessage="1" prompt="Insira o ano para este calendário mensal" sqref="A2" xr:uid="{00000000-0002-0000-03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3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M434"/>
  <sheetViews>
    <sheetView zoomScaleNormal="100" workbookViewId="0">
      <pane xSplit="3" ySplit="3" topLeftCell="AB91" activePane="bottomRight" state="frozen"/>
      <selection activeCell="W410" sqref="W410"/>
      <selection pane="topRight" activeCell="W410" sqref="W410"/>
      <selection pane="bottomLeft" activeCell="W410" sqref="W410"/>
      <selection pane="bottomRight" activeCell="AE42" sqref="AE42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6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4" width="5.25" customWidth="1"/>
    <col min="35" max="35" width="9" customWidth="1"/>
    <col min="36" max="36" width="12.125" customWidth="1"/>
    <col min="37" max="37" width="27.25" bestFit="1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88"/>
    </row>
    <row r="2" spans="1:36" ht="18" customHeight="1" thickBot="1" x14ac:dyDescent="0.4">
      <c r="A2" s="176">
        <v>2026</v>
      </c>
      <c r="B2" s="184" t="s">
        <v>204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dom</v>
      </c>
      <c r="E3" s="108" t="str">
        <f t="shared" ref="E3:AH3" si="1">IF(E2="","",TEXT(DATE($A$2,$B$3,E2),"ddd"))</f>
        <v>seg</v>
      </c>
      <c r="F3" s="108" t="str">
        <f t="shared" si="1"/>
        <v>ter</v>
      </c>
      <c r="G3" s="108" t="str">
        <f t="shared" si="1"/>
        <v>qua</v>
      </c>
      <c r="H3" s="108" t="str">
        <f t="shared" si="1"/>
        <v>qui</v>
      </c>
      <c r="I3" s="108" t="str">
        <f t="shared" si="1"/>
        <v>sex</v>
      </c>
      <c r="J3" s="108" t="str">
        <f t="shared" si="1"/>
        <v>sáb</v>
      </c>
      <c r="K3" s="108" t="str">
        <f t="shared" si="1"/>
        <v>dom</v>
      </c>
      <c r="L3" s="108" t="str">
        <f t="shared" si="1"/>
        <v>seg</v>
      </c>
      <c r="M3" s="108" t="str">
        <f t="shared" si="1"/>
        <v>ter</v>
      </c>
      <c r="N3" s="108" t="str">
        <f t="shared" si="1"/>
        <v>qua</v>
      </c>
      <c r="O3" s="108" t="str">
        <f t="shared" si="1"/>
        <v>qui</v>
      </c>
      <c r="P3" s="108" t="str">
        <f t="shared" si="1"/>
        <v>sex</v>
      </c>
      <c r="Q3" s="108" t="str">
        <f t="shared" si="1"/>
        <v>sáb</v>
      </c>
      <c r="R3" s="108" t="str">
        <f t="shared" si="1"/>
        <v>dom</v>
      </c>
      <c r="S3" s="108" t="str">
        <f t="shared" si="1"/>
        <v>seg</v>
      </c>
      <c r="T3" s="108" t="str">
        <f t="shared" si="1"/>
        <v>ter</v>
      </c>
      <c r="U3" s="108" t="str">
        <f t="shared" si="1"/>
        <v>qua</v>
      </c>
      <c r="V3" s="108" t="str">
        <f t="shared" si="1"/>
        <v>qui</v>
      </c>
      <c r="W3" s="108" t="str">
        <f t="shared" si="1"/>
        <v>sex</v>
      </c>
      <c r="X3" s="108" t="str">
        <f t="shared" si="1"/>
        <v>sáb</v>
      </c>
      <c r="Y3" s="108" t="str">
        <f t="shared" si="1"/>
        <v>dom</v>
      </c>
      <c r="Z3" s="108" t="str">
        <f t="shared" si="1"/>
        <v>seg</v>
      </c>
      <c r="AA3" s="108" t="str">
        <f t="shared" si="1"/>
        <v>ter</v>
      </c>
      <c r="AB3" s="108" t="str">
        <f t="shared" si="1"/>
        <v>qua</v>
      </c>
      <c r="AC3" s="108" t="str">
        <f t="shared" si="1"/>
        <v>qui</v>
      </c>
      <c r="AD3" s="108" t="str">
        <f t="shared" si="1"/>
        <v>sex</v>
      </c>
      <c r="AE3" s="108" t="str">
        <f t="shared" si="1"/>
        <v>sáb</v>
      </c>
      <c r="AF3" s="108" t="str">
        <f t="shared" si="1"/>
        <v>dom</v>
      </c>
      <c r="AG3" s="108" t="str">
        <f t="shared" si="1"/>
        <v>seg</v>
      </c>
      <c r="AH3" s="108" t="str">
        <f t="shared" si="1"/>
        <v>ter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>
        <v>9</v>
      </c>
      <c r="AH4" s="109">
        <v>10</v>
      </c>
      <c r="AI4" s="110">
        <f t="shared" ref="AI4:AI25" si="2">SUM(D4:AH4)</f>
        <v>160</v>
      </c>
      <c r="AJ4" s="186"/>
    </row>
    <row r="5" spans="1:36" ht="15.75" x14ac:dyDescent="0.25">
      <c r="A5" s="292"/>
      <c r="B5" s="296" t="s">
        <v>3</v>
      </c>
      <c r="C5" s="99" t="s">
        <v>102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>
        <v>6</v>
      </c>
      <c r="AH5" s="181">
        <v>5</v>
      </c>
      <c r="AI5" s="146">
        <f t="shared" si="2"/>
        <v>126</v>
      </c>
      <c r="AJ5" s="186"/>
    </row>
    <row r="6" spans="1:36" ht="15.75" x14ac:dyDescent="0.25">
      <c r="A6" s="292"/>
      <c r="B6" s="296"/>
      <c r="C6" s="99" t="s">
        <v>103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>
        <v>0</v>
      </c>
      <c r="AH6" s="181">
        <v>0</v>
      </c>
      <c r="AI6" s="146">
        <f t="shared" si="2"/>
        <v>0</v>
      </c>
    </row>
    <row r="7" spans="1:36" ht="15.75" x14ac:dyDescent="0.25">
      <c r="A7" s="292"/>
      <c r="B7" s="296"/>
      <c r="C7" s="99" t="s">
        <v>117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>
        <v>3</v>
      </c>
      <c r="AH7" s="181">
        <v>2</v>
      </c>
      <c r="AI7" s="146">
        <f t="shared" si="2"/>
        <v>66</v>
      </c>
    </row>
    <row r="8" spans="1:36" ht="15.75" x14ac:dyDescent="0.25">
      <c r="A8" s="292"/>
      <c r="B8" s="296"/>
      <c r="C8" s="99" t="s">
        <v>118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>
        <v>0</v>
      </c>
      <c r="AH8" s="181">
        <v>0</v>
      </c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>
        <v>123</v>
      </c>
      <c r="AH9" s="181">
        <v>152</v>
      </c>
      <c r="AI9" s="146">
        <f t="shared" si="2"/>
        <v>2729</v>
      </c>
    </row>
    <row r="10" spans="1:36" ht="15.75" x14ac:dyDescent="0.25">
      <c r="A10" s="292"/>
      <c r="B10" s="296"/>
      <c r="C10" s="99" t="s">
        <v>105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>
        <v>1</v>
      </c>
      <c r="AH10" s="181">
        <v>2</v>
      </c>
      <c r="AI10" s="146">
        <f t="shared" si="2"/>
        <v>43</v>
      </c>
    </row>
    <row r="11" spans="1:36" ht="15.75" x14ac:dyDescent="0.25">
      <c r="A11" s="292"/>
      <c r="B11" s="296"/>
      <c r="C11" s="99" t="s">
        <v>106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>
        <v>9</v>
      </c>
      <c r="AH11" s="181">
        <v>18</v>
      </c>
      <c r="AI11" s="146">
        <f t="shared" si="2"/>
        <v>372</v>
      </c>
    </row>
    <row r="12" spans="1:36" ht="15.75" x14ac:dyDescent="0.25">
      <c r="A12" s="292"/>
      <c r="B12" s="296"/>
      <c r="C12" s="99" t="s">
        <v>107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>
        <v>1</v>
      </c>
      <c r="AH12" s="181">
        <v>0</v>
      </c>
      <c r="AI12" s="146">
        <f t="shared" si="2"/>
        <v>5</v>
      </c>
    </row>
    <row r="13" spans="1:36" ht="15.75" x14ac:dyDescent="0.25">
      <c r="A13" s="292"/>
      <c r="B13" s="296"/>
      <c r="C13" s="99" t="s">
        <v>108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>
        <v>115</v>
      </c>
      <c r="AH13" s="181">
        <v>155</v>
      </c>
      <c r="AI13" s="146">
        <f t="shared" si="2"/>
        <v>2778</v>
      </c>
    </row>
    <row r="14" spans="1:36" ht="15.75" x14ac:dyDescent="0.25">
      <c r="A14" s="292"/>
      <c r="B14" s="296"/>
      <c r="C14" s="99" t="s">
        <v>109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>
        <v>5</v>
      </c>
      <c r="AH14" s="181">
        <v>5</v>
      </c>
      <c r="AI14" s="146">
        <f t="shared" si="2"/>
        <v>140</v>
      </c>
    </row>
    <row r="15" spans="1:36" ht="15.75" x14ac:dyDescent="0.25">
      <c r="A15" s="292"/>
      <c r="B15" s="296"/>
      <c r="C15" s="99" t="s">
        <v>110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>
        <v>10</v>
      </c>
      <c r="AH15" s="181">
        <v>5</v>
      </c>
      <c r="AI15" s="146">
        <f t="shared" si="2"/>
        <v>221</v>
      </c>
    </row>
    <row r="16" spans="1:36" ht="15.75" x14ac:dyDescent="0.25">
      <c r="A16" s="292"/>
      <c r="B16" s="296"/>
      <c r="C16" s="99" t="s">
        <v>111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>
        <v>0</v>
      </c>
      <c r="AH16" s="181">
        <v>0</v>
      </c>
      <c r="AI16" s="146">
        <f t="shared" si="2"/>
        <v>2</v>
      </c>
    </row>
    <row r="17" spans="1:36" ht="15.75" x14ac:dyDescent="0.25">
      <c r="A17" s="292"/>
      <c r="B17" s="296"/>
      <c r="C17" s="99" t="s">
        <v>112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>
        <v>142</v>
      </c>
      <c r="AH17" s="181">
        <v>60</v>
      </c>
      <c r="AI17" s="147">
        <f t="shared" si="2"/>
        <v>2325</v>
      </c>
    </row>
    <row r="18" spans="1:36" ht="15.75" x14ac:dyDescent="0.25">
      <c r="A18" s="292"/>
      <c r="B18" s="296"/>
      <c r="C18" s="99" t="s">
        <v>113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>
        <v>18</v>
      </c>
      <c r="AH18" s="181">
        <v>2</v>
      </c>
      <c r="AI18" s="147">
        <f t="shared" si="2"/>
        <v>168</v>
      </c>
    </row>
    <row r="19" spans="1:36" ht="16.5" thickBot="1" x14ac:dyDescent="0.3">
      <c r="A19" s="292"/>
      <c r="B19" s="296"/>
      <c r="C19" s="100" t="s">
        <v>114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>
        <v>167</v>
      </c>
      <c r="AH19" s="181">
        <v>194</v>
      </c>
      <c r="AI19" s="151">
        <f t="shared" si="2"/>
        <v>4036</v>
      </c>
    </row>
    <row r="20" spans="1:36" ht="18.75" x14ac:dyDescent="0.25">
      <c r="A20" s="292"/>
      <c r="B20" s="297" t="s">
        <v>72</v>
      </c>
      <c r="C20" s="298"/>
      <c r="D20" s="182"/>
      <c r="E20" s="182">
        <f>SUM(E5:E19)</f>
        <v>600</v>
      </c>
      <c r="F20" s="182">
        <f t="shared" ref="F20:AD20" si="3">SUM(F5:F19)</f>
        <v>600</v>
      </c>
      <c r="G20" s="182">
        <f t="shared" si="3"/>
        <v>597</v>
      </c>
      <c r="H20" s="182">
        <f t="shared" si="3"/>
        <v>578</v>
      </c>
      <c r="I20" s="182">
        <f t="shared" si="3"/>
        <v>591</v>
      </c>
      <c r="J20" s="182"/>
      <c r="K20" s="182"/>
      <c r="L20" s="182">
        <f t="shared" si="3"/>
        <v>600</v>
      </c>
      <c r="M20" s="182">
        <f t="shared" si="3"/>
        <v>600</v>
      </c>
      <c r="N20" s="182">
        <f t="shared" si="3"/>
        <v>575</v>
      </c>
      <c r="O20" s="182">
        <f t="shared" si="3"/>
        <v>554</v>
      </c>
      <c r="P20" s="182">
        <f t="shared" si="3"/>
        <v>600</v>
      </c>
      <c r="Q20" s="182"/>
      <c r="R20" s="182"/>
      <c r="S20" s="182">
        <f t="shared" si="3"/>
        <v>600</v>
      </c>
      <c r="T20" s="182">
        <f t="shared" si="3"/>
        <v>600</v>
      </c>
      <c r="U20" s="182">
        <f t="shared" si="3"/>
        <v>600</v>
      </c>
      <c r="V20" s="182">
        <f t="shared" si="3"/>
        <v>516</v>
      </c>
      <c r="W20" s="182">
        <f t="shared" si="3"/>
        <v>600</v>
      </c>
      <c r="X20" s="182"/>
      <c r="Y20" s="182"/>
      <c r="Z20" s="182">
        <f t="shared" si="3"/>
        <v>600</v>
      </c>
      <c r="AA20" s="182">
        <f t="shared" si="3"/>
        <v>600</v>
      </c>
      <c r="AB20" s="182">
        <f t="shared" si="3"/>
        <v>600</v>
      </c>
      <c r="AC20" s="182">
        <f t="shared" si="3"/>
        <v>600</v>
      </c>
      <c r="AD20" s="182">
        <f t="shared" si="3"/>
        <v>600</v>
      </c>
      <c r="AE20" s="182"/>
      <c r="AF20" s="182"/>
      <c r="AG20" s="182">
        <f t="shared" ref="AG20" si="4">SUM(AG5:AG19)</f>
        <v>600</v>
      </c>
      <c r="AH20" s="182">
        <f t="shared" ref="AH20" si="5">SUM(AH5:AH19)</f>
        <v>600</v>
      </c>
      <c r="AI20" s="150">
        <f t="shared" si="2"/>
        <v>13011</v>
      </c>
    </row>
    <row r="21" spans="1:36" ht="18.75" x14ac:dyDescent="0.25">
      <c r="A21" s="292"/>
      <c r="B21" s="299" t="s">
        <v>71</v>
      </c>
      <c r="C21" s="300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>
        <v>587</v>
      </c>
      <c r="AH21" s="104">
        <v>592</v>
      </c>
      <c r="AI21" s="145">
        <f t="shared" si="2"/>
        <v>12683</v>
      </c>
    </row>
    <row r="22" spans="1:36" ht="18.75" x14ac:dyDescent="0.25">
      <c r="A22" s="292"/>
      <c r="B22" s="301" t="s">
        <v>115</v>
      </c>
      <c r="C22" s="302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 t="shared" si="2"/>
        <v>13200</v>
      </c>
    </row>
    <row r="23" spans="1:36" ht="18.75" x14ac:dyDescent="0.25">
      <c r="A23" s="292"/>
      <c r="B23" s="301" t="s">
        <v>125</v>
      </c>
      <c r="C23" s="302"/>
      <c r="D23" s="104"/>
      <c r="E23" s="104">
        <f>E22-E21</f>
        <v>12</v>
      </c>
      <c r="F23" s="104">
        <f t="shared" ref="F23:AD23" si="6">F22-F21</f>
        <v>15</v>
      </c>
      <c r="G23" s="104">
        <f t="shared" si="6"/>
        <v>30</v>
      </c>
      <c r="H23" s="104">
        <f t="shared" si="6"/>
        <v>32</v>
      </c>
      <c r="I23" s="104">
        <f t="shared" si="6"/>
        <v>32</v>
      </c>
      <c r="J23" s="104"/>
      <c r="K23" s="104"/>
      <c r="L23" s="104">
        <f t="shared" si="6"/>
        <v>5</v>
      </c>
      <c r="M23" s="104">
        <f t="shared" si="6"/>
        <v>13</v>
      </c>
      <c r="N23" s="104">
        <f t="shared" si="6"/>
        <v>53</v>
      </c>
      <c r="O23" s="104">
        <f t="shared" si="6"/>
        <v>60</v>
      </c>
      <c r="P23" s="104">
        <f t="shared" si="6"/>
        <v>22</v>
      </c>
      <c r="Q23" s="104"/>
      <c r="R23" s="104"/>
      <c r="S23" s="104">
        <f t="shared" si="6"/>
        <v>4</v>
      </c>
      <c r="T23" s="104">
        <f t="shared" si="6"/>
        <v>22</v>
      </c>
      <c r="U23" s="104">
        <f t="shared" si="6"/>
        <v>0</v>
      </c>
      <c r="V23" s="104">
        <f t="shared" si="6"/>
        <v>110</v>
      </c>
      <c r="W23" s="104">
        <f t="shared" si="6"/>
        <v>27</v>
      </c>
      <c r="X23" s="104"/>
      <c r="Y23" s="104"/>
      <c r="Z23" s="104">
        <f t="shared" si="6"/>
        <v>26</v>
      </c>
      <c r="AA23" s="104">
        <f t="shared" si="6"/>
        <v>3</v>
      </c>
      <c r="AB23" s="104">
        <f t="shared" si="6"/>
        <v>5</v>
      </c>
      <c r="AC23" s="104">
        <f t="shared" si="6"/>
        <v>15</v>
      </c>
      <c r="AD23" s="104">
        <f t="shared" si="6"/>
        <v>10</v>
      </c>
      <c r="AE23" s="104"/>
      <c r="AF23" s="104"/>
      <c r="AG23" s="104">
        <f t="shared" ref="AG23" si="7">AG22-AG21</f>
        <v>13</v>
      </c>
      <c r="AH23" s="104">
        <f>AH22-AH21</f>
        <v>8</v>
      </c>
      <c r="AI23" s="153">
        <f t="shared" si="2"/>
        <v>517</v>
      </c>
    </row>
    <row r="24" spans="1:36" ht="18.75" x14ac:dyDescent="0.25">
      <c r="A24" s="292"/>
      <c r="B24" s="301" t="s">
        <v>197</v>
      </c>
      <c r="C24" s="302"/>
      <c r="D24" s="104"/>
      <c r="E24" s="104">
        <f>E22-E20</f>
        <v>0</v>
      </c>
      <c r="F24" s="104">
        <f t="shared" ref="F24:AD24" si="8">F22-F20</f>
        <v>0</v>
      </c>
      <c r="G24" s="104">
        <f t="shared" si="8"/>
        <v>3</v>
      </c>
      <c r="H24" s="104">
        <f t="shared" si="8"/>
        <v>22</v>
      </c>
      <c r="I24" s="104">
        <f t="shared" si="8"/>
        <v>9</v>
      </c>
      <c r="J24" s="104"/>
      <c r="K24" s="104"/>
      <c r="L24" s="104">
        <f t="shared" si="8"/>
        <v>0</v>
      </c>
      <c r="M24" s="104">
        <f t="shared" si="8"/>
        <v>0</v>
      </c>
      <c r="N24" s="104">
        <f t="shared" si="8"/>
        <v>25</v>
      </c>
      <c r="O24" s="104">
        <f t="shared" si="8"/>
        <v>46</v>
      </c>
      <c r="P24" s="104">
        <f t="shared" si="8"/>
        <v>0</v>
      </c>
      <c r="Q24" s="104"/>
      <c r="R24" s="104"/>
      <c r="S24" s="104">
        <f t="shared" si="8"/>
        <v>0</v>
      </c>
      <c r="T24" s="104">
        <f t="shared" si="8"/>
        <v>0</v>
      </c>
      <c r="U24" s="104">
        <f t="shared" si="8"/>
        <v>0</v>
      </c>
      <c r="V24" s="104">
        <f t="shared" si="8"/>
        <v>84</v>
      </c>
      <c r="W24" s="104">
        <f t="shared" si="8"/>
        <v>0</v>
      </c>
      <c r="X24" s="104"/>
      <c r="Y24" s="104"/>
      <c r="Z24" s="104">
        <f t="shared" si="8"/>
        <v>0</v>
      </c>
      <c r="AA24" s="104">
        <f t="shared" si="8"/>
        <v>0</v>
      </c>
      <c r="AB24" s="104">
        <f t="shared" si="8"/>
        <v>0</v>
      </c>
      <c r="AC24" s="104">
        <f t="shared" si="8"/>
        <v>0</v>
      </c>
      <c r="AD24" s="104">
        <f t="shared" si="8"/>
        <v>0</v>
      </c>
      <c r="AE24" s="104"/>
      <c r="AF24" s="104"/>
      <c r="AG24" s="104">
        <f t="shared" ref="AG24:AH24" si="9">AG22-AG20</f>
        <v>0</v>
      </c>
      <c r="AH24" s="104">
        <f t="shared" si="9"/>
        <v>0</v>
      </c>
      <c r="AI24" s="153">
        <f t="shared" si="2"/>
        <v>189</v>
      </c>
    </row>
    <row r="25" spans="1:36" ht="16.5" thickBot="1" x14ac:dyDescent="0.3">
      <c r="A25" s="292"/>
      <c r="B25" s="303" t="s">
        <v>116</v>
      </c>
      <c r="C25" s="304"/>
      <c r="D25" s="104"/>
      <c r="E25" s="104">
        <f>E6+E8+E10+E12+E14+E16</f>
        <v>10</v>
      </c>
      <c r="F25" s="104">
        <f t="shared" ref="F25:AD25" si="10">F6+F8+F10+F12+F14+F16</f>
        <v>7</v>
      </c>
      <c r="G25" s="104">
        <f t="shared" si="10"/>
        <v>6</v>
      </c>
      <c r="H25" s="104">
        <f t="shared" si="10"/>
        <v>8</v>
      </c>
      <c r="I25" s="104">
        <f t="shared" si="10"/>
        <v>7</v>
      </c>
      <c r="J25" s="104"/>
      <c r="K25" s="104"/>
      <c r="L25" s="104">
        <f t="shared" si="10"/>
        <v>10</v>
      </c>
      <c r="M25" s="104">
        <f t="shared" si="10"/>
        <v>7</v>
      </c>
      <c r="N25" s="104">
        <f t="shared" si="10"/>
        <v>5</v>
      </c>
      <c r="O25" s="104">
        <f t="shared" si="10"/>
        <v>8</v>
      </c>
      <c r="P25" s="104">
        <f t="shared" si="10"/>
        <v>10</v>
      </c>
      <c r="Q25" s="104"/>
      <c r="R25" s="104"/>
      <c r="S25" s="104">
        <f t="shared" si="10"/>
        <v>11</v>
      </c>
      <c r="T25" s="104">
        <f t="shared" si="10"/>
        <v>11</v>
      </c>
      <c r="U25" s="104">
        <f t="shared" si="10"/>
        <v>8</v>
      </c>
      <c r="V25" s="104">
        <f t="shared" si="10"/>
        <v>10</v>
      </c>
      <c r="W25" s="104">
        <f t="shared" si="10"/>
        <v>7</v>
      </c>
      <c r="X25" s="104"/>
      <c r="Y25" s="104"/>
      <c r="Z25" s="104">
        <f t="shared" si="10"/>
        <v>10</v>
      </c>
      <c r="AA25" s="104">
        <f t="shared" si="10"/>
        <v>9</v>
      </c>
      <c r="AB25" s="104">
        <f t="shared" si="10"/>
        <v>14</v>
      </c>
      <c r="AC25" s="104">
        <f t="shared" si="10"/>
        <v>12</v>
      </c>
      <c r="AD25" s="104">
        <f t="shared" si="10"/>
        <v>6</v>
      </c>
      <c r="AE25" s="104"/>
      <c r="AF25" s="104"/>
      <c r="AG25" s="104">
        <f t="shared" ref="AG25:AH25" si="11">AG6+AG8+AG10+AG12+AG14+AG16</f>
        <v>7</v>
      </c>
      <c r="AH25" s="104">
        <f t="shared" si="11"/>
        <v>7</v>
      </c>
      <c r="AI25" s="149">
        <f t="shared" si="2"/>
        <v>190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>
        <v>5</v>
      </c>
      <c r="AH27" s="109">
        <v>11</v>
      </c>
      <c r="AI27" s="110">
        <f t="shared" ref="AI27:AI48" si="12">SUM(D27:AH27)</f>
        <v>74</v>
      </c>
      <c r="AJ27" s="13"/>
    </row>
    <row r="28" spans="1:36" ht="15.75" x14ac:dyDescent="0.25">
      <c r="A28" s="306"/>
      <c r="B28" s="296" t="s">
        <v>3</v>
      </c>
      <c r="C28" s="99" t="s">
        <v>102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>
        <v>0</v>
      </c>
      <c r="AH28" s="181">
        <v>1</v>
      </c>
      <c r="AI28" s="146">
        <f t="shared" si="12"/>
        <v>41</v>
      </c>
    </row>
    <row r="29" spans="1:36" ht="15.75" x14ac:dyDescent="0.25">
      <c r="A29" s="306"/>
      <c r="B29" s="296"/>
      <c r="C29" s="99" t="s">
        <v>103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>
        <v>0</v>
      </c>
      <c r="AH29" s="181">
        <v>0</v>
      </c>
      <c r="AI29" s="146">
        <f t="shared" si="12"/>
        <v>9</v>
      </c>
    </row>
    <row r="30" spans="1:36" ht="15.75" x14ac:dyDescent="0.25">
      <c r="A30" s="306"/>
      <c r="B30" s="296"/>
      <c r="C30" s="99" t="s">
        <v>117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>
        <v>3</v>
      </c>
      <c r="AH30" s="181">
        <v>0</v>
      </c>
      <c r="AI30" s="146">
        <f t="shared" si="12"/>
        <v>61</v>
      </c>
    </row>
    <row r="31" spans="1:36" ht="15.75" x14ac:dyDescent="0.25">
      <c r="A31" s="306"/>
      <c r="B31" s="296"/>
      <c r="C31" s="99" t="s">
        <v>118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>
        <v>0</v>
      </c>
      <c r="AH31" s="181">
        <v>0</v>
      </c>
      <c r="AI31" s="146">
        <f t="shared" si="12"/>
        <v>4</v>
      </c>
    </row>
    <row r="32" spans="1:36" ht="15.75" x14ac:dyDescent="0.25">
      <c r="A32" s="306"/>
      <c r="B32" s="296"/>
      <c r="C32" s="99" t="s">
        <v>104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>
        <v>97</v>
      </c>
      <c r="AH32" s="181">
        <v>97</v>
      </c>
      <c r="AI32" s="146">
        <f t="shared" si="12"/>
        <v>1915</v>
      </c>
    </row>
    <row r="33" spans="1:35" ht="15.75" x14ac:dyDescent="0.25">
      <c r="A33" s="306"/>
      <c r="B33" s="296"/>
      <c r="C33" s="99" t="s">
        <v>105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>
        <v>5</v>
      </c>
      <c r="AH33" s="181">
        <v>6</v>
      </c>
      <c r="AI33" s="146">
        <f t="shared" si="12"/>
        <v>114</v>
      </c>
    </row>
    <row r="34" spans="1:35" ht="15.75" x14ac:dyDescent="0.25">
      <c r="A34" s="306"/>
      <c r="B34" s="296"/>
      <c r="C34" s="99" t="s">
        <v>106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>
        <v>41</v>
      </c>
      <c r="AH34" s="181">
        <v>47</v>
      </c>
      <c r="AI34" s="146">
        <f t="shared" si="12"/>
        <v>950</v>
      </c>
    </row>
    <row r="35" spans="1:35" ht="15.75" x14ac:dyDescent="0.25">
      <c r="A35" s="306"/>
      <c r="B35" s="296"/>
      <c r="C35" s="99" t="s">
        <v>107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>
        <v>3</v>
      </c>
      <c r="AH35" s="181">
        <v>4</v>
      </c>
      <c r="AI35" s="146">
        <f t="shared" si="12"/>
        <v>83</v>
      </c>
    </row>
    <row r="36" spans="1:35" ht="15.75" x14ac:dyDescent="0.25">
      <c r="A36" s="306"/>
      <c r="B36" s="296"/>
      <c r="C36" s="99" t="s">
        <v>108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>
        <v>66</v>
      </c>
      <c r="AH36" s="181">
        <v>63</v>
      </c>
      <c r="AI36" s="146">
        <f t="shared" si="12"/>
        <v>1463</v>
      </c>
    </row>
    <row r="37" spans="1:35" ht="15.75" x14ac:dyDescent="0.25">
      <c r="A37" s="306"/>
      <c r="B37" s="296"/>
      <c r="C37" s="99" t="s">
        <v>109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>
        <v>3</v>
      </c>
      <c r="AH37" s="181">
        <v>2</v>
      </c>
      <c r="AI37" s="146">
        <f t="shared" si="12"/>
        <v>98</v>
      </c>
    </row>
    <row r="38" spans="1:35" ht="15.75" x14ac:dyDescent="0.25">
      <c r="A38" s="306"/>
      <c r="B38" s="296"/>
      <c r="C38" s="99" t="s">
        <v>110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>
        <v>24</v>
      </c>
      <c r="AH38" s="181">
        <v>20</v>
      </c>
      <c r="AI38" s="146">
        <f t="shared" si="12"/>
        <v>503</v>
      </c>
    </row>
    <row r="39" spans="1:35" ht="15.75" x14ac:dyDescent="0.25">
      <c r="A39" s="306"/>
      <c r="B39" s="296"/>
      <c r="C39" s="99" t="s">
        <v>111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>
        <v>2</v>
      </c>
      <c r="AH39" s="181">
        <v>2</v>
      </c>
      <c r="AI39" s="146">
        <f t="shared" si="12"/>
        <v>42</v>
      </c>
    </row>
    <row r="40" spans="1:35" ht="15.75" x14ac:dyDescent="0.25">
      <c r="A40" s="306"/>
      <c r="B40" s="296"/>
      <c r="C40" s="99" t="s">
        <v>112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>
        <v>21</v>
      </c>
      <c r="AH40" s="181">
        <v>22</v>
      </c>
      <c r="AI40" s="147">
        <f t="shared" si="12"/>
        <v>382</v>
      </c>
    </row>
    <row r="41" spans="1:35" ht="15.75" x14ac:dyDescent="0.25">
      <c r="A41" s="306"/>
      <c r="B41" s="296"/>
      <c r="C41" s="99" t="s">
        <v>113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>
        <v>1</v>
      </c>
      <c r="AH41" s="181">
        <v>1</v>
      </c>
      <c r="AI41" s="147">
        <f t="shared" si="12"/>
        <v>29</v>
      </c>
    </row>
    <row r="42" spans="1:35" ht="16.5" thickBot="1" x14ac:dyDescent="0.3">
      <c r="A42" s="306"/>
      <c r="B42" s="296"/>
      <c r="C42" s="100" t="s">
        <v>114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>
        <v>4</v>
      </c>
      <c r="AH42" s="181">
        <v>5</v>
      </c>
      <c r="AI42" s="151">
        <f t="shared" si="12"/>
        <v>216</v>
      </c>
    </row>
    <row r="43" spans="1:35" ht="18.75" x14ac:dyDescent="0.25">
      <c r="A43" s="306"/>
      <c r="B43" s="297" t="s">
        <v>72</v>
      </c>
      <c r="C43" s="298"/>
      <c r="D43" s="182"/>
      <c r="E43" s="182">
        <f t="shared" ref="E43:F43" si="13">SUM(E28:E42)</f>
        <v>270</v>
      </c>
      <c r="F43" s="182">
        <f t="shared" si="13"/>
        <v>270</v>
      </c>
      <c r="G43" s="182">
        <f>SUM(G28:G42)</f>
        <v>270</v>
      </c>
      <c r="H43" s="182">
        <f t="shared" ref="H43:AD43" si="14">SUM(H28:H42)</f>
        <v>270</v>
      </c>
      <c r="I43" s="182">
        <f t="shared" si="14"/>
        <v>270</v>
      </c>
      <c r="J43" s="182"/>
      <c r="K43" s="182"/>
      <c r="L43" s="182">
        <f t="shared" si="14"/>
        <v>270</v>
      </c>
      <c r="M43" s="182">
        <f t="shared" si="14"/>
        <v>270</v>
      </c>
      <c r="N43" s="182">
        <f t="shared" si="14"/>
        <v>270</v>
      </c>
      <c r="O43" s="182">
        <f t="shared" si="14"/>
        <v>270</v>
      </c>
      <c r="P43" s="182">
        <f t="shared" si="14"/>
        <v>270</v>
      </c>
      <c r="Q43" s="182"/>
      <c r="R43" s="182"/>
      <c r="S43" s="182">
        <f t="shared" si="14"/>
        <v>270</v>
      </c>
      <c r="T43" s="182">
        <f t="shared" si="14"/>
        <v>270</v>
      </c>
      <c r="U43" s="182">
        <f t="shared" si="14"/>
        <v>270</v>
      </c>
      <c r="V43" s="182">
        <f t="shared" si="14"/>
        <v>240</v>
      </c>
      <c r="W43" s="182">
        <f t="shared" si="14"/>
        <v>270</v>
      </c>
      <c r="X43" s="182"/>
      <c r="Y43" s="182"/>
      <c r="Z43" s="182">
        <f t="shared" si="14"/>
        <v>270</v>
      </c>
      <c r="AA43" s="182">
        <f t="shared" si="14"/>
        <v>270</v>
      </c>
      <c r="AB43" s="182">
        <f t="shared" si="14"/>
        <v>270</v>
      </c>
      <c r="AC43" s="182">
        <f t="shared" si="14"/>
        <v>270</v>
      </c>
      <c r="AD43" s="182">
        <f t="shared" si="14"/>
        <v>270</v>
      </c>
      <c r="AE43" s="182"/>
      <c r="AF43" s="182"/>
      <c r="AG43" s="182">
        <f t="shared" ref="AG43:AH43" si="15">SUM(AG28:AG42)</f>
        <v>270</v>
      </c>
      <c r="AH43" s="182">
        <f t="shared" si="15"/>
        <v>270</v>
      </c>
      <c r="AI43" s="150">
        <f t="shared" si="12"/>
        <v>5910</v>
      </c>
    </row>
    <row r="44" spans="1:35" ht="18.75" x14ac:dyDescent="0.25">
      <c r="A44" s="306"/>
      <c r="B44" s="299" t="s">
        <v>71</v>
      </c>
      <c r="C44" s="300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>
        <v>260</v>
      </c>
      <c r="AH44" s="104">
        <v>270</v>
      </c>
      <c r="AI44" s="145">
        <f t="shared" si="12"/>
        <v>5875</v>
      </c>
    </row>
    <row r="45" spans="1:35" ht="18.75" x14ac:dyDescent="0.25">
      <c r="A45" s="306"/>
      <c r="B45" s="301" t="s">
        <v>115</v>
      </c>
      <c r="C45" s="302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 t="shared" si="12"/>
        <v>5940</v>
      </c>
    </row>
    <row r="46" spans="1:35" ht="18.75" x14ac:dyDescent="0.25">
      <c r="A46" s="306"/>
      <c r="B46" s="301" t="s">
        <v>125</v>
      </c>
      <c r="C46" s="302"/>
      <c r="D46" s="104"/>
      <c r="E46" s="104">
        <f t="shared" ref="E46:AD46" si="16">E45-E44</f>
        <v>10</v>
      </c>
      <c r="F46" s="104">
        <f t="shared" si="16"/>
        <v>0</v>
      </c>
      <c r="G46" s="104">
        <f t="shared" si="16"/>
        <v>0</v>
      </c>
      <c r="H46" s="104">
        <f t="shared" si="16"/>
        <v>0</v>
      </c>
      <c r="I46" s="104">
        <f t="shared" si="16"/>
        <v>0</v>
      </c>
      <c r="J46" s="104"/>
      <c r="K46" s="104"/>
      <c r="L46" s="104">
        <f t="shared" si="16"/>
        <v>0</v>
      </c>
      <c r="M46" s="104">
        <f t="shared" si="16"/>
        <v>0</v>
      </c>
      <c r="N46" s="104">
        <f t="shared" si="16"/>
        <v>0</v>
      </c>
      <c r="O46" s="104">
        <f t="shared" si="16"/>
        <v>0</v>
      </c>
      <c r="P46" s="104">
        <f t="shared" si="16"/>
        <v>0</v>
      </c>
      <c r="Q46" s="104"/>
      <c r="R46" s="104"/>
      <c r="S46" s="104">
        <f t="shared" si="16"/>
        <v>0</v>
      </c>
      <c r="T46" s="104">
        <f t="shared" si="16"/>
        <v>0</v>
      </c>
      <c r="U46" s="104">
        <f t="shared" si="16"/>
        <v>0</v>
      </c>
      <c r="V46" s="104">
        <f t="shared" si="16"/>
        <v>30</v>
      </c>
      <c r="W46" s="104">
        <f t="shared" si="16"/>
        <v>0</v>
      </c>
      <c r="X46" s="104"/>
      <c r="Y46" s="104"/>
      <c r="Z46" s="104">
        <f t="shared" si="16"/>
        <v>15</v>
      </c>
      <c r="AA46" s="104">
        <f t="shared" si="16"/>
        <v>0</v>
      </c>
      <c r="AB46" s="104">
        <f t="shared" si="16"/>
        <v>0</v>
      </c>
      <c r="AC46" s="104">
        <f t="shared" si="16"/>
        <v>0</v>
      </c>
      <c r="AD46" s="104">
        <f t="shared" si="16"/>
        <v>0</v>
      </c>
      <c r="AE46" s="104"/>
      <c r="AF46" s="104"/>
      <c r="AG46" s="104">
        <f t="shared" ref="AG46:AH46" si="17">AG45-AG44</f>
        <v>10</v>
      </c>
      <c r="AH46" s="104">
        <f t="shared" si="17"/>
        <v>0</v>
      </c>
      <c r="AI46" s="153">
        <f t="shared" si="12"/>
        <v>65</v>
      </c>
    </row>
    <row r="47" spans="1:35" ht="18.75" x14ac:dyDescent="0.25">
      <c r="A47" s="306"/>
      <c r="B47" s="301" t="s">
        <v>197</v>
      </c>
      <c r="C47" s="302"/>
      <c r="D47" s="104"/>
      <c r="E47" s="104">
        <f>E45-E43</f>
        <v>0</v>
      </c>
      <c r="F47" s="104">
        <f t="shared" ref="F47:AD47" si="18">F45-F43</f>
        <v>0</v>
      </c>
      <c r="G47" s="104">
        <f t="shared" si="18"/>
        <v>0</v>
      </c>
      <c r="H47" s="104">
        <f t="shared" si="18"/>
        <v>0</v>
      </c>
      <c r="I47" s="104">
        <f t="shared" si="18"/>
        <v>0</v>
      </c>
      <c r="J47" s="104"/>
      <c r="K47" s="104"/>
      <c r="L47" s="104">
        <f t="shared" si="18"/>
        <v>0</v>
      </c>
      <c r="M47" s="104">
        <f t="shared" si="18"/>
        <v>0</v>
      </c>
      <c r="N47" s="104">
        <f t="shared" si="18"/>
        <v>0</v>
      </c>
      <c r="O47" s="104">
        <f t="shared" si="18"/>
        <v>0</v>
      </c>
      <c r="P47" s="104">
        <f t="shared" si="18"/>
        <v>0</v>
      </c>
      <c r="Q47" s="104"/>
      <c r="R47" s="104"/>
      <c r="S47" s="104">
        <f t="shared" si="18"/>
        <v>0</v>
      </c>
      <c r="T47" s="104">
        <f t="shared" si="18"/>
        <v>0</v>
      </c>
      <c r="U47" s="104">
        <f t="shared" si="18"/>
        <v>0</v>
      </c>
      <c r="V47" s="104">
        <f t="shared" si="18"/>
        <v>30</v>
      </c>
      <c r="W47" s="104">
        <f t="shared" si="18"/>
        <v>0</v>
      </c>
      <c r="X47" s="104"/>
      <c r="Y47" s="104"/>
      <c r="Z47" s="104">
        <f t="shared" si="18"/>
        <v>0</v>
      </c>
      <c r="AA47" s="104">
        <f t="shared" si="18"/>
        <v>0</v>
      </c>
      <c r="AB47" s="104">
        <f t="shared" si="18"/>
        <v>0</v>
      </c>
      <c r="AC47" s="104">
        <f t="shared" si="18"/>
        <v>0</v>
      </c>
      <c r="AD47" s="104">
        <f t="shared" si="18"/>
        <v>0</v>
      </c>
      <c r="AE47" s="104"/>
      <c r="AF47" s="104"/>
      <c r="AG47" s="104">
        <f t="shared" ref="AG47:AH47" si="19">AG45-AG43</f>
        <v>0</v>
      </c>
      <c r="AH47" s="104">
        <f t="shared" si="19"/>
        <v>0</v>
      </c>
      <c r="AI47" s="153">
        <f t="shared" si="12"/>
        <v>30</v>
      </c>
    </row>
    <row r="48" spans="1:35" ht="16.5" thickBot="1" x14ac:dyDescent="0.3">
      <c r="A48" s="306"/>
      <c r="B48" s="303" t="s">
        <v>116</v>
      </c>
      <c r="C48" s="304"/>
      <c r="D48" s="104"/>
      <c r="E48" s="104">
        <f t="shared" ref="E48:AD48" si="20">E29+E31+E33+E35+E37+E39</f>
        <v>17</v>
      </c>
      <c r="F48" s="104">
        <f t="shared" si="20"/>
        <v>17</v>
      </c>
      <c r="G48" s="104">
        <f t="shared" si="20"/>
        <v>21</v>
      </c>
      <c r="H48" s="104">
        <f t="shared" si="20"/>
        <v>8</v>
      </c>
      <c r="I48" s="104">
        <f t="shared" si="20"/>
        <v>13</v>
      </c>
      <c r="J48" s="104"/>
      <c r="K48" s="104"/>
      <c r="L48" s="104">
        <f t="shared" si="20"/>
        <v>17</v>
      </c>
      <c r="M48" s="104">
        <f t="shared" si="20"/>
        <v>11</v>
      </c>
      <c r="N48" s="104">
        <f t="shared" si="20"/>
        <v>21</v>
      </c>
      <c r="O48" s="104">
        <f t="shared" si="20"/>
        <v>8</v>
      </c>
      <c r="P48" s="104">
        <f t="shared" si="20"/>
        <v>15</v>
      </c>
      <c r="Q48" s="104"/>
      <c r="R48" s="104"/>
      <c r="S48" s="104">
        <f t="shared" si="20"/>
        <v>20</v>
      </c>
      <c r="T48" s="104">
        <f t="shared" si="20"/>
        <v>24</v>
      </c>
      <c r="U48" s="104">
        <f t="shared" si="20"/>
        <v>19</v>
      </c>
      <c r="V48" s="104">
        <f t="shared" si="20"/>
        <v>16</v>
      </c>
      <c r="W48" s="104">
        <f t="shared" si="20"/>
        <v>16</v>
      </c>
      <c r="X48" s="104"/>
      <c r="Y48" s="104"/>
      <c r="Z48" s="104">
        <f t="shared" si="20"/>
        <v>10</v>
      </c>
      <c r="AA48" s="104">
        <f t="shared" si="20"/>
        <v>16</v>
      </c>
      <c r="AB48" s="104">
        <f t="shared" si="20"/>
        <v>15</v>
      </c>
      <c r="AC48" s="104">
        <f t="shared" si="20"/>
        <v>18</v>
      </c>
      <c r="AD48" s="104">
        <f t="shared" si="20"/>
        <v>21</v>
      </c>
      <c r="AE48" s="104"/>
      <c r="AF48" s="104"/>
      <c r="AG48" s="104">
        <f t="shared" ref="AG48:AH48" si="21">AG29+AG31+AG33+AG35+AG37+AG39</f>
        <v>13</v>
      </c>
      <c r="AH48" s="104">
        <f t="shared" si="21"/>
        <v>14</v>
      </c>
      <c r="AI48" s="149">
        <f t="shared" si="12"/>
        <v>350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>
        <v>8</v>
      </c>
      <c r="AH50" s="109">
        <v>0</v>
      </c>
      <c r="AI50" s="110">
        <f t="shared" ref="AI50:AI71" si="22">SUM(D50:AH50)</f>
        <v>82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>
        <v>7</v>
      </c>
      <c r="AH51" s="181">
        <v>14</v>
      </c>
      <c r="AI51" s="146">
        <f t="shared" si="22"/>
        <v>265</v>
      </c>
    </row>
    <row r="52" spans="1:36" ht="15.75" x14ac:dyDescent="0.25">
      <c r="A52" s="292"/>
      <c r="B52" s="296"/>
      <c r="C52" s="99" t="s">
        <v>103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>
        <v>0</v>
      </c>
      <c r="AH52" s="181">
        <v>0</v>
      </c>
      <c r="AI52" s="146">
        <f t="shared" si="22"/>
        <v>0</v>
      </c>
    </row>
    <row r="53" spans="1:36" ht="15.75" x14ac:dyDescent="0.25">
      <c r="A53" s="292"/>
      <c r="B53" s="296"/>
      <c r="C53" s="99" t="s">
        <v>117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>
        <v>9</v>
      </c>
      <c r="AH53" s="181">
        <v>15</v>
      </c>
      <c r="AI53" s="146">
        <f t="shared" si="22"/>
        <v>343</v>
      </c>
    </row>
    <row r="54" spans="1:36" ht="15.75" x14ac:dyDescent="0.25">
      <c r="A54" s="292"/>
      <c r="B54" s="296"/>
      <c r="C54" s="99" t="s">
        <v>118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>
        <v>0</v>
      </c>
      <c r="AH54" s="181">
        <v>0</v>
      </c>
      <c r="AI54" s="146">
        <f t="shared" si="22"/>
        <v>0</v>
      </c>
    </row>
    <row r="55" spans="1:36" ht="15.75" x14ac:dyDescent="0.25">
      <c r="A55" s="292"/>
      <c r="B55" s="296"/>
      <c r="C55" s="99" t="s">
        <v>104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>
        <v>75</v>
      </c>
      <c r="AH55" s="181">
        <v>84</v>
      </c>
      <c r="AI55" s="146">
        <f t="shared" si="22"/>
        <v>1791</v>
      </c>
    </row>
    <row r="56" spans="1:36" ht="15.75" x14ac:dyDescent="0.25">
      <c r="A56" s="292"/>
      <c r="B56" s="296"/>
      <c r="C56" s="99" t="s">
        <v>105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>
        <v>0</v>
      </c>
      <c r="AH56" s="181">
        <v>0</v>
      </c>
      <c r="AI56" s="146">
        <f t="shared" si="22"/>
        <v>9</v>
      </c>
    </row>
    <row r="57" spans="1:36" ht="15.75" x14ac:dyDescent="0.25">
      <c r="A57" s="292"/>
      <c r="B57" s="296"/>
      <c r="C57" s="99" t="s">
        <v>106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>
        <v>32</v>
      </c>
      <c r="AH57" s="181">
        <v>33</v>
      </c>
      <c r="AI57" s="146">
        <f t="shared" si="22"/>
        <v>648</v>
      </c>
    </row>
    <row r="58" spans="1:36" ht="15.75" x14ac:dyDescent="0.25">
      <c r="A58" s="292"/>
      <c r="B58" s="296"/>
      <c r="C58" s="99" t="s">
        <v>107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>
        <v>0</v>
      </c>
      <c r="AH58" s="181">
        <v>0</v>
      </c>
      <c r="AI58" s="146">
        <f t="shared" si="22"/>
        <v>5</v>
      </c>
    </row>
    <row r="59" spans="1:36" ht="15.75" x14ac:dyDescent="0.25">
      <c r="A59" s="292"/>
      <c r="B59" s="296"/>
      <c r="C59" s="99" t="s">
        <v>108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>
        <v>78</v>
      </c>
      <c r="AH59" s="181">
        <v>75</v>
      </c>
      <c r="AI59" s="146">
        <f t="shared" si="22"/>
        <v>1708</v>
      </c>
    </row>
    <row r="60" spans="1:36" ht="15.75" x14ac:dyDescent="0.25">
      <c r="A60" s="292"/>
      <c r="B60" s="296"/>
      <c r="C60" s="99" t="s">
        <v>109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>
        <v>1</v>
      </c>
      <c r="AH60" s="181">
        <v>1</v>
      </c>
      <c r="AI60" s="146">
        <f t="shared" si="22"/>
        <v>14</v>
      </c>
    </row>
    <row r="61" spans="1:36" ht="15.75" x14ac:dyDescent="0.25">
      <c r="A61" s="292"/>
      <c r="B61" s="296"/>
      <c r="C61" s="99" t="s">
        <v>110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>
        <v>16</v>
      </c>
      <c r="AH61" s="181">
        <v>22</v>
      </c>
      <c r="AI61" s="146">
        <f t="shared" si="22"/>
        <v>367</v>
      </c>
    </row>
    <row r="62" spans="1:36" ht="15.75" x14ac:dyDescent="0.25">
      <c r="A62" s="292"/>
      <c r="B62" s="296"/>
      <c r="C62" s="99" t="s">
        <v>111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>
        <v>0</v>
      </c>
      <c r="AH62" s="181">
        <v>0</v>
      </c>
      <c r="AI62" s="146">
        <f t="shared" si="22"/>
        <v>0</v>
      </c>
    </row>
    <row r="63" spans="1:36" ht="15.75" x14ac:dyDescent="0.25">
      <c r="A63" s="292"/>
      <c r="B63" s="296"/>
      <c r="C63" s="99" t="s">
        <v>112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>
        <v>24</v>
      </c>
      <c r="AH63" s="181">
        <v>27</v>
      </c>
      <c r="AI63" s="147">
        <f t="shared" si="22"/>
        <v>595</v>
      </c>
    </row>
    <row r="64" spans="1:36" ht="15.75" x14ac:dyDescent="0.25">
      <c r="A64" s="292"/>
      <c r="B64" s="296"/>
      <c r="C64" s="99" t="s">
        <v>113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>
        <v>3</v>
      </c>
      <c r="AH64" s="181">
        <v>2</v>
      </c>
      <c r="AI64" s="147">
        <f t="shared" si="22"/>
        <v>62</v>
      </c>
    </row>
    <row r="65" spans="1:36" ht="16.5" thickBot="1" x14ac:dyDescent="0.3">
      <c r="A65" s="292"/>
      <c r="B65" s="296"/>
      <c r="C65" s="100" t="s">
        <v>114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>
        <v>125</v>
      </c>
      <c r="AH65" s="181">
        <v>151</v>
      </c>
      <c r="AI65" s="151">
        <f t="shared" si="22"/>
        <v>3053</v>
      </c>
    </row>
    <row r="66" spans="1:36" ht="18.75" x14ac:dyDescent="0.25">
      <c r="A66" s="292"/>
      <c r="B66" s="297" t="s">
        <v>72</v>
      </c>
      <c r="C66" s="298"/>
      <c r="D66" s="182"/>
      <c r="E66" s="182">
        <f>SUM(E51:E65)</f>
        <v>439</v>
      </c>
      <c r="F66" s="182">
        <f t="shared" ref="F66:AD66" si="23">SUM(F51:F65)</f>
        <v>342</v>
      </c>
      <c r="G66" s="182">
        <f t="shared" si="23"/>
        <v>492</v>
      </c>
      <c r="H66" s="182">
        <f t="shared" si="23"/>
        <v>353</v>
      </c>
      <c r="I66" s="182">
        <f t="shared" si="23"/>
        <v>442</v>
      </c>
      <c r="J66" s="182"/>
      <c r="K66" s="182"/>
      <c r="L66" s="182">
        <f t="shared" si="23"/>
        <v>409</v>
      </c>
      <c r="M66" s="182">
        <f t="shared" si="23"/>
        <v>422</v>
      </c>
      <c r="N66" s="182">
        <f t="shared" si="23"/>
        <v>357</v>
      </c>
      <c r="O66" s="182">
        <f t="shared" si="23"/>
        <v>335</v>
      </c>
      <c r="P66" s="182">
        <f t="shared" si="23"/>
        <v>403</v>
      </c>
      <c r="Q66" s="182"/>
      <c r="R66" s="182"/>
      <c r="S66" s="182">
        <f t="shared" si="23"/>
        <v>440</v>
      </c>
      <c r="T66" s="182">
        <f t="shared" si="23"/>
        <v>370</v>
      </c>
      <c r="U66" s="182">
        <f t="shared" si="23"/>
        <v>453</v>
      </c>
      <c r="V66" s="182">
        <f t="shared" si="23"/>
        <v>245</v>
      </c>
      <c r="W66" s="182">
        <f t="shared" si="23"/>
        <v>451</v>
      </c>
      <c r="X66" s="182"/>
      <c r="Y66" s="182"/>
      <c r="Z66" s="182">
        <f t="shared" si="23"/>
        <v>397</v>
      </c>
      <c r="AA66" s="182">
        <f t="shared" si="23"/>
        <v>429</v>
      </c>
      <c r="AB66" s="182">
        <f t="shared" si="23"/>
        <v>482</v>
      </c>
      <c r="AC66" s="182">
        <f t="shared" si="23"/>
        <v>354</v>
      </c>
      <c r="AD66" s="182">
        <f t="shared" si="23"/>
        <v>451</v>
      </c>
      <c r="AE66" s="182"/>
      <c r="AF66" s="182"/>
      <c r="AG66" s="182">
        <f t="shared" ref="AG66" si="24">SUM(AG51:AG65)</f>
        <v>370</v>
      </c>
      <c r="AH66" s="182">
        <f t="shared" ref="AH66" si="25">SUM(AH51:AH65)</f>
        <v>424</v>
      </c>
      <c r="AI66" s="150">
        <f t="shared" si="22"/>
        <v>8860</v>
      </c>
    </row>
    <row r="67" spans="1:36" ht="18.75" x14ac:dyDescent="0.25">
      <c r="A67" s="292"/>
      <c r="B67" s="299" t="s">
        <v>71</v>
      </c>
      <c r="C67" s="300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>
        <v>363</v>
      </c>
      <c r="AH67" s="104">
        <v>410</v>
      </c>
      <c r="AI67" s="145">
        <f t="shared" si="22"/>
        <v>8422</v>
      </c>
    </row>
    <row r="68" spans="1:36" ht="18.75" x14ac:dyDescent="0.25">
      <c r="A68" s="292"/>
      <c r="B68" s="301" t="s">
        <v>115</v>
      </c>
      <c r="C68" s="302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 t="shared" si="22"/>
        <v>11000</v>
      </c>
    </row>
    <row r="69" spans="1:36" ht="18.75" x14ac:dyDescent="0.25">
      <c r="A69" s="292"/>
      <c r="B69" s="301" t="s">
        <v>125</v>
      </c>
      <c r="C69" s="302"/>
      <c r="D69" s="104"/>
      <c r="E69" s="104">
        <f t="shared" ref="E69:AD69" si="26">E68-E67</f>
        <v>68</v>
      </c>
      <c r="F69" s="104">
        <f t="shared" si="26"/>
        <v>163</v>
      </c>
      <c r="G69" s="104">
        <f t="shared" si="26"/>
        <v>19</v>
      </c>
      <c r="H69" s="104">
        <f t="shared" si="26"/>
        <v>193</v>
      </c>
      <c r="I69" s="104">
        <f t="shared" si="26"/>
        <v>70</v>
      </c>
      <c r="J69" s="104"/>
      <c r="K69" s="104"/>
      <c r="L69" s="104">
        <f t="shared" si="26"/>
        <v>110</v>
      </c>
      <c r="M69" s="104">
        <f t="shared" si="26"/>
        <v>96</v>
      </c>
      <c r="N69" s="104">
        <f t="shared" si="26"/>
        <v>150</v>
      </c>
      <c r="O69" s="104">
        <f t="shared" si="26"/>
        <v>170</v>
      </c>
      <c r="P69" s="104">
        <f t="shared" si="26"/>
        <v>110</v>
      </c>
      <c r="Q69" s="104"/>
      <c r="R69" s="104"/>
      <c r="S69" s="104">
        <f t="shared" si="26"/>
        <v>70</v>
      </c>
      <c r="T69" s="104">
        <f t="shared" si="26"/>
        <v>131</v>
      </c>
      <c r="U69" s="104">
        <f t="shared" si="26"/>
        <v>63</v>
      </c>
      <c r="V69" s="104">
        <f t="shared" si="26"/>
        <v>261</v>
      </c>
      <c r="W69" s="104">
        <f t="shared" si="26"/>
        <v>49</v>
      </c>
      <c r="X69" s="104"/>
      <c r="Y69" s="104"/>
      <c r="Z69" s="104">
        <f t="shared" si="26"/>
        <v>106</v>
      </c>
      <c r="AA69" s="104">
        <f t="shared" si="26"/>
        <v>88</v>
      </c>
      <c r="AB69" s="104">
        <f t="shared" si="26"/>
        <v>233</v>
      </c>
      <c r="AC69" s="104">
        <f t="shared" si="26"/>
        <v>146</v>
      </c>
      <c r="AD69" s="104">
        <f t="shared" si="26"/>
        <v>55</v>
      </c>
      <c r="AE69" s="104"/>
      <c r="AF69" s="104"/>
      <c r="AG69" s="104">
        <f t="shared" ref="AG69:AH69" si="27">AG68-AG67</f>
        <v>137</v>
      </c>
      <c r="AH69" s="104">
        <f t="shared" si="27"/>
        <v>90</v>
      </c>
      <c r="AI69" s="153">
        <f t="shared" si="22"/>
        <v>2578</v>
      </c>
    </row>
    <row r="70" spans="1:36" ht="18.75" x14ac:dyDescent="0.25">
      <c r="A70" s="292"/>
      <c r="B70" s="301" t="s">
        <v>197</v>
      </c>
      <c r="C70" s="302"/>
      <c r="D70" s="104"/>
      <c r="E70" s="104">
        <f>E68-E66</f>
        <v>61</v>
      </c>
      <c r="F70" s="104">
        <f t="shared" ref="F70:AD70" si="28">F68-F66</f>
        <v>158</v>
      </c>
      <c r="G70" s="104">
        <f t="shared" si="28"/>
        <v>8</v>
      </c>
      <c r="H70" s="104">
        <f t="shared" si="28"/>
        <v>147</v>
      </c>
      <c r="I70" s="104">
        <f t="shared" si="28"/>
        <v>58</v>
      </c>
      <c r="J70" s="104"/>
      <c r="K70" s="104"/>
      <c r="L70" s="104">
        <f t="shared" si="28"/>
        <v>91</v>
      </c>
      <c r="M70" s="104">
        <f t="shared" si="28"/>
        <v>78</v>
      </c>
      <c r="N70" s="104">
        <f t="shared" si="28"/>
        <v>143</v>
      </c>
      <c r="O70" s="104">
        <f t="shared" si="28"/>
        <v>165</v>
      </c>
      <c r="P70" s="104">
        <f t="shared" si="28"/>
        <v>97</v>
      </c>
      <c r="Q70" s="104"/>
      <c r="R70" s="104"/>
      <c r="S70" s="104">
        <f t="shared" si="28"/>
        <v>60</v>
      </c>
      <c r="T70" s="104">
        <f t="shared" si="28"/>
        <v>130</v>
      </c>
      <c r="U70" s="104">
        <f t="shared" si="28"/>
        <v>47</v>
      </c>
      <c r="V70" s="104">
        <f t="shared" si="28"/>
        <v>255</v>
      </c>
      <c r="W70" s="104">
        <f t="shared" si="28"/>
        <v>49</v>
      </c>
      <c r="X70" s="104"/>
      <c r="Y70" s="104"/>
      <c r="Z70" s="104">
        <f t="shared" si="28"/>
        <v>103</v>
      </c>
      <c r="AA70" s="104">
        <f t="shared" si="28"/>
        <v>71</v>
      </c>
      <c r="AB70" s="104">
        <f t="shared" si="28"/>
        <v>18</v>
      </c>
      <c r="AC70" s="104">
        <f t="shared" si="28"/>
        <v>146</v>
      </c>
      <c r="AD70" s="104">
        <f t="shared" si="28"/>
        <v>49</v>
      </c>
      <c r="AE70" s="104"/>
      <c r="AF70" s="104"/>
      <c r="AG70" s="104">
        <f t="shared" ref="AG70:AH70" si="29">AG68-AG66</f>
        <v>130</v>
      </c>
      <c r="AH70" s="104">
        <f t="shared" si="29"/>
        <v>76</v>
      </c>
      <c r="AI70" s="153">
        <f t="shared" si="22"/>
        <v>2140</v>
      </c>
    </row>
    <row r="71" spans="1:36" ht="16.5" thickBot="1" x14ac:dyDescent="0.3">
      <c r="A71" s="292"/>
      <c r="B71" s="303" t="s">
        <v>116</v>
      </c>
      <c r="C71" s="304"/>
      <c r="D71" s="104"/>
      <c r="E71" s="104">
        <f>E52+E54+E56+E58+E60+E62</f>
        <v>3</v>
      </c>
      <c r="F71" s="104">
        <f t="shared" ref="F71:AD71" si="30">F52+F54+F56+F58+F60+F62</f>
        <v>3</v>
      </c>
      <c r="G71" s="104">
        <f t="shared" si="30"/>
        <v>1</v>
      </c>
      <c r="H71" s="104">
        <f t="shared" si="30"/>
        <v>1</v>
      </c>
      <c r="I71" s="104">
        <f t="shared" si="30"/>
        <v>2</v>
      </c>
      <c r="J71" s="104"/>
      <c r="K71" s="104"/>
      <c r="L71" s="104">
        <f t="shared" si="30"/>
        <v>3</v>
      </c>
      <c r="M71" s="104">
        <f t="shared" si="30"/>
        <v>3</v>
      </c>
      <c r="N71" s="104">
        <f t="shared" si="30"/>
        <v>1</v>
      </c>
      <c r="O71" s="104">
        <f t="shared" si="30"/>
        <v>1</v>
      </c>
      <c r="P71" s="104">
        <f t="shared" si="30"/>
        <v>1</v>
      </c>
      <c r="Q71" s="104"/>
      <c r="R71" s="104"/>
      <c r="S71" s="104">
        <f t="shared" si="30"/>
        <v>2</v>
      </c>
      <c r="T71" s="104">
        <f t="shared" si="30"/>
        <v>0</v>
      </c>
      <c r="U71" s="104">
        <f t="shared" si="30"/>
        <v>0</v>
      </c>
      <c r="V71" s="104">
        <f t="shared" si="30"/>
        <v>1</v>
      </c>
      <c r="W71" s="104">
        <f t="shared" si="30"/>
        <v>1</v>
      </c>
      <c r="X71" s="104"/>
      <c r="Y71" s="104"/>
      <c r="Z71" s="104">
        <f t="shared" si="30"/>
        <v>0</v>
      </c>
      <c r="AA71" s="104">
        <f t="shared" si="30"/>
        <v>1</v>
      </c>
      <c r="AB71" s="104">
        <f t="shared" si="30"/>
        <v>1</v>
      </c>
      <c r="AC71" s="104">
        <f t="shared" si="30"/>
        <v>0</v>
      </c>
      <c r="AD71" s="104">
        <f t="shared" si="30"/>
        <v>1</v>
      </c>
      <c r="AE71" s="104"/>
      <c r="AF71" s="104"/>
      <c r="AG71" s="104">
        <f t="shared" ref="AG71:AH71" si="31">AG52+AG54+AG56+AG58+AG60+AG62</f>
        <v>1</v>
      </c>
      <c r="AH71" s="104">
        <f t="shared" si="31"/>
        <v>1</v>
      </c>
      <c r="AI71" s="149">
        <f t="shared" si="22"/>
        <v>28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>
        <v>25</v>
      </c>
      <c r="AH73" s="109">
        <v>20</v>
      </c>
      <c r="AI73" s="110">
        <f t="shared" ref="AI73:AI94" si="32">SUM(D73:AH73)</f>
        <v>187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>
        <v>34</v>
      </c>
      <c r="AH74" s="181">
        <v>22</v>
      </c>
      <c r="AI74" s="146">
        <f t="shared" si="32"/>
        <v>744</v>
      </c>
    </row>
    <row r="75" spans="1:36" ht="15.75" x14ac:dyDescent="0.25">
      <c r="A75" s="306"/>
      <c r="B75" s="296"/>
      <c r="C75" s="99" t="s">
        <v>103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>
        <v>4</v>
      </c>
      <c r="AH75" s="181">
        <v>3</v>
      </c>
      <c r="AI75" s="146">
        <f t="shared" si="32"/>
        <v>37</v>
      </c>
    </row>
    <row r="76" spans="1:36" ht="15.75" x14ac:dyDescent="0.25">
      <c r="A76" s="306"/>
      <c r="B76" s="296"/>
      <c r="C76" s="99" t="s">
        <v>117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3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>
        <v>19</v>
      </c>
      <c r="AH76" s="181">
        <v>17</v>
      </c>
      <c r="AI76" s="146">
        <f t="shared" si="32"/>
        <v>566</v>
      </c>
    </row>
    <row r="77" spans="1:36" ht="15.75" x14ac:dyDescent="0.25">
      <c r="A77" s="306"/>
      <c r="B77" s="296"/>
      <c r="C77" s="99" t="s">
        <v>118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>
        <v>0</v>
      </c>
      <c r="AH77" s="181">
        <v>1</v>
      </c>
      <c r="AI77" s="146">
        <f t="shared" si="32"/>
        <v>9</v>
      </c>
    </row>
    <row r="78" spans="1:36" ht="15.75" x14ac:dyDescent="0.25">
      <c r="A78" s="306"/>
      <c r="B78" s="296"/>
      <c r="C78" s="99" t="s">
        <v>104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>
        <v>64</v>
      </c>
      <c r="AH78" s="181">
        <v>73</v>
      </c>
      <c r="AI78" s="146">
        <f t="shared" si="32"/>
        <v>1839</v>
      </c>
    </row>
    <row r="79" spans="1:36" ht="15.75" x14ac:dyDescent="0.25">
      <c r="A79" s="306"/>
      <c r="B79" s="296"/>
      <c r="C79" s="99" t="s">
        <v>105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>
        <v>3</v>
      </c>
      <c r="AH79" s="181">
        <v>4</v>
      </c>
      <c r="AI79" s="146">
        <f t="shared" si="32"/>
        <v>65</v>
      </c>
    </row>
    <row r="80" spans="1:36" ht="15.75" x14ac:dyDescent="0.25">
      <c r="A80" s="306"/>
      <c r="B80" s="296"/>
      <c r="C80" s="99" t="s">
        <v>106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>
        <v>46</v>
      </c>
      <c r="AH80" s="181">
        <v>32</v>
      </c>
      <c r="AI80" s="146">
        <f t="shared" si="32"/>
        <v>1228</v>
      </c>
    </row>
    <row r="81" spans="1:36" ht="15.75" x14ac:dyDescent="0.25">
      <c r="A81" s="306"/>
      <c r="B81" s="296"/>
      <c r="C81" s="99" t="s">
        <v>107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>
        <v>0</v>
      </c>
      <c r="AH81" s="181">
        <v>0</v>
      </c>
      <c r="AI81" s="146">
        <f t="shared" si="32"/>
        <v>20</v>
      </c>
    </row>
    <row r="82" spans="1:36" ht="15.75" x14ac:dyDescent="0.25">
      <c r="A82" s="306"/>
      <c r="B82" s="296"/>
      <c r="C82" s="99" t="s">
        <v>108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>
        <v>64</v>
      </c>
      <c r="AH82" s="181">
        <v>72</v>
      </c>
      <c r="AI82" s="146">
        <f t="shared" si="32"/>
        <v>1553</v>
      </c>
    </row>
    <row r="83" spans="1:36" ht="15.75" x14ac:dyDescent="0.25">
      <c r="A83" s="306"/>
      <c r="B83" s="296"/>
      <c r="C83" s="99" t="s">
        <v>109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>
        <v>3</v>
      </c>
      <c r="AH83" s="181">
        <v>2</v>
      </c>
      <c r="AI83" s="146">
        <f t="shared" si="32"/>
        <v>48</v>
      </c>
    </row>
    <row r="84" spans="1:36" ht="15.75" x14ac:dyDescent="0.25">
      <c r="A84" s="306"/>
      <c r="B84" s="296"/>
      <c r="C84" s="99" t="s">
        <v>110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>
        <v>22</v>
      </c>
      <c r="AH84" s="181">
        <v>24</v>
      </c>
      <c r="AI84" s="146">
        <f t="shared" si="32"/>
        <v>549</v>
      </c>
    </row>
    <row r="85" spans="1:36" ht="15.75" x14ac:dyDescent="0.25">
      <c r="A85" s="306"/>
      <c r="B85" s="296"/>
      <c r="C85" s="99" t="s">
        <v>111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>
        <v>0</v>
      </c>
      <c r="AH85" s="181">
        <v>1</v>
      </c>
      <c r="AI85" s="146">
        <f t="shared" si="32"/>
        <v>5</v>
      </c>
    </row>
    <row r="86" spans="1:36" ht="15.75" x14ac:dyDescent="0.25">
      <c r="A86" s="306"/>
      <c r="B86" s="296"/>
      <c r="C86" s="99" t="s">
        <v>112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>
        <v>1</v>
      </c>
      <c r="AH86" s="181">
        <v>4</v>
      </c>
      <c r="AI86" s="147">
        <f t="shared" si="32"/>
        <v>116</v>
      </c>
    </row>
    <row r="87" spans="1:36" ht="15.75" x14ac:dyDescent="0.25">
      <c r="A87" s="306"/>
      <c r="B87" s="296"/>
      <c r="C87" s="99" t="s">
        <v>113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>
        <v>0</v>
      </c>
      <c r="AH87" s="181">
        <v>0</v>
      </c>
      <c r="AI87" s="147">
        <f t="shared" si="32"/>
        <v>1</v>
      </c>
    </row>
    <row r="88" spans="1:36" ht="16.5" thickBot="1" x14ac:dyDescent="0.3">
      <c r="A88" s="306"/>
      <c r="B88" s="296"/>
      <c r="C88" s="100" t="s">
        <v>114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>
        <v>87</v>
      </c>
      <c r="AH88" s="181">
        <v>174</v>
      </c>
      <c r="AI88" s="151">
        <f t="shared" si="32"/>
        <v>2031</v>
      </c>
    </row>
    <row r="89" spans="1:36" ht="18.75" x14ac:dyDescent="0.25">
      <c r="A89" s="306"/>
      <c r="B89" s="297" t="s">
        <v>72</v>
      </c>
      <c r="C89" s="298"/>
      <c r="D89" s="182"/>
      <c r="E89" s="182">
        <f t="shared" ref="E89:AD89" si="33">SUM(E74:E88)</f>
        <v>377</v>
      </c>
      <c r="F89" s="182">
        <f t="shared" si="33"/>
        <v>370</v>
      </c>
      <c r="G89" s="182">
        <f t="shared" si="33"/>
        <v>400</v>
      </c>
      <c r="H89" s="182">
        <f t="shared" si="33"/>
        <v>412</v>
      </c>
      <c r="I89" s="182">
        <f t="shared" si="33"/>
        <v>384</v>
      </c>
      <c r="J89" s="182"/>
      <c r="K89" s="182"/>
      <c r="L89" s="182">
        <f t="shared" si="33"/>
        <v>399</v>
      </c>
      <c r="M89" s="182">
        <f t="shared" si="33"/>
        <v>419</v>
      </c>
      <c r="N89" s="182">
        <f t="shared" si="33"/>
        <v>387</v>
      </c>
      <c r="O89" s="182">
        <f t="shared" si="33"/>
        <v>411</v>
      </c>
      <c r="P89" s="182">
        <f t="shared" si="33"/>
        <v>450</v>
      </c>
      <c r="Q89" s="182"/>
      <c r="R89" s="182"/>
      <c r="S89" s="182">
        <f t="shared" si="33"/>
        <v>450</v>
      </c>
      <c r="T89" s="182">
        <f t="shared" si="33"/>
        <v>384</v>
      </c>
      <c r="U89" s="182">
        <f t="shared" si="33"/>
        <v>444</v>
      </c>
      <c r="V89" s="182">
        <f t="shared" si="33"/>
        <v>273</v>
      </c>
      <c r="W89" s="182">
        <f t="shared" si="33"/>
        <v>414</v>
      </c>
      <c r="X89" s="182"/>
      <c r="Y89" s="182"/>
      <c r="Z89" s="182">
        <f t="shared" si="33"/>
        <v>412</v>
      </c>
      <c r="AA89" s="182">
        <f t="shared" si="33"/>
        <v>430</v>
      </c>
      <c r="AB89" s="182">
        <f t="shared" si="33"/>
        <v>444</v>
      </c>
      <c r="AC89" s="182">
        <f t="shared" si="33"/>
        <v>372</v>
      </c>
      <c r="AD89" s="182">
        <f t="shared" si="33"/>
        <v>403</v>
      </c>
      <c r="AE89" s="182"/>
      <c r="AF89" s="182"/>
      <c r="AG89" s="182">
        <f t="shared" ref="AG89:AH89" si="34">SUM(AG74:AG88)</f>
        <v>347</v>
      </c>
      <c r="AH89" s="182">
        <f t="shared" si="34"/>
        <v>429</v>
      </c>
      <c r="AI89" s="150">
        <f t="shared" si="32"/>
        <v>8811</v>
      </c>
    </row>
    <row r="90" spans="1:36" ht="18.75" x14ac:dyDescent="0.25">
      <c r="A90" s="306"/>
      <c r="B90" s="299" t="s">
        <v>71</v>
      </c>
      <c r="C90" s="300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>
        <v>334</v>
      </c>
      <c r="AH90" s="104">
        <v>418</v>
      </c>
      <c r="AI90" s="145">
        <f t="shared" si="32"/>
        <v>8514</v>
      </c>
    </row>
    <row r="91" spans="1:36" ht="18.75" x14ac:dyDescent="0.25">
      <c r="A91" s="306"/>
      <c r="B91" s="301" t="s">
        <v>115</v>
      </c>
      <c r="C91" s="302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 t="shared" si="32"/>
        <v>9900</v>
      </c>
    </row>
    <row r="92" spans="1:36" ht="18.75" x14ac:dyDescent="0.25">
      <c r="A92" s="306"/>
      <c r="B92" s="301" t="s">
        <v>125</v>
      </c>
      <c r="C92" s="302"/>
      <c r="D92" s="104"/>
      <c r="E92" s="104">
        <f t="shared" ref="E92:AD92" si="35">E91-E90</f>
        <v>95</v>
      </c>
      <c r="F92" s="104">
        <f t="shared" si="35"/>
        <v>122</v>
      </c>
      <c r="G92" s="104">
        <f t="shared" si="35"/>
        <v>50</v>
      </c>
      <c r="H92" s="104">
        <f t="shared" si="35"/>
        <v>45</v>
      </c>
      <c r="I92" s="104">
        <f t="shared" si="35"/>
        <v>81</v>
      </c>
      <c r="J92" s="104"/>
      <c r="K92" s="104"/>
      <c r="L92" s="104">
        <f t="shared" si="35"/>
        <v>59</v>
      </c>
      <c r="M92" s="104">
        <f t="shared" si="35"/>
        <v>47</v>
      </c>
      <c r="N92" s="104">
        <f t="shared" si="35"/>
        <v>73</v>
      </c>
      <c r="O92" s="104">
        <f t="shared" si="35"/>
        <v>73</v>
      </c>
      <c r="P92" s="104">
        <f t="shared" si="35"/>
        <v>18</v>
      </c>
      <c r="Q92" s="104"/>
      <c r="R92" s="104"/>
      <c r="S92" s="104">
        <f t="shared" si="35"/>
        <v>14</v>
      </c>
      <c r="T92" s="104">
        <f t="shared" si="35"/>
        <v>86</v>
      </c>
      <c r="U92" s="104">
        <f t="shared" si="35"/>
        <v>13</v>
      </c>
      <c r="V92" s="104">
        <f t="shared" si="35"/>
        <v>184</v>
      </c>
      <c r="W92" s="104">
        <f t="shared" si="35"/>
        <v>43</v>
      </c>
      <c r="X92" s="104"/>
      <c r="Y92" s="104"/>
      <c r="Z92" s="104">
        <f t="shared" si="35"/>
        <v>48</v>
      </c>
      <c r="AA92" s="104">
        <f t="shared" si="35"/>
        <v>32</v>
      </c>
      <c r="AB92" s="104">
        <f t="shared" si="35"/>
        <v>21</v>
      </c>
      <c r="AC92" s="104">
        <f t="shared" si="35"/>
        <v>82</v>
      </c>
      <c r="AD92" s="104">
        <f t="shared" si="35"/>
        <v>52</v>
      </c>
      <c r="AE92" s="104"/>
      <c r="AF92" s="104"/>
      <c r="AG92" s="104">
        <f t="shared" ref="AG92" si="36">AG91-AG90</f>
        <v>116</v>
      </c>
      <c r="AH92" s="104">
        <f t="shared" ref="AH92" si="37">AH91-AH90</f>
        <v>32</v>
      </c>
      <c r="AI92" s="153">
        <f t="shared" si="32"/>
        <v>1386</v>
      </c>
    </row>
    <row r="93" spans="1:36" ht="18.75" x14ac:dyDescent="0.25">
      <c r="A93" s="306"/>
      <c r="B93" s="301" t="s">
        <v>197</v>
      </c>
      <c r="C93" s="302"/>
      <c r="D93" s="104"/>
      <c r="E93" s="104">
        <f t="shared" ref="E93:AD93" si="38">E91-E89</f>
        <v>73</v>
      </c>
      <c r="F93" s="104">
        <f t="shared" si="38"/>
        <v>80</v>
      </c>
      <c r="G93" s="104">
        <f t="shared" si="38"/>
        <v>50</v>
      </c>
      <c r="H93" s="104">
        <f t="shared" si="38"/>
        <v>38</v>
      </c>
      <c r="I93" s="104">
        <f t="shared" si="38"/>
        <v>66</v>
      </c>
      <c r="J93" s="104"/>
      <c r="K93" s="104"/>
      <c r="L93" s="104">
        <f t="shared" si="38"/>
        <v>51</v>
      </c>
      <c r="M93" s="104">
        <f t="shared" si="38"/>
        <v>31</v>
      </c>
      <c r="N93" s="104">
        <f t="shared" si="38"/>
        <v>63</v>
      </c>
      <c r="O93" s="104">
        <f t="shared" si="38"/>
        <v>39</v>
      </c>
      <c r="P93" s="104">
        <f t="shared" si="38"/>
        <v>0</v>
      </c>
      <c r="Q93" s="104"/>
      <c r="R93" s="104"/>
      <c r="S93" s="104">
        <f t="shared" si="38"/>
        <v>0</v>
      </c>
      <c r="T93" s="104">
        <f t="shared" si="38"/>
        <v>66</v>
      </c>
      <c r="U93" s="104">
        <f t="shared" si="38"/>
        <v>6</v>
      </c>
      <c r="V93" s="104">
        <f t="shared" si="38"/>
        <v>177</v>
      </c>
      <c r="W93" s="104">
        <f t="shared" si="38"/>
        <v>36</v>
      </c>
      <c r="X93" s="104"/>
      <c r="Y93" s="104"/>
      <c r="Z93" s="104">
        <f t="shared" si="38"/>
        <v>38</v>
      </c>
      <c r="AA93" s="104">
        <f t="shared" si="38"/>
        <v>20</v>
      </c>
      <c r="AB93" s="104">
        <f t="shared" si="38"/>
        <v>6</v>
      </c>
      <c r="AC93" s="104">
        <f t="shared" si="38"/>
        <v>78</v>
      </c>
      <c r="AD93" s="104">
        <f t="shared" si="38"/>
        <v>47</v>
      </c>
      <c r="AE93" s="104"/>
      <c r="AF93" s="104"/>
      <c r="AG93" s="104">
        <f t="shared" ref="AG93:AH93" si="39">AG91-AG89</f>
        <v>103</v>
      </c>
      <c r="AH93" s="104">
        <f t="shared" si="39"/>
        <v>21</v>
      </c>
      <c r="AI93" s="153">
        <f t="shared" si="32"/>
        <v>1089</v>
      </c>
    </row>
    <row r="94" spans="1:36" ht="16.5" thickBot="1" x14ac:dyDescent="0.3">
      <c r="A94" s="306"/>
      <c r="B94" s="303" t="s">
        <v>116</v>
      </c>
      <c r="C94" s="304"/>
      <c r="D94" s="104"/>
      <c r="E94" s="104">
        <f t="shared" ref="E94:AD94" si="40">E75+E77+E79+E81+E83+E85</f>
        <v>12</v>
      </c>
      <c r="F94" s="104">
        <f t="shared" si="40"/>
        <v>11</v>
      </c>
      <c r="G94" s="104">
        <f t="shared" si="40"/>
        <v>13</v>
      </c>
      <c r="H94" s="104">
        <f t="shared" si="40"/>
        <v>7</v>
      </c>
      <c r="I94" s="104">
        <f t="shared" si="40"/>
        <v>6</v>
      </c>
      <c r="J94" s="104"/>
      <c r="K94" s="104"/>
      <c r="L94" s="104">
        <f t="shared" si="40"/>
        <v>8</v>
      </c>
      <c r="M94" s="104">
        <f t="shared" si="40"/>
        <v>6</v>
      </c>
      <c r="N94" s="104">
        <f t="shared" si="40"/>
        <v>1</v>
      </c>
      <c r="O94" s="104">
        <f t="shared" si="40"/>
        <v>7</v>
      </c>
      <c r="P94" s="104">
        <f t="shared" si="40"/>
        <v>3</v>
      </c>
      <c r="Q94" s="104"/>
      <c r="R94" s="104"/>
      <c r="S94" s="104">
        <f t="shared" si="40"/>
        <v>11</v>
      </c>
      <c r="T94" s="104">
        <f t="shared" si="40"/>
        <v>2</v>
      </c>
      <c r="U94" s="104">
        <f t="shared" si="40"/>
        <v>15</v>
      </c>
      <c r="V94" s="104">
        <f t="shared" si="40"/>
        <v>8</v>
      </c>
      <c r="W94" s="104">
        <f t="shared" si="40"/>
        <v>5</v>
      </c>
      <c r="X94" s="104"/>
      <c r="Y94" s="104"/>
      <c r="Z94" s="104">
        <f t="shared" si="40"/>
        <v>10</v>
      </c>
      <c r="AA94" s="104">
        <f t="shared" si="40"/>
        <v>8</v>
      </c>
      <c r="AB94" s="104">
        <f t="shared" si="40"/>
        <v>6</v>
      </c>
      <c r="AC94" s="104">
        <f t="shared" si="40"/>
        <v>12</v>
      </c>
      <c r="AD94" s="104">
        <f t="shared" si="40"/>
        <v>12</v>
      </c>
      <c r="AE94" s="104"/>
      <c r="AF94" s="104"/>
      <c r="AG94" s="104">
        <f t="shared" ref="AG94:AH94" si="41">AG75+AG77+AG79+AG81+AG83+AG85</f>
        <v>10</v>
      </c>
      <c r="AH94" s="104">
        <f t="shared" si="41"/>
        <v>11</v>
      </c>
      <c r="AI94" s="149">
        <f t="shared" si="32"/>
        <v>184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>
        <v>1</v>
      </c>
      <c r="AH96" s="109">
        <v>0</v>
      </c>
      <c r="AI96" s="110">
        <f t="shared" ref="AI96:AI117" si="42">SUM(D96:AH96)</f>
        <v>56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>
        <v>12</v>
      </c>
      <c r="AH97" s="181">
        <v>7</v>
      </c>
      <c r="AI97" s="146">
        <f t="shared" si="42"/>
        <v>187</v>
      </c>
    </row>
    <row r="98" spans="1:35" ht="15.75" x14ac:dyDescent="0.25">
      <c r="A98" s="292"/>
      <c r="B98" s="296"/>
      <c r="C98" s="99" t="s">
        <v>103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>
        <v>0</v>
      </c>
      <c r="AH98" s="181">
        <v>0</v>
      </c>
      <c r="AI98" s="146">
        <f t="shared" si="42"/>
        <v>0</v>
      </c>
    </row>
    <row r="99" spans="1:35" ht="15.75" x14ac:dyDescent="0.25">
      <c r="A99" s="292"/>
      <c r="B99" s="296"/>
      <c r="C99" s="99" t="s">
        <v>117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>
        <v>10</v>
      </c>
      <c r="AH99" s="181">
        <v>3</v>
      </c>
      <c r="AI99" s="146">
        <f t="shared" si="42"/>
        <v>149</v>
      </c>
    </row>
    <row r="100" spans="1:35" ht="15.75" x14ac:dyDescent="0.25">
      <c r="A100" s="292"/>
      <c r="B100" s="296"/>
      <c r="C100" s="99" t="s">
        <v>118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>
        <v>0</v>
      </c>
      <c r="AH100" s="181">
        <v>0</v>
      </c>
      <c r="AI100" s="146">
        <f t="shared" si="42"/>
        <v>3</v>
      </c>
    </row>
    <row r="101" spans="1:35" ht="15.75" x14ac:dyDescent="0.25">
      <c r="A101" s="292"/>
      <c r="B101" s="296"/>
      <c r="C101" s="99" t="s">
        <v>104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>
        <v>111</v>
      </c>
      <c r="AH101" s="181">
        <v>128</v>
      </c>
      <c r="AI101" s="146">
        <f t="shared" si="42"/>
        <v>2501</v>
      </c>
    </row>
    <row r="102" spans="1:35" ht="15.75" x14ac:dyDescent="0.25">
      <c r="A102" s="292"/>
      <c r="B102" s="296"/>
      <c r="C102" s="99" t="s">
        <v>105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>
        <v>0</v>
      </c>
      <c r="AH102" s="181">
        <v>0</v>
      </c>
      <c r="AI102" s="146">
        <f t="shared" si="42"/>
        <v>15</v>
      </c>
    </row>
    <row r="103" spans="1:35" ht="15.75" x14ac:dyDescent="0.25">
      <c r="A103" s="292"/>
      <c r="B103" s="296"/>
      <c r="C103" s="99" t="s">
        <v>106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>
        <v>50</v>
      </c>
      <c r="AH103" s="181">
        <v>53</v>
      </c>
      <c r="AI103" s="146">
        <f t="shared" si="42"/>
        <v>1074</v>
      </c>
    </row>
    <row r="104" spans="1:35" ht="15.75" x14ac:dyDescent="0.25">
      <c r="A104" s="292"/>
      <c r="B104" s="296"/>
      <c r="C104" s="99" t="s">
        <v>107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>
        <v>0</v>
      </c>
      <c r="AH104" s="181">
        <v>0</v>
      </c>
      <c r="AI104" s="146">
        <f t="shared" si="42"/>
        <v>0</v>
      </c>
    </row>
    <row r="105" spans="1:35" ht="15.75" x14ac:dyDescent="0.25">
      <c r="A105" s="292"/>
      <c r="B105" s="296"/>
      <c r="C105" s="99" t="s">
        <v>108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>
        <v>87</v>
      </c>
      <c r="AH105" s="181">
        <v>110</v>
      </c>
      <c r="AI105" s="146">
        <f t="shared" si="42"/>
        <v>2270</v>
      </c>
    </row>
    <row r="106" spans="1:35" ht="15.75" x14ac:dyDescent="0.25">
      <c r="A106" s="292"/>
      <c r="B106" s="296"/>
      <c r="C106" s="99" t="s">
        <v>109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>
        <v>1</v>
      </c>
      <c r="AH106" s="181">
        <v>1</v>
      </c>
      <c r="AI106" s="146">
        <f t="shared" si="42"/>
        <v>25</v>
      </c>
    </row>
    <row r="107" spans="1:35" ht="15.75" x14ac:dyDescent="0.25">
      <c r="A107" s="292"/>
      <c r="B107" s="296"/>
      <c r="C107" s="99" t="s">
        <v>110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>
        <v>32</v>
      </c>
      <c r="AH107" s="181">
        <v>29</v>
      </c>
      <c r="AI107" s="146">
        <f t="shared" si="42"/>
        <v>612</v>
      </c>
    </row>
    <row r="108" spans="1:35" ht="15.75" x14ac:dyDescent="0.25">
      <c r="A108" s="292"/>
      <c r="B108" s="296"/>
      <c r="C108" s="99" t="s">
        <v>111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>
        <v>1</v>
      </c>
      <c r="AH108" s="181">
        <v>1</v>
      </c>
      <c r="AI108" s="146">
        <f t="shared" si="42"/>
        <v>16</v>
      </c>
    </row>
    <row r="109" spans="1:35" ht="15.75" x14ac:dyDescent="0.25">
      <c r="A109" s="292"/>
      <c r="B109" s="296"/>
      <c r="C109" s="99" t="s">
        <v>112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>
        <v>16</v>
      </c>
      <c r="AH109" s="181">
        <v>15</v>
      </c>
      <c r="AI109" s="147">
        <f t="shared" si="42"/>
        <v>388</v>
      </c>
    </row>
    <row r="110" spans="1:35" ht="15.75" x14ac:dyDescent="0.25">
      <c r="A110" s="292"/>
      <c r="B110" s="296"/>
      <c r="C110" s="99" t="s">
        <v>113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>
        <v>0</v>
      </c>
      <c r="AH110" s="181">
        <v>0</v>
      </c>
      <c r="AI110" s="147">
        <f t="shared" si="42"/>
        <v>22</v>
      </c>
    </row>
    <row r="111" spans="1:35" ht="16.5" thickBot="1" x14ac:dyDescent="0.3">
      <c r="A111" s="292"/>
      <c r="B111" s="296"/>
      <c r="C111" s="100" t="s">
        <v>114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>
        <v>9</v>
      </c>
      <c r="AH111" s="181">
        <v>15</v>
      </c>
      <c r="AI111" s="151">
        <f t="shared" si="42"/>
        <v>297</v>
      </c>
    </row>
    <row r="112" spans="1:35" ht="18.75" x14ac:dyDescent="0.25">
      <c r="A112" s="292"/>
      <c r="B112" s="297" t="s">
        <v>72</v>
      </c>
      <c r="C112" s="298"/>
      <c r="D112" s="182"/>
      <c r="E112" s="182">
        <f>SUM(E97:E111)</f>
        <v>373</v>
      </c>
      <c r="F112" s="182">
        <f t="shared" ref="F112:AD112" si="43">SUM(F97:F111)</f>
        <v>331</v>
      </c>
      <c r="G112" s="182">
        <f t="shared" si="43"/>
        <v>322</v>
      </c>
      <c r="H112" s="182">
        <f t="shared" si="43"/>
        <v>333</v>
      </c>
      <c r="I112" s="182">
        <f t="shared" si="43"/>
        <v>358</v>
      </c>
      <c r="J112" s="182"/>
      <c r="K112" s="182"/>
      <c r="L112" s="182">
        <f t="shared" si="43"/>
        <v>332</v>
      </c>
      <c r="M112" s="182">
        <f t="shared" si="43"/>
        <v>343</v>
      </c>
      <c r="N112" s="182">
        <f t="shared" si="43"/>
        <v>331</v>
      </c>
      <c r="O112" s="182">
        <f t="shared" si="43"/>
        <v>342</v>
      </c>
      <c r="P112" s="182">
        <f t="shared" si="43"/>
        <v>367</v>
      </c>
      <c r="Q112" s="182"/>
      <c r="R112" s="182"/>
      <c r="S112" s="182">
        <f t="shared" si="43"/>
        <v>341</v>
      </c>
      <c r="T112" s="182">
        <f t="shared" si="43"/>
        <v>346</v>
      </c>
      <c r="U112" s="182">
        <f t="shared" si="43"/>
        <v>353</v>
      </c>
      <c r="V112" s="182">
        <f t="shared" si="43"/>
        <v>286</v>
      </c>
      <c r="W112" s="182">
        <f t="shared" si="43"/>
        <v>368</v>
      </c>
      <c r="X112" s="182"/>
      <c r="Y112" s="182"/>
      <c r="Z112" s="182">
        <f t="shared" si="43"/>
        <v>345</v>
      </c>
      <c r="AA112" s="182">
        <f t="shared" si="43"/>
        <v>341</v>
      </c>
      <c r="AB112" s="182">
        <f t="shared" si="43"/>
        <v>356</v>
      </c>
      <c r="AC112" s="182">
        <f t="shared" si="43"/>
        <v>365</v>
      </c>
      <c r="AD112" s="182">
        <f t="shared" si="43"/>
        <v>335</v>
      </c>
      <c r="AE112" s="182"/>
      <c r="AF112" s="182"/>
      <c r="AG112" s="182">
        <f t="shared" ref="AG112" si="44">SUM(AG97:AG111)</f>
        <v>329</v>
      </c>
      <c r="AH112" s="182">
        <f t="shared" ref="AH112" si="45">SUM(AH97:AH111)</f>
        <v>362</v>
      </c>
      <c r="AI112" s="150">
        <f t="shared" si="42"/>
        <v>7559</v>
      </c>
    </row>
    <row r="113" spans="1:36" ht="18.75" x14ac:dyDescent="0.25">
      <c r="A113" s="292"/>
      <c r="B113" s="299" t="s">
        <v>71</v>
      </c>
      <c r="C113" s="300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>
        <v>329</v>
      </c>
      <c r="AH113" s="104">
        <v>362</v>
      </c>
      <c r="AI113" s="145">
        <f t="shared" si="42"/>
        <v>7548</v>
      </c>
    </row>
    <row r="114" spans="1:36" ht="18.75" x14ac:dyDescent="0.25">
      <c r="A114" s="292"/>
      <c r="B114" s="301" t="s">
        <v>115</v>
      </c>
      <c r="C114" s="302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 t="shared" si="42"/>
        <v>8800</v>
      </c>
    </row>
    <row r="115" spans="1:36" ht="18.75" x14ac:dyDescent="0.25">
      <c r="A115" s="292"/>
      <c r="B115" s="301" t="s">
        <v>125</v>
      </c>
      <c r="C115" s="302"/>
      <c r="D115" s="104"/>
      <c r="E115" s="104">
        <f>E114-E113</f>
        <v>27</v>
      </c>
      <c r="F115" s="104">
        <f t="shared" ref="F115:AD115" si="46">F114-F113</f>
        <v>69</v>
      </c>
      <c r="G115" s="104">
        <f t="shared" si="46"/>
        <v>78</v>
      </c>
      <c r="H115" s="104">
        <f t="shared" si="46"/>
        <v>67</v>
      </c>
      <c r="I115" s="104">
        <f t="shared" si="46"/>
        <v>42</v>
      </c>
      <c r="J115" s="104"/>
      <c r="K115" s="104"/>
      <c r="L115" s="104">
        <f t="shared" si="46"/>
        <v>72</v>
      </c>
      <c r="M115" s="104">
        <f t="shared" si="46"/>
        <v>57</v>
      </c>
      <c r="N115" s="104">
        <f t="shared" si="46"/>
        <v>76</v>
      </c>
      <c r="O115" s="104">
        <f t="shared" si="46"/>
        <v>58</v>
      </c>
      <c r="P115" s="104">
        <f t="shared" si="46"/>
        <v>33</v>
      </c>
      <c r="Q115" s="104"/>
      <c r="R115" s="104"/>
      <c r="S115" s="104">
        <f t="shared" si="46"/>
        <v>59</v>
      </c>
      <c r="T115" s="104">
        <f t="shared" si="46"/>
        <v>54</v>
      </c>
      <c r="U115" s="104">
        <f t="shared" si="46"/>
        <v>47</v>
      </c>
      <c r="V115" s="104">
        <f t="shared" si="46"/>
        <v>114</v>
      </c>
      <c r="W115" s="104">
        <f t="shared" si="46"/>
        <v>32</v>
      </c>
      <c r="X115" s="104"/>
      <c r="Y115" s="104"/>
      <c r="Z115" s="104">
        <f t="shared" si="46"/>
        <v>55</v>
      </c>
      <c r="AA115" s="104">
        <f t="shared" si="46"/>
        <v>59</v>
      </c>
      <c r="AB115" s="104">
        <f t="shared" si="46"/>
        <v>44</v>
      </c>
      <c r="AC115" s="104">
        <f t="shared" si="46"/>
        <v>35</v>
      </c>
      <c r="AD115" s="104">
        <f t="shared" si="46"/>
        <v>65</v>
      </c>
      <c r="AE115" s="104"/>
      <c r="AF115" s="104"/>
      <c r="AG115" s="104">
        <f t="shared" ref="AG115" si="47">AG114-AG113</f>
        <v>71</v>
      </c>
      <c r="AH115" s="104">
        <f t="shared" ref="AH115" si="48">AH114-AH113</f>
        <v>38</v>
      </c>
      <c r="AI115" s="153">
        <f t="shared" si="42"/>
        <v>1252</v>
      </c>
    </row>
    <row r="116" spans="1:36" ht="18.75" x14ac:dyDescent="0.25">
      <c r="A116" s="292"/>
      <c r="B116" s="301" t="s">
        <v>197</v>
      </c>
      <c r="C116" s="302"/>
      <c r="D116" s="104"/>
      <c r="E116" s="104">
        <f>E114-E112</f>
        <v>27</v>
      </c>
      <c r="F116" s="104">
        <f t="shared" ref="F116:AD116" si="49">F114-F112</f>
        <v>69</v>
      </c>
      <c r="G116" s="104">
        <f t="shared" si="49"/>
        <v>78</v>
      </c>
      <c r="H116" s="104">
        <f t="shared" si="49"/>
        <v>67</v>
      </c>
      <c r="I116" s="104">
        <f t="shared" si="49"/>
        <v>42</v>
      </c>
      <c r="J116" s="104"/>
      <c r="K116" s="104"/>
      <c r="L116" s="104">
        <f t="shared" si="49"/>
        <v>68</v>
      </c>
      <c r="M116" s="104">
        <f t="shared" si="49"/>
        <v>57</v>
      </c>
      <c r="N116" s="104">
        <f t="shared" si="49"/>
        <v>69</v>
      </c>
      <c r="O116" s="104">
        <f t="shared" si="49"/>
        <v>58</v>
      </c>
      <c r="P116" s="104">
        <f t="shared" si="49"/>
        <v>33</v>
      </c>
      <c r="Q116" s="104"/>
      <c r="R116" s="104"/>
      <c r="S116" s="104">
        <f t="shared" si="49"/>
        <v>59</v>
      </c>
      <c r="T116" s="104">
        <f t="shared" si="49"/>
        <v>54</v>
      </c>
      <c r="U116" s="104">
        <f t="shared" si="49"/>
        <v>47</v>
      </c>
      <c r="V116" s="104">
        <f t="shared" si="49"/>
        <v>114</v>
      </c>
      <c r="W116" s="104">
        <f t="shared" si="49"/>
        <v>32</v>
      </c>
      <c r="X116" s="104"/>
      <c r="Y116" s="104"/>
      <c r="Z116" s="104">
        <f t="shared" si="49"/>
        <v>55</v>
      </c>
      <c r="AA116" s="104">
        <f t="shared" si="49"/>
        <v>59</v>
      </c>
      <c r="AB116" s="104">
        <f t="shared" si="49"/>
        <v>44</v>
      </c>
      <c r="AC116" s="104">
        <f t="shared" si="49"/>
        <v>35</v>
      </c>
      <c r="AD116" s="104">
        <f t="shared" si="49"/>
        <v>65</v>
      </c>
      <c r="AE116" s="104"/>
      <c r="AF116" s="104"/>
      <c r="AG116" s="104">
        <f t="shared" ref="AG116:AH116" si="50">AG114-AG112</f>
        <v>71</v>
      </c>
      <c r="AH116" s="104">
        <f t="shared" si="50"/>
        <v>38</v>
      </c>
      <c r="AI116" s="153">
        <f t="shared" si="42"/>
        <v>1241</v>
      </c>
    </row>
    <row r="117" spans="1:36" ht="16.5" thickBot="1" x14ac:dyDescent="0.3">
      <c r="A117" s="292"/>
      <c r="B117" s="303" t="s">
        <v>116</v>
      </c>
      <c r="C117" s="304"/>
      <c r="D117" s="104"/>
      <c r="E117" s="104">
        <f>E98+E100+E102+E104+E106+E108</f>
        <v>3</v>
      </c>
      <c r="F117" s="104">
        <f t="shared" ref="F117:AD117" si="51">F98+F100+F102+F104+F106+F108</f>
        <v>5</v>
      </c>
      <c r="G117" s="104">
        <f t="shared" si="51"/>
        <v>3</v>
      </c>
      <c r="H117" s="104">
        <f t="shared" si="51"/>
        <v>2</v>
      </c>
      <c r="I117" s="104">
        <f t="shared" si="51"/>
        <v>3</v>
      </c>
      <c r="J117" s="104"/>
      <c r="K117" s="104"/>
      <c r="L117" s="104">
        <f t="shared" si="51"/>
        <v>4</v>
      </c>
      <c r="M117" s="104">
        <f t="shared" si="51"/>
        <v>3</v>
      </c>
      <c r="N117" s="104">
        <f t="shared" si="51"/>
        <v>2</v>
      </c>
      <c r="O117" s="104">
        <f t="shared" si="51"/>
        <v>1</v>
      </c>
      <c r="P117" s="104">
        <f t="shared" si="51"/>
        <v>1</v>
      </c>
      <c r="Q117" s="104"/>
      <c r="R117" s="104"/>
      <c r="S117" s="104">
        <f t="shared" si="51"/>
        <v>3</v>
      </c>
      <c r="T117" s="104">
        <f t="shared" si="51"/>
        <v>2</v>
      </c>
      <c r="U117" s="104">
        <f t="shared" si="51"/>
        <v>4</v>
      </c>
      <c r="V117" s="104">
        <f t="shared" si="51"/>
        <v>4</v>
      </c>
      <c r="W117" s="104">
        <f t="shared" si="51"/>
        <v>1</v>
      </c>
      <c r="X117" s="104"/>
      <c r="Y117" s="104"/>
      <c r="Z117" s="104">
        <f t="shared" si="51"/>
        <v>2</v>
      </c>
      <c r="AA117" s="104">
        <f t="shared" si="51"/>
        <v>2</v>
      </c>
      <c r="AB117" s="104">
        <f t="shared" si="51"/>
        <v>4</v>
      </c>
      <c r="AC117" s="104">
        <f t="shared" si="51"/>
        <v>3</v>
      </c>
      <c r="AD117" s="104">
        <f t="shared" si="51"/>
        <v>3</v>
      </c>
      <c r="AE117" s="104"/>
      <c r="AF117" s="104"/>
      <c r="AG117" s="104">
        <f t="shared" ref="AG117:AH117" si="52">AG98+AG100+AG102+AG104+AG106+AG108</f>
        <v>2</v>
      </c>
      <c r="AH117" s="104">
        <f t="shared" si="52"/>
        <v>2</v>
      </c>
      <c r="AI117" s="149">
        <f t="shared" si="42"/>
        <v>59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>
        <v>0</v>
      </c>
      <c r="AH119" s="109">
        <v>3</v>
      </c>
      <c r="AI119" s="110">
        <f t="shared" ref="AI119:AI140" si="53">SUM(D119:AH119)</f>
        <v>93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>
        <v>38</v>
      </c>
      <c r="AH120" s="181">
        <v>53</v>
      </c>
      <c r="AI120" s="146">
        <f t="shared" si="53"/>
        <v>1198</v>
      </c>
    </row>
    <row r="121" spans="1:36" ht="15.75" x14ac:dyDescent="0.25">
      <c r="A121" s="306"/>
      <c r="B121" s="296"/>
      <c r="C121" s="99" t="s">
        <v>103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>
        <v>0</v>
      </c>
      <c r="AH121" s="181">
        <v>0</v>
      </c>
      <c r="AI121" s="146">
        <f t="shared" si="53"/>
        <v>44</v>
      </c>
    </row>
    <row r="122" spans="1:36" ht="15.75" x14ac:dyDescent="0.25">
      <c r="A122" s="306"/>
      <c r="B122" s="296"/>
      <c r="C122" s="99" t="s">
        <v>117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>
        <v>29</v>
      </c>
      <c r="AH122" s="181">
        <v>49</v>
      </c>
      <c r="AI122" s="146">
        <f t="shared" si="53"/>
        <v>823</v>
      </c>
    </row>
    <row r="123" spans="1:36" ht="15.75" x14ac:dyDescent="0.25">
      <c r="A123" s="306"/>
      <c r="B123" s="296"/>
      <c r="C123" s="99" t="s">
        <v>118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>
        <v>4</v>
      </c>
      <c r="AH123" s="181">
        <v>3</v>
      </c>
      <c r="AI123" s="146">
        <f t="shared" si="53"/>
        <v>81</v>
      </c>
    </row>
    <row r="124" spans="1:36" ht="15.75" x14ac:dyDescent="0.25">
      <c r="A124" s="306"/>
      <c r="B124" s="296"/>
      <c r="C124" s="99" t="s">
        <v>104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>
        <v>167</v>
      </c>
      <c r="AH124" s="181">
        <v>148</v>
      </c>
      <c r="AI124" s="146">
        <f t="shared" si="53"/>
        <v>3241</v>
      </c>
    </row>
    <row r="125" spans="1:36" ht="15.75" x14ac:dyDescent="0.25">
      <c r="A125" s="306"/>
      <c r="B125" s="296"/>
      <c r="C125" s="99" t="s">
        <v>105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>
        <v>8</v>
      </c>
      <c r="AH125" s="181">
        <v>8</v>
      </c>
      <c r="AI125" s="146">
        <f t="shared" si="53"/>
        <v>144</v>
      </c>
    </row>
    <row r="126" spans="1:36" ht="15.75" x14ac:dyDescent="0.25">
      <c r="A126" s="306"/>
      <c r="B126" s="296"/>
      <c r="C126" s="99" t="s">
        <v>106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>
        <v>93</v>
      </c>
      <c r="AH126" s="181">
        <v>75</v>
      </c>
      <c r="AI126" s="146">
        <f t="shared" si="53"/>
        <v>1783</v>
      </c>
    </row>
    <row r="127" spans="1:36" ht="15.75" x14ac:dyDescent="0.25">
      <c r="A127" s="306"/>
      <c r="B127" s="296"/>
      <c r="C127" s="99" t="s">
        <v>107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>
        <v>3</v>
      </c>
      <c r="AH127" s="181">
        <v>4</v>
      </c>
      <c r="AI127" s="146">
        <f t="shared" si="53"/>
        <v>104</v>
      </c>
    </row>
    <row r="128" spans="1:36" ht="15.75" x14ac:dyDescent="0.25">
      <c r="A128" s="306"/>
      <c r="B128" s="296"/>
      <c r="C128" s="99" t="s">
        <v>108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>
        <v>22</v>
      </c>
      <c r="AH128" s="181">
        <v>14</v>
      </c>
      <c r="AI128" s="146">
        <f t="shared" si="53"/>
        <v>354</v>
      </c>
    </row>
    <row r="129" spans="1:36" ht="15.75" x14ac:dyDescent="0.25">
      <c r="A129" s="306"/>
      <c r="B129" s="296"/>
      <c r="C129" s="99" t="s">
        <v>109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>
        <v>1</v>
      </c>
      <c r="AH129" s="181">
        <v>2</v>
      </c>
      <c r="AI129" s="146">
        <f t="shared" si="53"/>
        <v>28</v>
      </c>
    </row>
    <row r="130" spans="1:36" ht="15.75" x14ac:dyDescent="0.25">
      <c r="A130" s="306"/>
      <c r="B130" s="296"/>
      <c r="C130" s="99" t="s">
        <v>110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>
        <v>11</v>
      </c>
      <c r="AH130" s="181">
        <v>5</v>
      </c>
      <c r="AI130" s="146">
        <f t="shared" si="53"/>
        <v>210</v>
      </c>
    </row>
    <row r="131" spans="1:36" ht="15.75" x14ac:dyDescent="0.25">
      <c r="A131" s="306"/>
      <c r="B131" s="296"/>
      <c r="C131" s="99" t="s">
        <v>111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>
        <v>0</v>
      </c>
      <c r="AH131" s="181">
        <v>1</v>
      </c>
      <c r="AI131" s="146">
        <f t="shared" si="53"/>
        <v>11</v>
      </c>
    </row>
    <row r="132" spans="1:36" ht="15.75" x14ac:dyDescent="0.25">
      <c r="A132" s="306"/>
      <c r="B132" s="296"/>
      <c r="C132" s="99" t="s">
        <v>112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>
        <v>17</v>
      </c>
      <c r="AH132" s="181">
        <v>32</v>
      </c>
      <c r="AI132" s="147">
        <f t="shared" si="53"/>
        <v>343</v>
      </c>
    </row>
    <row r="133" spans="1:36" ht="15.75" x14ac:dyDescent="0.25">
      <c r="A133" s="306"/>
      <c r="B133" s="296"/>
      <c r="C133" s="99" t="s">
        <v>113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>
        <v>0</v>
      </c>
      <c r="AH133" s="181">
        <v>0</v>
      </c>
      <c r="AI133" s="147">
        <f t="shared" si="53"/>
        <v>4</v>
      </c>
    </row>
    <row r="134" spans="1:36" ht="16.5" thickBot="1" x14ac:dyDescent="0.3">
      <c r="A134" s="306"/>
      <c r="B134" s="296"/>
      <c r="C134" s="100" t="s">
        <v>114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>
        <v>7</v>
      </c>
      <c r="AH134" s="181">
        <v>6</v>
      </c>
      <c r="AI134" s="151">
        <f t="shared" si="53"/>
        <v>149</v>
      </c>
    </row>
    <row r="135" spans="1:36" ht="18.75" x14ac:dyDescent="0.25">
      <c r="A135" s="306"/>
      <c r="B135" s="297" t="s">
        <v>72</v>
      </c>
      <c r="C135" s="298"/>
      <c r="D135" s="182"/>
      <c r="E135" s="182">
        <f t="shared" ref="E135:AD135" si="54">SUM(E120:E134)</f>
        <v>400</v>
      </c>
      <c r="F135" s="182">
        <f t="shared" si="54"/>
        <v>400</v>
      </c>
      <c r="G135" s="182">
        <f t="shared" si="54"/>
        <v>400</v>
      </c>
      <c r="H135" s="182">
        <f t="shared" si="54"/>
        <v>400</v>
      </c>
      <c r="I135" s="182">
        <f t="shared" si="54"/>
        <v>400</v>
      </c>
      <c r="J135" s="182"/>
      <c r="K135" s="182"/>
      <c r="L135" s="182">
        <f t="shared" si="54"/>
        <v>400</v>
      </c>
      <c r="M135" s="182">
        <f t="shared" si="54"/>
        <v>400</v>
      </c>
      <c r="N135" s="182">
        <f t="shared" si="54"/>
        <v>388</v>
      </c>
      <c r="O135" s="182">
        <f t="shared" si="54"/>
        <v>400</v>
      </c>
      <c r="P135" s="182">
        <f t="shared" si="54"/>
        <v>400</v>
      </c>
      <c r="Q135" s="182"/>
      <c r="R135" s="182"/>
      <c r="S135" s="182">
        <f t="shared" si="54"/>
        <v>400</v>
      </c>
      <c r="T135" s="182">
        <f t="shared" si="54"/>
        <v>400</v>
      </c>
      <c r="U135" s="182">
        <f t="shared" si="54"/>
        <v>400</v>
      </c>
      <c r="V135" s="182">
        <f t="shared" si="54"/>
        <v>400</v>
      </c>
      <c r="W135" s="182">
        <f t="shared" si="54"/>
        <v>390</v>
      </c>
      <c r="X135" s="182"/>
      <c r="Y135" s="182"/>
      <c r="Z135" s="182">
        <f t="shared" si="54"/>
        <v>350</v>
      </c>
      <c r="AA135" s="182">
        <f t="shared" si="54"/>
        <v>367</v>
      </c>
      <c r="AB135" s="182">
        <f t="shared" si="54"/>
        <v>400</v>
      </c>
      <c r="AC135" s="182">
        <f t="shared" si="54"/>
        <v>262</v>
      </c>
      <c r="AD135" s="182">
        <f t="shared" si="54"/>
        <v>360</v>
      </c>
      <c r="AE135" s="182"/>
      <c r="AF135" s="182"/>
      <c r="AG135" s="182">
        <f t="shared" ref="AG135" si="55">SUM(AG120:AG134)</f>
        <v>400</v>
      </c>
      <c r="AH135" s="182">
        <f t="shared" ref="AH135" si="56">SUM(AH120:AH134)</f>
        <v>400</v>
      </c>
      <c r="AI135" s="150">
        <f t="shared" si="53"/>
        <v>8517</v>
      </c>
    </row>
    <row r="136" spans="1:36" ht="18.75" x14ac:dyDescent="0.25">
      <c r="A136" s="306"/>
      <c r="B136" s="299" t="s">
        <v>71</v>
      </c>
      <c r="C136" s="300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>
        <v>396</v>
      </c>
      <c r="AH136" s="104">
        <v>391</v>
      </c>
      <c r="AI136" s="145">
        <f t="shared" si="53"/>
        <v>8276</v>
      </c>
    </row>
    <row r="137" spans="1:36" ht="18.75" x14ac:dyDescent="0.25">
      <c r="A137" s="306"/>
      <c r="B137" s="301" t="s">
        <v>115</v>
      </c>
      <c r="C137" s="302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 t="shared" si="53"/>
        <v>8800</v>
      </c>
    </row>
    <row r="138" spans="1:36" ht="18.75" x14ac:dyDescent="0.25">
      <c r="A138" s="306"/>
      <c r="B138" s="301" t="s">
        <v>125</v>
      </c>
      <c r="C138" s="302"/>
      <c r="D138" s="104"/>
      <c r="E138" s="104">
        <f t="shared" ref="E138:AD138" si="57">E137-E136</f>
        <v>13</v>
      </c>
      <c r="F138" s="104">
        <f t="shared" si="57"/>
        <v>9</v>
      </c>
      <c r="G138" s="104">
        <f t="shared" si="57"/>
        <v>24</v>
      </c>
      <c r="H138" s="104">
        <f t="shared" si="57"/>
        <v>18</v>
      </c>
      <c r="I138" s="104">
        <f t="shared" si="57"/>
        <v>2</v>
      </c>
      <c r="J138" s="104"/>
      <c r="K138" s="104"/>
      <c r="L138" s="104">
        <f t="shared" si="57"/>
        <v>1</v>
      </c>
      <c r="M138" s="104">
        <f t="shared" si="57"/>
        <v>9</v>
      </c>
      <c r="N138" s="104">
        <f t="shared" si="57"/>
        <v>21</v>
      </c>
      <c r="O138" s="104">
        <f t="shared" si="57"/>
        <v>17</v>
      </c>
      <c r="P138" s="104">
        <f t="shared" si="57"/>
        <v>3</v>
      </c>
      <c r="Q138" s="104"/>
      <c r="R138" s="104"/>
      <c r="S138" s="104">
        <f t="shared" si="57"/>
        <v>13</v>
      </c>
      <c r="T138" s="104">
        <f t="shared" si="57"/>
        <v>15</v>
      </c>
      <c r="U138" s="104">
        <f t="shared" si="57"/>
        <v>2</v>
      </c>
      <c r="V138" s="104">
        <f t="shared" si="57"/>
        <v>4</v>
      </c>
      <c r="W138" s="104">
        <f t="shared" si="57"/>
        <v>24</v>
      </c>
      <c r="X138" s="104"/>
      <c r="Y138" s="104"/>
      <c r="Z138" s="104">
        <f t="shared" si="57"/>
        <v>64</v>
      </c>
      <c r="AA138" s="104">
        <f t="shared" si="57"/>
        <v>56</v>
      </c>
      <c r="AB138" s="104">
        <f t="shared" si="57"/>
        <v>16</v>
      </c>
      <c r="AC138" s="104">
        <f t="shared" si="57"/>
        <v>148</v>
      </c>
      <c r="AD138" s="104">
        <f t="shared" si="57"/>
        <v>52</v>
      </c>
      <c r="AE138" s="104"/>
      <c r="AF138" s="104"/>
      <c r="AG138" s="104">
        <f t="shared" ref="AG138" si="58">AG137-AG136</f>
        <v>4</v>
      </c>
      <c r="AH138" s="104">
        <f t="shared" ref="AH138" si="59">AH137-AH136</f>
        <v>9</v>
      </c>
      <c r="AI138" s="153">
        <f t="shared" si="53"/>
        <v>524</v>
      </c>
    </row>
    <row r="139" spans="1:36" ht="18.75" x14ac:dyDescent="0.25">
      <c r="A139" s="306"/>
      <c r="B139" s="301" t="s">
        <v>197</v>
      </c>
      <c r="C139" s="302"/>
      <c r="D139" s="104"/>
      <c r="E139" s="104">
        <f t="shared" ref="E139:AD139" si="60">E137-E135</f>
        <v>0</v>
      </c>
      <c r="F139" s="104">
        <f t="shared" si="60"/>
        <v>0</v>
      </c>
      <c r="G139" s="104">
        <f t="shared" si="60"/>
        <v>0</v>
      </c>
      <c r="H139" s="104">
        <f t="shared" si="60"/>
        <v>0</v>
      </c>
      <c r="I139" s="104">
        <f t="shared" si="60"/>
        <v>0</v>
      </c>
      <c r="J139" s="104"/>
      <c r="K139" s="104"/>
      <c r="L139" s="104">
        <f t="shared" si="60"/>
        <v>0</v>
      </c>
      <c r="M139" s="104">
        <f t="shared" si="60"/>
        <v>0</v>
      </c>
      <c r="N139" s="104">
        <f t="shared" si="60"/>
        <v>12</v>
      </c>
      <c r="O139" s="104">
        <f t="shared" si="60"/>
        <v>0</v>
      </c>
      <c r="P139" s="104">
        <f t="shared" si="60"/>
        <v>0</v>
      </c>
      <c r="Q139" s="104"/>
      <c r="R139" s="104"/>
      <c r="S139" s="104">
        <f t="shared" si="60"/>
        <v>0</v>
      </c>
      <c r="T139" s="104">
        <f t="shared" si="60"/>
        <v>0</v>
      </c>
      <c r="U139" s="104">
        <f t="shared" si="60"/>
        <v>0</v>
      </c>
      <c r="V139" s="104">
        <f t="shared" si="60"/>
        <v>0</v>
      </c>
      <c r="W139" s="104">
        <f t="shared" si="60"/>
        <v>10</v>
      </c>
      <c r="X139" s="104"/>
      <c r="Y139" s="104"/>
      <c r="Z139" s="104">
        <f t="shared" si="60"/>
        <v>50</v>
      </c>
      <c r="AA139" s="104">
        <f t="shared" si="60"/>
        <v>33</v>
      </c>
      <c r="AB139" s="104">
        <f t="shared" si="60"/>
        <v>0</v>
      </c>
      <c r="AC139" s="104">
        <f t="shared" si="60"/>
        <v>138</v>
      </c>
      <c r="AD139" s="104">
        <f t="shared" si="60"/>
        <v>40</v>
      </c>
      <c r="AE139" s="104"/>
      <c r="AF139" s="104"/>
      <c r="AG139" s="104">
        <f t="shared" ref="AG139:AH139" si="61">AG137-AG135</f>
        <v>0</v>
      </c>
      <c r="AH139" s="104">
        <f t="shared" si="61"/>
        <v>0</v>
      </c>
      <c r="AI139" s="153">
        <f t="shared" si="53"/>
        <v>283</v>
      </c>
    </row>
    <row r="140" spans="1:36" ht="16.5" thickBot="1" x14ac:dyDescent="0.3">
      <c r="A140" s="306"/>
      <c r="B140" s="303" t="s">
        <v>116</v>
      </c>
      <c r="C140" s="304"/>
      <c r="D140" s="104"/>
      <c r="E140" s="104">
        <f t="shared" ref="E140:AD140" si="62">E121+E123+E125+E127+E129+E131</f>
        <v>24</v>
      </c>
      <c r="F140" s="104">
        <f t="shared" si="62"/>
        <v>18</v>
      </c>
      <c r="G140" s="104">
        <f t="shared" si="62"/>
        <v>24</v>
      </c>
      <c r="H140" s="104">
        <f t="shared" si="62"/>
        <v>21</v>
      </c>
      <c r="I140" s="104">
        <f t="shared" si="62"/>
        <v>12</v>
      </c>
      <c r="J140" s="104"/>
      <c r="K140" s="104"/>
      <c r="L140" s="104">
        <f t="shared" si="62"/>
        <v>17</v>
      </c>
      <c r="M140" s="104">
        <f t="shared" si="62"/>
        <v>16</v>
      </c>
      <c r="N140" s="104">
        <f t="shared" si="62"/>
        <v>23</v>
      </c>
      <c r="O140" s="104">
        <f t="shared" si="62"/>
        <v>23</v>
      </c>
      <c r="P140" s="104">
        <f t="shared" si="62"/>
        <v>13</v>
      </c>
      <c r="Q140" s="104"/>
      <c r="R140" s="104"/>
      <c r="S140" s="104">
        <f t="shared" si="62"/>
        <v>26</v>
      </c>
      <c r="T140" s="104">
        <f t="shared" si="62"/>
        <v>20</v>
      </c>
      <c r="U140" s="104">
        <f t="shared" si="62"/>
        <v>13</v>
      </c>
      <c r="V140" s="104">
        <f t="shared" si="62"/>
        <v>10</v>
      </c>
      <c r="W140" s="104">
        <f t="shared" si="62"/>
        <v>18</v>
      </c>
      <c r="X140" s="104"/>
      <c r="Y140" s="104"/>
      <c r="Z140" s="104">
        <f t="shared" si="62"/>
        <v>21</v>
      </c>
      <c r="AA140" s="104">
        <f t="shared" si="62"/>
        <v>29</v>
      </c>
      <c r="AB140" s="104">
        <f t="shared" si="62"/>
        <v>21</v>
      </c>
      <c r="AC140" s="104">
        <f t="shared" si="62"/>
        <v>11</v>
      </c>
      <c r="AD140" s="104">
        <f t="shared" si="62"/>
        <v>18</v>
      </c>
      <c r="AE140" s="104"/>
      <c r="AF140" s="104"/>
      <c r="AG140" s="104">
        <f t="shared" ref="AG140:AH140" si="63">AG121+AG123+AG125+AG127+AG129+AG131</f>
        <v>16</v>
      </c>
      <c r="AH140" s="104">
        <f t="shared" si="63"/>
        <v>18</v>
      </c>
      <c r="AI140" s="149">
        <f t="shared" si="53"/>
        <v>412</v>
      </c>
    </row>
    <row r="141" spans="1:36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6" ht="16.5" thickBot="1" x14ac:dyDescent="0.3">
      <c r="A142" s="291" t="s">
        <v>153</v>
      </c>
      <c r="B142" s="310" t="s">
        <v>2</v>
      </c>
      <c r="C142" s="311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>
        <v>0</v>
      </c>
      <c r="AH142" s="109">
        <v>1</v>
      </c>
      <c r="AI142" s="110">
        <f t="shared" ref="AI142:AI163" si="64">SUM(D142:AH142)</f>
        <v>9</v>
      </c>
    </row>
    <row r="143" spans="1:36" ht="15.75" x14ac:dyDescent="0.25">
      <c r="A143" s="292"/>
      <c r="B143" s="296" t="s">
        <v>3</v>
      </c>
      <c r="C143" s="99" t="s">
        <v>102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>
        <v>32</v>
      </c>
      <c r="AH143" s="181">
        <v>45</v>
      </c>
      <c r="AI143" s="146">
        <f t="shared" si="64"/>
        <v>700</v>
      </c>
    </row>
    <row r="144" spans="1:36" ht="15.75" x14ac:dyDescent="0.25">
      <c r="A144" s="292"/>
      <c r="B144" s="296"/>
      <c r="C144" s="99" t="s">
        <v>103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>
        <v>0</v>
      </c>
      <c r="AH144" s="181">
        <v>0</v>
      </c>
      <c r="AI144" s="146">
        <f t="shared" si="64"/>
        <v>0</v>
      </c>
    </row>
    <row r="145" spans="1:35" ht="15.75" x14ac:dyDescent="0.25">
      <c r="A145" s="292"/>
      <c r="B145" s="296"/>
      <c r="C145" s="99" t="s">
        <v>117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>
        <v>12</v>
      </c>
      <c r="AH145" s="181">
        <v>15</v>
      </c>
      <c r="AI145" s="146">
        <f t="shared" si="64"/>
        <v>198</v>
      </c>
    </row>
    <row r="146" spans="1:35" ht="15.75" x14ac:dyDescent="0.25">
      <c r="A146" s="292"/>
      <c r="B146" s="296"/>
      <c r="C146" s="99" t="s">
        <v>118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>
        <v>0</v>
      </c>
      <c r="AH146" s="181">
        <v>0</v>
      </c>
      <c r="AI146" s="146">
        <f t="shared" si="64"/>
        <v>0</v>
      </c>
    </row>
    <row r="147" spans="1:35" ht="15.75" x14ac:dyDescent="0.25">
      <c r="A147" s="292"/>
      <c r="B147" s="296"/>
      <c r="C147" s="99" t="s">
        <v>104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>
        <v>97</v>
      </c>
      <c r="AH147" s="181">
        <v>97</v>
      </c>
      <c r="AI147" s="146">
        <f t="shared" si="64"/>
        <v>2003</v>
      </c>
    </row>
    <row r="148" spans="1:35" ht="15.75" x14ac:dyDescent="0.25">
      <c r="A148" s="292"/>
      <c r="B148" s="296"/>
      <c r="C148" s="99" t="s">
        <v>105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>
        <v>2</v>
      </c>
      <c r="AH148" s="181">
        <v>1</v>
      </c>
      <c r="AI148" s="146">
        <f t="shared" si="64"/>
        <v>103</v>
      </c>
    </row>
    <row r="149" spans="1:35" ht="15.75" x14ac:dyDescent="0.25">
      <c r="A149" s="292"/>
      <c r="B149" s="296"/>
      <c r="C149" s="99" t="s">
        <v>106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>
        <v>78</v>
      </c>
      <c r="AH149" s="181">
        <v>100</v>
      </c>
      <c r="AI149" s="146">
        <f t="shared" si="64"/>
        <v>1708</v>
      </c>
    </row>
    <row r="150" spans="1:35" ht="15.75" x14ac:dyDescent="0.25">
      <c r="A150" s="292"/>
      <c r="B150" s="296"/>
      <c r="C150" s="99" t="s">
        <v>107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>
        <v>0</v>
      </c>
      <c r="AH150" s="181">
        <v>0</v>
      </c>
      <c r="AI150" s="146">
        <f t="shared" si="64"/>
        <v>93</v>
      </c>
    </row>
    <row r="151" spans="1:35" ht="15.75" x14ac:dyDescent="0.25">
      <c r="A151" s="292"/>
      <c r="B151" s="296"/>
      <c r="C151" s="99" t="s">
        <v>108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>
        <v>59</v>
      </c>
      <c r="AH151" s="181">
        <v>60</v>
      </c>
      <c r="AI151" s="146">
        <f t="shared" si="64"/>
        <v>1169</v>
      </c>
    </row>
    <row r="152" spans="1:35" ht="15.75" x14ac:dyDescent="0.25">
      <c r="A152" s="292"/>
      <c r="B152" s="296"/>
      <c r="C152" s="99" t="s">
        <v>109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>
        <v>0</v>
      </c>
      <c r="AH152" s="181">
        <v>0</v>
      </c>
      <c r="AI152" s="146">
        <f t="shared" si="64"/>
        <v>0</v>
      </c>
    </row>
    <row r="153" spans="1:35" ht="15.75" x14ac:dyDescent="0.25">
      <c r="A153" s="292"/>
      <c r="B153" s="296"/>
      <c r="C153" s="99" t="s">
        <v>110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>
        <v>27</v>
      </c>
      <c r="AH153" s="181">
        <v>45</v>
      </c>
      <c r="AI153" s="146">
        <f t="shared" si="64"/>
        <v>757</v>
      </c>
    </row>
    <row r="154" spans="1:35" ht="15.75" x14ac:dyDescent="0.25">
      <c r="A154" s="292"/>
      <c r="B154" s="296"/>
      <c r="C154" s="99" t="s">
        <v>111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>
        <v>0</v>
      </c>
      <c r="AH154" s="181">
        <v>0</v>
      </c>
      <c r="AI154" s="146">
        <f t="shared" si="64"/>
        <v>0</v>
      </c>
    </row>
    <row r="155" spans="1:35" ht="15.75" x14ac:dyDescent="0.25">
      <c r="A155" s="292"/>
      <c r="B155" s="296"/>
      <c r="C155" s="99" t="s">
        <v>112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>
        <v>10</v>
      </c>
      <c r="AH155" s="181">
        <v>18</v>
      </c>
      <c r="AI155" s="147">
        <f t="shared" si="64"/>
        <v>289</v>
      </c>
    </row>
    <row r="156" spans="1:35" ht="15.75" x14ac:dyDescent="0.25">
      <c r="A156" s="292"/>
      <c r="B156" s="296"/>
      <c r="C156" s="99" t="s">
        <v>113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>
        <v>1</v>
      </c>
      <c r="AH156" s="181">
        <v>0</v>
      </c>
      <c r="AI156" s="147">
        <f t="shared" si="64"/>
        <v>14</v>
      </c>
    </row>
    <row r="157" spans="1:35" ht="16.5" thickBot="1" x14ac:dyDescent="0.3">
      <c r="A157" s="292"/>
      <c r="B157" s="296"/>
      <c r="C157" s="100" t="s">
        <v>114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>
        <v>10</v>
      </c>
      <c r="AH157" s="181">
        <v>10</v>
      </c>
      <c r="AI157" s="151">
        <f t="shared" si="64"/>
        <v>184</v>
      </c>
    </row>
    <row r="158" spans="1:35" ht="18.75" x14ac:dyDescent="0.25">
      <c r="A158" s="292"/>
      <c r="B158" s="297" t="s">
        <v>72</v>
      </c>
      <c r="C158" s="298"/>
      <c r="D158" s="182">
        <f>SUM(D143:D157)</f>
        <v>0</v>
      </c>
      <c r="E158" s="182">
        <f>SUM(E143:E157)</f>
        <v>346</v>
      </c>
      <c r="F158" s="182">
        <f t="shared" ref="F158:AB158" si="65">SUM(F143:F157)</f>
        <v>291</v>
      </c>
      <c r="G158" s="182">
        <f t="shared" si="65"/>
        <v>321</v>
      </c>
      <c r="H158" s="182">
        <f>SUM(H143:H157)</f>
        <v>295</v>
      </c>
      <c r="I158" s="182">
        <f t="shared" si="65"/>
        <v>309</v>
      </c>
      <c r="J158" s="182">
        <f t="shared" si="65"/>
        <v>0</v>
      </c>
      <c r="K158" s="182">
        <f t="shared" si="65"/>
        <v>0</v>
      </c>
      <c r="L158" s="182">
        <f t="shared" si="65"/>
        <v>342</v>
      </c>
      <c r="M158" s="182">
        <f t="shared" si="65"/>
        <v>348</v>
      </c>
      <c r="N158" s="182">
        <f t="shared" si="65"/>
        <v>247</v>
      </c>
      <c r="O158" s="182">
        <f t="shared" si="65"/>
        <v>365</v>
      </c>
      <c r="P158" s="182">
        <f t="shared" si="65"/>
        <v>400</v>
      </c>
      <c r="Q158" s="182">
        <f t="shared" si="65"/>
        <v>0</v>
      </c>
      <c r="R158" s="182">
        <f t="shared" si="65"/>
        <v>0</v>
      </c>
      <c r="S158" s="182">
        <f t="shared" si="65"/>
        <v>371</v>
      </c>
      <c r="T158" s="182">
        <f t="shared" si="65"/>
        <v>304</v>
      </c>
      <c r="U158" s="182">
        <f t="shared" si="65"/>
        <v>344</v>
      </c>
      <c r="V158" s="182">
        <f t="shared" si="65"/>
        <v>193</v>
      </c>
      <c r="W158" s="182">
        <f t="shared" si="65"/>
        <v>338</v>
      </c>
      <c r="X158" s="182"/>
      <c r="Y158" s="182"/>
      <c r="Z158" s="182">
        <f t="shared" si="65"/>
        <v>331</v>
      </c>
      <c r="AA158" s="182">
        <f t="shared" si="65"/>
        <v>324</v>
      </c>
      <c r="AB158" s="182">
        <f t="shared" si="65"/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 t="shared" ref="AG158:AH158" si="66">SUM(AG143:AG157)</f>
        <v>328</v>
      </c>
      <c r="AH158" s="182">
        <f t="shared" si="66"/>
        <v>391</v>
      </c>
      <c r="AI158" s="150">
        <f t="shared" si="64"/>
        <v>7218</v>
      </c>
    </row>
    <row r="159" spans="1:35" ht="18.75" x14ac:dyDescent="0.25">
      <c r="A159" s="292"/>
      <c r="B159" s="299" t="s">
        <v>71</v>
      </c>
      <c r="C159" s="300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>
        <v>324</v>
      </c>
      <c r="AH159" s="104">
        <v>382</v>
      </c>
      <c r="AI159" s="145">
        <f t="shared" si="64"/>
        <v>7072</v>
      </c>
    </row>
    <row r="160" spans="1:35" ht="18.75" x14ac:dyDescent="0.25">
      <c r="A160" s="292"/>
      <c r="B160" s="301" t="s">
        <v>115</v>
      </c>
      <c r="C160" s="302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 t="shared" si="64"/>
        <v>8800</v>
      </c>
    </row>
    <row r="161" spans="1:36" ht="18.75" x14ac:dyDescent="0.25">
      <c r="A161" s="292"/>
      <c r="B161" s="301" t="s">
        <v>125</v>
      </c>
      <c r="C161" s="302"/>
      <c r="D161" s="104"/>
      <c r="E161" s="104">
        <f>E160-E159</f>
        <v>65</v>
      </c>
      <c r="F161" s="104">
        <f t="shared" ref="F161:AB161" si="67">F160-F159</f>
        <v>115</v>
      </c>
      <c r="G161" s="104">
        <f t="shared" si="67"/>
        <v>85</v>
      </c>
      <c r="H161" s="104">
        <f t="shared" si="67"/>
        <v>108</v>
      </c>
      <c r="I161" s="104">
        <f t="shared" si="67"/>
        <v>96</v>
      </c>
      <c r="J161" s="104"/>
      <c r="K161" s="104"/>
      <c r="L161" s="104">
        <f t="shared" si="67"/>
        <v>65</v>
      </c>
      <c r="M161" s="104">
        <f t="shared" si="67"/>
        <v>63</v>
      </c>
      <c r="N161" s="104">
        <f t="shared" si="67"/>
        <v>156</v>
      </c>
      <c r="O161" s="104">
        <f t="shared" si="67"/>
        <v>50</v>
      </c>
      <c r="P161" s="104">
        <f t="shared" si="67"/>
        <v>2</v>
      </c>
      <c r="Q161" s="104"/>
      <c r="R161" s="104"/>
      <c r="S161" s="104">
        <f t="shared" si="67"/>
        <v>35</v>
      </c>
      <c r="T161" s="104">
        <f t="shared" si="67"/>
        <v>101</v>
      </c>
      <c r="U161" s="104">
        <f t="shared" si="67"/>
        <v>58</v>
      </c>
      <c r="V161" s="104">
        <f t="shared" si="67"/>
        <v>203</v>
      </c>
      <c r="W161" s="104">
        <f t="shared" si="67"/>
        <v>74</v>
      </c>
      <c r="X161" s="104"/>
      <c r="Y161" s="104"/>
      <c r="Z161" s="104">
        <f t="shared" si="67"/>
        <v>75</v>
      </c>
      <c r="AA161" s="104">
        <f t="shared" si="67"/>
        <v>82</v>
      </c>
      <c r="AB161" s="104">
        <f t="shared" si="67"/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 t="shared" ref="AG161:AH161" si="68">AG160-AG159</f>
        <v>76</v>
      </c>
      <c r="AH161" s="104">
        <f t="shared" si="68"/>
        <v>18</v>
      </c>
      <c r="AI161" s="153">
        <f t="shared" si="64"/>
        <v>1728</v>
      </c>
    </row>
    <row r="162" spans="1:36" ht="18.75" x14ac:dyDescent="0.25">
      <c r="A162" s="292"/>
      <c r="B162" s="301" t="s">
        <v>197</v>
      </c>
      <c r="C162" s="302"/>
      <c r="D162" s="104"/>
      <c r="E162" s="104">
        <f>E160-E158</f>
        <v>54</v>
      </c>
      <c r="F162" s="104">
        <f t="shared" ref="F162:AB162" si="69">F160-F158</f>
        <v>109</v>
      </c>
      <c r="G162" s="104">
        <f t="shared" si="69"/>
        <v>79</v>
      </c>
      <c r="H162" s="104">
        <f>H160-H158</f>
        <v>105</v>
      </c>
      <c r="I162" s="104">
        <f t="shared" si="69"/>
        <v>91</v>
      </c>
      <c r="J162" s="104"/>
      <c r="K162" s="104"/>
      <c r="L162" s="104">
        <f t="shared" si="69"/>
        <v>58</v>
      </c>
      <c r="M162" s="104">
        <f t="shared" si="69"/>
        <v>52</v>
      </c>
      <c r="N162" s="104">
        <f t="shared" si="69"/>
        <v>153</v>
      </c>
      <c r="O162" s="104">
        <f t="shared" si="69"/>
        <v>35</v>
      </c>
      <c r="P162" s="104">
        <f t="shared" si="69"/>
        <v>0</v>
      </c>
      <c r="Q162" s="104"/>
      <c r="R162" s="104"/>
      <c r="S162" s="104">
        <f t="shared" si="69"/>
        <v>29</v>
      </c>
      <c r="T162" s="104">
        <f t="shared" si="69"/>
        <v>96</v>
      </c>
      <c r="U162" s="104">
        <f t="shared" si="69"/>
        <v>56</v>
      </c>
      <c r="V162" s="104">
        <f t="shared" si="69"/>
        <v>207</v>
      </c>
      <c r="W162" s="104">
        <f t="shared" si="69"/>
        <v>62</v>
      </c>
      <c r="X162" s="104"/>
      <c r="Y162" s="104"/>
      <c r="Z162" s="104">
        <f t="shared" si="69"/>
        <v>69</v>
      </c>
      <c r="AA162" s="104">
        <f t="shared" si="69"/>
        <v>76</v>
      </c>
      <c r="AB162" s="104">
        <f t="shared" si="69"/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 t="shared" ref="AG162:AH162" si="70">AG160-AG158</f>
        <v>72</v>
      </c>
      <c r="AH162" s="104">
        <f t="shared" si="70"/>
        <v>9</v>
      </c>
      <c r="AI162" s="153">
        <f t="shared" si="64"/>
        <v>1582</v>
      </c>
    </row>
    <row r="163" spans="1:36" ht="16.5" thickBot="1" x14ac:dyDescent="0.3">
      <c r="A163" s="292"/>
      <c r="B163" s="303" t="s">
        <v>116</v>
      </c>
      <c r="C163" s="304"/>
      <c r="D163" s="104"/>
      <c r="E163" s="104">
        <f>E144+E146+E148+E150+E152+E154</f>
        <v>0</v>
      </c>
      <c r="F163" s="104">
        <f t="shared" ref="F163:AB163" si="71">F144+F146+F148+F150+F152+F154</f>
        <v>0</v>
      </c>
      <c r="G163" s="104">
        <f t="shared" si="71"/>
        <v>1</v>
      </c>
      <c r="H163" s="104">
        <f t="shared" si="71"/>
        <v>0</v>
      </c>
      <c r="I163" s="104">
        <f t="shared" si="71"/>
        <v>0</v>
      </c>
      <c r="J163" s="104"/>
      <c r="K163" s="104"/>
      <c r="L163" s="104">
        <f t="shared" si="71"/>
        <v>1</v>
      </c>
      <c r="M163" s="104">
        <f t="shared" si="71"/>
        <v>0</v>
      </c>
      <c r="N163" s="104">
        <f t="shared" si="71"/>
        <v>0</v>
      </c>
      <c r="O163" s="104">
        <f t="shared" si="71"/>
        <v>1</v>
      </c>
      <c r="P163" s="104">
        <f t="shared" si="71"/>
        <v>0</v>
      </c>
      <c r="Q163" s="104"/>
      <c r="R163" s="104"/>
      <c r="S163" s="104">
        <f t="shared" si="71"/>
        <v>1</v>
      </c>
      <c r="T163" s="104">
        <f t="shared" si="71"/>
        <v>1</v>
      </c>
      <c r="U163" s="104">
        <f t="shared" si="71"/>
        <v>0</v>
      </c>
      <c r="V163" s="104">
        <f t="shared" si="71"/>
        <v>1</v>
      </c>
      <c r="W163" s="104">
        <f t="shared" si="71"/>
        <v>1</v>
      </c>
      <c r="X163" s="104"/>
      <c r="Y163" s="104"/>
      <c r="Z163" s="104">
        <f t="shared" si="71"/>
        <v>186</v>
      </c>
      <c r="AA163" s="104">
        <f t="shared" si="71"/>
        <v>0</v>
      </c>
      <c r="AB163" s="104">
        <f t="shared" si="71"/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 t="shared" ref="AG163:AH163" si="72">SUM(AG144,AG146,AG148,AG150,AG152,AG154)</f>
        <v>2</v>
      </c>
      <c r="AH163" s="104">
        <f t="shared" si="72"/>
        <v>1</v>
      </c>
      <c r="AI163" s="149">
        <f t="shared" si="64"/>
        <v>196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>
        <v>2</v>
      </c>
      <c r="AH165" s="109">
        <v>0</v>
      </c>
      <c r="AI165" s="110">
        <f t="shared" ref="AI165:AI186" si="73">SUM(D165:AH165)</f>
        <v>22</v>
      </c>
      <c r="AJ165" s="13"/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>
        <v>17</v>
      </c>
      <c r="AH166" s="181">
        <v>27</v>
      </c>
      <c r="AI166" s="146">
        <f t="shared" si="73"/>
        <v>533</v>
      </c>
    </row>
    <row r="167" spans="1:36" ht="15.75" x14ac:dyDescent="0.25">
      <c r="A167" s="313"/>
      <c r="B167" s="296"/>
      <c r="C167" s="99" t="s">
        <v>103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>
        <v>1</v>
      </c>
      <c r="AH167" s="181">
        <v>1</v>
      </c>
      <c r="AI167" s="146">
        <f t="shared" si="73"/>
        <v>15</v>
      </c>
    </row>
    <row r="168" spans="1:36" ht="15.75" x14ac:dyDescent="0.25">
      <c r="A168" s="313"/>
      <c r="B168" s="296"/>
      <c r="C168" s="99" t="s">
        <v>117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>
        <v>17</v>
      </c>
      <c r="AH168" s="181">
        <v>22</v>
      </c>
      <c r="AI168" s="146">
        <f t="shared" si="73"/>
        <v>486</v>
      </c>
    </row>
    <row r="169" spans="1:36" ht="15.75" x14ac:dyDescent="0.25">
      <c r="A169" s="313"/>
      <c r="B169" s="296"/>
      <c r="C169" s="99" t="s">
        <v>118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>
        <v>3</v>
      </c>
      <c r="AH169" s="181">
        <v>0</v>
      </c>
      <c r="AI169" s="146">
        <f t="shared" si="73"/>
        <v>21</v>
      </c>
    </row>
    <row r="170" spans="1:36" ht="15.75" x14ac:dyDescent="0.25">
      <c r="A170" s="313"/>
      <c r="B170" s="296"/>
      <c r="C170" s="99" t="s">
        <v>104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>
        <v>112</v>
      </c>
      <c r="AH170" s="181">
        <v>127</v>
      </c>
      <c r="AI170" s="146">
        <f t="shared" si="73"/>
        <v>2715</v>
      </c>
    </row>
    <row r="171" spans="1:36" ht="15.75" x14ac:dyDescent="0.25">
      <c r="A171" s="313"/>
      <c r="B171" s="296"/>
      <c r="C171" s="99" t="s">
        <v>105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>
        <v>7</v>
      </c>
      <c r="AH171" s="181">
        <v>8</v>
      </c>
      <c r="AI171" s="146">
        <f t="shared" si="73"/>
        <v>146</v>
      </c>
    </row>
    <row r="172" spans="1:36" ht="15.75" x14ac:dyDescent="0.25">
      <c r="A172" s="313"/>
      <c r="B172" s="296"/>
      <c r="C172" s="99" t="s">
        <v>106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>
        <v>64</v>
      </c>
      <c r="AH172" s="181">
        <v>72</v>
      </c>
      <c r="AI172" s="146">
        <f t="shared" si="73"/>
        <v>1694</v>
      </c>
    </row>
    <row r="173" spans="1:36" ht="15.75" x14ac:dyDescent="0.25">
      <c r="A173" s="313"/>
      <c r="B173" s="296"/>
      <c r="C173" s="99" t="s">
        <v>107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>
        <v>4</v>
      </c>
      <c r="AH173" s="181">
        <v>5</v>
      </c>
      <c r="AI173" s="146">
        <f t="shared" si="73"/>
        <v>76</v>
      </c>
    </row>
    <row r="174" spans="1:36" ht="15.75" x14ac:dyDescent="0.25">
      <c r="A174" s="313"/>
      <c r="B174" s="296"/>
      <c r="C174" s="99" t="s">
        <v>108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>
        <v>98</v>
      </c>
      <c r="AH174" s="181">
        <v>81</v>
      </c>
      <c r="AI174" s="146">
        <f t="shared" si="73"/>
        <v>1432</v>
      </c>
    </row>
    <row r="175" spans="1:36" ht="15.75" x14ac:dyDescent="0.25">
      <c r="A175" s="313"/>
      <c r="B175" s="296"/>
      <c r="C175" s="99" t="s">
        <v>109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>
        <v>2</v>
      </c>
      <c r="AH175" s="181">
        <v>2</v>
      </c>
      <c r="AI175" s="146">
        <f t="shared" si="73"/>
        <v>25</v>
      </c>
    </row>
    <row r="176" spans="1:36" ht="15.75" x14ac:dyDescent="0.25">
      <c r="A176" s="313"/>
      <c r="B176" s="296"/>
      <c r="C176" s="99" t="s">
        <v>110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>
        <v>53</v>
      </c>
      <c r="AH176" s="181">
        <v>40</v>
      </c>
      <c r="AI176" s="146">
        <f t="shared" si="73"/>
        <v>909</v>
      </c>
    </row>
    <row r="177" spans="1:36" ht="15.75" x14ac:dyDescent="0.25">
      <c r="A177" s="313"/>
      <c r="B177" s="296"/>
      <c r="C177" s="99" t="s">
        <v>111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>
        <v>3</v>
      </c>
      <c r="AH177" s="181">
        <v>2</v>
      </c>
      <c r="AI177" s="146">
        <f t="shared" si="73"/>
        <v>31</v>
      </c>
    </row>
    <row r="178" spans="1:36" ht="15.75" x14ac:dyDescent="0.25">
      <c r="A178" s="313"/>
      <c r="B178" s="296"/>
      <c r="C178" s="99" t="s">
        <v>112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>
        <v>4</v>
      </c>
      <c r="AH178" s="181">
        <v>3</v>
      </c>
      <c r="AI178" s="147">
        <f t="shared" si="73"/>
        <v>94</v>
      </c>
    </row>
    <row r="179" spans="1:36" ht="15.75" x14ac:dyDescent="0.25">
      <c r="A179" s="313"/>
      <c r="B179" s="296"/>
      <c r="C179" s="99" t="s">
        <v>113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>
        <v>0</v>
      </c>
      <c r="AH179" s="181">
        <v>1</v>
      </c>
      <c r="AI179" s="147">
        <f t="shared" si="73"/>
        <v>10</v>
      </c>
    </row>
    <row r="180" spans="1:36" ht="16.5" thickBot="1" x14ac:dyDescent="0.3">
      <c r="A180" s="313"/>
      <c r="B180" s="296"/>
      <c r="C180" s="100" t="s">
        <v>114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>
        <v>15</v>
      </c>
      <c r="AH180" s="181">
        <v>9</v>
      </c>
      <c r="AI180" s="151">
        <f t="shared" si="73"/>
        <v>256</v>
      </c>
    </row>
    <row r="181" spans="1:36" ht="18.75" x14ac:dyDescent="0.25">
      <c r="A181" s="313"/>
      <c r="B181" s="297" t="s">
        <v>72</v>
      </c>
      <c r="C181" s="298"/>
      <c r="D181" s="182"/>
      <c r="E181" s="182">
        <f>SUM(E166:E180)</f>
        <v>400</v>
      </c>
      <c r="F181" s="182">
        <f t="shared" ref="F181:AD181" si="74">SUM(F166:F180)</f>
        <v>400</v>
      </c>
      <c r="G181" s="182">
        <f t="shared" si="74"/>
        <v>374</v>
      </c>
      <c r="H181" s="182">
        <f t="shared" si="74"/>
        <v>378</v>
      </c>
      <c r="I181" s="182">
        <f t="shared" si="74"/>
        <v>400</v>
      </c>
      <c r="J181" s="182"/>
      <c r="K181" s="182"/>
      <c r="L181" s="182">
        <f t="shared" si="74"/>
        <v>392</v>
      </c>
      <c r="M181" s="182">
        <f t="shared" si="74"/>
        <v>398</v>
      </c>
      <c r="N181" s="182">
        <f t="shared" si="74"/>
        <v>385</v>
      </c>
      <c r="O181" s="182">
        <f t="shared" si="74"/>
        <v>349</v>
      </c>
      <c r="P181" s="182">
        <f t="shared" si="74"/>
        <v>384</v>
      </c>
      <c r="Q181" s="182"/>
      <c r="R181" s="182"/>
      <c r="S181" s="182">
        <f t="shared" si="74"/>
        <v>400</v>
      </c>
      <c r="T181" s="182">
        <f t="shared" si="74"/>
        <v>399</v>
      </c>
      <c r="U181" s="182">
        <f t="shared" si="74"/>
        <v>400</v>
      </c>
      <c r="V181" s="182">
        <f t="shared" si="74"/>
        <v>295</v>
      </c>
      <c r="W181" s="182">
        <f t="shared" si="74"/>
        <v>400</v>
      </c>
      <c r="X181" s="182"/>
      <c r="Y181" s="182"/>
      <c r="Z181" s="182">
        <f t="shared" si="74"/>
        <v>393</v>
      </c>
      <c r="AA181" s="182">
        <f t="shared" si="74"/>
        <v>371</v>
      </c>
      <c r="AB181" s="182">
        <f t="shared" si="74"/>
        <v>357</v>
      </c>
      <c r="AC181" s="182">
        <f t="shared" si="74"/>
        <v>400</v>
      </c>
      <c r="AD181" s="182">
        <f t="shared" si="74"/>
        <v>368</v>
      </c>
      <c r="AE181" s="182"/>
      <c r="AF181" s="182"/>
      <c r="AG181" s="182">
        <f t="shared" ref="AG181" si="75">SUM(AG166:AG180)</f>
        <v>400</v>
      </c>
      <c r="AH181" s="182">
        <f t="shared" ref="AH181" si="76">SUM(AH166:AH180)</f>
        <v>400</v>
      </c>
      <c r="AI181" s="150">
        <f t="shared" si="73"/>
        <v>8443</v>
      </c>
    </row>
    <row r="182" spans="1:36" ht="18.75" x14ac:dyDescent="0.25">
      <c r="A182" s="313"/>
      <c r="B182" s="299" t="s">
        <v>71</v>
      </c>
      <c r="C182" s="300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>
        <v>396</v>
      </c>
      <c r="AH182" s="104">
        <v>396</v>
      </c>
      <c r="AI182" s="145">
        <f t="shared" si="73"/>
        <v>8368</v>
      </c>
    </row>
    <row r="183" spans="1:36" ht="18.75" x14ac:dyDescent="0.25">
      <c r="A183" s="313"/>
      <c r="B183" s="301" t="s">
        <v>115</v>
      </c>
      <c r="C183" s="302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 t="shared" si="73"/>
        <v>8800</v>
      </c>
    </row>
    <row r="184" spans="1:36" ht="18.75" x14ac:dyDescent="0.25">
      <c r="A184" s="313"/>
      <c r="B184" s="301" t="s">
        <v>125</v>
      </c>
      <c r="C184" s="302"/>
      <c r="D184" s="104"/>
      <c r="E184" s="104">
        <f>E183-E182</f>
        <v>3</v>
      </c>
      <c r="F184" s="104">
        <f t="shared" ref="F184:AD184" si="77">F183-F182</f>
        <v>4</v>
      </c>
      <c r="G184" s="104">
        <f t="shared" si="77"/>
        <v>30</v>
      </c>
      <c r="H184" s="104">
        <f t="shared" si="77"/>
        <v>27</v>
      </c>
      <c r="I184" s="104">
        <f t="shared" si="77"/>
        <v>3</v>
      </c>
      <c r="J184" s="104"/>
      <c r="K184" s="104"/>
      <c r="L184" s="104">
        <f t="shared" si="77"/>
        <v>14</v>
      </c>
      <c r="M184" s="104">
        <f t="shared" si="77"/>
        <v>9</v>
      </c>
      <c r="N184" s="104">
        <f t="shared" si="77"/>
        <v>20</v>
      </c>
      <c r="O184" s="104">
        <f t="shared" si="77"/>
        <v>55</v>
      </c>
      <c r="P184" s="104">
        <f t="shared" si="77"/>
        <v>21</v>
      </c>
      <c r="Q184" s="104"/>
      <c r="R184" s="104"/>
      <c r="S184" s="104">
        <f t="shared" si="77"/>
        <v>4</v>
      </c>
      <c r="T184" s="104">
        <f t="shared" si="77"/>
        <v>4</v>
      </c>
      <c r="U184" s="104">
        <f t="shared" si="77"/>
        <v>1</v>
      </c>
      <c r="V184" s="104">
        <f t="shared" si="77"/>
        <v>105</v>
      </c>
      <c r="W184" s="104">
        <f t="shared" si="77"/>
        <v>0</v>
      </c>
      <c r="X184" s="104"/>
      <c r="Y184" s="104"/>
      <c r="Z184" s="104">
        <f t="shared" si="77"/>
        <v>7</v>
      </c>
      <c r="AA184" s="104">
        <f t="shared" si="77"/>
        <v>31</v>
      </c>
      <c r="AB184" s="104">
        <f t="shared" si="77"/>
        <v>46</v>
      </c>
      <c r="AC184" s="104">
        <f t="shared" si="77"/>
        <v>4</v>
      </c>
      <c r="AD184" s="104">
        <f t="shared" si="77"/>
        <v>36</v>
      </c>
      <c r="AE184" s="104"/>
      <c r="AF184" s="104"/>
      <c r="AG184" s="104">
        <f t="shared" ref="AG184" si="78">AG183-AG182</f>
        <v>4</v>
      </c>
      <c r="AH184" s="104">
        <f t="shared" ref="AH184" si="79">AH183-AH182</f>
        <v>4</v>
      </c>
      <c r="AI184" s="153">
        <f t="shared" si="73"/>
        <v>432</v>
      </c>
    </row>
    <row r="185" spans="1:36" ht="18.75" x14ac:dyDescent="0.25">
      <c r="A185" s="313"/>
      <c r="B185" s="301" t="s">
        <v>197</v>
      </c>
      <c r="C185" s="302"/>
      <c r="D185" s="104"/>
      <c r="E185" s="104">
        <f>E183-E181</f>
        <v>0</v>
      </c>
      <c r="F185" s="104">
        <f t="shared" ref="F185:AD185" si="80">F183-F181</f>
        <v>0</v>
      </c>
      <c r="G185" s="104">
        <f t="shared" si="80"/>
        <v>26</v>
      </c>
      <c r="H185" s="104">
        <f t="shared" si="80"/>
        <v>22</v>
      </c>
      <c r="I185" s="104">
        <f t="shared" si="80"/>
        <v>0</v>
      </c>
      <c r="J185" s="104"/>
      <c r="K185" s="104"/>
      <c r="L185" s="104">
        <f t="shared" si="80"/>
        <v>8</v>
      </c>
      <c r="M185" s="104">
        <f t="shared" si="80"/>
        <v>2</v>
      </c>
      <c r="N185" s="104">
        <f t="shared" si="80"/>
        <v>15</v>
      </c>
      <c r="O185" s="104">
        <f t="shared" si="80"/>
        <v>51</v>
      </c>
      <c r="P185" s="104">
        <f t="shared" si="80"/>
        <v>16</v>
      </c>
      <c r="Q185" s="104"/>
      <c r="R185" s="104"/>
      <c r="S185" s="104">
        <f t="shared" si="80"/>
        <v>0</v>
      </c>
      <c r="T185" s="104">
        <f t="shared" si="80"/>
        <v>1</v>
      </c>
      <c r="U185" s="104">
        <f t="shared" si="80"/>
        <v>0</v>
      </c>
      <c r="V185" s="104">
        <f t="shared" si="80"/>
        <v>105</v>
      </c>
      <c r="W185" s="104">
        <f t="shared" si="80"/>
        <v>0</v>
      </c>
      <c r="X185" s="104"/>
      <c r="Y185" s="104"/>
      <c r="Z185" s="104">
        <f t="shared" si="80"/>
        <v>7</v>
      </c>
      <c r="AA185" s="104">
        <f t="shared" si="80"/>
        <v>29</v>
      </c>
      <c r="AB185" s="104">
        <f t="shared" si="80"/>
        <v>43</v>
      </c>
      <c r="AC185" s="104">
        <f t="shared" si="80"/>
        <v>0</v>
      </c>
      <c r="AD185" s="104">
        <f t="shared" si="80"/>
        <v>32</v>
      </c>
      <c r="AE185" s="104"/>
      <c r="AF185" s="104"/>
      <c r="AG185" s="104">
        <f t="shared" ref="AG185:AH185" si="81">AG183-AG181</f>
        <v>0</v>
      </c>
      <c r="AH185" s="104">
        <f t="shared" si="81"/>
        <v>0</v>
      </c>
      <c r="AI185" s="153">
        <f t="shared" si="73"/>
        <v>357</v>
      </c>
    </row>
    <row r="186" spans="1:36" ht="16.5" thickBot="1" x14ac:dyDescent="0.3">
      <c r="A186" s="313"/>
      <c r="B186" s="303" t="s">
        <v>116</v>
      </c>
      <c r="C186" s="304"/>
      <c r="D186" s="104"/>
      <c r="E186" s="104">
        <f>E167+E169+E171+E173+E175+E177</f>
        <v>33</v>
      </c>
      <c r="F186" s="104">
        <f t="shared" ref="F186:AD186" si="82">F167+F169+F171+F173+F175+F177</f>
        <v>23</v>
      </c>
      <c r="G186" s="104">
        <f t="shared" si="82"/>
        <v>17</v>
      </c>
      <c r="H186" s="104">
        <f t="shared" si="82"/>
        <v>8</v>
      </c>
      <c r="I186" s="104">
        <f t="shared" si="82"/>
        <v>16</v>
      </c>
      <c r="J186" s="104"/>
      <c r="K186" s="104"/>
      <c r="L186" s="104">
        <f t="shared" si="82"/>
        <v>5</v>
      </c>
      <c r="M186" s="104">
        <f t="shared" si="82"/>
        <v>13</v>
      </c>
      <c r="N186" s="104">
        <f t="shared" si="82"/>
        <v>3</v>
      </c>
      <c r="O186" s="104">
        <f t="shared" si="82"/>
        <v>18</v>
      </c>
      <c r="P186" s="104">
        <f t="shared" si="82"/>
        <v>16</v>
      </c>
      <c r="Q186" s="104"/>
      <c r="R186" s="104"/>
      <c r="S186" s="104">
        <f t="shared" si="82"/>
        <v>18</v>
      </c>
      <c r="T186" s="104">
        <f t="shared" si="82"/>
        <v>16</v>
      </c>
      <c r="U186" s="104">
        <f t="shared" si="82"/>
        <v>12</v>
      </c>
      <c r="V186" s="104">
        <f t="shared" si="82"/>
        <v>14</v>
      </c>
      <c r="W186" s="104">
        <f t="shared" si="82"/>
        <v>14</v>
      </c>
      <c r="X186" s="104"/>
      <c r="Y186" s="104"/>
      <c r="Z186" s="104">
        <f t="shared" si="82"/>
        <v>14</v>
      </c>
      <c r="AA186" s="104">
        <f t="shared" si="82"/>
        <v>12</v>
      </c>
      <c r="AB186" s="104">
        <f t="shared" si="82"/>
        <v>1</v>
      </c>
      <c r="AC186" s="104">
        <f t="shared" si="82"/>
        <v>4</v>
      </c>
      <c r="AD186" s="104">
        <f t="shared" si="82"/>
        <v>19</v>
      </c>
      <c r="AE186" s="104"/>
      <c r="AF186" s="104"/>
      <c r="AG186" s="104">
        <f t="shared" ref="AG186:AH186" si="83">AG167+AG169+AG171+AG173+AG175+AG177</f>
        <v>20</v>
      </c>
      <c r="AH186" s="104">
        <f t="shared" si="83"/>
        <v>18</v>
      </c>
      <c r="AI186" s="149">
        <f t="shared" si="73"/>
        <v>314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>
        <v>1</v>
      </c>
      <c r="AH188" s="109">
        <v>1</v>
      </c>
      <c r="AI188" s="110">
        <f t="shared" ref="AI188:AI209" si="84">SUM(D188:AH188)</f>
        <v>40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>
        <v>10</v>
      </c>
      <c r="AH189" s="181">
        <v>3</v>
      </c>
      <c r="AI189" s="146">
        <f t="shared" si="84"/>
        <v>458</v>
      </c>
    </row>
    <row r="190" spans="1:36" ht="15.75" x14ac:dyDescent="0.25">
      <c r="A190" s="315"/>
      <c r="B190" s="296"/>
      <c r="C190" s="99" t="s">
        <v>103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>
        <v>0</v>
      </c>
      <c r="AH190" s="181">
        <v>0</v>
      </c>
      <c r="AI190" s="146">
        <f t="shared" si="84"/>
        <v>0</v>
      </c>
    </row>
    <row r="191" spans="1:36" ht="15.75" x14ac:dyDescent="0.25">
      <c r="A191" s="315"/>
      <c r="B191" s="296"/>
      <c r="C191" s="99" t="s">
        <v>117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>
        <v>6</v>
      </c>
      <c r="AH191" s="181">
        <v>9</v>
      </c>
      <c r="AI191" s="146">
        <f t="shared" si="84"/>
        <v>425</v>
      </c>
    </row>
    <row r="192" spans="1:36" ht="15.75" x14ac:dyDescent="0.25">
      <c r="A192" s="315"/>
      <c r="B192" s="296"/>
      <c r="C192" s="99" t="s">
        <v>118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>
        <v>0</v>
      </c>
      <c r="AH192" s="181">
        <v>0</v>
      </c>
      <c r="AI192" s="146">
        <f t="shared" si="84"/>
        <v>1</v>
      </c>
    </row>
    <row r="193" spans="1:35" ht="15.75" x14ac:dyDescent="0.25">
      <c r="A193" s="315"/>
      <c r="B193" s="296"/>
      <c r="C193" s="99" t="s">
        <v>104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>
        <v>105</v>
      </c>
      <c r="AH193" s="181">
        <v>102</v>
      </c>
      <c r="AI193" s="146">
        <f t="shared" si="84"/>
        <v>1974</v>
      </c>
    </row>
    <row r="194" spans="1:35" ht="15.75" x14ac:dyDescent="0.25">
      <c r="A194" s="315"/>
      <c r="B194" s="296"/>
      <c r="C194" s="99" t="s">
        <v>105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>
        <v>0</v>
      </c>
      <c r="AH194" s="181">
        <v>0</v>
      </c>
      <c r="AI194" s="146">
        <f t="shared" si="84"/>
        <v>3</v>
      </c>
    </row>
    <row r="195" spans="1:35" ht="15.75" x14ac:dyDescent="0.25">
      <c r="A195" s="315"/>
      <c r="B195" s="296"/>
      <c r="C195" s="99" t="s">
        <v>106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>
        <v>142</v>
      </c>
      <c r="AH195" s="181">
        <v>135</v>
      </c>
      <c r="AI195" s="146">
        <f t="shared" si="84"/>
        <v>2318</v>
      </c>
    </row>
    <row r="196" spans="1:35" ht="15.75" x14ac:dyDescent="0.25">
      <c r="A196" s="315"/>
      <c r="B196" s="296"/>
      <c r="C196" s="99" t="s">
        <v>107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>
        <v>0</v>
      </c>
      <c r="AH196" s="181">
        <v>0</v>
      </c>
      <c r="AI196" s="146">
        <f t="shared" si="84"/>
        <v>1</v>
      </c>
    </row>
    <row r="197" spans="1:35" ht="15.75" x14ac:dyDescent="0.25">
      <c r="A197" s="315"/>
      <c r="B197" s="296"/>
      <c r="C197" s="99" t="s">
        <v>108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>
        <v>32</v>
      </c>
      <c r="AH197" s="181">
        <v>39</v>
      </c>
      <c r="AI197" s="146">
        <f t="shared" si="84"/>
        <v>601</v>
      </c>
    </row>
    <row r="198" spans="1:35" ht="15.75" x14ac:dyDescent="0.25">
      <c r="A198" s="315"/>
      <c r="B198" s="296"/>
      <c r="C198" s="99" t="s">
        <v>109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>
        <v>0</v>
      </c>
      <c r="AH198" s="181">
        <v>0</v>
      </c>
      <c r="AI198" s="146">
        <f t="shared" si="84"/>
        <v>0</v>
      </c>
    </row>
    <row r="199" spans="1:35" ht="15.75" x14ac:dyDescent="0.25">
      <c r="A199" s="315"/>
      <c r="B199" s="296"/>
      <c r="C199" s="99" t="s">
        <v>110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>
        <v>24</v>
      </c>
      <c r="AH199" s="181">
        <v>24</v>
      </c>
      <c r="AI199" s="146">
        <f t="shared" si="84"/>
        <v>427</v>
      </c>
    </row>
    <row r="200" spans="1:35" ht="15.75" x14ac:dyDescent="0.25">
      <c r="A200" s="315"/>
      <c r="B200" s="296"/>
      <c r="C200" s="99" t="s">
        <v>111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>
        <v>0</v>
      </c>
      <c r="AH200" s="181">
        <v>0</v>
      </c>
      <c r="AI200" s="146">
        <f t="shared" si="84"/>
        <v>0</v>
      </c>
    </row>
    <row r="201" spans="1:35" ht="15.75" x14ac:dyDescent="0.25">
      <c r="A201" s="315"/>
      <c r="B201" s="296"/>
      <c r="C201" s="99" t="s">
        <v>112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>
        <v>6</v>
      </c>
      <c r="AH201" s="181">
        <v>2</v>
      </c>
      <c r="AI201" s="147">
        <f t="shared" si="84"/>
        <v>81</v>
      </c>
    </row>
    <row r="202" spans="1:35" ht="15.75" x14ac:dyDescent="0.25">
      <c r="A202" s="315"/>
      <c r="B202" s="296"/>
      <c r="C202" s="99" t="s">
        <v>113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>
        <v>1</v>
      </c>
      <c r="AH202" s="181">
        <v>1</v>
      </c>
      <c r="AI202" s="147">
        <f t="shared" si="84"/>
        <v>16</v>
      </c>
    </row>
    <row r="203" spans="1:35" ht="16.5" thickBot="1" x14ac:dyDescent="0.3">
      <c r="A203" s="315"/>
      <c r="B203" s="296"/>
      <c r="C203" s="100" t="s">
        <v>114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>
        <v>4</v>
      </c>
      <c r="AH203" s="181">
        <v>4</v>
      </c>
      <c r="AI203" s="151">
        <f t="shared" si="84"/>
        <v>125</v>
      </c>
    </row>
    <row r="204" spans="1:35" ht="18.75" x14ac:dyDescent="0.25">
      <c r="A204" s="315"/>
      <c r="B204" s="297" t="s">
        <v>72</v>
      </c>
      <c r="C204" s="298"/>
      <c r="D204" s="182"/>
      <c r="E204" s="182">
        <f>SUM(E189:E203)</f>
        <v>284</v>
      </c>
      <c r="F204" s="182">
        <f t="shared" ref="F204:AD204" si="85">SUM(F189:F203)</f>
        <v>261</v>
      </c>
      <c r="G204" s="182">
        <f t="shared" si="85"/>
        <v>281</v>
      </c>
      <c r="H204" s="182">
        <f t="shared" si="85"/>
        <v>311</v>
      </c>
      <c r="I204" s="182">
        <f t="shared" si="85"/>
        <v>258</v>
      </c>
      <c r="J204" s="182"/>
      <c r="K204" s="182"/>
      <c r="L204" s="182">
        <f t="shared" si="85"/>
        <v>264</v>
      </c>
      <c r="M204" s="182">
        <f t="shared" si="85"/>
        <v>300</v>
      </c>
      <c r="N204" s="182">
        <f t="shared" si="85"/>
        <v>248</v>
      </c>
      <c r="O204" s="182">
        <f t="shared" si="85"/>
        <v>266</v>
      </c>
      <c r="P204" s="182">
        <f t="shared" si="85"/>
        <v>400</v>
      </c>
      <c r="Q204" s="182"/>
      <c r="R204" s="182"/>
      <c r="S204" s="182">
        <f t="shared" si="85"/>
        <v>323</v>
      </c>
      <c r="T204" s="182">
        <f t="shared" si="85"/>
        <v>288</v>
      </c>
      <c r="U204" s="182">
        <f t="shared" si="85"/>
        <v>304</v>
      </c>
      <c r="V204" s="182">
        <f t="shared" si="85"/>
        <v>196</v>
      </c>
      <c r="W204" s="182">
        <f t="shared" si="85"/>
        <v>280</v>
      </c>
      <c r="X204" s="182"/>
      <c r="Y204" s="182"/>
      <c r="Z204" s="182">
        <f t="shared" si="85"/>
        <v>282</v>
      </c>
      <c r="AA204" s="182">
        <f t="shared" si="85"/>
        <v>283</v>
      </c>
      <c r="AB204" s="182">
        <f t="shared" si="85"/>
        <v>370</v>
      </c>
      <c r="AC204" s="182">
        <f t="shared" si="85"/>
        <v>338</v>
      </c>
      <c r="AD204" s="182">
        <f t="shared" si="85"/>
        <v>244</v>
      </c>
      <c r="AE204" s="182"/>
      <c r="AF204" s="182"/>
      <c r="AG204" s="182">
        <f t="shared" ref="AG204" si="86">SUM(AG189:AG203)</f>
        <v>330</v>
      </c>
      <c r="AH204" s="182">
        <f t="shared" ref="AH204" si="87">SUM(AH189:AH203)</f>
        <v>319</v>
      </c>
      <c r="AI204" s="150">
        <f t="shared" si="84"/>
        <v>6430</v>
      </c>
    </row>
    <row r="205" spans="1:35" ht="18.75" x14ac:dyDescent="0.25">
      <c r="A205" s="315"/>
      <c r="B205" s="299" t="s">
        <v>71</v>
      </c>
      <c r="C205" s="300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>
        <v>330</v>
      </c>
      <c r="AH205" s="104">
        <v>319</v>
      </c>
      <c r="AI205" s="145">
        <f t="shared" si="84"/>
        <v>6430</v>
      </c>
    </row>
    <row r="206" spans="1:35" ht="18.75" x14ac:dyDescent="0.25">
      <c r="A206" s="315"/>
      <c r="B206" s="301" t="s">
        <v>115</v>
      </c>
      <c r="C206" s="302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 t="shared" si="84"/>
        <v>8800</v>
      </c>
    </row>
    <row r="207" spans="1:35" ht="18.75" x14ac:dyDescent="0.25">
      <c r="A207" s="315"/>
      <c r="B207" s="301" t="s">
        <v>125</v>
      </c>
      <c r="C207" s="302"/>
      <c r="D207" s="104"/>
      <c r="E207" s="104">
        <f>E206-E205</f>
        <v>116</v>
      </c>
      <c r="F207" s="104">
        <f t="shared" ref="F207:AD207" si="88">F206-F205</f>
        <v>139</v>
      </c>
      <c r="G207" s="104">
        <f t="shared" si="88"/>
        <v>119</v>
      </c>
      <c r="H207" s="104">
        <f t="shared" si="88"/>
        <v>89</v>
      </c>
      <c r="I207" s="104">
        <f t="shared" si="88"/>
        <v>142</v>
      </c>
      <c r="J207" s="104"/>
      <c r="K207" s="104"/>
      <c r="L207" s="104">
        <f t="shared" si="88"/>
        <v>136</v>
      </c>
      <c r="M207" s="104">
        <f t="shared" si="88"/>
        <v>100</v>
      </c>
      <c r="N207" s="104">
        <f t="shared" si="88"/>
        <v>152</v>
      </c>
      <c r="O207" s="104">
        <f t="shared" si="88"/>
        <v>134</v>
      </c>
      <c r="P207" s="104">
        <f t="shared" si="88"/>
        <v>0</v>
      </c>
      <c r="Q207" s="104"/>
      <c r="R207" s="104"/>
      <c r="S207" s="104">
        <f t="shared" si="88"/>
        <v>77</v>
      </c>
      <c r="T207" s="104">
        <f t="shared" si="88"/>
        <v>112</v>
      </c>
      <c r="U207" s="104">
        <f t="shared" si="88"/>
        <v>96</v>
      </c>
      <c r="V207" s="104">
        <f t="shared" si="88"/>
        <v>204</v>
      </c>
      <c r="W207" s="104">
        <f t="shared" si="88"/>
        <v>120</v>
      </c>
      <c r="X207" s="104"/>
      <c r="Y207" s="104"/>
      <c r="Z207" s="104">
        <f t="shared" si="88"/>
        <v>118</v>
      </c>
      <c r="AA207" s="104">
        <f t="shared" si="88"/>
        <v>117</v>
      </c>
      <c r="AB207" s="104">
        <f t="shared" si="88"/>
        <v>30</v>
      </c>
      <c r="AC207" s="104">
        <f t="shared" si="88"/>
        <v>62</v>
      </c>
      <c r="AD207" s="104">
        <f t="shared" si="88"/>
        <v>156</v>
      </c>
      <c r="AE207" s="104"/>
      <c r="AF207" s="104"/>
      <c r="AG207" s="104">
        <f t="shared" ref="AG207" si="89">AG206-AG205</f>
        <v>70</v>
      </c>
      <c r="AH207" s="104">
        <f t="shared" ref="AH207" si="90">AH206-AH205</f>
        <v>81</v>
      </c>
      <c r="AI207" s="153">
        <f t="shared" si="84"/>
        <v>2370</v>
      </c>
    </row>
    <row r="208" spans="1:35" ht="18.75" x14ac:dyDescent="0.25">
      <c r="A208" s="315"/>
      <c r="B208" s="301" t="s">
        <v>197</v>
      </c>
      <c r="C208" s="302"/>
      <c r="D208" s="104"/>
      <c r="E208" s="104">
        <f>E206-E204</f>
        <v>116</v>
      </c>
      <c r="F208" s="104">
        <f t="shared" ref="F208:AD208" si="91">F206-F204</f>
        <v>139</v>
      </c>
      <c r="G208" s="104">
        <f t="shared" si="91"/>
        <v>119</v>
      </c>
      <c r="H208" s="104">
        <f t="shared" si="91"/>
        <v>89</v>
      </c>
      <c r="I208" s="104">
        <f t="shared" si="91"/>
        <v>142</v>
      </c>
      <c r="J208" s="104"/>
      <c r="K208" s="104"/>
      <c r="L208" s="104">
        <f t="shared" si="91"/>
        <v>136</v>
      </c>
      <c r="M208" s="104">
        <f t="shared" si="91"/>
        <v>100</v>
      </c>
      <c r="N208" s="104">
        <f t="shared" si="91"/>
        <v>152</v>
      </c>
      <c r="O208" s="104">
        <f t="shared" si="91"/>
        <v>134</v>
      </c>
      <c r="P208" s="104">
        <f t="shared" si="91"/>
        <v>0</v>
      </c>
      <c r="Q208" s="104"/>
      <c r="R208" s="104"/>
      <c r="S208" s="104">
        <f t="shared" si="91"/>
        <v>77</v>
      </c>
      <c r="T208" s="104">
        <f t="shared" si="91"/>
        <v>112</v>
      </c>
      <c r="U208" s="104">
        <f t="shared" si="91"/>
        <v>96</v>
      </c>
      <c r="V208" s="104">
        <f t="shared" si="91"/>
        <v>204</v>
      </c>
      <c r="W208" s="104">
        <f t="shared" si="91"/>
        <v>120</v>
      </c>
      <c r="X208" s="104"/>
      <c r="Y208" s="104"/>
      <c r="Z208" s="104">
        <f t="shared" si="91"/>
        <v>118</v>
      </c>
      <c r="AA208" s="104">
        <f t="shared" si="91"/>
        <v>117</v>
      </c>
      <c r="AB208" s="104">
        <f t="shared" si="91"/>
        <v>30</v>
      </c>
      <c r="AC208" s="104">
        <f t="shared" si="91"/>
        <v>62</v>
      </c>
      <c r="AD208" s="104">
        <f t="shared" si="91"/>
        <v>156</v>
      </c>
      <c r="AE208" s="104"/>
      <c r="AF208" s="104"/>
      <c r="AG208" s="104">
        <f t="shared" ref="AG208:AH208" si="92">AG206-AG204</f>
        <v>70</v>
      </c>
      <c r="AH208" s="104">
        <f t="shared" si="92"/>
        <v>81</v>
      </c>
      <c r="AI208" s="153">
        <f t="shared" si="84"/>
        <v>2370</v>
      </c>
    </row>
    <row r="209" spans="1:36" ht="16.5" thickBot="1" x14ac:dyDescent="0.3">
      <c r="A209" s="315"/>
      <c r="B209" s="303" t="s">
        <v>116</v>
      </c>
      <c r="C209" s="304"/>
      <c r="D209" s="104"/>
      <c r="E209" s="104">
        <f>E190+E192+E194+E196+E198+E200</f>
        <v>0</v>
      </c>
      <c r="F209" s="104">
        <f t="shared" ref="F209:AD209" si="93">F190+F192+F194+F196+F198+F200</f>
        <v>0</v>
      </c>
      <c r="G209" s="104">
        <f t="shared" si="93"/>
        <v>1</v>
      </c>
      <c r="H209" s="104">
        <f t="shared" si="93"/>
        <v>0</v>
      </c>
      <c r="I209" s="104">
        <f t="shared" si="93"/>
        <v>0</v>
      </c>
      <c r="J209" s="104"/>
      <c r="K209" s="104"/>
      <c r="L209" s="104">
        <f t="shared" si="93"/>
        <v>2</v>
      </c>
      <c r="M209" s="104">
        <f t="shared" si="93"/>
        <v>0</v>
      </c>
      <c r="N209" s="104">
        <f t="shared" si="93"/>
        <v>1</v>
      </c>
      <c r="O209" s="104">
        <f t="shared" si="93"/>
        <v>0</v>
      </c>
      <c r="P209" s="104">
        <f t="shared" si="93"/>
        <v>0</v>
      </c>
      <c r="Q209" s="104"/>
      <c r="R209" s="104"/>
      <c r="S209" s="104">
        <f t="shared" si="93"/>
        <v>0</v>
      </c>
      <c r="T209" s="104">
        <f t="shared" si="93"/>
        <v>0</v>
      </c>
      <c r="U209" s="104">
        <f t="shared" si="93"/>
        <v>0</v>
      </c>
      <c r="V209" s="104">
        <f t="shared" si="93"/>
        <v>0</v>
      </c>
      <c r="W209" s="104">
        <f t="shared" si="93"/>
        <v>0</v>
      </c>
      <c r="X209" s="104"/>
      <c r="Y209" s="104"/>
      <c r="Z209" s="104">
        <f t="shared" si="93"/>
        <v>1</v>
      </c>
      <c r="AA209" s="104">
        <f t="shared" si="93"/>
        <v>0</v>
      </c>
      <c r="AB209" s="104">
        <f t="shared" si="93"/>
        <v>0</v>
      </c>
      <c r="AC209" s="104">
        <f t="shared" si="93"/>
        <v>0</v>
      </c>
      <c r="AD209" s="104">
        <f t="shared" si="93"/>
        <v>0</v>
      </c>
      <c r="AE209" s="104"/>
      <c r="AF209" s="104"/>
      <c r="AG209" s="104">
        <f t="shared" ref="AG209:AH209" si="94">AG190+AG192+AG194+AG196+AG198+AG200</f>
        <v>0</v>
      </c>
      <c r="AH209" s="104">
        <f t="shared" si="94"/>
        <v>0</v>
      </c>
      <c r="AI209" s="149">
        <f t="shared" si="84"/>
        <v>5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>
        <v>15</v>
      </c>
      <c r="AH211" s="109">
        <v>0</v>
      </c>
      <c r="AI211" s="110">
        <f t="shared" ref="AI211:AI232" si="95">SUM(D211:AH211)</f>
        <v>124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>
        <v>59</v>
      </c>
      <c r="AH212" s="181">
        <v>60</v>
      </c>
      <c r="AI212" s="146">
        <f t="shared" si="95"/>
        <v>1063</v>
      </c>
    </row>
    <row r="213" spans="1:36" ht="15.75" x14ac:dyDescent="0.25">
      <c r="A213" s="315"/>
      <c r="B213" s="296"/>
      <c r="C213" s="99" t="s">
        <v>103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>
        <v>0</v>
      </c>
      <c r="AH213" s="181">
        <v>3</v>
      </c>
      <c r="AI213" s="146">
        <f t="shared" si="95"/>
        <v>51</v>
      </c>
    </row>
    <row r="214" spans="1:36" ht="15.75" x14ac:dyDescent="0.25">
      <c r="A214" s="315"/>
      <c r="B214" s="296"/>
      <c r="C214" s="99" t="s">
        <v>117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>
        <v>49</v>
      </c>
      <c r="AH214" s="181">
        <v>40</v>
      </c>
      <c r="AI214" s="146">
        <f t="shared" si="95"/>
        <v>917</v>
      </c>
    </row>
    <row r="215" spans="1:36" ht="15.75" x14ac:dyDescent="0.25">
      <c r="A215" s="315"/>
      <c r="B215" s="296"/>
      <c r="C215" s="99" t="s">
        <v>118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>
        <v>0</v>
      </c>
      <c r="AH215" s="181">
        <v>4</v>
      </c>
      <c r="AI215" s="146">
        <f t="shared" si="95"/>
        <v>13</v>
      </c>
    </row>
    <row r="216" spans="1:36" ht="15.75" x14ac:dyDescent="0.25">
      <c r="A216" s="315"/>
      <c r="B216" s="296"/>
      <c r="C216" s="99" t="s">
        <v>104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>
        <v>53</v>
      </c>
      <c r="AH216" s="181">
        <v>38</v>
      </c>
      <c r="AI216" s="146">
        <f t="shared" si="95"/>
        <v>1000</v>
      </c>
    </row>
    <row r="217" spans="1:36" ht="15.75" x14ac:dyDescent="0.25">
      <c r="A217" s="315"/>
      <c r="B217" s="296"/>
      <c r="C217" s="99" t="s">
        <v>105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>
        <v>1</v>
      </c>
      <c r="AH217" s="181">
        <v>2</v>
      </c>
      <c r="AI217" s="146">
        <f t="shared" si="95"/>
        <v>29</v>
      </c>
    </row>
    <row r="218" spans="1:36" ht="15.75" x14ac:dyDescent="0.25">
      <c r="A218" s="315"/>
      <c r="B218" s="296"/>
      <c r="C218" s="99" t="s">
        <v>106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>
        <v>57</v>
      </c>
      <c r="AH218" s="181">
        <v>58</v>
      </c>
      <c r="AI218" s="146">
        <f t="shared" si="95"/>
        <v>1233</v>
      </c>
    </row>
    <row r="219" spans="1:36" ht="15.75" x14ac:dyDescent="0.25">
      <c r="A219" s="315"/>
      <c r="B219" s="296"/>
      <c r="C219" s="99" t="s">
        <v>107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>
        <v>0</v>
      </c>
      <c r="AH219" s="181">
        <v>3</v>
      </c>
      <c r="AI219" s="146">
        <f t="shared" si="95"/>
        <v>28</v>
      </c>
    </row>
    <row r="220" spans="1:36" ht="15.75" x14ac:dyDescent="0.25">
      <c r="A220" s="315"/>
      <c r="B220" s="296"/>
      <c r="C220" s="99" t="s">
        <v>108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>
        <v>21</v>
      </c>
      <c r="AH220" s="181">
        <v>12</v>
      </c>
      <c r="AI220" s="146">
        <f t="shared" si="95"/>
        <v>345</v>
      </c>
    </row>
    <row r="221" spans="1:36" ht="15.75" x14ac:dyDescent="0.25">
      <c r="A221" s="315"/>
      <c r="B221" s="296"/>
      <c r="C221" s="99" t="s">
        <v>109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>
        <v>3</v>
      </c>
      <c r="AH221" s="181">
        <v>0</v>
      </c>
      <c r="AI221" s="146">
        <f t="shared" si="95"/>
        <v>42</v>
      </c>
    </row>
    <row r="222" spans="1:36" ht="15.75" x14ac:dyDescent="0.25">
      <c r="A222" s="315"/>
      <c r="B222" s="296"/>
      <c r="C222" s="99" t="s">
        <v>110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>
        <v>13</v>
      </c>
      <c r="AH222" s="181">
        <v>17</v>
      </c>
      <c r="AI222" s="146">
        <f t="shared" si="95"/>
        <v>243</v>
      </c>
    </row>
    <row r="223" spans="1:36" ht="15.75" x14ac:dyDescent="0.25">
      <c r="A223" s="315"/>
      <c r="B223" s="296"/>
      <c r="C223" s="99" t="s">
        <v>111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>
        <v>1</v>
      </c>
      <c r="AH223" s="181">
        <v>1</v>
      </c>
      <c r="AI223" s="146">
        <f t="shared" si="95"/>
        <v>13</v>
      </c>
    </row>
    <row r="224" spans="1:36" ht="15.75" x14ac:dyDescent="0.25">
      <c r="A224" s="315"/>
      <c r="B224" s="296"/>
      <c r="C224" s="99" t="s">
        <v>112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>
        <v>24</v>
      </c>
      <c r="AH224" s="181">
        <v>17</v>
      </c>
      <c r="AI224" s="147">
        <f t="shared" si="95"/>
        <v>409</v>
      </c>
    </row>
    <row r="225" spans="1:36" ht="15.75" x14ac:dyDescent="0.25">
      <c r="A225" s="315"/>
      <c r="B225" s="296"/>
      <c r="C225" s="99" t="s">
        <v>113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>
        <v>2</v>
      </c>
      <c r="AH225" s="181">
        <v>1</v>
      </c>
      <c r="AI225" s="147">
        <f t="shared" si="95"/>
        <v>30</v>
      </c>
    </row>
    <row r="226" spans="1:36" ht="16.5" thickBot="1" x14ac:dyDescent="0.3">
      <c r="A226" s="315"/>
      <c r="B226" s="296"/>
      <c r="C226" s="100" t="s">
        <v>114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>
        <v>12</v>
      </c>
      <c r="AH226" s="181">
        <v>62</v>
      </c>
      <c r="AI226" s="151">
        <f t="shared" si="95"/>
        <v>492</v>
      </c>
    </row>
    <row r="227" spans="1:36" ht="18.75" x14ac:dyDescent="0.25">
      <c r="A227" s="315"/>
      <c r="B227" s="297" t="s">
        <v>72</v>
      </c>
      <c r="C227" s="298"/>
      <c r="D227" s="182"/>
      <c r="E227" s="182">
        <f t="shared" ref="E227:AD227" si="96">SUM(E212:E226)</f>
        <v>241</v>
      </c>
      <c r="F227" s="182">
        <f t="shared" si="96"/>
        <v>232</v>
      </c>
      <c r="G227" s="182">
        <f t="shared" si="96"/>
        <v>275</v>
      </c>
      <c r="H227" s="182">
        <f t="shared" si="96"/>
        <v>236</v>
      </c>
      <c r="I227" s="182">
        <f t="shared" si="96"/>
        <v>285</v>
      </c>
      <c r="J227" s="182"/>
      <c r="K227" s="182"/>
      <c r="L227" s="182">
        <f t="shared" si="96"/>
        <v>261</v>
      </c>
      <c r="M227" s="182">
        <f t="shared" si="96"/>
        <v>243</v>
      </c>
      <c r="N227" s="182">
        <f t="shared" si="96"/>
        <v>154</v>
      </c>
      <c r="O227" s="182">
        <f t="shared" si="96"/>
        <v>265</v>
      </c>
      <c r="P227" s="182">
        <f t="shared" si="96"/>
        <v>285</v>
      </c>
      <c r="Q227" s="182"/>
      <c r="R227" s="182"/>
      <c r="S227" s="182">
        <f t="shared" si="96"/>
        <v>257</v>
      </c>
      <c r="T227" s="182">
        <f t="shared" si="96"/>
        <v>211</v>
      </c>
      <c r="U227" s="182">
        <f t="shared" si="96"/>
        <v>324</v>
      </c>
      <c r="V227" s="182">
        <f t="shared" si="96"/>
        <v>206</v>
      </c>
      <c r="W227" s="182">
        <f t="shared" si="96"/>
        <v>337</v>
      </c>
      <c r="X227" s="182"/>
      <c r="Y227" s="182"/>
      <c r="Z227" s="182">
        <f t="shared" si="96"/>
        <v>233</v>
      </c>
      <c r="AA227" s="182">
        <f t="shared" si="96"/>
        <v>307</v>
      </c>
      <c r="AB227" s="182">
        <f t="shared" si="96"/>
        <v>350</v>
      </c>
      <c r="AC227" s="182">
        <f t="shared" si="96"/>
        <v>265</v>
      </c>
      <c r="AD227" s="182">
        <f t="shared" si="96"/>
        <v>328</v>
      </c>
      <c r="AE227" s="182"/>
      <c r="AF227" s="182"/>
      <c r="AG227" s="182">
        <f t="shared" ref="AG227:AH227" si="97">SUM(AG212:AG226)</f>
        <v>295</v>
      </c>
      <c r="AH227" s="182">
        <f t="shared" si="97"/>
        <v>318</v>
      </c>
      <c r="AI227" s="150">
        <f t="shared" si="95"/>
        <v>5908</v>
      </c>
    </row>
    <row r="228" spans="1:36" ht="18.75" x14ac:dyDescent="0.25">
      <c r="A228" s="315"/>
      <c r="B228" s="299" t="s">
        <v>71</v>
      </c>
      <c r="C228" s="300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>
        <v>295</v>
      </c>
      <c r="AH228" s="104">
        <v>318</v>
      </c>
      <c r="AI228" s="145">
        <f t="shared" si="95"/>
        <v>5908</v>
      </c>
    </row>
    <row r="229" spans="1:36" ht="18.75" x14ac:dyDescent="0.25">
      <c r="A229" s="315"/>
      <c r="B229" s="301" t="s">
        <v>115</v>
      </c>
      <c r="C229" s="302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 t="shared" si="95"/>
        <v>8800</v>
      </c>
    </row>
    <row r="230" spans="1:36" ht="18.75" x14ac:dyDescent="0.25">
      <c r="A230" s="315"/>
      <c r="B230" s="301" t="s">
        <v>125</v>
      </c>
      <c r="C230" s="302"/>
      <c r="D230" s="104"/>
      <c r="E230" s="104">
        <f>E229-E228</f>
        <v>159</v>
      </c>
      <c r="F230" s="104">
        <f t="shared" ref="F230:AD230" si="98">F229-F228</f>
        <v>168</v>
      </c>
      <c r="G230" s="104">
        <f t="shared" si="98"/>
        <v>125</v>
      </c>
      <c r="H230" s="104">
        <f t="shared" si="98"/>
        <v>164</v>
      </c>
      <c r="I230" s="104">
        <f t="shared" si="98"/>
        <v>115</v>
      </c>
      <c r="J230" s="104"/>
      <c r="K230" s="104"/>
      <c r="L230" s="104">
        <f t="shared" si="98"/>
        <v>139</v>
      </c>
      <c r="M230" s="104">
        <f t="shared" si="98"/>
        <v>157</v>
      </c>
      <c r="N230" s="104">
        <f t="shared" si="98"/>
        <v>246</v>
      </c>
      <c r="O230" s="104">
        <f t="shared" si="98"/>
        <v>135</v>
      </c>
      <c r="P230" s="104">
        <f t="shared" si="98"/>
        <v>115</v>
      </c>
      <c r="Q230" s="104"/>
      <c r="R230" s="104"/>
      <c r="S230" s="104">
        <f t="shared" si="98"/>
        <v>143</v>
      </c>
      <c r="T230" s="104">
        <f t="shared" si="98"/>
        <v>189</v>
      </c>
      <c r="U230" s="104">
        <f t="shared" si="98"/>
        <v>76</v>
      </c>
      <c r="V230" s="104">
        <f t="shared" si="98"/>
        <v>194</v>
      </c>
      <c r="W230" s="104">
        <f t="shared" si="98"/>
        <v>63</v>
      </c>
      <c r="X230" s="104"/>
      <c r="Y230" s="104"/>
      <c r="Z230" s="104">
        <f t="shared" si="98"/>
        <v>167</v>
      </c>
      <c r="AA230" s="104">
        <f t="shared" si="98"/>
        <v>93</v>
      </c>
      <c r="AB230" s="104">
        <f t="shared" si="98"/>
        <v>50</v>
      </c>
      <c r="AC230" s="104">
        <f t="shared" si="98"/>
        <v>135</v>
      </c>
      <c r="AD230" s="104">
        <f t="shared" si="98"/>
        <v>72</v>
      </c>
      <c r="AE230" s="104"/>
      <c r="AF230" s="104"/>
      <c r="AG230" s="104">
        <f t="shared" ref="AG230" si="99">AG229-AG228</f>
        <v>105</v>
      </c>
      <c r="AH230" s="104">
        <f t="shared" ref="AH230" si="100">AH229-AH228</f>
        <v>82</v>
      </c>
      <c r="AI230" s="153">
        <f t="shared" si="95"/>
        <v>2892</v>
      </c>
    </row>
    <row r="231" spans="1:36" ht="18.75" x14ac:dyDescent="0.25">
      <c r="A231" s="315"/>
      <c r="B231" s="301" t="s">
        <v>197</v>
      </c>
      <c r="C231" s="302"/>
      <c r="D231" s="104"/>
      <c r="E231" s="104">
        <f t="shared" ref="E231:AD231" si="101">E229-E227</f>
        <v>159</v>
      </c>
      <c r="F231" s="104">
        <f t="shared" si="101"/>
        <v>168</v>
      </c>
      <c r="G231" s="104">
        <f t="shared" si="101"/>
        <v>125</v>
      </c>
      <c r="H231" s="104">
        <f t="shared" si="101"/>
        <v>164</v>
      </c>
      <c r="I231" s="104">
        <f t="shared" si="101"/>
        <v>115</v>
      </c>
      <c r="J231" s="104"/>
      <c r="K231" s="104"/>
      <c r="L231" s="104">
        <f t="shared" si="101"/>
        <v>139</v>
      </c>
      <c r="M231" s="104">
        <f t="shared" si="101"/>
        <v>157</v>
      </c>
      <c r="N231" s="104">
        <f t="shared" si="101"/>
        <v>246</v>
      </c>
      <c r="O231" s="104">
        <f t="shared" si="101"/>
        <v>135</v>
      </c>
      <c r="P231" s="104">
        <f t="shared" si="101"/>
        <v>115</v>
      </c>
      <c r="Q231" s="104"/>
      <c r="R231" s="104"/>
      <c r="S231" s="104">
        <f t="shared" si="101"/>
        <v>143</v>
      </c>
      <c r="T231" s="104">
        <f t="shared" si="101"/>
        <v>189</v>
      </c>
      <c r="U231" s="104">
        <f t="shared" si="101"/>
        <v>76</v>
      </c>
      <c r="V231" s="104">
        <f t="shared" si="101"/>
        <v>194</v>
      </c>
      <c r="W231" s="104">
        <f t="shared" si="101"/>
        <v>63</v>
      </c>
      <c r="X231" s="104"/>
      <c r="Y231" s="104"/>
      <c r="Z231" s="104">
        <f t="shared" si="101"/>
        <v>167</v>
      </c>
      <c r="AA231" s="104">
        <f t="shared" si="101"/>
        <v>93</v>
      </c>
      <c r="AB231" s="104">
        <f t="shared" si="101"/>
        <v>50</v>
      </c>
      <c r="AC231" s="104">
        <f t="shared" si="101"/>
        <v>135</v>
      </c>
      <c r="AD231" s="104">
        <f t="shared" si="101"/>
        <v>72</v>
      </c>
      <c r="AE231" s="104"/>
      <c r="AF231" s="104"/>
      <c r="AG231" s="104">
        <f t="shared" ref="AG231:AH231" si="102">AG229-AG227</f>
        <v>105</v>
      </c>
      <c r="AH231" s="104">
        <f t="shared" si="102"/>
        <v>82</v>
      </c>
      <c r="AI231" s="153">
        <f t="shared" si="95"/>
        <v>2892</v>
      </c>
    </row>
    <row r="232" spans="1:36" ht="16.5" thickBot="1" x14ac:dyDescent="0.3">
      <c r="A232" s="315"/>
      <c r="B232" s="303" t="s">
        <v>116</v>
      </c>
      <c r="C232" s="304"/>
      <c r="D232" s="104"/>
      <c r="E232" s="104">
        <f>E213+E215+E217+E219+E221+E223</f>
        <v>6</v>
      </c>
      <c r="F232" s="104">
        <f t="shared" ref="F232:AD232" si="103">F213+F215+F217+F219+F221+F223</f>
        <v>4</v>
      </c>
      <c r="G232" s="104">
        <f t="shared" si="103"/>
        <v>3</v>
      </c>
      <c r="H232" s="104">
        <f t="shared" si="103"/>
        <v>5</v>
      </c>
      <c r="I232" s="104">
        <f t="shared" si="103"/>
        <v>10</v>
      </c>
      <c r="J232" s="104"/>
      <c r="K232" s="104"/>
      <c r="L232" s="104">
        <f t="shared" si="103"/>
        <v>12</v>
      </c>
      <c r="M232" s="104">
        <f t="shared" si="103"/>
        <v>6</v>
      </c>
      <c r="N232" s="104">
        <f t="shared" si="103"/>
        <v>2</v>
      </c>
      <c r="O232" s="104">
        <f t="shared" si="103"/>
        <v>8</v>
      </c>
      <c r="P232" s="104">
        <f t="shared" si="103"/>
        <v>9</v>
      </c>
      <c r="Q232" s="104"/>
      <c r="R232" s="104"/>
      <c r="S232" s="104">
        <f t="shared" si="103"/>
        <v>9</v>
      </c>
      <c r="T232" s="104">
        <f t="shared" si="103"/>
        <v>11</v>
      </c>
      <c r="U232" s="104">
        <f t="shared" si="103"/>
        <v>6</v>
      </c>
      <c r="V232" s="104">
        <f t="shared" si="103"/>
        <v>20</v>
      </c>
      <c r="W232" s="104">
        <f t="shared" si="103"/>
        <v>6</v>
      </c>
      <c r="X232" s="104"/>
      <c r="Y232" s="104"/>
      <c r="Z232" s="104">
        <f t="shared" si="103"/>
        <v>6</v>
      </c>
      <c r="AA232" s="104">
        <f t="shared" si="103"/>
        <v>3</v>
      </c>
      <c r="AB232" s="104">
        <f t="shared" si="103"/>
        <v>8</v>
      </c>
      <c r="AC232" s="104">
        <f t="shared" si="103"/>
        <v>11</v>
      </c>
      <c r="AD232" s="104">
        <f t="shared" si="103"/>
        <v>13</v>
      </c>
      <c r="AE232" s="104"/>
      <c r="AF232" s="104"/>
      <c r="AG232" s="104">
        <f t="shared" ref="AG232:AH232" si="104">AG213+AG215+AG217+AG219+AG221+AG223</f>
        <v>5</v>
      </c>
      <c r="AH232" s="104">
        <f t="shared" si="104"/>
        <v>13</v>
      </c>
      <c r="AI232" s="149">
        <f t="shared" si="95"/>
        <v>176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>
        <v>6</v>
      </c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>
        <v>3</v>
      </c>
      <c r="AH234" s="109">
        <v>2</v>
      </c>
      <c r="AI234" s="110">
        <f t="shared" ref="AI234:AI255" si="105">SUM(D234:AH234)</f>
        <v>129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>
        <v>33</v>
      </c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>
        <v>25</v>
      </c>
      <c r="AH235" s="181">
        <v>66</v>
      </c>
      <c r="AI235" s="146">
        <f t="shared" si="105"/>
        <v>933</v>
      </c>
    </row>
    <row r="236" spans="1:36" ht="15.75" x14ac:dyDescent="0.25">
      <c r="A236" s="315"/>
      <c r="B236" s="296"/>
      <c r="C236" s="99" t="s">
        <v>103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>
        <v>1</v>
      </c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>
        <v>1</v>
      </c>
      <c r="AH236" s="181">
        <v>4</v>
      </c>
      <c r="AI236" s="146">
        <f t="shared" si="105"/>
        <v>30</v>
      </c>
    </row>
    <row r="237" spans="1:36" ht="15.75" x14ac:dyDescent="0.25">
      <c r="A237" s="315"/>
      <c r="B237" s="296"/>
      <c r="C237" s="99" t="s">
        <v>117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>
        <v>22</v>
      </c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>
        <v>21</v>
      </c>
      <c r="AH237" s="181">
        <v>37</v>
      </c>
      <c r="AI237" s="146">
        <f t="shared" si="105"/>
        <v>564</v>
      </c>
    </row>
    <row r="238" spans="1:36" ht="15.75" x14ac:dyDescent="0.25">
      <c r="A238" s="315"/>
      <c r="B238" s="296"/>
      <c r="C238" s="99" t="s">
        <v>118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>
        <v>1</v>
      </c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>
        <v>0</v>
      </c>
      <c r="AH238" s="181">
        <v>0</v>
      </c>
      <c r="AI238" s="146">
        <f t="shared" si="105"/>
        <v>13</v>
      </c>
    </row>
    <row r="239" spans="1:36" ht="15.75" x14ac:dyDescent="0.25">
      <c r="A239" s="315"/>
      <c r="B239" s="296"/>
      <c r="C239" s="99" t="s">
        <v>104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>
        <v>104</v>
      </c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>
        <v>99</v>
      </c>
      <c r="AH239" s="181">
        <v>121</v>
      </c>
      <c r="AI239" s="146">
        <f t="shared" si="105"/>
        <v>2525</v>
      </c>
    </row>
    <row r="240" spans="1:36" ht="15.75" x14ac:dyDescent="0.25">
      <c r="A240" s="315"/>
      <c r="B240" s="296"/>
      <c r="C240" s="99" t="s">
        <v>105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>
        <v>6</v>
      </c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>
        <v>8</v>
      </c>
      <c r="AH240" s="181">
        <v>10</v>
      </c>
      <c r="AI240" s="146">
        <f t="shared" si="105"/>
        <v>176</v>
      </c>
    </row>
    <row r="241" spans="1:36" ht="15.75" x14ac:dyDescent="0.25">
      <c r="A241" s="315"/>
      <c r="B241" s="296"/>
      <c r="C241" s="99" t="s">
        <v>106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>
        <v>34</v>
      </c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>
        <v>50</v>
      </c>
      <c r="AH241" s="181">
        <v>63</v>
      </c>
      <c r="AI241" s="146">
        <f t="shared" si="105"/>
        <v>952</v>
      </c>
    </row>
    <row r="242" spans="1:36" ht="15.75" x14ac:dyDescent="0.25">
      <c r="A242" s="315"/>
      <c r="B242" s="296"/>
      <c r="C242" s="99" t="s">
        <v>107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>
        <v>1</v>
      </c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>
        <v>1</v>
      </c>
      <c r="AH242" s="181">
        <v>2</v>
      </c>
      <c r="AI242" s="146">
        <f t="shared" si="105"/>
        <v>30</v>
      </c>
    </row>
    <row r="243" spans="1:36" ht="15.75" x14ac:dyDescent="0.25">
      <c r="A243" s="315"/>
      <c r="B243" s="296"/>
      <c r="C243" s="99" t="s">
        <v>108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>
        <v>27</v>
      </c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>
        <v>41</v>
      </c>
      <c r="AH243" s="181">
        <v>35</v>
      </c>
      <c r="AI243" s="146">
        <f t="shared" si="105"/>
        <v>705</v>
      </c>
    </row>
    <row r="244" spans="1:36" ht="15.75" x14ac:dyDescent="0.25">
      <c r="A244" s="315"/>
      <c r="B244" s="296"/>
      <c r="C244" s="99" t="s">
        <v>109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>
        <v>0</v>
      </c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>
        <v>0</v>
      </c>
      <c r="AH244" s="181">
        <v>2</v>
      </c>
      <c r="AI244" s="146">
        <f t="shared" si="105"/>
        <v>29</v>
      </c>
    </row>
    <row r="245" spans="1:36" ht="15.75" x14ac:dyDescent="0.25">
      <c r="A245" s="315"/>
      <c r="B245" s="296"/>
      <c r="C245" s="99" t="s">
        <v>110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>
        <v>4</v>
      </c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>
        <v>9</v>
      </c>
      <c r="AH245" s="181">
        <v>7</v>
      </c>
      <c r="AI245" s="146">
        <f t="shared" si="105"/>
        <v>174</v>
      </c>
    </row>
    <row r="246" spans="1:36" ht="15.75" x14ac:dyDescent="0.25">
      <c r="A246" s="315"/>
      <c r="B246" s="296"/>
      <c r="C246" s="99" t="s">
        <v>111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>
        <v>0</v>
      </c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>
        <v>0</v>
      </c>
      <c r="AH246" s="181">
        <v>0</v>
      </c>
      <c r="AI246" s="146">
        <f t="shared" si="105"/>
        <v>3</v>
      </c>
    </row>
    <row r="247" spans="1:36" ht="15.75" x14ac:dyDescent="0.25">
      <c r="A247" s="315"/>
      <c r="B247" s="296"/>
      <c r="C247" s="99" t="s">
        <v>112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>
        <v>7</v>
      </c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>
        <v>11</v>
      </c>
      <c r="AH247" s="181">
        <v>17</v>
      </c>
      <c r="AI247" s="147">
        <f t="shared" si="105"/>
        <v>236</v>
      </c>
    </row>
    <row r="248" spans="1:36" ht="15.75" x14ac:dyDescent="0.25">
      <c r="A248" s="315"/>
      <c r="B248" s="296"/>
      <c r="C248" s="99" t="s">
        <v>113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>
        <v>0</v>
      </c>
      <c r="AH248" s="181">
        <v>0</v>
      </c>
      <c r="AI248" s="147">
        <f t="shared" si="105"/>
        <v>9</v>
      </c>
    </row>
    <row r="249" spans="1:36" ht="16.5" thickBot="1" x14ac:dyDescent="0.3">
      <c r="A249" s="315"/>
      <c r="B249" s="296"/>
      <c r="C249" s="100" t="s">
        <v>114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>
        <v>13</v>
      </c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>
        <v>10</v>
      </c>
      <c r="AH249" s="181">
        <v>14</v>
      </c>
      <c r="AI249" s="151">
        <f t="shared" si="105"/>
        <v>283</v>
      </c>
    </row>
    <row r="250" spans="1:36" ht="18.75" x14ac:dyDescent="0.25">
      <c r="A250" s="315"/>
      <c r="B250" s="297" t="s">
        <v>72</v>
      </c>
      <c r="C250" s="298"/>
      <c r="D250" s="182"/>
      <c r="E250" s="182">
        <f t="shared" ref="E250:AD250" si="106">SUM(E235:E249)</f>
        <v>281</v>
      </c>
      <c r="F250" s="182">
        <f t="shared" si="106"/>
        <v>298</v>
      </c>
      <c r="G250" s="182">
        <f t="shared" si="106"/>
        <v>293</v>
      </c>
      <c r="H250" s="182">
        <f t="shared" si="106"/>
        <v>281</v>
      </c>
      <c r="I250" s="182">
        <f t="shared" si="106"/>
        <v>300</v>
      </c>
      <c r="J250" s="182"/>
      <c r="K250" s="182"/>
      <c r="L250" s="182">
        <f t="shared" si="106"/>
        <v>245</v>
      </c>
      <c r="M250" s="182">
        <f t="shared" si="106"/>
        <v>258</v>
      </c>
      <c r="N250" s="182">
        <f t="shared" si="106"/>
        <v>253</v>
      </c>
      <c r="O250" s="182">
        <f t="shared" si="106"/>
        <v>315</v>
      </c>
      <c r="P250" s="182">
        <f t="shared" si="106"/>
        <v>370</v>
      </c>
      <c r="Q250" s="182"/>
      <c r="R250" s="182"/>
      <c r="S250" s="182">
        <f t="shared" si="106"/>
        <v>302</v>
      </c>
      <c r="T250" s="182">
        <f t="shared" si="106"/>
        <v>311</v>
      </c>
      <c r="U250" s="182">
        <f t="shared" si="106"/>
        <v>301</v>
      </c>
      <c r="V250" s="182">
        <f t="shared" si="106"/>
        <v>310</v>
      </c>
      <c r="W250" s="182">
        <f t="shared" si="106"/>
        <v>348</v>
      </c>
      <c r="X250" s="182"/>
      <c r="Y250" s="182"/>
      <c r="Z250" s="182">
        <f t="shared" si="106"/>
        <v>324</v>
      </c>
      <c r="AA250" s="182">
        <f t="shared" si="106"/>
        <v>292</v>
      </c>
      <c r="AB250" s="182">
        <f t="shared" si="106"/>
        <v>356</v>
      </c>
      <c r="AC250" s="182">
        <f t="shared" si="106"/>
        <v>292</v>
      </c>
      <c r="AD250" s="182">
        <f t="shared" si="106"/>
        <v>278</v>
      </c>
      <c r="AE250" s="182"/>
      <c r="AF250" s="182"/>
      <c r="AG250" s="182">
        <f t="shared" ref="AG250:AH250" si="107">SUM(AG235:AG249)</f>
        <v>276</v>
      </c>
      <c r="AH250" s="182">
        <f t="shared" si="107"/>
        <v>378</v>
      </c>
      <c r="AI250" s="150">
        <f t="shared" si="105"/>
        <v>6662</v>
      </c>
    </row>
    <row r="251" spans="1:36" ht="18.75" x14ac:dyDescent="0.25">
      <c r="A251" s="315"/>
      <c r="B251" s="299" t="s">
        <v>71</v>
      </c>
      <c r="C251" s="300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>
        <v>249</v>
      </c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>
        <v>275</v>
      </c>
      <c r="AH251" s="104">
        <v>372</v>
      </c>
      <c r="AI251" s="145">
        <f t="shared" si="105"/>
        <v>6607</v>
      </c>
    </row>
    <row r="252" spans="1:36" ht="18.75" x14ac:dyDescent="0.25">
      <c r="A252" s="315"/>
      <c r="B252" s="301" t="s">
        <v>115</v>
      </c>
      <c r="C252" s="302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 t="shared" si="105"/>
        <v>8800</v>
      </c>
    </row>
    <row r="253" spans="1:36" ht="18.75" x14ac:dyDescent="0.25">
      <c r="A253" s="315"/>
      <c r="B253" s="301" t="s">
        <v>125</v>
      </c>
      <c r="C253" s="302"/>
      <c r="D253" s="104"/>
      <c r="E253" s="104">
        <f>E252-E251</f>
        <v>119</v>
      </c>
      <c r="F253" s="104">
        <f t="shared" ref="F253:AD253" si="108">F252-F251</f>
        <v>104</v>
      </c>
      <c r="G253" s="104">
        <f t="shared" si="108"/>
        <v>107</v>
      </c>
      <c r="H253" s="104">
        <f t="shared" si="108"/>
        <v>119</v>
      </c>
      <c r="I253" s="104">
        <f t="shared" si="108"/>
        <v>108</v>
      </c>
      <c r="J253" s="104"/>
      <c r="K253" s="104"/>
      <c r="L253" s="104">
        <f t="shared" si="108"/>
        <v>160</v>
      </c>
      <c r="M253" s="104">
        <f t="shared" si="108"/>
        <v>144</v>
      </c>
      <c r="N253" s="104">
        <f t="shared" si="108"/>
        <v>151</v>
      </c>
      <c r="O253" s="104">
        <f t="shared" si="108"/>
        <v>85</v>
      </c>
      <c r="P253" s="104">
        <f t="shared" si="108"/>
        <v>30</v>
      </c>
      <c r="Q253" s="104"/>
      <c r="R253" s="104"/>
      <c r="S253" s="104">
        <f t="shared" si="108"/>
        <v>103</v>
      </c>
      <c r="T253" s="104">
        <f t="shared" si="108"/>
        <v>93</v>
      </c>
      <c r="U253" s="104">
        <f t="shared" si="108"/>
        <v>100</v>
      </c>
      <c r="V253" s="104">
        <f t="shared" si="108"/>
        <v>93</v>
      </c>
      <c r="W253" s="104">
        <f t="shared" si="108"/>
        <v>52</v>
      </c>
      <c r="X253" s="104"/>
      <c r="Y253" s="104"/>
      <c r="Z253" s="104">
        <f t="shared" si="108"/>
        <v>76</v>
      </c>
      <c r="AA253" s="104">
        <f t="shared" si="108"/>
        <v>108</v>
      </c>
      <c r="AB253" s="104">
        <f t="shared" si="108"/>
        <v>49</v>
      </c>
      <c r="AC253" s="104">
        <f t="shared" si="108"/>
        <v>113</v>
      </c>
      <c r="AD253" s="104">
        <f t="shared" si="108"/>
        <v>126</v>
      </c>
      <c r="AE253" s="104"/>
      <c r="AF253" s="104"/>
      <c r="AG253" s="104">
        <f t="shared" ref="AG253" si="109">AG252-AG251</f>
        <v>125</v>
      </c>
      <c r="AH253" s="104">
        <f t="shared" ref="AH253" si="110">AH252-AH251</f>
        <v>28</v>
      </c>
      <c r="AI253" s="153">
        <f t="shared" si="105"/>
        <v>2193</v>
      </c>
    </row>
    <row r="254" spans="1:36" ht="18.75" x14ac:dyDescent="0.25">
      <c r="A254" s="315"/>
      <c r="B254" s="301" t="s">
        <v>197</v>
      </c>
      <c r="C254" s="302"/>
      <c r="D254" s="104"/>
      <c r="E254" s="104">
        <f>E252-E250</f>
        <v>119</v>
      </c>
      <c r="F254" s="104">
        <f t="shared" ref="F254:AD254" si="111">F252-F250</f>
        <v>102</v>
      </c>
      <c r="G254" s="104">
        <f t="shared" si="111"/>
        <v>107</v>
      </c>
      <c r="H254" s="104">
        <f t="shared" si="111"/>
        <v>119</v>
      </c>
      <c r="I254" s="104">
        <f t="shared" si="111"/>
        <v>100</v>
      </c>
      <c r="J254" s="104"/>
      <c r="K254" s="104"/>
      <c r="L254" s="104">
        <f t="shared" si="111"/>
        <v>155</v>
      </c>
      <c r="M254" s="104">
        <f t="shared" si="111"/>
        <v>142</v>
      </c>
      <c r="N254" s="104">
        <f t="shared" si="111"/>
        <v>147</v>
      </c>
      <c r="O254" s="104">
        <f t="shared" si="111"/>
        <v>85</v>
      </c>
      <c r="P254" s="104">
        <f t="shared" si="111"/>
        <v>30</v>
      </c>
      <c r="Q254" s="104"/>
      <c r="R254" s="104"/>
      <c r="S254" s="104">
        <f t="shared" si="111"/>
        <v>98</v>
      </c>
      <c r="T254" s="104">
        <f t="shared" si="111"/>
        <v>89</v>
      </c>
      <c r="U254" s="104">
        <f t="shared" si="111"/>
        <v>99</v>
      </c>
      <c r="V254" s="104">
        <f t="shared" si="111"/>
        <v>90</v>
      </c>
      <c r="W254" s="104">
        <f t="shared" si="111"/>
        <v>52</v>
      </c>
      <c r="X254" s="104"/>
      <c r="Y254" s="104"/>
      <c r="Z254" s="104">
        <f t="shared" si="111"/>
        <v>76</v>
      </c>
      <c r="AA254" s="104">
        <f t="shared" si="111"/>
        <v>108</v>
      </c>
      <c r="AB254" s="104">
        <f t="shared" si="111"/>
        <v>44</v>
      </c>
      <c r="AC254" s="104">
        <f t="shared" si="111"/>
        <v>108</v>
      </c>
      <c r="AD254" s="104">
        <f t="shared" si="111"/>
        <v>122</v>
      </c>
      <c r="AE254" s="104"/>
      <c r="AF254" s="104"/>
      <c r="AG254" s="104">
        <f t="shared" ref="AG254:AH254" si="112">AG252-AG250</f>
        <v>124</v>
      </c>
      <c r="AH254" s="104">
        <f t="shared" si="112"/>
        <v>22</v>
      </c>
      <c r="AI254" s="153">
        <f t="shared" si="105"/>
        <v>2138</v>
      </c>
    </row>
    <row r="255" spans="1:36" ht="16.5" thickBot="1" x14ac:dyDescent="0.3">
      <c r="A255" s="315"/>
      <c r="B255" s="303" t="s">
        <v>116</v>
      </c>
      <c r="C255" s="304"/>
      <c r="D255" s="104"/>
      <c r="E255" s="104">
        <f>E236+E238+E240+E242+E244+E246</f>
        <v>8</v>
      </c>
      <c r="F255" s="104">
        <f t="shared" ref="F255:AD255" si="113">F236+F238+F240+F242+F244+F246</f>
        <v>9</v>
      </c>
      <c r="G255" s="104">
        <f t="shared" si="113"/>
        <v>18</v>
      </c>
      <c r="H255" s="104">
        <f t="shared" si="113"/>
        <v>8</v>
      </c>
      <c r="I255" s="104">
        <f t="shared" si="113"/>
        <v>13</v>
      </c>
      <c r="J255" s="104"/>
      <c r="K255" s="104"/>
      <c r="L255" s="104">
        <f t="shared" si="113"/>
        <v>7</v>
      </c>
      <c r="M255" s="104">
        <f t="shared" si="113"/>
        <v>7</v>
      </c>
      <c r="N255" s="104">
        <f t="shared" si="113"/>
        <v>9</v>
      </c>
      <c r="O255" s="104">
        <f t="shared" si="113"/>
        <v>13</v>
      </c>
      <c r="P255" s="104">
        <f t="shared" si="113"/>
        <v>20</v>
      </c>
      <c r="Q255" s="104"/>
      <c r="R255" s="104"/>
      <c r="S255" s="104">
        <f t="shared" si="113"/>
        <v>16</v>
      </c>
      <c r="T255" s="104">
        <f t="shared" si="113"/>
        <v>12</v>
      </c>
      <c r="U255" s="104">
        <f t="shared" si="113"/>
        <v>12</v>
      </c>
      <c r="V255" s="104">
        <f t="shared" si="113"/>
        <v>11</v>
      </c>
      <c r="W255" s="104">
        <f t="shared" si="113"/>
        <v>11</v>
      </c>
      <c r="X255" s="104"/>
      <c r="Y255" s="104"/>
      <c r="Z255" s="104">
        <f t="shared" si="113"/>
        <v>19</v>
      </c>
      <c r="AA255" s="104">
        <f t="shared" si="113"/>
        <v>11</v>
      </c>
      <c r="AB255" s="104">
        <f t="shared" si="113"/>
        <v>16</v>
      </c>
      <c r="AC255" s="104">
        <f t="shared" si="113"/>
        <v>21</v>
      </c>
      <c r="AD255" s="104">
        <f t="shared" si="113"/>
        <v>12</v>
      </c>
      <c r="AE255" s="104"/>
      <c r="AF255" s="104"/>
      <c r="AG255" s="104">
        <f t="shared" ref="AG255:AH255" si="114">AG236+AG238+AG240+AG242+AG244+AG246</f>
        <v>10</v>
      </c>
      <c r="AH255" s="104">
        <f t="shared" si="114"/>
        <v>18</v>
      </c>
      <c r="AI255" s="149">
        <f t="shared" si="105"/>
        <v>281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>
        <v>0</v>
      </c>
      <c r="AH257" s="109">
        <v>1</v>
      </c>
      <c r="AI257" s="110">
        <f t="shared" ref="AI257:AI278" si="115">SUM(D257:AH257)</f>
        <v>50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>
        <v>6</v>
      </c>
      <c r="AH258" s="181">
        <v>0</v>
      </c>
      <c r="AI258" s="146">
        <f t="shared" si="115"/>
        <v>63</v>
      </c>
    </row>
    <row r="259" spans="1:35" ht="15.75" x14ac:dyDescent="0.25">
      <c r="A259" s="315"/>
      <c r="B259" s="296"/>
      <c r="C259" s="99" t="s">
        <v>103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>
        <v>1</v>
      </c>
      <c r="AH259" s="181">
        <v>0</v>
      </c>
      <c r="AI259" s="146">
        <f t="shared" si="115"/>
        <v>6</v>
      </c>
    </row>
    <row r="260" spans="1:35" ht="15.75" x14ac:dyDescent="0.25">
      <c r="A260" s="315"/>
      <c r="B260" s="296"/>
      <c r="C260" s="99" t="s">
        <v>117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>
        <v>5</v>
      </c>
      <c r="AH260" s="181">
        <v>1</v>
      </c>
      <c r="AI260" s="146">
        <f t="shared" si="115"/>
        <v>42</v>
      </c>
    </row>
    <row r="261" spans="1:35" ht="15.75" x14ac:dyDescent="0.25">
      <c r="A261" s="315"/>
      <c r="B261" s="296"/>
      <c r="C261" s="99" t="s">
        <v>118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>
        <v>1</v>
      </c>
      <c r="AH261" s="181">
        <v>0</v>
      </c>
      <c r="AI261" s="146">
        <f t="shared" si="115"/>
        <v>17</v>
      </c>
    </row>
    <row r="262" spans="1:35" ht="15.75" x14ac:dyDescent="0.25">
      <c r="A262" s="315"/>
      <c r="B262" s="296"/>
      <c r="C262" s="99" t="s">
        <v>104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>
        <v>120</v>
      </c>
      <c r="AH262" s="181">
        <v>129</v>
      </c>
      <c r="AI262" s="146">
        <f t="shared" si="115"/>
        <v>2787</v>
      </c>
    </row>
    <row r="263" spans="1:35" ht="15.75" x14ac:dyDescent="0.25">
      <c r="A263" s="315"/>
      <c r="B263" s="296"/>
      <c r="C263" s="99" t="s">
        <v>105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>
        <v>14</v>
      </c>
      <c r="AH263" s="181">
        <v>8</v>
      </c>
      <c r="AI263" s="146">
        <f t="shared" si="115"/>
        <v>293</v>
      </c>
    </row>
    <row r="264" spans="1:35" ht="15.75" x14ac:dyDescent="0.25">
      <c r="A264" s="315"/>
      <c r="B264" s="296"/>
      <c r="C264" s="99" t="s">
        <v>106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>
        <v>70</v>
      </c>
      <c r="AH264" s="181">
        <v>83</v>
      </c>
      <c r="AI264" s="146">
        <f t="shared" si="115"/>
        <v>1537</v>
      </c>
    </row>
    <row r="265" spans="1:35" ht="15.75" x14ac:dyDescent="0.25">
      <c r="A265" s="315"/>
      <c r="B265" s="296"/>
      <c r="C265" s="99" t="s">
        <v>107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>
        <v>2</v>
      </c>
      <c r="AH265" s="181">
        <v>3</v>
      </c>
      <c r="AI265" s="146">
        <f t="shared" si="115"/>
        <v>119</v>
      </c>
    </row>
    <row r="266" spans="1:35" ht="15.75" x14ac:dyDescent="0.25">
      <c r="A266" s="315"/>
      <c r="B266" s="296"/>
      <c r="C266" s="99" t="s">
        <v>108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>
        <v>39</v>
      </c>
      <c r="AH266" s="181">
        <v>38</v>
      </c>
      <c r="AI266" s="146">
        <f t="shared" si="115"/>
        <v>1022</v>
      </c>
    </row>
    <row r="267" spans="1:35" ht="15.75" x14ac:dyDescent="0.25">
      <c r="A267" s="315"/>
      <c r="B267" s="296"/>
      <c r="C267" s="99" t="s">
        <v>109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>
        <v>5</v>
      </c>
      <c r="AH267" s="181">
        <v>7</v>
      </c>
      <c r="AI267" s="146">
        <f t="shared" si="115"/>
        <v>116</v>
      </c>
    </row>
    <row r="268" spans="1:35" ht="15.75" x14ac:dyDescent="0.25">
      <c r="A268" s="315"/>
      <c r="B268" s="296"/>
      <c r="C268" s="99" t="s">
        <v>110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>
        <v>19</v>
      </c>
      <c r="AH268" s="181">
        <v>30</v>
      </c>
      <c r="AI268" s="146">
        <f t="shared" si="115"/>
        <v>596</v>
      </c>
    </row>
    <row r="269" spans="1:35" ht="15.75" x14ac:dyDescent="0.25">
      <c r="A269" s="315"/>
      <c r="B269" s="296"/>
      <c r="C269" s="99" t="s">
        <v>111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>
        <v>2</v>
      </c>
      <c r="AH269" s="181">
        <v>2</v>
      </c>
      <c r="AI269" s="146">
        <f t="shared" si="115"/>
        <v>69</v>
      </c>
    </row>
    <row r="270" spans="1:35" ht="15.75" x14ac:dyDescent="0.25">
      <c r="A270" s="315"/>
      <c r="B270" s="296"/>
      <c r="C270" s="99" t="s">
        <v>112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>
        <v>0</v>
      </c>
      <c r="AH270" s="181">
        <v>1</v>
      </c>
      <c r="AI270" s="147">
        <f t="shared" si="115"/>
        <v>7</v>
      </c>
    </row>
    <row r="271" spans="1:35" ht="15.75" x14ac:dyDescent="0.25">
      <c r="A271" s="315"/>
      <c r="B271" s="296"/>
      <c r="C271" s="99" t="s">
        <v>113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>
        <v>0</v>
      </c>
      <c r="AH271" s="181">
        <v>0</v>
      </c>
      <c r="AI271" s="147">
        <f t="shared" si="115"/>
        <v>0</v>
      </c>
    </row>
    <row r="272" spans="1:35" ht="16.5" thickBot="1" x14ac:dyDescent="0.3">
      <c r="A272" s="315"/>
      <c r="B272" s="296"/>
      <c r="C272" s="100" t="s">
        <v>114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>
        <v>6</v>
      </c>
      <c r="AH272" s="181">
        <v>6</v>
      </c>
      <c r="AI272" s="151">
        <f t="shared" si="115"/>
        <v>183</v>
      </c>
    </row>
    <row r="273" spans="1:36" ht="18.75" x14ac:dyDescent="0.25">
      <c r="A273" s="315"/>
      <c r="B273" s="297" t="s">
        <v>72</v>
      </c>
      <c r="C273" s="298"/>
      <c r="D273" s="182"/>
      <c r="E273" s="182">
        <f t="shared" ref="E273:AD273" si="116">SUM(E258:E272)</f>
        <v>311</v>
      </c>
      <c r="F273" s="182">
        <f t="shared" si="116"/>
        <v>344</v>
      </c>
      <c r="G273" s="182">
        <f t="shared" si="116"/>
        <v>317</v>
      </c>
      <c r="H273" s="182">
        <f t="shared" si="116"/>
        <v>281</v>
      </c>
      <c r="I273" s="182">
        <f t="shared" si="116"/>
        <v>364</v>
      </c>
      <c r="J273" s="182"/>
      <c r="K273" s="182"/>
      <c r="L273" s="182">
        <f t="shared" si="116"/>
        <v>244</v>
      </c>
      <c r="M273" s="182">
        <f t="shared" si="116"/>
        <v>332</v>
      </c>
      <c r="N273" s="182">
        <f t="shared" si="116"/>
        <v>250</v>
      </c>
      <c r="O273" s="182">
        <f t="shared" si="116"/>
        <v>292</v>
      </c>
      <c r="P273" s="182">
        <f t="shared" si="116"/>
        <v>371</v>
      </c>
      <c r="Q273" s="182"/>
      <c r="R273" s="182"/>
      <c r="S273" s="182">
        <f t="shared" si="116"/>
        <v>310</v>
      </c>
      <c r="T273" s="182">
        <f t="shared" si="116"/>
        <v>280</v>
      </c>
      <c r="U273" s="182">
        <f t="shared" si="116"/>
        <v>331</v>
      </c>
      <c r="V273" s="182">
        <f t="shared" si="116"/>
        <v>238</v>
      </c>
      <c r="W273" s="182">
        <f t="shared" si="116"/>
        <v>400</v>
      </c>
      <c r="X273" s="182"/>
      <c r="Y273" s="182"/>
      <c r="Z273" s="182">
        <f t="shared" si="116"/>
        <v>316</v>
      </c>
      <c r="AA273" s="182">
        <f t="shared" si="116"/>
        <v>261</v>
      </c>
      <c r="AB273" s="182">
        <f t="shared" si="116"/>
        <v>378</v>
      </c>
      <c r="AC273" s="182">
        <f t="shared" si="116"/>
        <v>319</v>
      </c>
      <c r="AD273" s="182">
        <f t="shared" si="116"/>
        <v>320</v>
      </c>
      <c r="AE273" s="182"/>
      <c r="AF273" s="182"/>
      <c r="AG273" s="182">
        <f t="shared" ref="AG273:AH273" si="117">SUM(AG258:AG272)</f>
        <v>290</v>
      </c>
      <c r="AH273" s="182">
        <f t="shared" si="117"/>
        <v>308</v>
      </c>
      <c r="AI273" s="150">
        <f t="shared" si="115"/>
        <v>6857</v>
      </c>
    </row>
    <row r="274" spans="1:36" ht="18.75" x14ac:dyDescent="0.25">
      <c r="A274" s="315"/>
      <c r="B274" s="299" t="s">
        <v>71</v>
      </c>
      <c r="C274" s="300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>
        <v>289</v>
      </c>
      <c r="AH274" s="104">
        <v>306</v>
      </c>
      <c r="AI274" s="145">
        <f t="shared" si="115"/>
        <v>6829</v>
      </c>
    </row>
    <row r="275" spans="1:36" ht="18.75" x14ac:dyDescent="0.25">
      <c r="A275" s="315"/>
      <c r="B275" s="301" t="s">
        <v>115</v>
      </c>
      <c r="C275" s="302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 t="shared" si="115"/>
        <v>8800</v>
      </c>
    </row>
    <row r="276" spans="1:36" ht="18.75" x14ac:dyDescent="0.25">
      <c r="A276" s="315"/>
      <c r="B276" s="301" t="s">
        <v>125</v>
      </c>
      <c r="C276" s="302"/>
      <c r="D276" s="104"/>
      <c r="E276" s="104">
        <f>E275-E274</f>
        <v>89</v>
      </c>
      <c r="F276" s="104">
        <f t="shared" ref="F276:AD276" si="118">F275-F274</f>
        <v>56</v>
      </c>
      <c r="G276" s="104">
        <f t="shared" si="118"/>
        <v>85</v>
      </c>
      <c r="H276" s="104">
        <f t="shared" si="118"/>
        <v>120</v>
      </c>
      <c r="I276" s="104">
        <f t="shared" si="118"/>
        <v>38</v>
      </c>
      <c r="J276" s="104"/>
      <c r="K276" s="104"/>
      <c r="L276" s="104">
        <f t="shared" si="118"/>
        <v>156</v>
      </c>
      <c r="M276" s="104">
        <f t="shared" si="118"/>
        <v>68</v>
      </c>
      <c r="N276" s="104">
        <f t="shared" si="118"/>
        <v>153</v>
      </c>
      <c r="O276" s="104">
        <f t="shared" si="118"/>
        <v>108</v>
      </c>
      <c r="P276" s="104">
        <f t="shared" si="118"/>
        <v>29</v>
      </c>
      <c r="Q276" s="104"/>
      <c r="R276" s="104"/>
      <c r="S276" s="104">
        <f t="shared" si="118"/>
        <v>95</v>
      </c>
      <c r="T276" s="104">
        <f t="shared" si="118"/>
        <v>121</v>
      </c>
      <c r="U276" s="104">
        <f t="shared" si="118"/>
        <v>70</v>
      </c>
      <c r="V276" s="104">
        <f t="shared" si="118"/>
        <v>165</v>
      </c>
      <c r="W276" s="104">
        <f t="shared" si="118"/>
        <v>0</v>
      </c>
      <c r="X276" s="104"/>
      <c r="Y276" s="104"/>
      <c r="Z276" s="104">
        <f t="shared" si="118"/>
        <v>85</v>
      </c>
      <c r="AA276" s="104">
        <f t="shared" si="118"/>
        <v>140</v>
      </c>
      <c r="AB276" s="104">
        <f t="shared" si="118"/>
        <v>25</v>
      </c>
      <c r="AC276" s="104">
        <f t="shared" si="118"/>
        <v>81</v>
      </c>
      <c r="AD276" s="104">
        <f t="shared" si="118"/>
        <v>82</v>
      </c>
      <c r="AE276" s="104"/>
      <c r="AF276" s="104"/>
      <c r="AG276" s="104">
        <f t="shared" ref="AG276" si="119">AG275-AG274</f>
        <v>111</v>
      </c>
      <c r="AH276" s="104">
        <f t="shared" ref="AH276" si="120">AH275-AH274</f>
        <v>94</v>
      </c>
      <c r="AI276" s="153">
        <f t="shared" si="115"/>
        <v>1971</v>
      </c>
    </row>
    <row r="277" spans="1:36" ht="18.75" x14ac:dyDescent="0.25">
      <c r="A277" s="315"/>
      <c r="B277" s="301" t="s">
        <v>197</v>
      </c>
      <c r="C277" s="302"/>
      <c r="D277" s="104"/>
      <c r="E277" s="104">
        <f t="shared" ref="E277:AD277" si="121">E275-E273</f>
        <v>89</v>
      </c>
      <c r="F277" s="104">
        <f t="shared" si="121"/>
        <v>56</v>
      </c>
      <c r="G277" s="104">
        <f t="shared" si="121"/>
        <v>83</v>
      </c>
      <c r="H277" s="104">
        <f t="shared" si="121"/>
        <v>119</v>
      </c>
      <c r="I277" s="104">
        <f t="shared" si="121"/>
        <v>36</v>
      </c>
      <c r="J277" s="104"/>
      <c r="K277" s="104"/>
      <c r="L277" s="104">
        <f t="shared" si="121"/>
        <v>156</v>
      </c>
      <c r="M277" s="104">
        <f t="shared" si="121"/>
        <v>68</v>
      </c>
      <c r="N277" s="104">
        <f t="shared" si="121"/>
        <v>150</v>
      </c>
      <c r="O277" s="104">
        <f t="shared" si="121"/>
        <v>108</v>
      </c>
      <c r="P277" s="104">
        <f t="shared" si="121"/>
        <v>29</v>
      </c>
      <c r="Q277" s="104"/>
      <c r="R277" s="104"/>
      <c r="S277" s="104">
        <f t="shared" si="121"/>
        <v>90</v>
      </c>
      <c r="T277" s="104">
        <f t="shared" si="121"/>
        <v>120</v>
      </c>
      <c r="U277" s="104">
        <f t="shared" si="121"/>
        <v>69</v>
      </c>
      <c r="V277" s="104">
        <f t="shared" si="121"/>
        <v>162</v>
      </c>
      <c r="W277" s="104">
        <f t="shared" si="121"/>
        <v>0</v>
      </c>
      <c r="X277" s="104"/>
      <c r="Y277" s="104"/>
      <c r="Z277" s="104">
        <f t="shared" si="121"/>
        <v>84</v>
      </c>
      <c r="AA277" s="104">
        <f t="shared" si="121"/>
        <v>139</v>
      </c>
      <c r="AB277" s="104">
        <f t="shared" si="121"/>
        <v>22</v>
      </c>
      <c r="AC277" s="104">
        <f t="shared" si="121"/>
        <v>81</v>
      </c>
      <c r="AD277" s="104">
        <f t="shared" si="121"/>
        <v>80</v>
      </c>
      <c r="AE277" s="104"/>
      <c r="AF277" s="104"/>
      <c r="AG277" s="104">
        <f t="shared" ref="AG277:AH277" si="122">AG275-AG273</f>
        <v>110</v>
      </c>
      <c r="AH277" s="104">
        <f t="shared" si="122"/>
        <v>92</v>
      </c>
      <c r="AI277" s="153">
        <f t="shared" si="115"/>
        <v>1943</v>
      </c>
    </row>
    <row r="278" spans="1:36" ht="16.5" thickBot="1" x14ac:dyDescent="0.3">
      <c r="A278" s="315"/>
      <c r="B278" s="303" t="s">
        <v>116</v>
      </c>
      <c r="C278" s="304"/>
      <c r="D278" s="104"/>
      <c r="E278" s="104">
        <f>E259+E261+E263+E265+E267+E269</f>
        <v>24</v>
      </c>
      <c r="F278" s="104">
        <f t="shared" ref="F278:AD278" si="123">F259+F261+F263+F265+F267+F269</f>
        <v>39</v>
      </c>
      <c r="G278" s="104">
        <f t="shared" si="123"/>
        <v>24</v>
      </c>
      <c r="H278" s="104">
        <f t="shared" si="123"/>
        <v>20</v>
      </c>
      <c r="I278" s="104">
        <f t="shared" si="123"/>
        <v>21</v>
      </c>
      <c r="J278" s="104"/>
      <c r="K278" s="104"/>
      <c r="L278" s="104">
        <f t="shared" si="123"/>
        <v>18</v>
      </c>
      <c r="M278" s="104">
        <f t="shared" si="123"/>
        <v>42</v>
      </c>
      <c r="N278" s="104">
        <f t="shared" si="123"/>
        <v>18</v>
      </c>
      <c r="O278" s="104">
        <f t="shared" si="123"/>
        <v>38</v>
      </c>
      <c r="P278" s="104">
        <f t="shared" si="123"/>
        <v>26</v>
      </c>
      <c r="Q278" s="104"/>
      <c r="R278" s="104"/>
      <c r="S278" s="104">
        <f t="shared" si="123"/>
        <v>56</v>
      </c>
      <c r="T278" s="104">
        <f t="shared" si="123"/>
        <v>21</v>
      </c>
      <c r="U278" s="104">
        <f t="shared" si="123"/>
        <v>26</v>
      </c>
      <c r="V278" s="104">
        <f t="shared" si="123"/>
        <v>22</v>
      </c>
      <c r="W278" s="104">
        <f t="shared" si="123"/>
        <v>35</v>
      </c>
      <c r="X278" s="104"/>
      <c r="Y278" s="104"/>
      <c r="Z278" s="104">
        <f t="shared" si="123"/>
        <v>36</v>
      </c>
      <c r="AA278" s="104">
        <f t="shared" si="123"/>
        <v>16</v>
      </c>
      <c r="AB278" s="104">
        <f t="shared" si="123"/>
        <v>32</v>
      </c>
      <c r="AC278" s="104">
        <f t="shared" si="123"/>
        <v>29</v>
      </c>
      <c r="AD278" s="104">
        <f t="shared" si="123"/>
        <v>32</v>
      </c>
      <c r="AE278" s="104"/>
      <c r="AF278" s="104"/>
      <c r="AG278" s="104">
        <f t="shared" ref="AG278:AH278" si="124">AG259+AG261+AG263+AG265+AG267+AG269</f>
        <v>25</v>
      </c>
      <c r="AH278" s="104">
        <f t="shared" si="124"/>
        <v>20</v>
      </c>
      <c r="AI278" s="149">
        <f t="shared" si="115"/>
        <v>620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>
        <v>2</v>
      </c>
      <c r="AH280" s="109">
        <v>4</v>
      </c>
      <c r="AI280" s="110">
        <f t="shared" ref="AI280:AI301" si="125">SUM(D280:AH280)</f>
        <v>81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>
        <v>54</v>
      </c>
      <c r="AH281" s="181">
        <v>54</v>
      </c>
      <c r="AI281" s="146">
        <f t="shared" si="125"/>
        <v>1108</v>
      </c>
    </row>
    <row r="282" spans="1:36" ht="15.75" x14ac:dyDescent="0.25">
      <c r="A282" s="315"/>
      <c r="B282" s="296"/>
      <c r="C282" s="99" t="s">
        <v>103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>
        <v>3</v>
      </c>
      <c r="AH282" s="181">
        <v>0</v>
      </c>
      <c r="AI282" s="146">
        <f t="shared" si="125"/>
        <v>14</v>
      </c>
    </row>
    <row r="283" spans="1:36" ht="15.75" x14ac:dyDescent="0.25">
      <c r="A283" s="315"/>
      <c r="B283" s="296"/>
      <c r="C283" s="99" t="s">
        <v>117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>
        <v>40</v>
      </c>
      <c r="AH283" s="181">
        <v>44</v>
      </c>
      <c r="AI283" s="146">
        <f t="shared" si="125"/>
        <v>988</v>
      </c>
    </row>
    <row r="284" spans="1:36" ht="15.75" x14ac:dyDescent="0.25">
      <c r="A284" s="315"/>
      <c r="B284" s="296"/>
      <c r="C284" s="99" t="s">
        <v>118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>
        <v>1</v>
      </c>
      <c r="AH284" s="181">
        <v>0</v>
      </c>
      <c r="AI284" s="146">
        <f t="shared" si="125"/>
        <v>18</v>
      </c>
    </row>
    <row r="285" spans="1:36" ht="15.75" x14ac:dyDescent="0.25">
      <c r="A285" s="315"/>
      <c r="B285" s="296"/>
      <c r="C285" s="99" t="s">
        <v>104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>
        <v>86</v>
      </c>
      <c r="AH285" s="181">
        <v>94</v>
      </c>
      <c r="AI285" s="146">
        <f t="shared" si="125"/>
        <v>1811</v>
      </c>
    </row>
    <row r="286" spans="1:36" ht="15.75" x14ac:dyDescent="0.25">
      <c r="A286" s="315"/>
      <c r="B286" s="296"/>
      <c r="C286" s="99" t="s">
        <v>105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>
        <v>6</v>
      </c>
      <c r="AH286" s="181">
        <v>8</v>
      </c>
      <c r="AI286" s="146">
        <f t="shared" si="125"/>
        <v>164</v>
      </c>
    </row>
    <row r="287" spans="1:36" ht="15.75" x14ac:dyDescent="0.25">
      <c r="A287" s="315"/>
      <c r="B287" s="296"/>
      <c r="C287" s="99" t="s">
        <v>106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>
        <v>130</v>
      </c>
      <c r="AH287" s="181">
        <v>117</v>
      </c>
      <c r="AI287" s="146">
        <f t="shared" si="125"/>
        <v>2528</v>
      </c>
    </row>
    <row r="288" spans="1:36" ht="15.75" x14ac:dyDescent="0.25">
      <c r="A288" s="315"/>
      <c r="B288" s="296"/>
      <c r="C288" s="99" t="s">
        <v>107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>
        <v>6</v>
      </c>
      <c r="AH288" s="181">
        <v>2</v>
      </c>
      <c r="AI288" s="146">
        <f t="shared" si="125"/>
        <v>85</v>
      </c>
    </row>
    <row r="289" spans="1:36" ht="15.75" x14ac:dyDescent="0.25">
      <c r="A289" s="315"/>
      <c r="B289" s="296"/>
      <c r="C289" s="99" t="s">
        <v>108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>
        <v>31</v>
      </c>
      <c r="AH289" s="181">
        <v>38</v>
      </c>
      <c r="AI289" s="146">
        <f t="shared" si="125"/>
        <v>730</v>
      </c>
    </row>
    <row r="290" spans="1:36" ht="15.75" x14ac:dyDescent="0.25">
      <c r="A290" s="315"/>
      <c r="B290" s="296"/>
      <c r="C290" s="99" t="s">
        <v>109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>
        <v>2</v>
      </c>
      <c r="AH290" s="181">
        <v>4</v>
      </c>
      <c r="AI290" s="146">
        <f t="shared" si="125"/>
        <v>55</v>
      </c>
    </row>
    <row r="291" spans="1:36" ht="15.75" x14ac:dyDescent="0.25">
      <c r="A291" s="315"/>
      <c r="B291" s="296"/>
      <c r="C291" s="99" t="s">
        <v>110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>
        <v>32</v>
      </c>
      <c r="AH291" s="181">
        <v>29</v>
      </c>
      <c r="AI291" s="146">
        <f t="shared" si="125"/>
        <v>669</v>
      </c>
    </row>
    <row r="292" spans="1:36" ht="15.75" x14ac:dyDescent="0.25">
      <c r="A292" s="315"/>
      <c r="B292" s="296"/>
      <c r="C292" s="99" t="s">
        <v>111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>
        <v>0</v>
      </c>
      <c r="AH292" s="181">
        <v>0</v>
      </c>
      <c r="AI292" s="146">
        <f t="shared" si="125"/>
        <v>25</v>
      </c>
    </row>
    <row r="293" spans="1:36" ht="15.75" x14ac:dyDescent="0.25">
      <c r="A293" s="315"/>
      <c r="B293" s="296"/>
      <c r="C293" s="99" t="s">
        <v>112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>
        <v>0</v>
      </c>
      <c r="AH293" s="181">
        <v>3</v>
      </c>
      <c r="AI293" s="147">
        <f t="shared" si="125"/>
        <v>34</v>
      </c>
    </row>
    <row r="294" spans="1:36" ht="15.75" x14ac:dyDescent="0.25">
      <c r="A294" s="315"/>
      <c r="B294" s="296"/>
      <c r="C294" s="99" t="s">
        <v>113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>
        <v>0</v>
      </c>
      <c r="AH294" s="181">
        <v>0</v>
      </c>
      <c r="AI294" s="147">
        <f t="shared" si="125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>
        <v>9</v>
      </c>
      <c r="AH295" s="181">
        <v>7</v>
      </c>
      <c r="AI295" s="151">
        <f t="shared" si="125"/>
        <v>183</v>
      </c>
    </row>
    <row r="296" spans="1:36" ht="18.75" x14ac:dyDescent="0.25">
      <c r="A296" s="315"/>
      <c r="B296" s="297" t="s">
        <v>72</v>
      </c>
      <c r="C296" s="298"/>
      <c r="D296" s="182"/>
      <c r="E296" s="182">
        <f t="shared" ref="E296:AD296" si="126">SUM(E281:E295)</f>
        <v>400</v>
      </c>
      <c r="F296" s="182">
        <f t="shared" si="126"/>
        <v>385</v>
      </c>
      <c r="G296" s="182">
        <f t="shared" si="126"/>
        <v>400</v>
      </c>
      <c r="H296" s="182">
        <f t="shared" si="126"/>
        <v>394</v>
      </c>
      <c r="I296" s="182">
        <f t="shared" si="126"/>
        <v>379</v>
      </c>
      <c r="J296" s="182"/>
      <c r="K296" s="182"/>
      <c r="L296" s="182">
        <f t="shared" si="126"/>
        <v>349</v>
      </c>
      <c r="M296" s="182">
        <f t="shared" si="126"/>
        <v>400</v>
      </c>
      <c r="N296" s="182">
        <f t="shared" si="126"/>
        <v>314</v>
      </c>
      <c r="O296" s="182">
        <f t="shared" si="126"/>
        <v>400</v>
      </c>
      <c r="P296" s="182">
        <f t="shared" si="126"/>
        <v>400</v>
      </c>
      <c r="Q296" s="182"/>
      <c r="R296" s="182"/>
      <c r="S296" s="182">
        <f t="shared" si="126"/>
        <v>382</v>
      </c>
      <c r="T296" s="182">
        <f t="shared" si="126"/>
        <v>367</v>
      </c>
      <c r="U296" s="182">
        <f t="shared" si="126"/>
        <v>400</v>
      </c>
      <c r="V296" s="182">
        <f t="shared" si="126"/>
        <v>319</v>
      </c>
      <c r="W296" s="182">
        <f t="shared" si="126"/>
        <v>400</v>
      </c>
      <c r="X296" s="182"/>
      <c r="Y296" s="182"/>
      <c r="Z296" s="182">
        <f t="shared" si="126"/>
        <v>367</v>
      </c>
      <c r="AA296" s="182">
        <f t="shared" si="126"/>
        <v>384</v>
      </c>
      <c r="AB296" s="182">
        <f t="shared" si="126"/>
        <v>400</v>
      </c>
      <c r="AC296" s="182">
        <f t="shared" si="126"/>
        <v>374</v>
      </c>
      <c r="AD296" s="182">
        <f t="shared" si="126"/>
        <v>398</v>
      </c>
      <c r="AE296" s="182"/>
      <c r="AF296" s="182"/>
      <c r="AG296" s="182">
        <f t="shared" ref="AG296:AH296" si="127">SUM(AG281:AG295)</f>
        <v>400</v>
      </c>
      <c r="AH296" s="182">
        <f t="shared" si="127"/>
        <v>400</v>
      </c>
      <c r="AI296" s="150">
        <f t="shared" si="125"/>
        <v>8412</v>
      </c>
    </row>
    <row r="297" spans="1:36" ht="18.75" x14ac:dyDescent="0.25">
      <c r="A297" s="315"/>
      <c r="B297" s="299" t="s">
        <v>71</v>
      </c>
      <c r="C297" s="300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>
        <v>400</v>
      </c>
      <c r="AH297" s="104">
        <v>400</v>
      </c>
      <c r="AI297" s="145">
        <f t="shared" si="125"/>
        <v>8412</v>
      </c>
    </row>
    <row r="298" spans="1:36" ht="18.75" x14ac:dyDescent="0.25">
      <c r="A298" s="315"/>
      <c r="B298" s="301" t="s">
        <v>115</v>
      </c>
      <c r="C298" s="302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 t="shared" si="125"/>
        <v>8800</v>
      </c>
    </row>
    <row r="299" spans="1:36" ht="18.75" x14ac:dyDescent="0.25">
      <c r="A299" s="315"/>
      <c r="B299" s="301" t="s">
        <v>125</v>
      </c>
      <c r="C299" s="302"/>
      <c r="D299" s="104"/>
      <c r="E299" s="104">
        <f>E298-E297</f>
        <v>0</v>
      </c>
      <c r="F299" s="104">
        <f t="shared" ref="F299:AD299" si="128">F298-F297</f>
        <v>15</v>
      </c>
      <c r="G299" s="104">
        <f t="shared" si="128"/>
        <v>0</v>
      </c>
      <c r="H299" s="104">
        <f t="shared" si="128"/>
        <v>6</v>
      </c>
      <c r="I299" s="104">
        <f t="shared" si="128"/>
        <v>21</v>
      </c>
      <c r="J299" s="104"/>
      <c r="K299" s="104"/>
      <c r="L299" s="104">
        <f t="shared" si="128"/>
        <v>51</v>
      </c>
      <c r="M299" s="104">
        <f t="shared" si="128"/>
        <v>0</v>
      </c>
      <c r="N299" s="104">
        <f t="shared" si="128"/>
        <v>86</v>
      </c>
      <c r="O299" s="104">
        <f t="shared" si="128"/>
        <v>0</v>
      </c>
      <c r="P299" s="104">
        <f t="shared" si="128"/>
        <v>0</v>
      </c>
      <c r="Q299" s="104"/>
      <c r="R299" s="104"/>
      <c r="S299" s="104">
        <f t="shared" si="128"/>
        <v>18</v>
      </c>
      <c r="T299" s="104">
        <f t="shared" si="128"/>
        <v>33</v>
      </c>
      <c r="U299" s="104">
        <f t="shared" si="128"/>
        <v>0</v>
      </c>
      <c r="V299" s="104">
        <f t="shared" si="128"/>
        <v>81</v>
      </c>
      <c r="W299" s="104">
        <f t="shared" si="128"/>
        <v>0</v>
      </c>
      <c r="X299" s="104"/>
      <c r="Y299" s="104"/>
      <c r="Z299" s="104">
        <f t="shared" si="128"/>
        <v>33</v>
      </c>
      <c r="AA299" s="104">
        <f t="shared" si="128"/>
        <v>16</v>
      </c>
      <c r="AB299" s="104">
        <f t="shared" si="128"/>
        <v>0</v>
      </c>
      <c r="AC299" s="104">
        <f t="shared" si="128"/>
        <v>26</v>
      </c>
      <c r="AD299" s="104">
        <f t="shared" si="128"/>
        <v>2</v>
      </c>
      <c r="AE299" s="104"/>
      <c r="AF299" s="104"/>
      <c r="AG299" s="104">
        <f t="shared" ref="AG299" si="129">AG298-AG297</f>
        <v>0</v>
      </c>
      <c r="AH299" s="104">
        <f t="shared" ref="AH299" si="130">AH298-AH297</f>
        <v>0</v>
      </c>
      <c r="AI299" s="153">
        <f t="shared" si="125"/>
        <v>388</v>
      </c>
    </row>
    <row r="300" spans="1:36" ht="18.75" x14ac:dyDescent="0.25">
      <c r="A300" s="315"/>
      <c r="B300" s="301" t="s">
        <v>197</v>
      </c>
      <c r="C300" s="302"/>
      <c r="D300" s="104"/>
      <c r="E300" s="104">
        <f>E298-E296</f>
        <v>0</v>
      </c>
      <c r="F300" s="104">
        <f t="shared" ref="F300:AD300" si="131">F298-F296</f>
        <v>15</v>
      </c>
      <c r="G300" s="104">
        <f t="shared" si="131"/>
        <v>0</v>
      </c>
      <c r="H300" s="104">
        <f t="shared" si="131"/>
        <v>6</v>
      </c>
      <c r="I300" s="104">
        <f t="shared" si="131"/>
        <v>21</v>
      </c>
      <c r="J300" s="104"/>
      <c r="K300" s="104"/>
      <c r="L300" s="104">
        <f t="shared" si="131"/>
        <v>51</v>
      </c>
      <c r="M300" s="104">
        <f t="shared" si="131"/>
        <v>0</v>
      </c>
      <c r="N300" s="104">
        <f t="shared" si="131"/>
        <v>86</v>
      </c>
      <c r="O300" s="104">
        <f t="shared" si="131"/>
        <v>0</v>
      </c>
      <c r="P300" s="104">
        <f t="shared" si="131"/>
        <v>0</v>
      </c>
      <c r="Q300" s="104"/>
      <c r="R300" s="104"/>
      <c r="S300" s="104">
        <f t="shared" si="131"/>
        <v>18</v>
      </c>
      <c r="T300" s="104">
        <f t="shared" si="131"/>
        <v>33</v>
      </c>
      <c r="U300" s="104">
        <f t="shared" si="131"/>
        <v>0</v>
      </c>
      <c r="V300" s="104">
        <f t="shared" si="131"/>
        <v>81</v>
      </c>
      <c r="W300" s="104">
        <f t="shared" si="131"/>
        <v>0</v>
      </c>
      <c r="X300" s="104"/>
      <c r="Y300" s="104"/>
      <c r="Z300" s="104">
        <f t="shared" si="131"/>
        <v>33</v>
      </c>
      <c r="AA300" s="104">
        <f t="shared" si="131"/>
        <v>16</v>
      </c>
      <c r="AB300" s="104">
        <f t="shared" si="131"/>
        <v>0</v>
      </c>
      <c r="AC300" s="104">
        <f t="shared" si="131"/>
        <v>26</v>
      </c>
      <c r="AD300" s="104">
        <f t="shared" si="131"/>
        <v>2</v>
      </c>
      <c r="AE300" s="104"/>
      <c r="AF300" s="104"/>
      <c r="AG300" s="104">
        <f t="shared" ref="AG300:AH300" si="132">AG298-AG296</f>
        <v>0</v>
      </c>
      <c r="AH300" s="104">
        <f t="shared" si="132"/>
        <v>0</v>
      </c>
      <c r="AI300" s="153">
        <f t="shared" si="125"/>
        <v>388</v>
      </c>
    </row>
    <row r="301" spans="1:36" ht="16.5" thickBot="1" x14ac:dyDescent="0.3">
      <c r="A301" s="315"/>
      <c r="B301" s="303" t="s">
        <v>116</v>
      </c>
      <c r="C301" s="304"/>
      <c r="D301" s="104"/>
      <c r="E301" s="104">
        <f>E282+E284+E286+E288+E290+E292</f>
        <v>21</v>
      </c>
      <c r="F301" s="104">
        <f t="shared" ref="F301:AD301" si="133">F282+F284+F286+F288+F290+F292</f>
        <v>12</v>
      </c>
      <c r="G301" s="104">
        <f t="shared" si="133"/>
        <v>18</v>
      </c>
      <c r="H301" s="104">
        <f t="shared" si="133"/>
        <v>13</v>
      </c>
      <c r="I301" s="104">
        <f t="shared" si="133"/>
        <v>19</v>
      </c>
      <c r="J301" s="104"/>
      <c r="K301" s="104"/>
      <c r="L301" s="104">
        <f t="shared" si="133"/>
        <v>19</v>
      </c>
      <c r="M301" s="104">
        <f t="shared" si="133"/>
        <v>19</v>
      </c>
      <c r="N301" s="104">
        <f t="shared" si="133"/>
        <v>11</v>
      </c>
      <c r="O301" s="104">
        <f t="shared" si="133"/>
        <v>12</v>
      </c>
      <c r="P301" s="104">
        <f t="shared" si="133"/>
        <v>13</v>
      </c>
      <c r="Q301" s="104"/>
      <c r="R301" s="104"/>
      <c r="S301" s="104">
        <f t="shared" si="133"/>
        <v>21</v>
      </c>
      <c r="T301" s="104">
        <f t="shared" si="133"/>
        <v>11</v>
      </c>
      <c r="U301" s="104">
        <f t="shared" si="133"/>
        <v>19</v>
      </c>
      <c r="V301" s="104">
        <f t="shared" si="133"/>
        <v>8</v>
      </c>
      <c r="W301" s="104">
        <f t="shared" si="133"/>
        <v>21</v>
      </c>
      <c r="X301" s="104"/>
      <c r="Y301" s="104"/>
      <c r="Z301" s="104">
        <f t="shared" si="133"/>
        <v>22</v>
      </c>
      <c r="AA301" s="104">
        <f t="shared" si="133"/>
        <v>15</v>
      </c>
      <c r="AB301" s="104">
        <f t="shared" si="133"/>
        <v>27</v>
      </c>
      <c r="AC301" s="104">
        <f t="shared" si="133"/>
        <v>15</v>
      </c>
      <c r="AD301" s="104">
        <f t="shared" si="133"/>
        <v>13</v>
      </c>
      <c r="AE301" s="104"/>
      <c r="AF301" s="104"/>
      <c r="AG301" s="104">
        <f t="shared" ref="AG301:AH301" si="134">AG282+AG284+AG286+AG288+AG290+AG292</f>
        <v>18</v>
      </c>
      <c r="AH301" s="104">
        <f t="shared" si="134"/>
        <v>14</v>
      </c>
      <c r="AI301" s="149">
        <f t="shared" si="125"/>
        <v>361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>
        <v>11</v>
      </c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>
        <v>2</v>
      </c>
      <c r="AH303" s="109">
        <v>2</v>
      </c>
      <c r="AI303" s="110">
        <f t="shared" ref="AI303:AI324" si="135">SUM(D303:AH303)</f>
        <v>77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>
        <v>62</v>
      </c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>
        <v>54</v>
      </c>
      <c r="AH304" s="181">
        <v>147</v>
      </c>
      <c r="AI304" s="146">
        <f t="shared" si="135"/>
        <v>3324</v>
      </c>
    </row>
    <row r="305" spans="1:35" ht="15.75" x14ac:dyDescent="0.25">
      <c r="A305" s="292"/>
      <c r="B305" s="296"/>
      <c r="C305" s="99" t="s">
        <v>103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>
        <v>11</v>
      </c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>
        <v>3</v>
      </c>
      <c r="AH305" s="181">
        <v>14</v>
      </c>
      <c r="AI305" s="146">
        <f t="shared" si="135"/>
        <v>300</v>
      </c>
    </row>
    <row r="306" spans="1:35" ht="15.75" x14ac:dyDescent="0.25">
      <c r="A306" s="292"/>
      <c r="B306" s="296"/>
      <c r="C306" s="99" t="s">
        <v>117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>
        <v>36</v>
      </c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>
        <v>40</v>
      </c>
      <c r="AH306" s="181">
        <v>114</v>
      </c>
      <c r="AI306" s="146">
        <f t="shared" si="135"/>
        <v>2642</v>
      </c>
    </row>
    <row r="307" spans="1:35" ht="15.75" x14ac:dyDescent="0.25">
      <c r="A307" s="292"/>
      <c r="B307" s="296"/>
      <c r="C307" s="99" t="s">
        <v>118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>
        <v>8</v>
      </c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>
        <v>1</v>
      </c>
      <c r="AH307" s="181">
        <v>7</v>
      </c>
      <c r="AI307" s="146">
        <f t="shared" si="135"/>
        <v>248</v>
      </c>
    </row>
    <row r="308" spans="1:35" ht="15.75" x14ac:dyDescent="0.25">
      <c r="A308" s="292"/>
      <c r="B308" s="296"/>
      <c r="C308" s="99" t="s">
        <v>104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>
        <v>82</v>
      </c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>
        <v>86</v>
      </c>
      <c r="AH308" s="181">
        <v>138</v>
      </c>
      <c r="AI308" s="146">
        <f t="shared" si="135"/>
        <v>3171</v>
      </c>
    </row>
    <row r="309" spans="1:35" ht="15.75" x14ac:dyDescent="0.25">
      <c r="A309" s="292"/>
      <c r="B309" s="296"/>
      <c r="C309" s="99" t="s">
        <v>105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>
        <v>14</v>
      </c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>
        <v>6</v>
      </c>
      <c r="AH309" s="181">
        <v>17</v>
      </c>
      <c r="AI309" s="146">
        <f t="shared" si="135"/>
        <v>439</v>
      </c>
    </row>
    <row r="310" spans="1:35" ht="15.75" x14ac:dyDescent="0.25">
      <c r="A310" s="292"/>
      <c r="B310" s="296"/>
      <c r="C310" s="99" t="s">
        <v>106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>
        <v>73</v>
      </c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>
        <v>130</v>
      </c>
      <c r="AH310" s="181">
        <v>189</v>
      </c>
      <c r="AI310" s="146">
        <f t="shared" si="135"/>
        <v>4414</v>
      </c>
    </row>
    <row r="311" spans="1:35" ht="15.75" x14ac:dyDescent="0.25">
      <c r="A311" s="292"/>
      <c r="B311" s="296"/>
      <c r="C311" s="99" t="s">
        <v>107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>
        <v>7</v>
      </c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>
        <v>6</v>
      </c>
      <c r="AH311" s="181">
        <v>10</v>
      </c>
      <c r="AI311" s="146">
        <f t="shared" si="135"/>
        <v>237</v>
      </c>
    </row>
    <row r="312" spans="1:35" ht="15.75" x14ac:dyDescent="0.25">
      <c r="A312" s="292"/>
      <c r="B312" s="296"/>
      <c r="C312" s="99" t="s">
        <v>108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>
        <v>44</v>
      </c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>
        <v>31</v>
      </c>
      <c r="AH312" s="181">
        <v>91</v>
      </c>
      <c r="AI312" s="146">
        <f t="shared" si="135"/>
        <v>1947</v>
      </c>
    </row>
    <row r="313" spans="1:35" ht="15.75" x14ac:dyDescent="0.25">
      <c r="A313" s="292"/>
      <c r="B313" s="296"/>
      <c r="C313" s="99" t="s">
        <v>109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>
        <v>7</v>
      </c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>
        <v>2</v>
      </c>
      <c r="AH313" s="181">
        <v>11</v>
      </c>
      <c r="AI313" s="146">
        <f t="shared" si="135"/>
        <v>221</v>
      </c>
    </row>
    <row r="314" spans="1:35" ht="15.75" x14ac:dyDescent="0.25">
      <c r="A314" s="292"/>
      <c r="B314" s="296"/>
      <c r="C314" s="99" t="s">
        <v>110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>
        <v>24</v>
      </c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>
        <v>32</v>
      </c>
      <c r="AH314" s="181">
        <v>59</v>
      </c>
      <c r="AI314" s="146">
        <f t="shared" si="135"/>
        <v>1344</v>
      </c>
    </row>
    <row r="315" spans="1:35" ht="15.75" x14ac:dyDescent="0.25">
      <c r="A315" s="292"/>
      <c r="B315" s="296"/>
      <c r="C315" s="99" t="s">
        <v>111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>
        <v>2</v>
      </c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>
        <v>0</v>
      </c>
      <c r="AH315" s="181">
        <v>6</v>
      </c>
      <c r="AI315" s="146">
        <f t="shared" si="135"/>
        <v>125</v>
      </c>
    </row>
    <row r="316" spans="1:35" ht="15.75" x14ac:dyDescent="0.25">
      <c r="A316" s="292"/>
      <c r="B316" s="296"/>
      <c r="C316" s="99" t="s">
        <v>112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>
        <v>6</v>
      </c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>
        <v>0</v>
      </c>
      <c r="AH316" s="181">
        <v>58</v>
      </c>
      <c r="AI316" s="147">
        <f t="shared" si="135"/>
        <v>1600</v>
      </c>
    </row>
    <row r="317" spans="1:35" ht="15.75" x14ac:dyDescent="0.25">
      <c r="A317" s="292"/>
      <c r="B317" s="296"/>
      <c r="C317" s="99" t="s">
        <v>113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>
        <v>1</v>
      </c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>
        <v>0</v>
      </c>
      <c r="AH317" s="181">
        <v>4</v>
      </c>
      <c r="AI317" s="147">
        <f t="shared" si="135"/>
        <v>166</v>
      </c>
    </row>
    <row r="318" spans="1:35" ht="16.5" thickBot="1" x14ac:dyDescent="0.3">
      <c r="A318" s="292"/>
      <c r="B318" s="296"/>
      <c r="C318" s="100" t="s">
        <v>114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>
        <v>23</v>
      </c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>
        <v>9</v>
      </c>
      <c r="AH318" s="181">
        <v>35</v>
      </c>
      <c r="AI318" s="151">
        <f t="shared" si="135"/>
        <v>723</v>
      </c>
    </row>
    <row r="319" spans="1:35" ht="18.75" x14ac:dyDescent="0.25">
      <c r="A319" s="292"/>
      <c r="B319" s="297" t="s">
        <v>72</v>
      </c>
      <c r="C319" s="298"/>
      <c r="D319" s="182"/>
      <c r="E319" s="182">
        <f t="shared" ref="E319:AD319" si="136">SUM(E304:E318)</f>
        <v>900</v>
      </c>
      <c r="F319" s="182">
        <f t="shared" si="136"/>
        <v>900</v>
      </c>
      <c r="G319" s="182">
        <f t="shared" si="136"/>
        <v>900</v>
      </c>
      <c r="H319" s="182">
        <f t="shared" si="136"/>
        <v>900</v>
      </c>
      <c r="I319" s="182">
        <f>SUM(I304:I318)</f>
        <v>900</v>
      </c>
      <c r="J319" s="182">
        <f t="shared" si="136"/>
        <v>401</v>
      </c>
      <c r="K319" s="182"/>
      <c r="L319" s="182">
        <f t="shared" si="136"/>
        <v>900</v>
      </c>
      <c r="M319" s="182">
        <f t="shared" si="136"/>
        <v>900</v>
      </c>
      <c r="N319" s="182">
        <f t="shared" si="136"/>
        <v>900</v>
      </c>
      <c r="O319" s="182">
        <f t="shared" si="136"/>
        <v>900</v>
      </c>
      <c r="P319" s="182">
        <f t="shared" si="136"/>
        <v>900</v>
      </c>
      <c r="Q319" s="182">
        <f t="shared" si="136"/>
        <v>400</v>
      </c>
      <c r="R319" s="182"/>
      <c r="S319" s="182">
        <f t="shared" si="136"/>
        <v>900</v>
      </c>
      <c r="T319" s="182">
        <f t="shared" si="136"/>
        <v>900</v>
      </c>
      <c r="U319" s="182">
        <f t="shared" si="136"/>
        <v>900</v>
      </c>
      <c r="V319" s="182">
        <f t="shared" si="136"/>
        <v>900</v>
      </c>
      <c r="W319" s="182">
        <f t="shared" si="136"/>
        <v>900</v>
      </c>
      <c r="X319" s="182">
        <f t="shared" si="136"/>
        <v>400</v>
      </c>
      <c r="Y319" s="182"/>
      <c r="Z319" s="182">
        <f t="shared" si="136"/>
        <v>900</v>
      </c>
      <c r="AA319" s="182">
        <f t="shared" si="136"/>
        <v>900</v>
      </c>
      <c r="AB319" s="182">
        <f t="shared" si="136"/>
        <v>900</v>
      </c>
      <c r="AC319" s="182">
        <f t="shared" si="136"/>
        <v>900</v>
      </c>
      <c r="AD319" s="182">
        <f t="shared" si="136"/>
        <v>900</v>
      </c>
      <c r="AE319" s="182">
        <f t="shared" ref="AE319" si="137">SUM(AE304:AE318)</f>
        <v>400</v>
      </c>
      <c r="AF319" s="182"/>
      <c r="AG319" s="182">
        <f t="shared" ref="AG319:AH319" si="138">SUM(AG304:AG318)</f>
        <v>400</v>
      </c>
      <c r="AH319" s="182">
        <f t="shared" si="138"/>
        <v>900</v>
      </c>
      <c r="AI319" s="150">
        <f t="shared" si="135"/>
        <v>20901</v>
      </c>
    </row>
    <row r="320" spans="1:35" ht="18.75" x14ac:dyDescent="0.25">
      <c r="A320" s="292"/>
      <c r="B320" s="299" t="s">
        <v>71</v>
      </c>
      <c r="C320" s="300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>
        <v>400</v>
      </c>
      <c r="AH320" s="104">
        <v>900</v>
      </c>
      <c r="AI320" s="145">
        <f t="shared" si="135"/>
        <v>20900</v>
      </c>
    </row>
    <row r="321" spans="1:36" ht="18.75" x14ac:dyDescent="0.25">
      <c r="A321" s="292"/>
      <c r="B321" s="301" t="s">
        <v>115</v>
      </c>
      <c r="C321" s="302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 t="shared" si="135"/>
        <v>21400</v>
      </c>
    </row>
    <row r="322" spans="1:36" ht="18.75" x14ac:dyDescent="0.25">
      <c r="A322" s="292"/>
      <c r="B322" s="301" t="s">
        <v>125</v>
      </c>
      <c r="C322" s="302"/>
      <c r="D322" s="104"/>
      <c r="E322" s="104">
        <f t="shared" ref="E322:AD322" si="139">E321-E320</f>
        <v>0</v>
      </c>
      <c r="F322" s="104">
        <f t="shared" si="139"/>
        <v>0</v>
      </c>
      <c r="G322" s="104">
        <f t="shared" si="139"/>
        <v>0</v>
      </c>
      <c r="H322" s="104">
        <f t="shared" si="139"/>
        <v>0</v>
      </c>
      <c r="I322" s="104">
        <f t="shared" si="139"/>
        <v>0</v>
      </c>
      <c r="J322" s="104">
        <f t="shared" si="139"/>
        <v>0</v>
      </c>
      <c r="K322" s="104"/>
      <c r="L322" s="104">
        <f t="shared" si="139"/>
        <v>0</v>
      </c>
      <c r="M322" s="104">
        <f t="shared" si="139"/>
        <v>0</v>
      </c>
      <c r="N322" s="104">
        <f t="shared" si="139"/>
        <v>0</v>
      </c>
      <c r="O322" s="104">
        <f t="shared" si="139"/>
        <v>0</v>
      </c>
      <c r="P322" s="104">
        <f t="shared" si="139"/>
        <v>0</v>
      </c>
      <c r="Q322" s="104">
        <f t="shared" si="139"/>
        <v>0</v>
      </c>
      <c r="R322" s="104"/>
      <c r="S322" s="104">
        <f t="shared" si="139"/>
        <v>0</v>
      </c>
      <c r="T322" s="104">
        <f t="shared" si="139"/>
        <v>0</v>
      </c>
      <c r="U322" s="104">
        <f t="shared" si="139"/>
        <v>0</v>
      </c>
      <c r="V322" s="104">
        <f t="shared" si="139"/>
        <v>0</v>
      </c>
      <c r="W322" s="104">
        <f t="shared" si="139"/>
        <v>0</v>
      </c>
      <c r="X322" s="104">
        <f t="shared" si="139"/>
        <v>0</v>
      </c>
      <c r="Y322" s="104"/>
      <c r="Z322" s="104">
        <f t="shared" si="139"/>
        <v>0</v>
      </c>
      <c r="AA322" s="104">
        <f t="shared" si="139"/>
        <v>0</v>
      </c>
      <c r="AB322" s="104">
        <f t="shared" si="139"/>
        <v>0</v>
      </c>
      <c r="AC322" s="104">
        <f t="shared" si="139"/>
        <v>0</v>
      </c>
      <c r="AD322" s="104">
        <f t="shared" si="139"/>
        <v>0</v>
      </c>
      <c r="AE322" s="104">
        <f t="shared" ref="AE322" si="140">AE321-AE320</f>
        <v>0</v>
      </c>
      <c r="AF322" s="104"/>
      <c r="AG322" s="104">
        <f t="shared" ref="AG322:AH322" si="141">AG321-AG320</f>
        <v>500</v>
      </c>
      <c r="AH322" s="104">
        <f t="shared" si="141"/>
        <v>0</v>
      </c>
      <c r="AI322" s="153">
        <f t="shared" si="135"/>
        <v>500</v>
      </c>
    </row>
    <row r="323" spans="1:36" ht="18.75" x14ac:dyDescent="0.25">
      <c r="A323" s="292"/>
      <c r="B323" s="301" t="s">
        <v>197</v>
      </c>
      <c r="C323" s="302"/>
      <c r="D323" s="104"/>
      <c r="E323" s="104">
        <f>E321-E319</f>
        <v>0</v>
      </c>
      <c r="F323" s="104">
        <f t="shared" ref="F323:AD323" si="142">F321-F319</f>
        <v>0</v>
      </c>
      <c r="G323" s="104">
        <f t="shared" si="142"/>
        <v>0</v>
      </c>
      <c r="H323" s="104">
        <f t="shared" si="142"/>
        <v>0</v>
      </c>
      <c r="I323" s="104">
        <f>I321-I319</f>
        <v>0</v>
      </c>
      <c r="J323" s="104">
        <f>J321-J319</f>
        <v>-1</v>
      </c>
      <c r="K323" s="104"/>
      <c r="L323" s="104">
        <f t="shared" si="142"/>
        <v>0</v>
      </c>
      <c r="M323" s="104">
        <f t="shared" si="142"/>
        <v>0</v>
      </c>
      <c r="N323" s="104">
        <f t="shared" si="142"/>
        <v>0</v>
      </c>
      <c r="O323" s="104">
        <f t="shared" si="142"/>
        <v>0</v>
      </c>
      <c r="P323" s="104">
        <f t="shared" si="142"/>
        <v>0</v>
      </c>
      <c r="Q323" s="104">
        <f t="shared" si="142"/>
        <v>0</v>
      </c>
      <c r="R323" s="104"/>
      <c r="S323" s="104">
        <f t="shared" si="142"/>
        <v>0</v>
      </c>
      <c r="T323" s="104">
        <f t="shared" si="142"/>
        <v>0</v>
      </c>
      <c r="U323" s="104">
        <f t="shared" si="142"/>
        <v>0</v>
      </c>
      <c r="V323" s="104">
        <f t="shared" si="142"/>
        <v>0</v>
      </c>
      <c r="W323" s="104">
        <f t="shared" si="142"/>
        <v>0</v>
      </c>
      <c r="X323" s="104">
        <f t="shared" si="142"/>
        <v>0</v>
      </c>
      <c r="Y323" s="104"/>
      <c r="Z323" s="104">
        <f t="shared" si="142"/>
        <v>0</v>
      </c>
      <c r="AA323" s="104">
        <f t="shared" si="142"/>
        <v>0</v>
      </c>
      <c r="AB323" s="104">
        <f t="shared" si="142"/>
        <v>0</v>
      </c>
      <c r="AC323" s="104">
        <f t="shared" si="142"/>
        <v>0</v>
      </c>
      <c r="AD323" s="104">
        <f t="shared" si="142"/>
        <v>0</v>
      </c>
      <c r="AE323" s="104">
        <f t="shared" ref="AE323" si="143">AE321-AE319</f>
        <v>0</v>
      </c>
      <c r="AF323" s="104"/>
      <c r="AG323" s="104">
        <f t="shared" ref="AG323:AH323" si="144">AG321-AG319</f>
        <v>500</v>
      </c>
      <c r="AH323" s="104">
        <f t="shared" si="144"/>
        <v>0</v>
      </c>
      <c r="AI323" s="153">
        <f t="shared" si="135"/>
        <v>499</v>
      </c>
    </row>
    <row r="324" spans="1:36" ht="16.5" thickBot="1" x14ac:dyDescent="0.3">
      <c r="A324" s="292"/>
      <c r="B324" s="303" t="s">
        <v>116</v>
      </c>
      <c r="C324" s="304"/>
      <c r="D324" s="104"/>
      <c r="E324" s="104">
        <f t="shared" ref="E324:AD324" si="145">E305+E307+E309+E311+E313+E315</f>
        <v>72</v>
      </c>
      <c r="F324" s="104">
        <f t="shared" si="145"/>
        <v>66</v>
      </c>
      <c r="G324" s="104">
        <f t="shared" si="145"/>
        <v>69</v>
      </c>
      <c r="H324" s="104">
        <f t="shared" si="145"/>
        <v>70</v>
      </c>
      <c r="I324" s="104">
        <f t="shared" si="145"/>
        <v>64</v>
      </c>
      <c r="J324" s="104">
        <f t="shared" si="145"/>
        <v>18</v>
      </c>
      <c r="K324" s="104"/>
      <c r="L324" s="104">
        <f t="shared" si="145"/>
        <v>67</v>
      </c>
      <c r="M324" s="104">
        <f t="shared" si="145"/>
        <v>48</v>
      </c>
      <c r="N324" s="104">
        <f t="shared" si="145"/>
        <v>77</v>
      </c>
      <c r="O324" s="104">
        <f t="shared" si="145"/>
        <v>70</v>
      </c>
      <c r="P324" s="104">
        <f t="shared" si="145"/>
        <v>61</v>
      </c>
      <c r="Q324" s="104">
        <f t="shared" si="145"/>
        <v>49</v>
      </c>
      <c r="R324" s="104"/>
      <c r="S324" s="104">
        <f t="shared" si="145"/>
        <v>64</v>
      </c>
      <c r="T324" s="104">
        <f t="shared" si="145"/>
        <v>64</v>
      </c>
      <c r="U324" s="104">
        <f t="shared" si="145"/>
        <v>62</v>
      </c>
      <c r="V324" s="104">
        <f t="shared" si="145"/>
        <v>70</v>
      </c>
      <c r="W324" s="104">
        <f t="shared" si="145"/>
        <v>63</v>
      </c>
      <c r="X324" s="104">
        <f t="shared" si="145"/>
        <v>35</v>
      </c>
      <c r="Y324" s="104"/>
      <c r="Z324" s="104">
        <f t="shared" si="145"/>
        <v>83</v>
      </c>
      <c r="AA324" s="104">
        <f t="shared" si="145"/>
        <v>65</v>
      </c>
      <c r="AB324" s="104">
        <f t="shared" si="145"/>
        <v>70</v>
      </c>
      <c r="AC324" s="104">
        <f t="shared" si="145"/>
        <v>76</v>
      </c>
      <c r="AD324" s="104">
        <f t="shared" si="145"/>
        <v>64</v>
      </c>
      <c r="AE324" s="104">
        <f t="shared" ref="AE324" si="146">AE305+AE307+AE309+AE311+AE313+AE315</f>
        <v>40</v>
      </c>
      <c r="AF324" s="104"/>
      <c r="AG324" s="104">
        <f t="shared" ref="AG324:AH324" si="147">AG305+AG307+AG309+AG311+AG313+AG315</f>
        <v>18</v>
      </c>
      <c r="AH324" s="104">
        <f t="shared" si="147"/>
        <v>65</v>
      </c>
      <c r="AI324" s="149">
        <f t="shared" si="135"/>
        <v>1570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>
        <v>18</v>
      </c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>
        <v>6</v>
      </c>
      <c r="AH326" s="109">
        <v>4</v>
      </c>
      <c r="AI326" s="110">
        <f t="shared" ref="AI326:AI347" si="148">SUM(D326:AH326)</f>
        <v>92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>
        <v>34</v>
      </c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>
        <v>70</v>
      </c>
      <c r="AH327" s="181">
        <v>74</v>
      </c>
      <c r="AI327" s="146">
        <f t="shared" si="148"/>
        <v>1637</v>
      </c>
    </row>
    <row r="328" spans="1:36" ht="15.75" x14ac:dyDescent="0.25">
      <c r="A328" s="306"/>
      <c r="B328" s="296"/>
      <c r="C328" s="99" t="s">
        <v>103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>
        <v>0</v>
      </c>
      <c r="AH328" s="181">
        <v>0</v>
      </c>
      <c r="AI328" s="146">
        <f t="shared" si="148"/>
        <v>0</v>
      </c>
    </row>
    <row r="329" spans="1:36" ht="15.75" x14ac:dyDescent="0.25">
      <c r="A329" s="306"/>
      <c r="B329" s="296"/>
      <c r="C329" s="99" t="s">
        <v>117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>
        <v>24</v>
      </c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>
        <v>76</v>
      </c>
      <c r="AH329" s="181">
        <v>78</v>
      </c>
      <c r="AI329" s="146">
        <f t="shared" si="148"/>
        <v>1522</v>
      </c>
    </row>
    <row r="330" spans="1:36" ht="15.75" x14ac:dyDescent="0.25">
      <c r="A330" s="306"/>
      <c r="B330" s="296"/>
      <c r="C330" s="99" t="s">
        <v>118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>
        <v>0</v>
      </c>
      <c r="AH330" s="181">
        <v>0</v>
      </c>
      <c r="AI330" s="146">
        <f t="shared" si="148"/>
        <v>0</v>
      </c>
    </row>
    <row r="331" spans="1:36" ht="15.75" x14ac:dyDescent="0.25">
      <c r="A331" s="306"/>
      <c r="B331" s="296"/>
      <c r="C331" s="99" t="s">
        <v>104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>
        <v>161</v>
      </c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>
        <v>229</v>
      </c>
      <c r="AH331" s="181">
        <v>228</v>
      </c>
      <c r="AI331" s="146">
        <f t="shared" si="148"/>
        <v>5385</v>
      </c>
    </row>
    <row r="332" spans="1:36" ht="15.75" x14ac:dyDescent="0.25">
      <c r="A332" s="306"/>
      <c r="B332" s="296"/>
      <c r="C332" s="99" t="s">
        <v>105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>
        <v>2</v>
      </c>
      <c r="AH332" s="181">
        <v>2</v>
      </c>
      <c r="AI332" s="146">
        <f t="shared" si="148"/>
        <v>55</v>
      </c>
    </row>
    <row r="333" spans="1:36" ht="15.75" x14ac:dyDescent="0.25">
      <c r="A333" s="306"/>
      <c r="B333" s="296"/>
      <c r="C333" s="99" t="s">
        <v>106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>
        <v>181</v>
      </c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>
        <v>352</v>
      </c>
      <c r="AH333" s="181">
        <v>350</v>
      </c>
      <c r="AI333" s="146">
        <f t="shared" si="148"/>
        <v>7374</v>
      </c>
    </row>
    <row r="334" spans="1:36" ht="15.75" x14ac:dyDescent="0.25">
      <c r="A334" s="306"/>
      <c r="B334" s="296"/>
      <c r="C334" s="99" t="s">
        <v>107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>
        <v>1</v>
      </c>
      <c r="AH334" s="181">
        <v>1</v>
      </c>
      <c r="AI334" s="146">
        <f t="shared" si="148"/>
        <v>30</v>
      </c>
    </row>
    <row r="335" spans="1:36" ht="15.75" x14ac:dyDescent="0.25">
      <c r="A335" s="306"/>
      <c r="B335" s="296"/>
      <c r="C335" s="99" t="s">
        <v>108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>
        <v>51</v>
      </c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>
        <v>77</v>
      </c>
      <c r="AH335" s="181">
        <v>74</v>
      </c>
      <c r="AI335" s="146">
        <f t="shared" si="148"/>
        <v>1773</v>
      </c>
    </row>
    <row r="336" spans="1:36" ht="15.75" x14ac:dyDescent="0.25">
      <c r="A336" s="306"/>
      <c r="B336" s="296"/>
      <c r="C336" s="99" t="s">
        <v>109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>
        <v>0</v>
      </c>
      <c r="AH336" s="181">
        <v>0</v>
      </c>
      <c r="AI336" s="146">
        <f t="shared" si="148"/>
        <v>1</v>
      </c>
    </row>
    <row r="337" spans="1:36" ht="15.75" x14ac:dyDescent="0.25">
      <c r="A337" s="306"/>
      <c r="B337" s="296"/>
      <c r="C337" s="99" t="s">
        <v>110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>
        <v>30</v>
      </c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>
        <v>58</v>
      </c>
      <c r="AH337" s="181">
        <v>56</v>
      </c>
      <c r="AI337" s="146">
        <f t="shared" si="148"/>
        <v>1331</v>
      </c>
    </row>
    <row r="338" spans="1:36" ht="15.75" x14ac:dyDescent="0.25">
      <c r="A338" s="306"/>
      <c r="B338" s="296"/>
      <c r="C338" s="99" t="s">
        <v>111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>
        <v>0</v>
      </c>
      <c r="AH338" s="181">
        <v>0</v>
      </c>
      <c r="AI338" s="146">
        <f t="shared" si="148"/>
        <v>2</v>
      </c>
    </row>
    <row r="339" spans="1:36" ht="15.75" x14ac:dyDescent="0.25">
      <c r="A339" s="306"/>
      <c r="B339" s="296"/>
      <c r="C339" s="99" t="s">
        <v>112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>
        <v>1</v>
      </c>
      <c r="AH339" s="181">
        <v>1</v>
      </c>
      <c r="AI339" s="147">
        <f t="shared" si="148"/>
        <v>36</v>
      </c>
    </row>
    <row r="340" spans="1:36" ht="15.75" x14ac:dyDescent="0.25">
      <c r="A340" s="306"/>
      <c r="B340" s="296"/>
      <c r="C340" s="99" t="s">
        <v>113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>
        <v>0</v>
      </c>
      <c r="AH340" s="181">
        <v>0</v>
      </c>
      <c r="AI340" s="147">
        <f t="shared" si="148"/>
        <v>1</v>
      </c>
    </row>
    <row r="341" spans="1:36" ht="16.5" thickBot="1" x14ac:dyDescent="0.3">
      <c r="A341" s="306"/>
      <c r="B341" s="296"/>
      <c r="C341" s="100" t="s">
        <v>114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>
        <v>15</v>
      </c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>
        <v>134</v>
      </c>
      <c r="AH341" s="181">
        <v>136</v>
      </c>
      <c r="AI341" s="151">
        <f t="shared" si="148"/>
        <v>3755</v>
      </c>
    </row>
    <row r="342" spans="1:36" ht="18.75" x14ac:dyDescent="0.25">
      <c r="A342" s="306"/>
      <c r="B342" s="297" t="s">
        <v>72</v>
      </c>
      <c r="C342" s="298"/>
      <c r="D342" s="182"/>
      <c r="E342" s="182">
        <f t="shared" ref="E342:AE342" si="149">SUM(E327:E341)</f>
        <v>1000</v>
      </c>
      <c r="F342" s="182">
        <f t="shared" si="149"/>
        <v>1000</v>
      </c>
      <c r="G342" s="182">
        <f t="shared" si="149"/>
        <v>1000</v>
      </c>
      <c r="H342" s="182">
        <f t="shared" si="149"/>
        <v>1000</v>
      </c>
      <c r="I342" s="182">
        <f t="shared" si="149"/>
        <v>1000</v>
      </c>
      <c r="J342" s="182">
        <f t="shared" si="149"/>
        <v>503</v>
      </c>
      <c r="K342" s="182"/>
      <c r="L342" s="182">
        <f t="shared" si="149"/>
        <v>1000</v>
      </c>
      <c r="M342" s="182">
        <f t="shared" si="149"/>
        <v>1000</v>
      </c>
      <c r="N342" s="182">
        <f t="shared" si="149"/>
        <v>1000</v>
      </c>
      <c r="O342" s="182">
        <f t="shared" si="149"/>
        <v>1000</v>
      </c>
      <c r="P342" s="182">
        <f t="shared" si="149"/>
        <v>1000</v>
      </c>
      <c r="Q342" s="182">
        <f t="shared" si="149"/>
        <v>500</v>
      </c>
      <c r="R342" s="182"/>
      <c r="S342" s="182">
        <f t="shared" ref="S342:W342" si="150">SUM(S327:S341)</f>
        <v>1000</v>
      </c>
      <c r="T342" s="182">
        <f t="shared" si="150"/>
        <v>399</v>
      </c>
      <c r="U342" s="182">
        <f t="shared" si="150"/>
        <v>1000</v>
      </c>
      <c r="V342" s="182">
        <f t="shared" si="150"/>
        <v>1000</v>
      </c>
      <c r="W342" s="182">
        <f t="shared" si="150"/>
        <v>1000</v>
      </c>
      <c r="X342" s="182">
        <f t="shared" si="149"/>
        <v>500</v>
      </c>
      <c r="Y342" s="182"/>
      <c r="Z342" s="182">
        <f t="shared" ref="Z342:AD342" si="151">SUM(Z327:Z341)</f>
        <v>1000</v>
      </c>
      <c r="AA342" s="182">
        <f t="shared" si="151"/>
        <v>1000</v>
      </c>
      <c r="AB342" s="182">
        <f t="shared" si="151"/>
        <v>1000</v>
      </c>
      <c r="AC342" s="182">
        <f t="shared" si="151"/>
        <v>1000</v>
      </c>
      <c r="AD342" s="182">
        <f t="shared" si="151"/>
        <v>1000</v>
      </c>
      <c r="AE342" s="182">
        <f t="shared" si="149"/>
        <v>0</v>
      </c>
      <c r="AF342" s="182"/>
      <c r="AG342" s="182">
        <f t="shared" ref="AG342" si="152">SUM(AG327:AG341)</f>
        <v>1000</v>
      </c>
      <c r="AH342" s="182">
        <f t="shared" ref="AH342" si="153">SUM(AH327:AH341)</f>
        <v>1000</v>
      </c>
      <c r="AI342" s="150">
        <f t="shared" si="148"/>
        <v>22902</v>
      </c>
    </row>
    <row r="343" spans="1:36" ht="18.75" x14ac:dyDescent="0.25">
      <c r="A343" s="306"/>
      <c r="B343" s="299" t="s">
        <v>71</v>
      </c>
      <c r="C343" s="300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>
        <v>1000</v>
      </c>
      <c r="AH343" s="104">
        <v>1000</v>
      </c>
      <c r="AI343" s="145">
        <f t="shared" si="148"/>
        <v>22896</v>
      </c>
    </row>
    <row r="344" spans="1:36" ht="18.75" x14ac:dyDescent="0.25">
      <c r="A344" s="306"/>
      <c r="B344" s="301" t="s">
        <v>115</v>
      </c>
      <c r="C344" s="302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 t="shared" si="148"/>
        <v>24000</v>
      </c>
    </row>
    <row r="345" spans="1:36" ht="18.75" x14ac:dyDescent="0.25">
      <c r="A345" s="306"/>
      <c r="B345" s="301" t="s">
        <v>125</v>
      </c>
      <c r="C345" s="302"/>
      <c r="D345" s="104"/>
      <c r="E345" s="104">
        <f t="shared" ref="E345:AD345" si="154">E344-E343</f>
        <v>0</v>
      </c>
      <c r="F345" s="104">
        <f t="shared" si="154"/>
        <v>0</v>
      </c>
      <c r="G345" s="104">
        <f t="shared" si="154"/>
        <v>0</v>
      </c>
      <c r="H345" s="104">
        <f t="shared" si="154"/>
        <v>0</v>
      </c>
      <c r="I345" s="104">
        <f t="shared" si="154"/>
        <v>0</v>
      </c>
      <c r="J345" s="104">
        <f t="shared" si="154"/>
        <v>0</v>
      </c>
      <c r="K345" s="104"/>
      <c r="L345" s="104">
        <f t="shared" si="154"/>
        <v>0</v>
      </c>
      <c r="M345" s="104">
        <f t="shared" si="154"/>
        <v>0</v>
      </c>
      <c r="N345" s="104">
        <f t="shared" si="154"/>
        <v>0</v>
      </c>
      <c r="O345" s="104">
        <f t="shared" si="154"/>
        <v>0</v>
      </c>
      <c r="P345" s="104">
        <f t="shared" si="154"/>
        <v>0</v>
      </c>
      <c r="Q345" s="104">
        <f t="shared" si="154"/>
        <v>0</v>
      </c>
      <c r="R345" s="104"/>
      <c r="S345" s="104">
        <f t="shared" si="154"/>
        <v>0</v>
      </c>
      <c r="T345" s="104">
        <f t="shared" si="154"/>
        <v>604</v>
      </c>
      <c r="U345" s="104">
        <f t="shared" si="154"/>
        <v>0</v>
      </c>
      <c r="V345" s="104">
        <f t="shared" si="154"/>
        <v>0</v>
      </c>
      <c r="W345" s="104">
        <f t="shared" si="154"/>
        <v>0</v>
      </c>
      <c r="X345" s="104">
        <f t="shared" si="154"/>
        <v>0</v>
      </c>
      <c r="Y345" s="104"/>
      <c r="Z345" s="104">
        <f t="shared" si="154"/>
        <v>0</v>
      </c>
      <c r="AA345" s="104">
        <f t="shared" si="154"/>
        <v>0</v>
      </c>
      <c r="AB345" s="104">
        <f t="shared" si="154"/>
        <v>0</v>
      </c>
      <c r="AC345" s="104">
        <f t="shared" si="154"/>
        <v>0</v>
      </c>
      <c r="AD345" s="104">
        <f t="shared" si="154"/>
        <v>0</v>
      </c>
      <c r="AE345" s="104">
        <f t="shared" ref="AE345" si="155">AE344-AE343</f>
        <v>500</v>
      </c>
      <c r="AF345" s="104"/>
      <c r="AG345" s="104">
        <f t="shared" ref="AG345:AH345" si="156">AG344-AG343</f>
        <v>0</v>
      </c>
      <c r="AH345" s="104">
        <f t="shared" si="156"/>
        <v>0</v>
      </c>
      <c r="AI345" s="153">
        <f t="shared" si="148"/>
        <v>1104</v>
      </c>
    </row>
    <row r="346" spans="1:36" ht="18.75" x14ac:dyDescent="0.25">
      <c r="A346" s="306"/>
      <c r="B346" s="301" t="s">
        <v>197</v>
      </c>
      <c r="C346" s="302"/>
      <c r="D346" s="104"/>
      <c r="E346" s="104">
        <f>E344-E342</f>
        <v>0</v>
      </c>
      <c r="F346" s="104">
        <f t="shared" ref="F346:AD346" si="157">F344-F342</f>
        <v>0</v>
      </c>
      <c r="G346" s="104">
        <f t="shared" si="157"/>
        <v>0</v>
      </c>
      <c r="H346" s="104">
        <f t="shared" si="157"/>
        <v>0</v>
      </c>
      <c r="I346" s="104">
        <f t="shared" si="157"/>
        <v>0</v>
      </c>
      <c r="J346" s="104">
        <f>J344-J342</f>
        <v>-3</v>
      </c>
      <c r="K346" s="104"/>
      <c r="L346" s="104">
        <f t="shared" si="157"/>
        <v>0</v>
      </c>
      <c r="M346" s="104">
        <f t="shared" si="157"/>
        <v>0</v>
      </c>
      <c r="N346" s="104">
        <f t="shared" si="157"/>
        <v>0</v>
      </c>
      <c r="O346" s="104">
        <f t="shared" si="157"/>
        <v>0</v>
      </c>
      <c r="P346" s="104">
        <f t="shared" si="157"/>
        <v>0</v>
      </c>
      <c r="Q346" s="104">
        <f>Q344-Q342</f>
        <v>0</v>
      </c>
      <c r="R346" s="104"/>
      <c r="S346" s="104">
        <f t="shared" si="157"/>
        <v>0</v>
      </c>
      <c r="T346" s="104">
        <f t="shared" si="157"/>
        <v>601</v>
      </c>
      <c r="U346" s="104">
        <f t="shared" si="157"/>
        <v>0</v>
      </c>
      <c r="V346" s="104">
        <f t="shared" si="157"/>
        <v>0</v>
      </c>
      <c r="W346" s="104">
        <f t="shared" si="157"/>
        <v>0</v>
      </c>
      <c r="X346" s="104">
        <f>X344-X342</f>
        <v>0</v>
      </c>
      <c r="Y346" s="104"/>
      <c r="Z346" s="104">
        <f t="shared" si="157"/>
        <v>0</v>
      </c>
      <c r="AA346" s="104">
        <f t="shared" si="157"/>
        <v>0</v>
      </c>
      <c r="AB346" s="104">
        <f t="shared" si="157"/>
        <v>0</v>
      </c>
      <c r="AC346" s="104">
        <f t="shared" si="157"/>
        <v>0</v>
      </c>
      <c r="AD346" s="104">
        <f t="shared" si="157"/>
        <v>0</v>
      </c>
      <c r="AE346" s="104">
        <f>AE344-AE342</f>
        <v>500</v>
      </c>
      <c r="AF346" s="104"/>
      <c r="AG346" s="104">
        <f t="shared" ref="AG346:AH346" si="158">AG344-AG342</f>
        <v>0</v>
      </c>
      <c r="AH346" s="104">
        <f t="shared" si="158"/>
        <v>0</v>
      </c>
      <c r="AI346" s="153">
        <f t="shared" si="148"/>
        <v>1098</v>
      </c>
    </row>
    <row r="347" spans="1:36" ht="16.5" thickBot="1" x14ac:dyDescent="0.3">
      <c r="A347" s="306"/>
      <c r="B347" s="303" t="s">
        <v>116</v>
      </c>
      <c r="C347" s="304"/>
      <c r="D347" s="104"/>
      <c r="E347" s="104">
        <f t="shared" ref="E347:AD347" si="159">E328+E330+E332+E334+E336+E338</f>
        <v>3</v>
      </c>
      <c r="F347" s="104">
        <f t="shared" si="159"/>
        <v>3</v>
      </c>
      <c r="G347" s="104">
        <f t="shared" si="159"/>
        <v>3</v>
      </c>
      <c r="H347" s="104">
        <f t="shared" si="159"/>
        <v>3</v>
      </c>
      <c r="I347" s="104">
        <f t="shared" si="159"/>
        <v>3</v>
      </c>
      <c r="J347" s="104">
        <f t="shared" si="159"/>
        <v>3</v>
      </c>
      <c r="K347" s="104"/>
      <c r="L347" s="104">
        <f t="shared" si="159"/>
        <v>3</v>
      </c>
      <c r="M347" s="104">
        <f t="shared" si="159"/>
        <v>3</v>
      </c>
      <c r="N347" s="104">
        <f t="shared" si="159"/>
        <v>3</v>
      </c>
      <c r="O347" s="104">
        <f t="shared" si="159"/>
        <v>3</v>
      </c>
      <c r="P347" s="104">
        <f t="shared" si="159"/>
        <v>3</v>
      </c>
      <c r="Q347" s="104">
        <f t="shared" si="159"/>
        <v>3</v>
      </c>
      <c r="R347" s="104"/>
      <c r="S347" s="104">
        <f t="shared" si="159"/>
        <v>3</v>
      </c>
      <c r="T347" s="104">
        <f t="shared" si="159"/>
        <v>16</v>
      </c>
      <c r="U347" s="104">
        <f t="shared" si="159"/>
        <v>3</v>
      </c>
      <c r="V347" s="104">
        <f t="shared" si="159"/>
        <v>3</v>
      </c>
      <c r="W347" s="104">
        <f t="shared" si="159"/>
        <v>3</v>
      </c>
      <c r="X347" s="104">
        <f t="shared" si="159"/>
        <v>3</v>
      </c>
      <c r="Y347" s="104"/>
      <c r="Z347" s="104">
        <f t="shared" si="159"/>
        <v>3</v>
      </c>
      <c r="AA347" s="104">
        <f t="shared" si="159"/>
        <v>3</v>
      </c>
      <c r="AB347" s="104">
        <f t="shared" si="159"/>
        <v>3</v>
      </c>
      <c r="AC347" s="104">
        <f t="shared" si="159"/>
        <v>3</v>
      </c>
      <c r="AD347" s="104">
        <f t="shared" si="159"/>
        <v>3</v>
      </c>
      <c r="AE347" s="104">
        <f t="shared" ref="AE347" si="160">AE328+AE330+AE332+AE334+AE336+AE338</f>
        <v>0</v>
      </c>
      <c r="AF347" s="104"/>
      <c r="AG347" s="104">
        <f t="shared" ref="AG347:AH347" si="161">AG328+AG330+AG332+AG334+AG336+AG338</f>
        <v>3</v>
      </c>
      <c r="AH347" s="104">
        <f t="shared" si="161"/>
        <v>3</v>
      </c>
      <c r="AI347" s="149">
        <f t="shared" si="148"/>
        <v>88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>
        <v>0</v>
      </c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>
        <v>3</v>
      </c>
      <c r="AH349" s="109">
        <v>2</v>
      </c>
      <c r="AI349" s="110">
        <f t="shared" ref="AI349:AI370" si="162">SUM(D349:AH349)</f>
        <v>139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>
        <v>23</v>
      </c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>
        <v>38</v>
      </c>
      <c r="AH350" s="181">
        <v>38</v>
      </c>
      <c r="AI350" s="146">
        <f t="shared" si="162"/>
        <v>801</v>
      </c>
    </row>
    <row r="351" spans="1:36" ht="15.75" x14ac:dyDescent="0.25">
      <c r="A351" s="292"/>
      <c r="B351" s="296"/>
      <c r="C351" s="99" t="s">
        <v>103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>
        <v>0</v>
      </c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>
        <v>5</v>
      </c>
      <c r="AH351" s="181">
        <v>6</v>
      </c>
      <c r="AI351" s="146">
        <f t="shared" si="162"/>
        <v>91</v>
      </c>
    </row>
    <row r="352" spans="1:36" ht="15.75" x14ac:dyDescent="0.25">
      <c r="A352" s="292"/>
      <c r="B352" s="296"/>
      <c r="C352" s="99" t="s">
        <v>117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>
        <v>43</v>
      </c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>
        <v>43</v>
      </c>
      <c r="AH352" s="181">
        <v>60</v>
      </c>
      <c r="AI352" s="146">
        <f t="shared" si="162"/>
        <v>1214</v>
      </c>
    </row>
    <row r="353" spans="1:35" ht="15.75" x14ac:dyDescent="0.25">
      <c r="A353" s="292"/>
      <c r="B353" s="296"/>
      <c r="C353" s="99" t="s">
        <v>118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>
        <v>0</v>
      </c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>
        <v>2</v>
      </c>
      <c r="AH353" s="181">
        <v>3</v>
      </c>
      <c r="AI353" s="146">
        <f t="shared" si="162"/>
        <v>34</v>
      </c>
    </row>
    <row r="354" spans="1:35" ht="15.75" x14ac:dyDescent="0.25">
      <c r="A354" s="292"/>
      <c r="B354" s="296"/>
      <c r="C354" s="99" t="s">
        <v>104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>
        <v>139</v>
      </c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>
        <v>149</v>
      </c>
      <c r="AH354" s="181">
        <v>133</v>
      </c>
      <c r="AI354" s="146">
        <f t="shared" si="162"/>
        <v>3720</v>
      </c>
    </row>
    <row r="355" spans="1:35" ht="15.75" x14ac:dyDescent="0.25">
      <c r="A355" s="292"/>
      <c r="B355" s="296"/>
      <c r="C355" s="99" t="s">
        <v>105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>
        <v>15</v>
      </c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>
        <v>16</v>
      </c>
      <c r="AH355" s="181">
        <v>22</v>
      </c>
      <c r="AI355" s="146">
        <f t="shared" si="162"/>
        <v>452</v>
      </c>
    </row>
    <row r="356" spans="1:35" ht="15.75" x14ac:dyDescent="0.25">
      <c r="A356" s="292"/>
      <c r="B356" s="296"/>
      <c r="C356" s="99" t="s">
        <v>106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>
        <v>126</v>
      </c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>
        <v>161</v>
      </c>
      <c r="AH356" s="181">
        <v>168</v>
      </c>
      <c r="AI356" s="146">
        <f t="shared" si="162"/>
        <v>4081</v>
      </c>
    </row>
    <row r="357" spans="1:35" ht="15.75" x14ac:dyDescent="0.25">
      <c r="A357" s="292"/>
      <c r="B357" s="296"/>
      <c r="C357" s="99" t="s">
        <v>107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>
        <v>3</v>
      </c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>
        <v>8</v>
      </c>
      <c r="AH357" s="181">
        <v>12</v>
      </c>
      <c r="AI357" s="146">
        <f t="shared" si="162"/>
        <v>213</v>
      </c>
    </row>
    <row r="358" spans="1:35" ht="15.75" x14ac:dyDescent="0.25">
      <c r="A358" s="292"/>
      <c r="B358" s="296"/>
      <c r="C358" s="99" t="s">
        <v>108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>
        <v>46</v>
      </c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>
        <v>47</v>
      </c>
      <c r="AH358" s="181">
        <v>58</v>
      </c>
      <c r="AI358" s="146">
        <f t="shared" si="162"/>
        <v>1448</v>
      </c>
    </row>
    <row r="359" spans="1:35" ht="15.75" x14ac:dyDescent="0.25">
      <c r="A359" s="292"/>
      <c r="B359" s="296"/>
      <c r="C359" s="99" t="s">
        <v>109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>
        <v>2</v>
      </c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>
        <v>6</v>
      </c>
      <c r="AH359" s="181">
        <v>8</v>
      </c>
      <c r="AI359" s="146">
        <f t="shared" si="162"/>
        <v>126</v>
      </c>
    </row>
    <row r="360" spans="1:35" ht="15.75" x14ac:dyDescent="0.25">
      <c r="A360" s="292"/>
      <c r="B360" s="296"/>
      <c r="C360" s="99" t="s">
        <v>110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>
        <v>28</v>
      </c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>
        <v>36</v>
      </c>
      <c r="AH360" s="181">
        <v>24</v>
      </c>
      <c r="AI360" s="146">
        <f t="shared" si="162"/>
        <v>726</v>
      </c>
    </row>
    <row r="361" spans="1:35" ht="15.75" x14ac:dyDescent="0.25">
      <c r="A361" s="292"/>
      <c r="B361" s="296"/>
      <c r="C361" s="99" t="s">
        <v>111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>
        <v>1</v>
      </c>
      <c r="AH361" s="181">
        <v>1</v>
      </c>
      <c r="AI361" s="146">
        <f t="shared" si="162"/>
        <v>26</v>
      </c>
    </row>
    <row r="362" spans="1:35" ht="15.75" x14ac:dyDescent="0.25">
      <c r="A362" s="292"/>
      <c r="B362" s="296"/>
      <c r="C362" s="99" t="s">
        <v>112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>
        <v>52</v>
      </c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>
        <v>56</v>
      </c>
      <c r="AH362" s="181">
        <v>32</v>
      </c>
      <c r="AI362" s="147">
        <f t="shared" si="162"/>
        <v>1359</v>
      </c>
    </row>
    <row r="363" spans="1:35" ht="15.75" x14ac:dyDescent="0.25">
      <c r="A363" s="292"/>
      <c r="B363" s="296"/>
      <c r="C363" s="99" t="s">
        <v>113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>
        <v>5</v>
      </c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>
        <v>4</v>
      </c>
      <c r="AH363" s="181">
        <v>2</v>
      </c>
      <c r="AI363" s="147">
        <f t="shared" si="162"/>
        <v>120</v>
      </c>
    </row>
    <row r="364" spans="1:35" ht="16.5" thickBot="1" x14ac:dyDescent="0.3">
      <c r="A364" s="292"/>
      <c r="B364" s="296"/>
      <c r="C364" s="100" t="s">
        <v>114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>
        <v>17</v>
      </c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>
        <v>28</v>
      </c>
      <c r="AH364" s="181">
        <v>33</v>
      </c>
      <c r="AI364" s="151">
        <f t="shared" si="162"/>
        <v>627</v>
      </c>
    </row>
    <row r="365" spans="1:35" ht="18.75" x14ac:dyDescent="0.25">
      <c r="A365" s="292"/>
      <c r="B365" s="297" t="s">
        <v>72</v>
      </c>
      <c r="C365" s="298"/>
      <c r="D365" s="182"/>
      <c r="E365" s="182">
        <f t="shared" ref="E365:AD365" si="163">SUM(E350:E364)</f>
        <v>600</v>
      </c>
      <c r="F365" s="182">
        <f t="shared" si="163"/>
        <v>600</v>
      </c>
      <c r="G365" s="182">
        <f t="shared" si="163"/>
        <v>583</v>
      </c>
      <c r="H365" s="182">
        <f t="shared" si="163"/>
        <v>576</v>
      </c>
      <c r="I365" s="182">
        <f t="shared" si="163"/>
        <v>586</v>
      </c>
      <c r="J365" s="182">
        <f t="shared" si="163"/>
        <v>500</v>
      </c>
      <c r="K365" s="182"/>
      <c r="L365" s="182">
        <f t="shared" si="163"/>
        <v>576</v>
      </c>
      <c r="M365" s="182">
        <f t="shared" si="163"/>
        <v>562</v>
      </c>
      <c r="N365" s="182">
        <f t="shared" si="163"/>
        <v>581</v>
      </c>
      <c r="O365" s="182">
        <f t="shared" si="163"/>
        <v>585</v>
      </c>
      <c r="P365" s="182">
        <f t="shared" si="163"/>
        <v>600</v>
      </c>
      <c r="Q365" s="182">
        <f t="shared" si="163"/>
        <v>500</v>
      </c>
      <c r="R365" s="182"/>
      <c r="S365" s="182">
        <f t="shared" si="163"/>
        <v>600</v>
      </c>
      <c r="T365" s="182">
        <f t="shared" si="163"/>
        <v>600</v>
      </c>
      <c r="U365" s="182">
        <f t="shared" si="163"/>
        <v>600</v>
      </c>
      <c r="V365" s="182">
        <f t="shared" si="163"/>
        <v>589</v>
      </c>
      <c r="W365" s="182">
        <f t="shared" si="163"/>
        <v>600</v>
      </c>
      <c r="X365" s="182">
        <f t="shared" si="163"/>
        <v>500</v>
      </c>
      <c r="Y365" s="182"/>
      <c r="Z365" s="182">
        <f t="shared" si="163"/>
        <v>600</v>
      </c>
      <c r="AA365" s="182">
        <f t="shared" si="163"/>
        <v>600</v>
      </c>
      <c r="AB365" s="182">
        <f t="shared" si="163"/>
        <v>600</v>
      </c>
      <c r="AC365" s="182">
        <f t="shared" si="163"/>
        <v>600</v>
      </c>
      <c r="AD365" s="182">
        <f t="shared" si="163"/>
        <v>600</v>
      </c>
      <c r="AE365" s="182">
        <f t="shared" ref="AE365" si="164">SUM(AE350:AE364)</f>
        <v>500</v>
      </c>
      <c r="AF365" s="182"/>
      <c r="AG365" s="182">
        <f t="shared" ref="AG365" si="165">SUM(AG350:AG364)</f>
        <v>600</v>
      </c>
      <c r="AH365" s="182">
        <f>SUM(AH350:AH364)</f>
        <v>600</v>
      </c>
      <c r="AI365" s="150">
        <f t="shared" si="162"/>
        <v>15038</v>
      </c>
    </row>
    <row r="366" spans="1:35" ht="18.75" x14ac:dyDescent="0.25">
      <c r="A366" s="292"/>
      <c r="B366" s="299" t="s">
        <v>71</v>
      </c>
      <c r="C366" s="300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>
        <v>500</v>
      </c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>
        <v>600</v>
      </c>
      <c r="AH366" s="104">
        <v>600</v>
      </c>
      <c r="AI366" s="145">
        <f t="shared" si="162"/>
        <v>15038</v>
      </c>
    </row>
    <row r="367" spans="1:35" ht="18.75" x14ac:dyDescent="0.25">
      <c r="A367" s="292"/>
      <c r="B367" s="301" t="s">
        <v>115</v>
      </c>
      <c r="C367" s="302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 t="shared" si="162"/>
        <v>15200</v>
      </c>
    </row>
    <row r="368" spans="1:35" ht="18.75" x14ac:dyDescent="0.25">
      <c r="A368" s="292"/>
      <c r="B368" s="301" t="s">
        <v>125</v>
      </c>
      <c r="C368" s="302"/>
      <c r="D368" s="104"/>
      <c r="E368" s="104">
        <f t="shared" ref="E368:AD368" si="166">E367-E366</f>
        <v>0</v>
      </c>
      <c r="F368" s="104">
        <f t="shared" si="166"/>
        <v>0</v>
      </c>
      <c r="G368" s="104">
        <f t="shared" si="166"/>
        <v>17</v>
      </c>
      <c r="H368" s="104">
        <f t="shared" si="166"/>
        <v>24</v>
      </c>
      <c r="I368" s="104">
        <f t="shared" si="166"/>
        <v>14</v>
      </c>
      <c r="J368" s="104">
        <f t="shared" si="166"/>
        <v>0</v>
      </c>
      <c r="K368" s="104"/>
      <c r="L368" s="104">
        <f t="shared" si="166"/>
        <v>24</v>
      </c>
      <c r="M368" s="104">
        <f t="shared" si="166"/>
        <v>38</v>
      </c>
      <c r="N368" s="104">
        <f t="shared" si="166"/>
        <v>19</v>
      </c>
      <c r="O368" s="104">
        <f t="shared" si="166"/>
        <v>15</v>
      </c>
      <c r="P368" s="104">
        <f t="shared" si="166"/>
        <v>0</v>
      </c>
      <c r="Q368" s="104">
        <f t="shared" si="166"/>
        <v>0</v>
      </c>
      <c r="R368" s="104"/>
      <c r="S368" s="104">
        <f t="shared" si="166"/>
        <v>0</v>
      </c>
      <c r="T368" s="104">
        <f t="shared" si="166"/>
        <v>0</v>
      </c>
      <c r="U368" s="104">
        <f t="shared" si="166"/>
        <v>0</v>
      </c>
      <c r="V368" s="104">
        <f t="shared" si="166"/>
        <v>11</v>
      </c>
      <c r="W368" s="104">
        <f t="shared" si="166"/>
        <v>0</v>
      </c>
      <c r="X368" s="104">
        <f t="shared" si="166"/>
        <v>0</v>
      </c>
      <c r="Y368" s="104"/>
      <c r="Z368" s="104">
        <f t="shared" si="166"/>
        <v>0</v>
      </c>
      <c r="AA368" s="104">
        <f t="shared" si="166"/>
        <v>0</v>
      </c>
      <c r="AB368" s="104">
        <f t="shared" si="166"/>
        <v>0</v>
      </c>
      <c r="AC368" s="104">
        <f t="shared" si="166"/>
        <v>0</v>
      </c>
      <c r="AD368" s="104">
        <f t="shared" si="166"/>
        <v>0</v>
      </c>
      <c r="AE368" s="104">
        <f t="shared" ref="AE368" si="167">AE367-AE366</f>
        <v>0</v>
      </c>
      <c r="AF368" s="104"/>
      <c r="AG368" s="104">
        <f t="shared" ref="AG368:AH368" si="168">AG367-AG366</f>
        <v>0</v>
      </c>
      <c r="AH368" s="104">
        <f t="shared" si="168"/>
        <v>0</v>
      </c>
      <c r="AI368" s="153">
        <f t="shared" si="162"/>
        <v>162</v>
      </c>
    </row>
    <row r="369" spans="1:36" ht="18.75" x14ac:dyDescent="0.25">
      <c r="A369" s="292"/>
      <c r="B369" s="301" t="s">
        <v>197</v>
      </c>
      <c r="C369" s="302"/>
      <c r="D369" s="104"/>
      <c r="E369" s="104">
        <f>E367-E365</f>
        <v>0</v>
      </c>
      <c r="F369" s="104">
        <f t="shared" ref="F369:AD369" si="169">F367-F365</f>
        <v>0</v>
      </c>
      <c r="G369" s="104">
        <f t="shared" si="169"/>
        <v>17</v>
      </c>
      <c r="H369" s="104">
        <f t="shared" si="169"/>
        <v>24</v>
      </c>
      <c r="I369" s="104">
        <f t="shared" si="169"/>
        <v>14</v>
      </c>
      <c r="J369" s="104">
        <f t="shared" si="169"/>
        <v>0</v>
      </c>
      <c r="K369" s="104"/>
      <c r="L369" s="104">
        <f t="shared" si="169"/>
        <v>24</v>
      </c>
      <c r="M369" s="104">
        <f t="shared" si="169"/>
        <v>38</v>
      </c>
      <c r="N369" s="104">
        <f t="shared" si="169"/>
        <v>19</v>
      </c>
      <c r="O369" s="104">
        <f t="shared" si="169"/>
        <v>15</v>
      </c>
      <c r="P369" s="104">
        <f t="shared" si="169"/>
        <v>0</v>
      </c>
      <c r="Q369" s="104">
        <f t="shared" si="169"/>
        <v>0</v>
      </c>
      <c r="R369" s="104"/>
      <c r="S369" s="104">
        <f t="shared" si="169"/>
        <v>0</v>
      </c>
      <c r="T369" s="104">
        <f t="shared" si="169"/>
        <v>0</v>
      </c>
      <c r="U369" s="104">
        <f t="shared" si="169"/>
        <v>0</v>
      </c>
      <c r="V369" s="104">
        <f t="shared" si="169"/>
        <v>11</v>
      </c>
      <c r="W369" s="104">
        <f t="shared" si="169"/>
        <v>0</v>
      </c>
      <c r="X369" s="104">
        <f t="shared" si="169"/>
        <v>0</v>
      </c>
      <c r="Y369" s="104"/>
      <c r="Z369" s="104">
        <f t="shared" si="169"/>
        <v>0</v>
      </c>
      <c r="AA369" s="104">
        <f t="shared" si="169"/>
        <v>0</v>
      </c>
      <c r="AB369" s="104">
        <f t="shared" si="169"/>
        <v>0</v>
      </c>
      <c r="AC369" s="104">
        <f t="shared" si="169"/>
        <v>0</v>
      </c>
      <c r="AD369" s="104">
        <f t="shared" si="169"/>
        <v>0</v>
      </c>
      <c r="AE369" s="104">
        <f t="shared" ref="AE369" si="170">AE367-AE365</f>
        <v>0</v>
      </c>
      <c r="AF369" s="104"/>
      <c r="AG369" s="104">
        <f t="shared" ref="AG369:AH369" si="171">AG367-AG365</f>
        <v>0</v>
      </c>
      <c r="AH369" s="104">
        <f t="shared" si="171"/>
        <v>0</v>
      </c>
      <c r="AI369" s="153">
        <f t="shared" si="162"/>
        <v>162</v>
      </c>
    </row>
    <row r="370" spans="1:36" ht="16.5" thickBot="1" x14ac:dyDescent="0.3">
      <c r="A370" s="292"/>
      <c r="B370" s="303" t="s">
        <v>116</v>
      </c>
      <c r="C370" s="304"/>
      <c r="D370" s="104"/>
      <c r="E370" s="104">
        <f t="shared" ref="E370:AD370" si="172">E351+E353+E355+E357+E359+E361</f>
        <v>41</v>
      </c>
      <c r="F370" s="104">
        <f t="shared" si="172"/>
        <v>44</v>
      </c>
      <c r="G370" s="104">
        <f t="shared" si="172"/>
        <v>34</v>
      </c>
      <c r="H370" s="104">
        <f t="shared" si="172"/>
        <v>31</v>
      </c>
      <c r="I370" s="104">
        <f t="shared" si="172"/>
        <v>40</v>
      </c>
      <c r="J370" s="104">
        <f t="shared" si="172"/>
        <v>21</v>
      </c>
      <c r="K370" s="104"/>
      <c r="L370" s="104">
        <f t="shared" si="172"/>
        <v>35</v>
      </c>
      <c r="M370" s="104">
        <f t="shared" si="172"/>
        <v>47</v>
      </c>
      <c r="N370" s="104">
        <f t="shared" si="172"/>
        <v>35</v>
      </c>
      <c r="O370" s="104">
        <f t="shared" si="172"/>
        <v>35</v>
      </c>
      <c r="P370" s="104">
        <f t="shared" si="172"/>
        <v>52</v>
      </c>
      <c r="Q370" s="104">
        <f t="shared" si="172"/>
        <v>21</v>
      </c>
      <c r="R370" s="104"/>
      <c r="S370" s="104">
        <f t="shared" si="172"/>
        <v>53</v>
      </c>
      <c r="T370" s="104">
        <f t="shared" si="172"/>
        <v>35</v>
      </c>
      <c r="U370" s="104">
        <f t="shared" si="172"/>
        <v>32</v>
      </c>
      <c r="V370" s="104">
        <f t="shared" si="172"/>
        <v>41</v>
      </c>
      <c r="W370" s="104">
        <f t="shared" si="172"/>
        <v>21</v>
      </c>
      <c r="X370" s="104">
        <f t="shared" si="172"/>
        <v>25</v>
      </c>
      <c r="Y370" s="104"/>
      <c r="Z370" s="104">
        <f t="shared" si="172"/>
        <v>48</v>
      </c>
      <c r="AA370" s="104">
        <f t="shared" si="172"/>
        <v>33</v>
      </c>
      <c r="AB370" s="104">
        <f t="shared" si="172"/>
        <v>21</v>
      </c>
      <c r="AC370" s="104">
        <f t="shared" si="172"/>
        <v>35</v>
      </c>
      <c r="AD370" s="104">
        <f t="shared" si="172"/>
        <v>45</v>
      </c>
      <c r="AE370" s="104">
        <f t="shared" ref="AE370" si="173">AE351+AE353+AE355+AE357+AE359+AE361</f>
        <v>27</v>
      </c>
      <c r="AF370" s="104"/>
      <c r="AG370" s="104">
        <f t="shared" ref="AG370:AH370" si="174">AG351+AG353+AG355+AG357+AG359+AG361</f>
        <v>38</v>
      </c>
      <c r="AH370" s="104">
        <f t="shared" si="174"/>
        <v>52</v>
      </c>
      <c r="AI370" s="149">
        <f t="shared" si="162"/>
        <v>942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>
        <v>0</v>
      </c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>
        <v>3</v>
      </c>
      <c r="AH372" s="109">
        <v>1</v>
      </c>
      <c r="AI372" s="110">
        <f t="shared" ref="AI372:AI393" si="175">SUM(D372:AH372)</f>
        <v>48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>
        <v>38</v>
      </c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>
        <v>35</v>
      </c>
      <c r="AH373" s="181">
        <v>24</v>
      </c>
      <c r="AI373" s="146">
        <f t="shared" si="175"/>
        <v>876</v>
      </c>
    </row>
    <row r="374" spans="1:36" ht="15.75" x14ac:dyDescent="0.25">
      <c r="A374" s="306"/>
      <c r="B374" s="296"/>
      <c r="C374" s="99" t="s">
        <v>103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>
        <v>0</v>
      </c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>
        <v>1</v>
      </c>
      <c r="AH374" s="181">
        <v>0</v>
      </c>
      <c r="AI374" s="146">
        <f t="shared" si="175"/>
        <v>62</v>
      </c>
    </row>
    <row r="375" spans="1:36" ht="15.75" x14ac:dyDescent="0.25">
      <c r="A375" s="306"/>
      <c r="B375" s="296"/>
      <c r="C375" s="99" t="s">
        <v>117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>
        <v>39</v>
      </c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>
        <v>32</v>
      </c>
      <c r="AH375" s="181">
        <v>32</v>
      </c>
      <c r="AI375" s="146">
        <f t="shared" si="175"/>
        <v>932</v>
      </c>
    </row>
    <row r="376" spans="1:36" ht="15.75" x14ac:dyDescent="0.25">
      <c r="A376" s="306"/>
      <c r="B376" s="296"/>
      <c r="C376" s="99" t="s">
        <v>118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>
        <v>1</v>
      </c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>
        <v>1</v>
      </c>
      <c r="AH376" s="181">
        <v>0</v>
      </c>
      <c r="AI376" s="146">
        <f t="shared" si="175"/>
        <v>27</v>
      </c>
    </row>
    <row r="377" spans="1:36" ht="15.75" x14ac:dyDescent="0.25">
      <c r="A377" s="306"/>
      <c r="B377" s="296"/>
      <c r="C377" s="99" t="s">
        <v>104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>
        <v>76</v>
      </c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>
        <v>73</v>
      </c>
      <c r="AH377" s="181">
        <v>105</v>
      </c>
      <c r="AI377" s="146">
        <f t="shared" si="175"/>
        <v>2465</v>
      </c>
    </row>
    <row r="378" spans="1:36" ht="15.75" x14ac:dyDescent="0.25">
      <c r="A378" s="306"/>
      <c r="B378" s="296"/>
      <c r="C378" s="99" t="s">
        <v>105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>
        <v>2</v>
      </c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>
        <v>4</v>
      </c>
      <c r="AH378" s="181">
        <v>6</v>
      </c>
      <c r="AI378" s="146">
        <f t="shared" si="175"/>
        <v>144</v>
      </c>
    </row>
    <row r="379" spans="1:36" ht="15.75" x14ac:dyDescent="0.25">
      <c r="A379" s="306"/>
      <c r="B379" s="296"/>
      <c r="C379" s="99" t="s">
        <v>106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>
        <v>57</v>
      </c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>
        <v>63</v>
      </c>
      <c r="AH379" s="181">
        <v>59</v>
      </c>
      <c r="AI379" s="146">
        <f t="shared" si="175"/>
        <v>1589</v>
      </c>
    </row>
    <row r="380" spans="1:36" ht="15.75" x14ac:dyDescent="0.25">
      <c r="A380" s="306"/>
      <c r="B380" s="296"/>
      <c r="C380" s="99" t="s">
        <v>107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>
        <v>1</v>
      </c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>
        <v>3</v>
      </c>
      <c r="AH380" s="181">
        <v>1</v>
      </c>
      <c r="AI380" s="146">
        <f t="shared" si="175"/>
        <v>95</v>
      </c>
    </row>
    <row r="381" spans="1:36" ht="15.75" x14ac:dyDescent="0.25">
      <c r="A381" s="306"/>
      <c r="B381" s="296"/>
      <c r="C381" s="99" t="s">
        <v>108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>
        <v>42</v>
      </c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>
        <v>34</v>
      </c>
      <c r="AH381" s="181">
        <v>28</v>
      </c>
      <c r="AI381" s="146">
        <f t="shared" si="175"/>
        <v>923</v>
      </c>
    </row>
    <row r="382" spans="1:36" ht="15.75" x14ac:dyDescent="0.25">
      <c r="A382" s="306"/>
      <c r="B382" s="296"/>
      <c r="C382" s="99" t="s">
        <v>109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>
        <v>1</v>
      </c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>
        <v>3</v>
      </c>
      <c r="AH382" s="181">
        <v>7</v>
      </c>
      <c r="AI382" s="146">
        <f t="shared" si="175"/>
        <v>112</v>
      </c>
    </row>
    <row r="383" spans="1:36" ht="15.75" x14ac:dyDescent="0.25">
      <c r="A383" s="306"/>
      <c r="B383" s="296"/>
      <c r="C383" s="99" t="s">
        <v>110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>
        <v>18</v>
      </c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>
        <v>14</v>
      </c>
      <c r="AH383" s="181">
        <v>19</v>
      </c>
      <c r="AI383" s="146">
        <f t="shared" si="175"/>
        <v>503</v>
      </c>
    </row>
    <row r="384" spans="1:36" ht="15.75" x14ac:dyDescent="0.25">
      <c r="A384" s="306"/>
      <c r="B384" s="296"/>
      <c r="C384" s="99" t="s">
        <v>111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>
        <v>4</v>
      </c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>
        <v>2</v>
      </c>
      <c r="AH384" s="181">
        <v>1</v>
      </c>
      <c r="AI384" s="146">
        <f t="shared" si="175"/>
        <v>64</v>
      </c>
    </row>
    <row r="385" spans="1:36" ht="15.75" x14ac:dyDescent="0.25">
      <c r="A385" s="306"/>
      <c r="B385" s="296"/>
      <c r="C385" s="99" t="s">
        <v>112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>
        <v>8</v>
      </c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>
        <v>13</v>
      </c>
      <c r="AH385" s="181">
        <v>35</v>
      </c>
      <c r="AI385" s="147">
        <f t="shared" si="175"/>
        <v>543</v>
      </c>
    </row>
    <row r="386" spans="1:36" ht="15.75" x14ac:dyDescent="0.25">
      <c r="A386" s="306"/>
      <c r="B386" s="296"/>
      <c r="C386" s="99" t="s">
        <v>113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>
        <v>0</v>
      </c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>
        <v>2</v>
      </c>
      <c r="AH386" s="181">
        <v>5</v>
      </c>
      <c r="AI386" s="147">
        <f t="shared" si="175"/>
        <v>69</v>
      </c>
    </row>
    <row r="387" spans="1:36" ht="16.5" thickBot="1" x14ac:dyDescent="0.3">
      <c r="A387" s="306"/>
      <c r="B387" s="296"/>
      <c r="C387" s="100" t="s">
        <v>114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>
        <v>113</v>
      </c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>
        <v>120</v>
      </c>
      <c r="AH387" s="181">
        <v>78</v>
      </c>
      <c r="AI387" s="151">
        <f t="shared" si="175"/>
        <v>1996</v>
      </c>
    </row>
    <row r="388" spans="1:36" ht="18.75" x14ac:dyDescent="0.25">
      <c r="A388" s="306"/>
      <c r="B388" s="297" t="s">
        <v>72</v>
      </c>
      <c r="C388" s="298"/>
      <c r="D388" s="182"/>
      <c r="E388" s="182">
        <f t="shared" ref="E388:AH388" si="176">SUM(E373:E387)</f>
        <v>400</v>
      </c>
      <c r="F388" s="182">
        <f t="shared" si="176"/>
        <v>400</v>
      </c>
      <c r="G388" s="182">
        <f t="shared" si="176"/>
        <v>400</v>
      </c>
      <c r="H388" s="182">
        <f t="shared" si="176"/>
        <v>400</v>
      </c>
      <c r="I388" s="182">
        <f t="shared" si="176"/>
        <v>400</v>
      </c>
      <c r="J388" s="182">
        <f t="shared" si="176"/>
        <v>400</v>
      </c>
      <c r="K388" s="182"/>
      <c r="L388" s="182">
        <f t="shared" si="176"/>
        <v>400</v>
      </c>
      <c r="M388" s="182">
        <f t="shared" si="176"/>
        <v>400</v>
      </c>
      <c r="N388" s="182">
        <f t="shared" si="176"/>
        <v>400</v>
      </c>
      <c r="O388" s="182">
        <f t="shared" si="176"/>
        <v>400</v>
      </c>
      <c r="P388" s="182">
        <f t="shared" si="176"/>
        <v>400</v>
      </c>
      <c r="Q388" s="182">
        <f t="shared" si="176"/>
        <v>400</v>
      </c>
      <c r="R388" s="182"/>
      <c r="S388" s="182">
        <f t="shared" si="176"/>
        <v>400</v>
      </c>
      <c r="T388" s="182">
        <f t="shared" si="176"/>
        <v>400</v>
      </c>
      <c r="U388" s="182">
        <f t="shared" si="176"/>
        <v>400</v>
      </c>
      <c r="V388" s="182">
        <f t="shared" si="176"/>
        <v>400</v>
      </c>
      <c r="W388" s="182">
        <f t="shared" si="176"/>
        <v>400</v>
      </c>
      <c r="X388" s="182">
        <f t="shared" si="176"/>
        <v>400</v>
      </c>
      <c r="Y388" s="182"/>
      <c r="Z388" s="182">
        <f t="shared" si="176"/>
        <v>400</v>
      </c>
      <c r="AA388" s="182">
        <f t="shared" si="176"/>
        <v>400</v>
      </c>
      <c r="AB388" s="182">
        <f t="shared" si="176"/>
        <v>400</v>
      </c>
      <c r="AC388" s="182">
        <f t="shared" si="176"/>
        <v>400</v>
      </c>
      <c r="AD388" s="182">
        <f t="shared" si="176"/>
        <v>400</v>
      </c>
      <c r="AE388" s="182">
        <f t="shared" ref="AE388" si="177">SUM(AE373:AE387)</f>
        <v>400</v>
      </c>
      <c r="AF388" s="182"/>
      <c r="AG388" s="182">
        <f t="shared" ref="AG388" si="178">SUM(AG373:AG387)</f>
        <v>400</v>
      </c>
      <c r="AH388" s="182">
        <f t="shared" si="176"/>
        <v>400</v>
      </c>
      <c r="AI388" s="150">
        <f t="shared" si="175"/>
        <v>10400</v>
      </c>
    </row>
    <row r="389" spans="1:36" ht="18.75" x14ac:dyDescent="0.25">
      <c r="A389" s="306"/>
      <c r="B389" s="299" t="s">
        <v>71</v>
      </c>
      <c r="C389" s="300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>
        <v>400</v>
      </c>
      <c r="AH389" s="104">
        <v>400</v>
      </c>
      <c r="AI389" s="145">
        <f t="shared" si="175"/>
        <v>10375</v>
      </c>
    </row>
    <row r="390" spans="1:36" ht="18.75" x14ac:dyDescent="0.25">
      <c r="A390" s="306"/>
      <c r="B390" s="301" t="s">
        <v>115</v>
      </c>
      <c r="C390" s="302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 t="shared" si="175"/>
        <v>10400</v>
      </c>
    </row>
    <row r="391" spans="1:36" ht="18.75" x14ac:dyDescent="0.25">
      <c r="A391" s="306"/>
      <c r="B391" s="301" t="s">
        <v>125</v>
      </c>
      <c r="C391" s="302"/>
      <c r="D391" s="104"/>
      <c r="E391" s="104">
        <f t="shared" ref="E391:AH391" si="179">E390-E389</f>
        <v>0</v>
      </c>
      <c r="F391" s="104">
        <f t="shared" si="179"/>
        <v>0</v>
      </c>
      <c r="G391" s="104">
        <f t="shared" si="179"/>
        <v>0</v>
      </c>
      <c r="H391" s="104">
        <f t="shared" si="179"/>
        <v>0</v>
      </c>
      <c r="I391" s="104">
        <f t="shared" si="179"/>
        <v>0</v>
      </c>
      <c r="J391" s="104">
        <f t="shared" si="179"/>
        <v>0</v>
      </c>
      <c r="K391" s="104"/>
      <c r="L391" s="104">
        <f t="shared" si="179"/>
        <v>0</v>
      </c>
      <c r="M391" s="104">
        <f t="shared" si="179"/>
        <v>0</v>
      </c>
      <c r="N391" s="104">
        <f t="shared" si="179"/>
        <v>0</v>
      </c>
      <c r="O391" s="104">
        <f t="shared" si="179"/>
        <v>0</v>
      </c>
      <c r="P391" s="104">
        <f t="shared" si="179"/>
        <v>0</v>
      </c>
      <c r="Q391" s="104">
        <f t="shared" si="179"/>
        <v>0</v>
      </c>
      <c r="R391" s="104"/>
      <c r="S391" s="104">
        <f t="shared" si="179"/>
        <v>0</v>
      </c>
      <c r="T391" s="104">
        <f t="shared" si="179"/>
        <v>0</v>
      </c>
      <c r="U391" s="104">
        <f t="shared" si="179"/>
        <v>0</v>
      </c>
      <c r="V391" s="104">
        <f t="shared" si="179"/>
        <v>0</v>
      </c>
      <c r="W391" s="104">
        <f t="shared" si="179"/>
        <v>0</v>
      </c>
      <c r="X391" s="104">
        <f t="shared" si="179"/>
        <v>0</v>
      </c>
      <c r="Y391" s="104"/>
      <c r="Z391" s="104">
        <f t="shared" si="179"/>
        <v>0</v>
      </c>
      <c r="AA391" s="104">
        <f t="shared" si="179"/>
        <v>0</v>
      </c>
      <c r="AB391" s="104">
        <f t="shared" si="179"/>
        <v>25</v>
      </c>
      <c r="AC391" s="104">
        <f t="shared" si="179"/>
        <v>0</v>
      </c>
      <c r="AD391" s="104">
        <f t="shared" si="179"/>
        <v>0</v>
      </c>
      <c r="AE391" s="104">
        <f t="shared" ref="AE391" si="180">AE390-AE389</f>
        <v>0</v>
      </c>
      <c r="AF391" s="104"/>
      <c r="AG391" s="104">
        <f t="shared" ref="AG391" si="181">AG390-AG389</f>
        <v>0</v>
      </c>
      <c r="AH391" s="104">
        <f t="shared" si="179"/>
        <v>0</v>
      </c>
      <c r="AI391" s="153">
        <f t="shared" si="175"/>
        <v>25</v>
      </c>
    </row>
    <row r="392" spans="1:36" ht="18.75" x14ac:dyDescent="0.25">
      <c r="A392" s="306"/>
      <c r="B392" s="301" t="s">
        <v>197</v>
      </c>
      <c r="C392" s="302"/>
      <c r="D392" s="104"/>
      <c r="E392" s="104">
        <f t="shared" ref="E392:AH392" si="182">E390-E388</f>
        <v>0</v>
      </c>
      <c r="F392" s="104">
        <f t="shared" si="182"/>
        <v>0</v>
      </c>
      <c r="G392" s="104">
        <f t="shared" si="182"/>
        <v>0</v>
      </c>
      <c r="H392" s="104">
        <f t="shared" si="182"/>
        <v>0</v>
      </c>
      <c r="I392" s="104">
        <f t="shared" si="182"/>
        <v>0</v>
      </c>
      <c r="J392" s="104">
        <f t="shared" si="182"/>
        <v>0</v>
      </c>
      <c r="K392" s="104"/>
      <c r="L392" s="104">
        <f t="shared" si="182"/>
        <v>0</v>
      </c>
      <c r="M392" s="104">
        <f t="shared" si="182"/>
        <v>0</v>
      </c>
      <c r="N392" s="104">
        <f t="shared" si="182"/>
        <v>0</v>
      </c>
      <c r="O392" s="104">
        <f t="shared" si="182"/>
        <v>0</v>
      </c>
      <c r="P392" s="104">
        <f t="shared" si="182"/>
        <v>0</v>
      </c>
      <c r="Q392" s="104">
        <f t="shared" si="182"/>
        <v>0</v>
      </c>
      <c r="R392" s="104"/>
      <c r="S392" s="104">
        <f t="shared" si="182"/>
        <v>0</v>
      </c>
      <c r="T392" s="104">
        <f t="shared" si="182"/>
        <v>0</v>
      </c>
      <c r="U392" s="104">
        <f t="shared" si="182"/>
        <v>0</v>
      </c>
      <c r="V392" s="104">
        <f t="shared" si="182"/>
        <v>0</v>
      </c>
      <c r="W392" s="104">
        <f t="shared" si="182"/>
        <v>0</v>
      </c>
      <c r="X392" s="104">
        <f t="shared" si="182"/>
        <v>0</v>
      </c>
      <c r="Y392" s="104"/>
      <c r="Z392" s="104">
        <f t="shared" si="182"/>
        <v>0</v>
      </c>
      <c r="AA392" s="104">
        <f t="shared" si="182"/>
        <v>0</v>
      </c>
      <c r="AB392" s="104">
        <f t="shared" si="182"/>
        <v>0</v>
      </c>
      <c r="AC392" s="104">
        <f t="shared" si="182"/>
        <v>0</v>
      </c>
      <c r="AD392" s="104">
        <f t="shared" si="182"/>
        <v>0</v>
      </c>
      <c r="AE392" s="104">
        <f t="shared" ref="AE392" si="183">AE390-AE388</f>
        <v>0</v>
      </c>
      <c r="AF392" s="104"/>
      <c r="AG392" s="104">
        <f t="shared" ref="AG392" si="184">AG390-AG388</f>
        <v>0</v>
      </c>
      <c r="AH392" s="104">
        <f t="shared" si="182"/>
        <v>0</v>
      </c>
      <c r="AI392" s="153">
        <f t="shared" si="175"/>
        <v>0</v>
      </c>
    </row>
    <row r="393" spans="1:36" ht="16.5" thickBot="1" x14ac:dyDescent="0.3">
      <c r="A393" s="306"/>
      <c r="B393" s="303" t="s">
        <v>116</v>
      </c>
      <c r="C393" s="304"/>
      <c r="D393" s="104"/>
      <c r="E393" s="104">
        <f t="shared" ref="E393:AH393" si="185">E374+E376+E378+E380+E382+E384</f>
        <v>28</v>
      </c>
      <c r="F393" s="104">
        <f t="shared" si="185"/>
        <v>21</v>
      </c>
      <c r="G393" s="104">
        <f t="shared" si="185"/>
        <v>14</v>
      </c>
      <c r="H393" s="104">
        <f t="shared" si="185"/>
        <v>21</v>
      </c>
      <c r="I393" s="104">
        <f t="shared" si="185"/>
        <v>18</v>
      </c>
      <c r="J393" s="104">
        <f t="shared" si="185"/>
        <v>20</v>
      </c>
      <c r="K393" s="104"/>
      <c r="L393" s="104">
        <f t="shared" si="185"/>
        <v>13</v>
      </c>
      <c r="M393" s="104">
        <f t="shared" si="185"/>
        <v>20</v>
      </c>
      <c r="N393" s="104">
        <f t="shared" si="185"/>
        <v>21</v>
      </c>
      <c r="O393" s="104">
        <f t="shared" si="185"/>
        <v>33</v>
      </c>
      <c r="P393" s="104">
        <f t="shared" si="185"/>
        <v>25</v>
      </c>
      <c r="Q393" s="104">
        <f t="shared" si="185"/>
        <v>9</v>
      </c>
      <c r="R393" s="104"/>
      <c r="S393" s="104">
        <f t="shared" si="185"/>
        <v>18</v>
      </c>
      <c r="T393" s="104">
        <f t="shared" si="185"/>
        <v>15</v>
      </c>
      <c r="U393" s="104">
        <f t="shared" si="185"/>
        <v>29</v>
      </c>
      <c r="V393" s="104">
        <f t="shared" si="185"/>
        <v>20</v>
      </c>
      <c r="W393" s="104">
        <f t="shared" si="185"/>
        <v>11</v>
      </c>
      <c r="X393" s="104">
        <f t="shared" si="185"/>
        <v>23</v>
      </c>
      <c r="Y393" s="104"/>
      <c r="Z393" s="104">
        <f t="shared" si="185"/>
        <v>20</v>
      </c>
      <c r="AA393" s="104">
        <f t="shared" si="185"/>
        <v>17</v>
      </c>
      <c r="AB393" s="104">
        <f t="shared" si="185"/>
        <v>16</v>
      </c>
      <c r="AC393" s="104">
        <f t="shared" si="185"/>
        <v>14</v>
      </c>
      <c r="AD393" s="104">
        <f t="shared" si="185"/>
        <v>23</v>
      </c>
      <c r="AE393" s="104">
        <f t="shared" ref="AE393" si="186">AE374+AE376+AE378+AE380+AE382+AE384</f>
        <v>26</v>
      </c>
      <c r="AF393" s="104"/>
      <c r="AG393" s="104">
        <f t="shared" ref="AG393" si="187">AG374+AG376+AG378+AG380+AG382+AG384</f>
        <v>14</v>
      </c>
      <c r="AH393" s="104">
        <f t="shared" si="185"/>
        <v>15</v>
      </c>
      <c r="AI393" s="149">
        <f t="shared" si="175"/>
        <v>504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>
        <v>0</v>
      </c>
      <c r="AH395" s="109"/>
      <c r="AI395" s="110">
        <f t="shared" ref="AI395:AI416" si="188">SUM(D395:AH395)</f>
        <v>6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>
        <v>10</v>
      </c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>
        <v>4</v>
      </c>
      <c r="AH396" s="181"/>
      <c r="AI396" s="146">
        <f t="shared" si="188"/>
        <v>154</v>
      </c>
    </row>
    <row r="397" spans="1:36" ht="15.75" x14ac:dyDescent="0.25">
      <c r="A397" s="292"/>
      <c r="B397" s="296"/>
      <c r="C397" s="99" t="s">
        <v>103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>
        <v>0</v>
      </c>
      <c r="AH397" s="181"/>
      <c r="AI397" s="146">
        <f t="shared" si="188"/>
        <v>0</v>
      </c>
    </row>
    <row r="398" spans="1:36" ht="15.75" x14ac:dyDescent="0.25">
      <c r="A398" s="292"/>
      <c r="B398" s="296"/>
      <c r="C398" s="99" t="s">
        <v>117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>
        <v>6</v>
      </c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>
        <v>9</v>
      </c>
      <c r="AH398" s="181"/>
      <c r="AI398" s="146">
        <f t="shared" si="188"/>
        <v>233</v>
      </c>
    </row>
    <row r="399" spans="1:36" ht="15.75" x14ac:dyDescent="0.25">
      <c r="A399" s="292"/>
      <c r="B399" s="296"/>
      <c r="C399" s="99" t="s">
        <v>118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>
        <v>0</v>
      </c>
      <c r="AH399" s="181"/>
      <c r="AI399" s="146">
        <f t="shared" si="188"/>
        <v>10</v>
      </c>
    </row>
    <row r="400" spans="1:36" ht="15.75" x14ac:dyDescent="0.25">
      <c r="A400" s="292"/>
      <c r="B400" s="296"/>
      <c r="C400" s="99" t="s">
        <v>104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>
        <v>106</v>
      </c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>
        <v>133</v>
      </c>
      <c r="AH400" s="181"/>
      <c r="AI400" s="146">
        <f t="shared" si="188"/>
        <v>3371</v>
      </c>
    </row>
    <row r="401" spans="1:35" ht="15.75" x14ac:dyDescent="0.25">
      <c r="A401" s="292"/>
      <c r="B401" s="296"/>
      <c r="C401" s="99" t="s">
        <v>105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>
        <v>5</v>
      </c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>
        <v>4</v>
      </c>
      <c r="AH401" s="181"/>
      <c r="AI401" s="146">
        <f t="shared" si="188"/>
        <v>75</v>
      </c>
    </row>
    <row r="402" spans="1:35" ht="15.75" x14ac:dyDescent="0.25">
      <c r="A402" s="292"/>
      <c r="B402" s="296"/>
      <c r="C402" s="99" t="s">
        <v>106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>
        <v>75</v>
      </c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>
        <v>79</v>
      </c>
      <c r="AH402" s="181"/>
      <c r="AI402" s="146">
        <f t="shared" si="188"/>
        <v>1886</v>
      </c>
    </row>
    <row r="403" spans="1:35" ht="15.75" x14ac:dyDescent="0.25">
      <c r="A403" s="292"/>
      <c r="B403" s="296"/>
      <c r="C403" s="99" t="s">
        <v>107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>
        <v>7</v>
      </c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>
        <v>6</v>
      </c>
      <c r="AH403" s="181"/>
      <c r="AI403" s="146">
        <f t="shared" si="188"/>
        <v>120</v>
      </c>
    </row>
    <row r="404" spans="1:35" ht="15.75" x14ac:dyDescent="0.25">
      <c r="A404" s="292"/>
      <c r="B404" s="296"/>
      <c r="C404" s="99" t="s">
        <v>108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>
        <v>61</v>
      </c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>
        <v>43</v>
      </c>
      <c r="AH404" s="181"/>
      <c r="AI404" s="146">
        <f t="shared" si="188"/>
        <v>1159</v>
      </c>
    </row>
    <row r="405" spans="1:35" ht="15.75" x14ac:dyDescent="0.25">
      <c r="A405" s="292"/>
      <c r="B405" s="296"/>
      <c r="C405" s="99" t="s">
        <v>109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>
        <v>3</v>
      </c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>
        <v>1</v>
      </c>
      <c r="AH405" s="181"/>
      <c r="AI405" s="146">
        <f t="shared" si="188"/>
        <v>50</v>
      </c>
    </row>
    <row r="406" spans="1:35" ht="15.75" x14ac:dyDescent="0.25">
      <c r="A406" s="292"/>
      <c r="B406" s="296"/>
      <c r="C406" s="99" t="s">
        <v>110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>
        <v>46</v>
      </c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>
        <v>26</v>
      </c>
      <c r="AH406" s="181"/>
      <c r="AI406" s="146">
        <f t="shared" si="188"/>
        <v>710</v>
      </c>
    </row>
    <row r="407" spans="1:35" ht="15.75" x14ac:dyDescent="0.25">
      <c r="A407" s="292"/>
      <c r="B407" s="296"/>
      <c r="C407" s="99" t="s">
        <v>111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>
        <v>1</v>
      </c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>
        <v>1</v>
      </c>
      <c r="AH407" s="181"/>
      <c r="AI407" s="146">
        <f t="shared" si="188"/>
        <v>26</v>
      </c>
    </row>
    <row r="408" spans="1:35" ht="15.75" x14ac:dyDescent="0.25">
      <c r="A408" s="292"/>
      <c r="B408" s="296"/>
      <c r="C408" s="99" t="s">
        <v>112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>
        <v>72</v>
      </c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>
        <v>89</v>
      </c>
      <c r="AH408" s="181"/>
      <c r="AI408" s="147">
        <f t="shared" si="188"/>
        <v>2056</v>
      </c>
    </row>
    <row r="409" spans="1:35" ht="15.75" x14ac:dyDescent="0.25">
      <c r="A409" s="292"/>
      <c r="B409" s="296"/>
      <c r="C409" s="99" t="s">
        <v>113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>
        <v>0</v>
      </c>
      <c r="AH409" s="181"/>
      <c r="AI409" s="147">
        <f t="shared" si="188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>
        <v>7</v>
      </c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>
        <v>5</v>
      </c>
      <c r="AH410" s="181"/>
      <c r="AI410" s="151">
        <f t="shared" si="188"/>
        <v>150</v>
      </c>
    </row>
    <row r="411" spans="1:35" ht="18.75" x14ac:dyDescent="0.25">
      <c r="A411" s="292"/>
      <c r="B411" s="297" t="s">
        <v>72</v>
      </c>
      <c r="C411" s="298"/>
      <c r="D411" s="182"/>
      <c r="E411" s="182">
        <f t="shared" ref="E411:AH411" si="189">SUM(E396:E410)</f>
        <v>400</v>
      </c>
      <c r="F411" s="182">
        <f t="shared" si="189"/>
        <v>400</v>
      </c>
      <c r="G411" s="182">
        <f t="shared" si="189"/>
        <v>400</v>
      </c>
      <c r="H411" s="182">
        <f t="shared" si="189"/>
        <v>400</v>
      </c>
      <c r="I411" s="182">
        <f t="shared" si="189"/>
        <v>400</v>
      </c>
      <c r="J411" s="182">
        <f t="shared" si="189"/>
        <v>400</v>
      </c>
      <c r="K411" s="182"/>
      <c r="L411" s="182">
        <f t="shared" si="189"/>
        <v>400</v>
      </c>
      <c r="M411" s="182">
        <f t="shared" si="189"/>
        <v>400</v>
      </c>
      <c r="N411" s="182">
        <f t="shared" si="189"/>
        <v>400</v>
      </c>
      <c r="O411" s="182">
        <f t="shared" si="189"/>
        <v>400</v>
      </c>
      <c r="P411" s="182">
        <f t="shared" si="189"/>
        <v>400</v>
      </c>
      <c r="Q411" s="182">
        <f t="shared" si="189"/>
        <v>400</v>
      </c>
      <c r="R411" s="182"/>
      <c r="S411" s="182">
        <f t="shared" si="189"/>
        <v>400</v>
      </c>
      <c r="T411" s="182">
        <f t="shared" si="189"/>
        <v>400</v>
      </c>
      <c r="U411" s="182">
        <f t="shared" si="189"/>
        <v>400</v>
      </c>
      <c r="V411" s="182">
        <f t="shared" si="189"/>
        <v>400</v>
      </c>
      <c r="W411" s="182">
        <f t="shared" si="189"/>
        <v>400</v>
      </c>
      <c r="X411" s="182">
        <f t="shared" si="189"/>
        <v>400</v>
      </c>
      <c r="Y411" s="182"/>
      <c r="Z411" s="182">
        <f t="shared" si="189"/>
        <v>400</v>
      </c>
      <c r="AA411" s="182">
        <f t="shared" si="189"/>
        <v>400</v>
      </c>
      <c r="AB411" s="182">
        <f t="shared" si="189"/>
        <v>400</v>
      </c>
      <c r="AC411" s="182">
        <f t="shared" si="189"/>
        <v>400</v>
      </c>
      <c r="AD411" s="182">
        <f t="shared" si="189"/>
        <v>400</v>
      </c>
      <c r="AE411" s="182">
        <f t="shared" ref="AE411:AG411" si="190">SUM(AE396:AE410)</f>
        <v>400</v>
      </c>
      <c r="AF411" s="182"/>
      <c r="AG411" s="182">
        <f t="shared" si="190"/>
        <v>400</v>
      </c>
      <c r="AH411" s="182">
        <f t="shared" si="189"/>
        <v>0</v>
      </c>
      <c r="AI411" s="150">
        <f t="shared" si="188"/>
        <v>10000</v>
      </c>
    </row>
    <row r="412" spans="1:35" ht="18.75" x14ac:dyDescent="0.25">
      <c r="A412" s="292"/>
      <c r="B412" s="299" t="s">
        <v>71</v>
      </c>
      <c r="C412" s="300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>
        <v>400</v>
      </c>
      <c r="AH412" s="104"/>
      <c r="AI412" s="145">
        <f t="shared" si="188"/>
        <v>10000</v>
      </c>
    </row>
    <row r="413" spans="1:35" ht="18.75" x14ac:dyDescent="0.25">
      <c r="A413" s="292"/>
      <c r="B413" s="301" t="s">
        <v>115</v>
      </c>
      <c r="C413" s="302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 t="shared" si="188"/>
        <v>10400</v>
      </c>
    </row>
    <row r="414" spans="1:35" ht="21.75" customHeight="1" x14ac:dyDescent="0.25">
      <c r="A414" s="292"/>
      <c r="B414" s="301" t="s">
        <v>125</v>
      </c>
      <c r="C414" s="302"/>
      <c r="D414" s="104"/>
      <c r="E414" s="104">
        <f t="shared" ref="E414:AH414" si="191">E413-E412</f>
        <v>0</v>
      </c>
      <c r="F414" s="104">
        <f t="shared" si="191"/>
        <v>0</v>
      </c>
      <c r="G414" s="104">
        <f t="shared" si="191"/>
        <v>0</v>
      </c>
      <c r="H414" s="104">
        <f t="shared" si="191"/>
        <v>0</v>
      </c>
      <c r="I414" s="104">
        <f t="shared" si="191"/>
        <v>0</v>
      </c>
      <c r="J414" s="104">
        <f t="shared" si="191"/>
        <v>0</v>
      </c>
      <c r="K414" s="104"/>
      <c r="L414" s="104">
        <f t="shared" si="191"/>
        <v>0</v>
      </c>
      <c r="M414" s="104">
        <f t="shared" si="191"/>
        <v>0</v>
      </c>
      <c r="N414" s="104">
        <f t="shared" si="191"/>
        <v>0</v>
      </c>
      <c r="O414" s="104">
        <f t="shared" si="191"/>
        <v>0</v>
      </c>
      <c r="P414" s="104">
        <f t="shared" si="191"/>
        <v>0</v>
      </c>
      <c r="Q414" s="104">
        <f t="shared" si="191"/>
        <v>0</v>
      </c>
      <c r="R414" s="104"/>
      <c r="S414" s="104">
        <f t="shared" si="191"/>
        <v>0</v>
      </c>
      <c r="T414" s="104">
        <f t="shared" si="191"/>
        <v>0</v>
      </c>
      <c r="U414" s="104">
        <f t="shared" si="191"/>
        <v>0</v>
      </c>
      <c r="V414" s="104">
        <f t="shared" si="191"/>
        <v>0</v>
      </c>
      <c r="W414" s="104">
        <f t="shared" si="191"/>
        <v>0</v>
      </c>
      <c r="X414" s="104">
        <f t="shared" si="191"/>
        <v>0</v>
      </c>
      <c r="Y414" s="104"/>
      <c r="Z414" s="104">
        <f t="shared" si="191"/>
        <v>0</v>
      </c>
      <c r="AA414" s="104">
        <f t="shared" si="191"/>
        <v>0</v>
      </c>
      <c r="AB414" s="104">
        <f t="shared" si="191"/>
        <v>0</v>
      </c>
      <c r="AC414" s="104">
        <f t="shared" si="191"/>
        <v>0</v>
      </c>
      <c r="AD414" s="104">
        <f t="shared" si="191"/>
        <v>0</v>
      </c>
      <c r="AE414" s="104">
        <f t="shared" ref="AE414:AG414" si="192">AE413-AE412</f>
        <v>0</v>
      </c>
      <c r="AF414" s="104"/>
      <c r="AG414" s="104">
        <f t="shared" si="192"/>
        <v>0</v>
      </c>
      <c r="AH414" s="104">
        <f t="shared" si="191"/>
        <v>400</v>
      </c>
      <c r="AI414" s="153">
        <f t="shared" si="188"/>
        <v>400</v>
      </c>
    </row>
    <row r="415" spans="1:35" ht="18.75" x14ac:dyDescent="0.25">
      <c r="A415" s="292"/>
      <c r="B415" s="301" t="s">
        <v>197</v>
      </c>
      <c r="C415" s="302"/>
      <c r="D415" s="104"/>
      <c r="E415" s="104">
        <f t="shared" ref="E415:AH415" si="193">E413-E411</f>
        <v>0</v>
      </c>
      <c r="F415" s="104">
        <f t="shared" si="193"/>
        <v>0</v>
      </c>
      <c r="G415" s="104">
        <f t="shared" si="193"/>
        <v>0</v>
      </c>
      <c r="H415" s="104">
        <f t="shared" si="193"/>
        <v>0</v>
      </c>
      <c r="I415" s="104">
        <f t="shared" si="193"/>
        <v>0</v>
      </c>
      <c r="J415" s="104">
        <f t="shared" si="193"/>
        <v>0</v>
      </c>
      <c r="K415" s="104"/>
      <c r="L415" s="104">
        <f t="shared" si="193"/>
        <v>0</v>
      </c>
      <c r="M415" s="104">
        <f t="shared" si="193"/>
        <v>0</v>
      </c>
      <c r="N415" s="104">
        <f t="shared" si="193"/>
        <v>0</v>
      </c>
      <c r="O415" s="104">
        <f t="shared" si="193"/>
        <v>0</v>
      </c>
      <c r="P415" s="104">
        <f t="shared" si="193"/>
        <v>0</v>
      </c>
      <c r="Q415" s="104">
        <f t="shared" si="193"/>
        <v>0</v>
      </c>
      <c r="R415" s="104"/>
      <c r="S415" s="104">
        <f t="shared" si="193"/>
        <v>0</v>
      </c>
      <c r="T415" s="104">
        <f t="shared" si="193"/>
        <v>0</v>
      </c>
      <c r="U415" s="104">
        <f t="shared" si="193"/>
        <v>0</v>
      </c>
      <c r="V415" s="104">
        <f t="shared" si="193"/>
        <v>0</v>
      </c>
      <c r="W415" s="104">
        <f t="shared" si="193"/>
        <v>0</v>
      </c>
      <c r="X415" s="104">
        <f t="shared" si="193"/>
        <v>0</v>
      </c>
      <c r="Y415" s="104"/>
      <c r="Z415" s="104">
        <f t="shared" si="193"/>
        <v>0</v>
      </c>
      <c r="AA415" s="104">
        <f t="shared" si="193"/>
        <v>0</v>
      </c>
      <c r="AB415" s="104">
        <f t="shared" si="193"/>
        <v>0</v>
      </c>
      <c r="AC415" s="104">
        <f t="shared" si="193"/>
        <v>0</v>
      </c>
      <c r="AD415" s="104">
        <f t="shared" si="193"/>
        <v>0</v>
      </c>
      <c r="AE415" s="104">
        <f t="shared" ref="AE415:AG415" si="194">AE413-AE411</f>
        <v>0</v>
      </c>
      <c r="AF415" s="104"/>
      <c r="AG415" s="104">
        <f t="shared" si="194"/>
        <v>0</v>
      </c>
      <c r="AH415" s="104">
        <f t="shared" si="193"/>
        <v>400</v>
      </c>
      <c r="AI415" s="153">
        <f t="shared" si="188"/>
        <v>400</v>
      </c>
    </row>
    <row r="416" spans="1:35" ht="16.5" thickBot="1" x14ac:dyDescent="0.3">
      <c r="A416" s="292"/>
      <c r="B416" s="303" t="s">
        <v>116</v>
      </c>
      <c r="C416" s="304"/>
      <c r="D416" s="104"/>
      <c r="E416" s="104">
        <f t="shared" ref="E416:AH416" si="195">E397+E399+E401+E403+E405+E407</f>
        <v>11</v>
      </c>
      <c r="F416" s="104">
        <f t="shared" si="195"/>
        <v>17</v>
      </c>
      <c r="G416" s="104">
        <f t="shared" si="195"/>
        <v>11</v>
      </c>
      <c r="H416" s="104">
        <f t="shared" si="195"/>
        <v>11</v>
      </c>
      <c r="I416" s="104">
        <f t="shared" si="195"/>
        <v>11</v>
      </c>
      <c r="J416" s="104">
        <f t="shared" si="195"/>
        <v>12</v>
      </c>
      <c r="K416" s="104"/>
      <c r="L416" s="104">
        <f t="shared" si="195"/>
        <v>11</v>
      </c>
      <c r="M416" s="104">
        <f t="shared" si="195"/>
        <v>8</v>
      </c>
      <c r="N416" s="104">
        <f t="shared" si="195"/>
        <v>8</v>
      </c>
      <c r="O416" s="104">
        <f t="shared" si="195"/>
        <v>8</v>
      </c>
      <c r="P416" s="104">
        <f t="shared" si="195"/>
        <v>12</v>
      </c>
      <c r="Q416" s="104">
        <f t="shared" si="195"/>
        <v>17</v>
      </c>
      <c r="R416" s="104"/>
      <c r="S416" s="104">
        <f t="shared" si="195"/>
        <v>15</v>
      </c>
      <c r="T416" s="104">
        <f t="shared" si="195"/>
        <v>10</v>
      </c>
      <c r="U416" s="104">
        <f t="shared" si="195"/>
        <v>9</v>
      </c>
      <c r="V416" s="104">
        <f t="shared" si="195"/>
        <v>13</v>
      </c>
      <c r="W416" s="104">
        <f t="shared" si="195"/>
        <v>11</v>
      </c>
      <c r="X416" s="104">
        <f t="shared" si="195"/>
        <v>11</v>
      </c>
      <c r="Y416" s="104"/>
      <c r="Z416" s="104">
        <f t="shared" si="195"/>
        <v>11</v>
      </c>
      <c r="AA416" s="104">
        <f t="shared" si="195"/>
        <v>9</v>
      </c>
      <c r="AB416" s="104">
        <f t="shared" si="195"/>
        <v>9</v>
      </c>
      <c r="AC416" s="104">
        <f t="shared" si="195"/>
        <v>12</v>
      </c>
      <c r="AD416" s="104">
        <f t="shared" si="195"/>
        <v>13</v>
      </c>
      <c r="AE416" s="104">
        <f t="shared" ref="AE416:AG416" si="196">AE397+AE399+AE401+AE403+AE405+AE407</f>
        <v>9</v>
      </c>
      <c r="AF416" s="104"/>
      <c r="AG416" s="104">
        <f t="shared" si="196"/>
        <v>12</v>
      </c>
      <c r="AH416" s="104">
        <f t="shared" si="195"/>
        <v>0</v>
      </c>
      <c r="AI416" s="149">
        <f t="shared" si="188"/>
        <v>281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MARÇO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H432" si="197">D5+D28+D51+D74+D97+D120+D143+D166+D189+D212+D235+D258+D281+D304+D327+D350+D373+D396</f>
        <v>0</v>
      </c>
      <c r="E423" s="181">
        <f t="shared" si="197"/>
        <v>713</v>
      </c>
      <c r="F423" s="181">
        <f t="shared" si="197"/>
        <v>640</v>
      </c>
      <c r="G423" s="181">
        <f t="shared" si="197"/>
        <v>647</v>
      </c>
      <c r="H423" s="181">
        <f t="shared" si="197"/>
        <v>640</v>
      </c>
      <c r="I423" s="181">
        <f t="shared" si="197"/>
        <v>661</v>
      </c>
      <c r="J423" s="181">
        <f t="shared" si="197"/>
        <v>152</v>
      </c>
      <c r="K423" s="181">
        <f t="shared" si="197"/>
        <v>0</v>
      </c>
      <c r="L423" s="181">
        <f t="shared" si="197"/>
        <v>625</v>
      </c>
      <c r="M423" s="181">
        <f t="shared" si="197"/>
        <v>644</v>
      </c>
      <c r="N423" s="181">
        <f t="shared" si="197"/>
        <v>570</v>
      </c>
      <c r="O423" s="181">
        <f t="shared" si="197"/>
        <v>642</v>
      </c>
      <c r="P423" s="181">
        <f t="shared" si="197"/>
        <v>702</v>
      </c>
      <c r="Q423" s="181">
        <f t="shared" si="197"/>
        <v>167</v>
      </c>
      <c r="R423" s="181">
        <f t="shared" si="197"/>
        <v>0</v>
      </c>
      <c r="S423" s="181">
        <f t="shared" si="197"/>
        <v>615</v>
      </c>
      <c r="T423" s="181">
        <f t="shared" si="197"/>
        <v>562</v>
      </c>
      <c r="U423" s="181">
        <f t="shared" si="197"/>
        <v>653</v>
      </c>
      <c r="V423" s="181">
        <f t="shared" si="197"/>
        <v>556</v>
      </c>
      <c r="W423" s="181">
        <f t="shared" si="197"/>
        <v>616</v>
      </c>
      <c r="X423" s="181">
        <f t="shared" si="197"/>
        <v>152</v>
      </c>
      <c r="Y423" s="181">
        <f t="shared" si="197"/>
        <v>0</v>
      </c>
      <c r="Z423" s="181">
        <f t="shared" si="197"/>
        <v>593</v>
      </c>
      <c r="AA423" s="181">
        <f t="shared" si="197"/>
        <v>606</v>
      </c>
      <c r="AB423" s="181">
        <f t="shared" si="197"/>
        <v>682</v>
      </c>
      <c r="AC423" s="181">
        <f t="shared" si="197"/>
        <v>572</v>
      </c>
      <c r="AD423" s="181">
        <f t="shared" si="197"/>
        <v>538</v>
      </c>
      <c r="AE423" s="181">
        <f t="shared" ref="AE423:AG431" si="198">AE5+AE28+AE51+AE74+AE97+AE120+AE143+AE166+AE189+AE212+AE235+AE258+AE281+AE304+AE327+AE350+AE373+AE396</f>
        <v>122</v>
      </c>
      <c r="AF423" s="181">
        <f t="shared" si="198"/>
        <v>0</v>
      </c>
      <c r="AG423" s="181">
        <f t="shared" si="198"/>
        <v>501</v>
      </c>
      <c r="AH423" s="181">
        <f t="shared" si="197"/>
        <v>640</v>
      </c>
      <c r="AI423" s="156">
        <f t="shared" ref="AI423:AI434" si="199">SUM(D423:AH423)</f>
        <v>14211</v>
      </c>
      <c r="AJ423" s="319">
        <f>SUM(AI423:AI424)</f>
        <v>14870</v>
      </c>
      <c r="AK423" s="321" t="s">
        <v>128</v>
      </c>
      <c r="AL423" s="319">
        <f>SUM(AJ423:AJ426)</f>
        <v>27540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si="197"/>
        <v>0</v>
      </c>
      <c r="E424" s="181">
        <f t="shared" si="197"/>
        <v>41</v>
      </c>
      <c r="F424" s="181">
        <f t="shared" si="197"/>
        <v>22</v>
      </c>
      <c r="G424" s="181">
        <f t="shared" si="197"/>
        <v>26</v>
      </c>
      <c r="H424" s="181">
        <f t="shared" si="197"/>
        <v>22</v>
      </c>
      <c r="I424" s="181">
        <f t="shared" si="197"/>
        <v>21</v>
      </c>
      <c r="J424" s="181">
        <f t="shared" si="197"/>
        <v>3</v>
      </c>
      <c r="K424" s="181">
        <f t="shared" si="197"/>
        <v>0</v>
      </c>
      <c r="L424" s="181">
        <f t="shared" si="197"/>
        <v>27</v>
      </c>
      <c r="M424" s="181">
        <f t="shared" si="197"/>
        <v>21</v>
      </c>
      <c r="N424" s="181">
        <f t="shared" si="197"/>
        <v>24</v>
      </c>
      <c r="O424" s="181">
        <f t="shared" si="197"/>
        <v>31</v>
      </c>
      <c r="P424" s="181">
        <f t="shared" si="197"/>
        <v>36</v>
      </c>
      <c r="Q424" s="181">
        <f t="shared" si="197"/>
        <v>11</v>
      </c>
      <c r="R424" s="181">
        <f t="shared" si="197"/>
        <v>0</v>
      </c>
      <c r="S424" s="181">
        <f t="shared" si="197"/>
        <v>36</v>
      </c>
      <c r="T424" s="181">
        <f t="shared" si="197"/>
        <v>33</v>
      </c>
      <c r="U424" s="181">
        <f t="shared" si="197"/>
        <v>31</v>
      </c>
      <c r="V424" s="181">
        <f t="shared" si="197"/>
        <v>34</v>
      </c>
      <c r="W424" s="181">
        <f t="shared" si="197"/>
        <v>23</v>
      </c>
      <c r="X424" s="181">
        <f t="shared" si="197"/>
        <v>10</v>
      </c>
      <c r="Y424" s="181">
        <f t="shared" si="197"/>
        <v>0</v>
      </c>
      <c r="Z424" s="181">
        <f t="shared" si="197"/>
        <v>36</v>
      </c>
      <c r="AA424" s="181">
        <f t="shared" si="197"/>
        <v>18</v>
      </c>
      <c r="AB424" s="181">
        <f t="shared" si="197"/>
        <v>21</v>
      </c>
      <c r="AC424" s="181">
        <f t="shared" si="197"/>
        <v>27</v>
      </c>
      <c r="AD424" s="181">
        <f t="shared" si="197"/>
        <v>38</v>
      </c>
      <c r="AE424" s="181">
        <f t="shared" si="198"/>
        <v>17</v>
      </c>
      <c r="AF424" s="181">
        <f t="shared" si="198"/>
        <v>0</v>
      </c>
      <c r="AG424" s="181">
        <f t="shared" si="198"/>
        <v>19</v>
      </c>
      <c r="AH424" s="181">
        <f t="shared" si="197"/>
        <v>31</v>
      </c>
      <c r="AI424" s="156">
        <f t="shared" si="199"/>
        <v>659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si="197"/>
        <v>0</v>
      </c>
      <c r="E425" s="181">
        <f t="shared" si="197"/>
        <v>527</v>
      </c>
      <c r="F425" s="181">
        <f t="shared" si="197"/>
        <v>513</v>
      </c>
      <c r="G425" s="181">
        <f t="shared" si="197"/>
        <v>564</v>
      </c>
      <c r="H425" s="181">
        <f t="shared" si="197"/>
        <v>509</v>
      </c>
      <c r="I425" s="181">
        <f t="shared" si="197"/>
        <v>532</v>
      </c>
      <c r="J425" s="181">
        <f t="shared" si="197"/>
        <v>149</v>
      </c>
      <c r="K425" s="181">
        <f t="shared" si="197"/>
        <v>0</v>
      </c>
      <c r="L425" s="181">
        <f t="shared" si="197"/>
        <v>521</v>
      </c>
      <c r="M425" s="181">
        <f t="shared" si="197"/>
        <v>536</v>
      </c>
      <c r="N425" s="181">
        <f t="shared" si="197"/>
        <v>492</v>
      </c>
      <c r="O425" s="181">
        <f t="shared" si="197"/>
        <v>513</v>
      </c>
      <c r="P425" s="181">
        <f t="shared" si="197"/>
        <v>563</v>
      </c>
      <c r="Q425" s="181">
        <f t="shared" si="197"/>
        <v>148</v>
      </c>
      <c r="R425" s="181">
        <f t="shared" si="197"/>
        <v>0</v>
      </c>
      <c r="S425" s="181">
        <f t="shared" si="197"/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 t="shared" si="197"/>
        <v>516</v>
      </c>
      <c r="W425" s="181">
        <f t="shared" si="197"/>
        <v>570</v>
      </c>
      <c r="X425" s="181">
        <f t="shared" si="197"/>
        <v>146</v>
      </c>
      <c r="Y425" s="181">
        <f t="shared" si="197"/>
        <v>0</v>
      </c>
      <c r="Z425" s="181">
        <f t="shared" si="197"/>
        <v>528</v>
      </c>
      <c r="AA425" s="181">
        <f t="shared" si="197"/>
        <v>576</v>
      </c>
      <c r="AB425" s="181">
        <f t="shared" si="197"/>
        <v>596</v>
      </c>
      <c r="AC425" s="181">
        <f t="shared" si="197"/>
        <v>492</v>
      </c>
      <c r="AD425" s="181">
        <f t="shared" si="197"/>
        <v>491</v>
      </c>
      <c r="AE425" s="181">
        <f t="shared" si="198"/>
        <v>103</v>
      </c>
      <c r="AF425" s="181">
        <f t="shared" si="198"/>
        <v>0</v>
      </c>
      <c r="AG425" s="181">
        <f t="shared" si="198"/>
        <v>423</v>
      </c>
      <c r="AH425" s="181">
        <f t="shared" si="197"/>
        <v>538</v>
      </c>
      <c r="AI425" s="156">
        <f t="shared" si="199"/>
        <v>12171</v>
      </c>
      <c r="AJ425" s="319">
        <f>SUM(AI425:AI426)</f>
        <v>12670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si="197"/>
        <v>0</v>
      </c>
      <c r="E426" s="181">
        <f t="shared" si="197"/>
        <v>28</v>
      </c>
      <c r="F426" s="181">
        <f t="shared" si="197"/>
        <v>23</v>
      </c>
      <c r="G426" s="181">
        <f t="shared" si="197"/>
        <v>23</v>
      </c>
      <c r="H426" s="181">
        <f t="shared" si="197"/>
        <v>22</v>
      </c>
      <c r="I426" s="181">
        <f t="shared" si="197"/>
        <v>21</v>
      </c>
      <c r="J426" s="181">
        <f t="shared" si="197"/>
        <v>4</v>
      </c>
      <c r="K426" s="181">
        <f t="shared" si="197"/>
        <v>0</v>
      </c>
      <c r="L426" s="181">
        <f t="shared" si="197"/>
        <v>19</v>
      </c>
      <c r="M426" s="181">
        <f t="shared" si="197"/>
        <v>18</v>
      </c>
      <c r="N426" s="181">
        <f t="shared" si="197"/>
        <v>25</v>
      </c>
      <c r="O426" s="181">
        <f t="shared" si="197"/>
        <v>26</v>
      </c>
      <c r="P426" s="181">
        <f t="shared" si="197"/>
        <v>16</v>
      </c>
      <c r="Q426" s="181">
        <f t="shared" si="197"/>
        <v>10</v>
      </c>
      <c r="R426" s="181">
        <f t="shared" si="197"/>
        <v>0</v>
      </c>
      <c r="S426" s="181">
        <f t="shared" si="197"/>
        <v>26</v>
      </c>
      <c r="T426" s="181">
        <f t="shared" si="197"/>
        <v>19</v>
      </c>
      <c r="U426" s="181">
        <f t="shared" si="197"/>
        <v>19</v>
      </c>
      <c r="V426" s="181">
        <f t="shared" si="197"/>
        <v>29</v>
      </c>
      <c r="W426" s="181">
        <f t="shared" si="197"/>
        <v>19</v>
      </c>
      <c r="X426" s="181">
        <f t="shared" si="197"/>
        <v>7</v>
      </c>
      <c r="Y426" s="181">
        <f t="shared" si="197"/>
        <v>0</v>
      </c>
      <c r="Z426" s="181">
        <f t="shared" si="197"/>
        <v>25</v>
      </c>
      <c r="AA426" s="181">
        <f t="shared" si="197"/>
        <v>19</v>
      </c>
      <c r="AB426" s="181">
        <f t="shared" si="197"/>
        <v>26</v>
      </c>
      <c r="AC426" s="181">
        <f t="shared" si="197"/>
        <v>23</v>
      </c>
      <c r="AD426" s="181">
        <f t="shared" si="197"/>
        <v>15</v>
      </c>
      <c r="AE426" s="181">
        <f t="shared" si="198"/>
        <v>6</v>
      </c>
      <c r="AF426" s="181">
        <f t="shared" si="198"/>
        <v>0</v>
      </c>
      <c r="AG426" s="181">
        <f t="shared" si="198"/>
        <v>13</v>
      </c>
      <c r="AH426" s="181">
        <f t="shared" si="197"/>
        <v>18</v>
      </c>
      <c r="AI426" s="156">
        <f t="shared" si="199"/>
        <v>499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si="197"/>
        <v>0</v>
      </c>
      <c r="E427" s="181">
        <f t="shared" si="197"/>
        <v>2049</v>
      </c>
      <c r="F427" s="181">
        <f t="shared" si="197"/>
        <v>2042</v>
      </c>
      <c r="G427" s="181">
        <f t="shared" si="197"/>
        <v>2055</v>
      </c>
      <c r="H427" s="181">
        <f t="shared" si="197"/>
        <v>2062</v>
      </c>
      <c r="I427" s="181">
        <f t="shared" si="197"/>
        <v>2087</v>
      </c>
      <c r="J427" s="181">
        <f t="shared" si="197"/>
        <v>595</v>
      </c>
      <c r="K427" s="181">
        <f t="shared" si="197"/>
        <v>0</v>
      </c>
      <c r="L427" s="181">
        <f t="shared" si="197"/>
        <v>2058</v>
      </c>
      <c r="M427" s="181">
        <f t="shared" si="197"/>
        <v>2095</v>
      </c>
      <c r="N427" s="181">
        <f t="shared" si="197"/>
        <v>1910</v>
      </c>
      <c r="O427" s="181">
        <f t="shared" si="197"/>
        <v>2053</v>
      </c>
      <c r="P427" s="181">
        <f t="shared" si="197"/>
        <v>2223</v>
      </c>
      <c r="Q427" s="181">
        <f t="shared" si="197"/>
        <v>564</v>
      </c>
      <c r="R427" s="181">
        <f t="shared" si="197"/>
        <v>0</v>
      </c>
      <c r="S427" s="181">
        <f t="shared" si="197"/>
        <v>2065</v>
      </c>
      <c r="T427" s="181">
        <f t="shared" si="197"/>
        <v>1958</v>
      </c>
      <c r="U427" s="181">
        <f t="shared" si="197"/>
        <v>2077</v>
      </c>
      <c r="V427" s="181">
        <f t="shared" si="197"/>
        <v>1772</v>
      </c>
      <c r="W427" s="181">
        <f t="shared" si="197"/>
        <v>2110</v>
      </c>
      <c r="X427" s="181">
        <f t="shared" si="197"/>
        <v>605</v>
      </c>
      <c r="Y427" s="181">
        <f t="shared" si="197"/>
        <v>0</v>
      </c>
      <c r="Z427" s="181">
        <f t="shared" si="197"/>
        <v>1973</v>
      </c>
      <c r="AA427" s="181">
        <f t="shared" si="197"/>
        <v>1984</v>
      </c>
      <c r="AB427" s="181">
        <f t="shared" si="197"/>
        <v>2157</v>
      </c>
      <c r="AC427" s="181">
        <f t="shared" si="197"/>
        <v>2030</v>
      </c>
      <c r="AD427" s="181">
        <f t="shared" si="197"/>
        <v>2006</v>
      </c>
      <c r="AE427" s="181">
        <f t="shared" si="198"/>
        <v>440</v>
      </c>
      <c r="AF427" s="181">
        <f t="shared" si="198"/>
        <v>0</v>
      </c>
      <c r="AG427" s="181">
        <f t="shared" si="198"/>
        <v>1979</v>
      </c>
      <c r="AH427" s="181">
        <f t="shared" si="197"/>
        <v>1994</v>
      </c>
      <c r="AI427" s="156">
        <f t="shared" si="199"/>
        <v>46943</v>
      </c>
      <c r="AJ427" s="319">
        <f>SUM(AI427:AI428)</f>
        <v>49412</v>
      </c>
      <c r="AK427" s="322" t="s">
        <v>133</v>
      </c>
      <c r="AL427" s="319">
        <f>SUM(AJ427:AJ430)</f>
        <v>88125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si="197"/>
        <v>0</v>
      </c>
      <c r="E428" s="181">
        <f t="shared" si="197"/>
        <v>111</v>
      </c>
      <c r="F428" s="181">
        <f t="shared" si="197"/>
        <v>118</v>
      </c>
      <c r="G428" s="181">
        <f t="shared" si="197"/>
        <v>106</v>
      </c>
      <c r="H428" s="181">
        <f t="shared" si="197"/>
        <v>93</v>
      </c>
      <c r="I428" s="181">
        <f t="shared" si="197"/>
        <v>97</v>
      </c>
      <c r="J428" s="181">
        <f t="shared" si="197"/>
        <v>30</v>
      </c>
      <c r="K428" s="181">
        <f t="shared" si="197"/>
        <v>0</v>
      </c>
      <c r="L428" s="181">
        <f t="shared" si="197"/>
        <v>94</v>
      </c>
      <c r="M428" s="181">
        <f t="shared" si="197"/>
        <v>96</v>
      </c>
      <c r="N428" s="181">
        <f t="shared" si="197"/>
        <v>86</v>
      </c>
      <c r="O428" s="181">
        <f t="shared" si="197"/>
        <v>107</v>
      </c>
      <c r="P428" s="181">
        <f t="shared" si="197"/>
        <v>101</v>
      </c>
      <c r="Q428" s="181">
        <f t="shared" si="197"/>
        <v>38</v>
      </c>
      <c r="R428" s="181">
        <f t="shared" si="197"/>
        <v>0</v>
      </c>
      <c r="S428" s="181">
        <f t="shared" si="197"/>
        <v>132</v>
      </c>
      <c r="T428" s="181">
        <f t="shared" si="197"/>
        <v>103</v>
      </c>
      <c r="U428" s="181">
        <f t="shared" si="197"/>
        <v>99</v>
      </c>
      <c r="V428" s="181">
        <f t="shared" si="197"/>
        <v>98</v>
      </c>
      <c r="W428" s="181">
        <f t="shared" si="197"/>
        <v>96</v>
      </c>
      <c r="X428" s="181">
        <f t="shared" si="197"/>
        <v>40</v>
      </c>
      <c r="Y428" s="181">
        <f t="shared" si="197"/>
        <v>0</v>
      </c>
      <c r="Z428" s="181">
        <f t="shared" si="197"/>
        <v>206</v>
      </c>
      <c r="AA428" s="181">
        <f t="shared" si="197"/>
        <v>93</v>
      </c>
      <c r="AB428" s="181">
        <f t="shared" si="197"/>
        <v>95</v>
      </c>
      <c r="AC428" s="181">
        <f t="shared" si="197"/>
        <v>94</v>
      </c>
      <c r="AD428" s="181">
        <f t="shared" si="197"/>
        <v>110</v>
      </c>
      <c r="AE428" s="181">
        <f t="shared" si="198"/>
        <v>35</v>
      </c>
      <c r="AF428" s="181">
        <f t="shared" si="198"/>
        <v>0</v>
      </c>
      <c r="AG428" s="181">
        <f t="shared" si="198"/>
        <v>87</v>
      </c>
      <c r="AH428" s="181">
        <f t="shared" si="197"/>
        <v>104</v>
      </c>
      <c r="AI428" s="156">
        <f t="shared" si="199"/>
        <v>2469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197"/>
        <v>0</v>
      </c>
      <c r="E429" s="181">
        <f t="shared" si="197"/>
        <v>1619</v>
      </c>
      <c r="F429" s="181">
        <f t="shared" si="197"/>
        <v>1494</v>
      </c>
      <c r="G429" s="181">
        <f t="shared" si="197"/>
        <v>1570</v>
      </c>
      <c r="H429" s="181">
        <f t="shared" si="197"/>
        <v>1586</v>
      </c>
      <c r="I429" s="181">
        <f t="shared" si="197"/>
        <v>1595</v>
      </c>
      <c r="J429" s="181">
        <f t="shared" si="197"/>
        <v>565</v>
      </c>
      <c r="K429" s="181">
        <f t="shared" si="197"/>
        <v>0</v>
      </c>
      <c r="L429" s="181">
        <f t="shared" si="197"/>
        <v>1570</v>
      </c>
      <c r="M429" s="181">
        <f t="shared" si="197"/>
        <v>1617</v>
      </c>
      <c r="N429" s="181">
        <f t="shared" si="197"/>
        <v>1493</v>
      </c>
      <c r="O429" s="181">
        <f t="shared" si="197"/>
        <v>1564</v>
      </c>
      <c r="P429" s="181">
        <f t="shared" si="197"/>
        <v>1698</v>
      </c>
      <c r="Q429" s="181">
        <f t="shared" si="197"/>
        <v>512</v>
      </c>
      <c r="R429" s="181">
        <f t="shared" si="197"/>
        <v>0</v>
      </c>
      <c r="S429" s="181">
        <f t="shared" si="197"/>
        <v>1694</v>
      </c>
      <c r="T429" s="181">
        <f t="shared" si="197"/>
        <v>1385</v>
      </c>
      <c r="U429" s="181">
        <f t="shared" si="197"/>
        <v>1711</v>
      </c>
      <c r="V429" s="181">
        <f t="shared" si="197"/>
        <v>1476</v>
      </c>
      <c r="W429" s="181">
        <f t="shared" si="197"/>
        <v>1732</v>
      </c>
      <c r="X429" s="181">
        <f t="shared" si="197"/>
        <v>566</v>
      </c>
      <c r="Y429" s="181">
        <f t="shared" si="197"/>
        <v>0</v>
      </c>
      <c r="Z429" s="181">
        <f t="shared" si="197"/>
        <v>1555</v>
      </c>
      <c r="AA429" s="181">
        <f t="shared" si="197"/>
        <v>1658</v>
      </c>
      <c r="AB429" s="181">
        <f t="shared" si="197"/>
        <v>1771</v>
      </c>
      <c r="AC429" s="181">
        <f t="shared" si="197"/>
        <v>1572</v>
      </c>
      <c r="AD429" s="181">
        <f t="shared" si="197"/>
        <v>1671</v>
      </c>
      <c r="AE429" s="181">
        <f t="shared" si="198"/>
        <v>396</v>
      </c>
      <c r="AF429" s="181">
        <f t="shared" si="198"/>
        <v>0</v>
      </c>
      <c r="AG429" s="181">
        <f t="shared" si="198"/>
        <v>1647</v>
      </c>
      <c r="AH429" s="181">
        <f t="shared" si="197"/>
        <v>1652</v>
      </c>
      <c r="AI429" s="156">
        <f t="shared" si="199"/>
        <v>37369</v>
      </c>
      <c r="AJ429" s="319">
        <f>SUM(AI429:AI430)</f>
        <v>38713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197"/>
        <v>0</v>
      </c>
      <c r="E430" s="181">
        <f t="shared" si="197"/>
        <v>61</v>
      </c>
      <c r="F430" s="181">
        <f t="shared" si="197"/>
        <v>54</v>
      </c>
      <c r="G430" s="181">
        <f t="shared" si="197"/>
        <v>54</v>
      </c>
      <c r="H430" s="181">
        <f t="shared" si="197"/>
        <v>46</v>
      </c>
      <c r="I430" s="181">
        <f t="shared" si="197"/>
        <v>59</v>
      </c>
      <c r="J430" s="181">
        <f t="shared" si="197"/>
        <v>13</v>
      </c>
      <c r="K430" s="181">
        <f t="shared" si="197"/>
        <v>0</v>
      </c>
      <c r="L430" s="181">
        <f t="shared" si="197"/>
        <v>51</v>
      </c>
      <c r="M430" s="181">
        <f t="shared" si="197"/>
        <v>56</v>
      </c>
      <c r="N430" s="181">
        <f t="shared" si="197"/>
        <v>54</v>
      </c>
      <c r="O430" s="181">
        <f t="shared" si="197"/>
        <v>55</v>
      </c>
      <c r="P430" s="181">
        <f t="shared" si="197"/>
        <v>59</v>
      </c>
      <c r="Q430" s="181">
        <f t="shared" si="197"/>
        <v>19</v>
      </c>
      <c r="R430" s="181">
        <f t="shared" si="197"/>
        <v>0</v>
      </c>
      <c r="S430" s="181">
        <f t="shared" si="197"/>
        <v>75</v>
      </c>
      <c r="T430" s="181">
        <f t="shared" si="197"/>
        <v>56</v>
      </c>
      <c r="U430" s="181">
        <f t="shared" si="197"/>
        <v>49</v>
      </c>
      <c r="V430" s="181">
        <f t="shared" si="197"/>
        <v>52</v>
      </c>
      <c r="W430" s="181">
        <f t="shared" si="197"/>
        <v>45</v>
      </c>
      <c r="X430" s="181">
        <f t="shared" si="197"/>
        <v>16</v>
      </c>
      <c r="Y430" s="181">
        <f t="shared" si="197"/>
        <v>0</v>
      </c>
      <c r="Z430" s="181">
        <f t="shared" si="197"/>
        <v>154</v>
      </c>
      <c r="AA430" s="181">
        <f t="shared" si="197"/>
        <v>50</v>
      </c>
      <c r="AB430" s="181">
        <f t="shared" si="197"/>
        <v>46</v>
      </c>
      <c r="AC430" s="181">
        <f t="shared" si="197"/>
        <v>47</v>
      </c>
      <c r="AD430" s="181">
        <f t="shared" si="197"/>
        <v>62</v>
      </c>
      <c r="AE430" s="181">
        <f t="shared" si="198"/>
        <v>20</v>
      </c>
      <c r="AF430" s="181">
        <f t="shared" si="198"/>
        <v>0</v>
      </c>
      <c r="AG430" s="181">
        <f t="shared" si="198"/>
        <v>44</v>
      </c>
      <c r="AH430" s="181">
        <f t="shared" si="197"/>
        <v>47</v>
      </c>
      <c r="AI430" s="156">
        <f t="shared" si="199"/>
        <v>1344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197"/>
        <v>0</v>
      </c>
      <c r="E431" s="181">
        <f t="shared" si="197"/>
        <v>1073</v>
      </c>
      <c r="F431" s="181">
        <f t="shared" si="197"/>
        <v>1026</v>
      </c>
      <c r="G431" s="181">
        <f t="shared" si="197"/>
        <v>1061</v>
      </c>
      <c r="H431" s="181">
        <f t="shared" si="197"/>
        <v>1008</v>
      </c>
      <c r="I431" s="181">
        <f t="shared" si="197"/>
        <v>1095</v>
      </c>
      <c r="J431" s="181">
        <f t="shared" si="197"/>
        <v>229</v>
      </c>
      <c r="K431" s="181">
        <f t="shared" si="197"/>
        <v>0</v>
      </c>
      <c r="L431" s="181">
        <f t="shared" si="197"/>
        <v>1040</v>
      </c>
      <c r="M431" s="181">
        <f t="shared" si="197"/>
        <v>1031</v>
      </c>
      <c r="N431" s="181">
        <f t="shared" si="197"/>
        <v>978</v>
      </c>
      <c r="O431" s="181">
        <f t="shared" si="197"/>
        <v>1030</v>
      </c>
      <c r="P431" s="181">
        <f t="shared" si="197"/>
        <v>1073</v>
      </c>
      <c r="Q431" s="181">
        <f t="shared" si="197"/>
        <v>244</v>
      </c>
      <c r="R431" s="181">
        <f t="shared" si="197"/>
        <v>0</v>
      </c>
      <c r="S431" s="181">
        <f t="shared" si="197"/>
        <v>1056</v>
      </c>
      <c r="T431" s="181">
        <f t="shared" si="197"/>
        <v>945</v>
      </c>
      <c r="U431" s="181">
        <f t="shared" si="197"/>
        <v>1043</v>
      </c>
      <c r="V431" s="181">
        <f t="shared" si="197"/>
        <v>851</v>
      </c>
      <c r="W431" s="181">
        <f t="shared" si="197"/>
        <v>1069</v>
      </c>
      <c r="X431" s="181">
        <f t="shared" si="197"/>
        <v>239</v>
      </c>
      <c r="Y431" s="181">
        <f t="shared" si="197"/>
        <v>0</v>
      </c>
      <c r="Z431" s="181">
        <f t="shared" si="197"/>
        <v>1014</v>
      </c>
      <c r="AA431" s="181">
        <f t="shared" si="197"/>
        <v>957</v>
      </c>
      <c r="AB431" s="181">
        <f t="shared" si="197"/>
        <v>1075</v>
      </c>
      <c r="AC431" s="181">
        <f t="shared" si="197"/>
        <v>1050</v>
      </c>
      <c r="AD431" s="181">
        <f t="shared" si="197"/>
        <v>1002</v>
      </c>
      <c r="AE431" s="181">
        <f t="shared" si="198"/>
        <v>163</v>
      </c>
      <c r="AF431" s="181">
        <f t="shared" si="198"/>
        <v>0</v>
      </c>
      <c r="AG431" s="181">
        <f t="shared" si="198"/>
        <v>985</v>
      </c>
      <c r="AH431" s="181">
        <f t="shared" si="197"/>
        <v>1043</v>
      </c>
      <c r="AI431" s="156">
        <f t="shared" si="199"/>
        <v>23380</v>
      </c>
      <c r="AJ431" s="319">
        <f>SUM(AI431:AI432)</f>
        <v>24510</v>
      </c>
      <c r="AK431" s="322" t="s">
        <v>139</v>
      </c>
      <c r="AL431" s="319">
        <f>SUM(AJ431:AJ434)</f>
        <v>35821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si="197"/>
        <v>0</v>
      </c>
      <c r="E432" s="181">
        <f t="shared" si="197"/>
        <v>56</v>
      </c>
      <c r="F432" s="181">
        <f t="shared" si="197"/>
        <v>63</v>
      </c>
      <c r="G432" s="181">
        <f t="shared" si="197"/>
        <v>53</v>
      </c>
      <c r="H432" s="181">
        <f t="shared" si="197"/>
        <v>36</v>
      </c>
      <c r="I432" s="181">
        <f t="shared" ref="D432:AH434" si="200">I14+I37+I60+I83+I106+I129+I152+I175+I198+I221+I244+I267+I290+I313+I336+I359+I382+I405</f>
        <v>41</v>
      </c>
      <c r="J432" s="181">
        <f t="shared" si="200"/>
        <v>16</v>
      </c>
      <c r="K432" s="181">
        <f t="shared" si="200"/>
        <v>0</v>
      </c>
      <c r="L432" s="181">
        <f t="shared" si="200"/>
        <v>42</v>
      </c>
      <c r="M432" s="181">
        <f t="shared" si="200"/>
        <v>47</v>
      </c>
      <c r="N432" s="181">
        <f t="shared" si="200"/>
        <v>37</v>
      </c>
      <c r="O432" s="181">
        <f t="shared" si="200"/>
        <v>44</v>
      </c>
      <c r="P432" s="181">
        <f t="shared" si="200"/>
        <v>47</v>
      </c>
      <c r="Q432" s="181">
        <f t="shared" si="200"/>
        <v>13</v>
      </c>
      <c r="R432" s="181">
        <f t="shared" si="200"/>
        <v>0</v>
      </c>
      <c r="S432" s="181">
        <f t="shared" si="200"/>
        <v>54</v>
      </c>
      <c r="T432" s="181">
        <f t="shared" si="200"/>
        <v>40</v>
      </c>
      <c r="U432" s="181">
        <f t="shared" si="200"/>
        <v>51</v>
      </c>
      <c r="V432" s="181">
        <f t="shared" si="200"/>
        <v>40</v>
      </c>
      <c r="W432" s="181">
        <f t="shared" si="200"/>
        <v>44</v>
      </c>
      <c r="X432" s="181">
        <f t="shared" si="200"/>
        <v>17</v>
      </c>
      <c r="Y432" s="181">
        <f t="shared" si="200"/>
        <v>0</v>
      </c>
      <c r="Z432" s="181">
        <f t="shared" si="200"/>
        <v>58</v>
      </c>
      <c r="AA432" s="181">
        <f t="shared" si="200"/>
        <v>49</v>
      </c>
      <c r="AB432" s="181">
        <f t="shared" si="200"/>
        <v>54</v>
      </c>
      <c r="AC432" s="181">
        <f t="shared" si="200"/>
        <v>67</v>
      </c>
      <c r="AD432" s="181">
        <f t="shared" si="200"/>
        <v>51</v>
      </c>
      <c r="AE432" s="181">
        <f t="shared" ref="AE432:AG432" si="201">AE14+AE37+AE60+AE83+AE106+AE129+AE152+AE175+AE198+AE221+AE244+AE267+AE290+AE313+AE336+AE359+AE382+AE405</f>
        <v>18</v>
      </c>
      <c r="AF432" s="181">
        <f t="shared" si="201"/>
        <v>0</v>
      </c>
      <c r="AG432" s="181">
        <f t="shared" si="201"/>
        <v>38</v>
      </c>
      <c r="AH432" s="181">
        <f t="shared" si="200"/>
        <v>54</v>
      </c>
      <c r="AI432" s="156">
        <f t="shared" si="199"/>
        <v>1130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200"/>
        <v>0</v>
      </c>
      <c r="E433" s="181">
        <f t="shared" si="200"/>
        <v>448</v>
      </c>
      <c r="F433" s="181">
        <f t="shared" si="200"/>
        <v>483</v>
      </c>
      <c r="G433" s="181">
        <f t="shared" si="200"/>
        <v>443</v>
      </c>
      <c r="H433" s="181">
        <f t="shared" si="200"/>
        <v>460</v>
      </c>
      <c r="I433" s="181">
        <f t="shared" si="200"/>
        <v>461</v>
      </c>
      <c r="J433" s="181">
        <f t="shared" si="200"/>
        <v>170</v>
      </c>
      <c r="K433" s="181">
        <f t="shared" si="200"/>
        <v>0</v>
      </c>
      <c r="L433" s="181">
        <f t="shared" si="200"/>
        <v>476</v>
      </c>
      <c r="M433" s="181">
        <f t="shared" si="200"/>
        <v>497</v>
      </c>
      <c r="N433" s="181">
        <f t="shared" si="200"/>
        <v>426</v>
      </c>
      <c r="O433" s="181">
        <f t="shared" si="200"/>
        <v>418</v>
      </c>
      <c r="P433" s="181">
        <f t="shared" si="200"/>
        <v>548</v>
      </c>
      <c r="Q433" s="181">
        <f t="shared" si="200"/>
        <v>146</v>
      </c>
      <c r="R433" s="181">
        <f t="shared" si="200"/>
        <v>0</v>
      </c>
      <c r="S433" s="181">
        <f t="shared" si="200"/>
        <v>514</v>
      </c>
      <c r="T433" s="181">
        <f t="shared" si="200"/>
        <v>455</v>
      </c>
      <c r="U433" s="181">
        <f t="shared" si="200"/>
        <v>455</v>
      </c>
      <c r="V433" s="181">
        <f t="shared" si="200"/>
        <v>403</v>
      </c>
      <c r="W433" s="181">
        <f t="shared" si="200"/>
        <v>504</v>
      </c>
      <c r="X433" s="181">
        <f t="shared" si="200"/>
        <v>134</v>
      </c>
      <c r="Y433" s="181">
        <f t="shared" si="200"/>
        <v>0</v>
      </c>
      <c r="Z433" s="181">
        <f t="shared" si="200"/>
        <v>472</v>
      </c>
      <c r="AA433" s="181">
        <f t="shared" si="200"/>
        <v>519</v>
      </c>
      <c r="AB433" s="181">
        <f t="shared" si="200"/>
        <v>515</v>
      </c>
      <c r="AC433" s="181">
        <f t="shared" si="200"/>
        <v>446</v>
      </c>
      <c r="AD433" s="181">
        <f t="shared" si="200"/>
        <v>444</v>
      </c>
      <c r="AE433" s="181">
        <f t="shared" ref="AE433:AG433" si="202">AE15+AE38+AE61+AE84+AE107+AE130+AE153+AE176+AE199+AE222+AE245+AE268+AE291+AE314+AE337+AE360+AE383+AE406</f>
        <v>101</v>
      </c>
      <c r="AF433" s="181">
        <f t="shared" si="202"/>
        <v>0</v>
      </c>
      <c r="AG433" s="181">
        <f t="shared" si="202"/>
        <v>458</v>
      </c>
      <c r="AH433" s="181">
        <f t="shared" si="200"/>
        <v>455</v>
      </c>
      <c r="AI433" s="156">
        <f t="shared" si="199"/>
        <v>10851</v>
      </c>
      <c r="AJ433" s="319">
        <f>SUM(AI433:AI434)</f>
        <v>11311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200"/>
        <v>0</v>
      </c>
      <c r="E434" s="181">
        <f t="shared" si="200"/>
        <v>19</v>
      </c>
      <c r="F434" s="181">
        <f t="shared" si="200"/>
        <v>19</v>
      </c>
      <c r="G434" s="181">
        <f t="shared" si="200"/>
        <v>19</v>
      </c>
      <c r="H434" s="181">
        <f t="shared" si="200"/>
        <v>18</v>
      </c>
      <c r="I434" s="181">
        <f t="shared" si="200"/>
        <v>19</v>
      </c>
      <c r="J434" s="181">
        <f t="shared" si="200"/>
        <v>8</v>
      </c>
      <c r="K434" s="181">
        <f t="shared" si="200"/>
        <v>0</v>
      </c>
      <c r="L434" s="181">
        <f t="shared" si="200"/>
        <v>19</v>
      </c>
      <c r="M434" s="181">
        <f t="shared" si="200"/>
        <v>21</v>
      </c>
      <c r="N434" s="181">
        <f t="shared" si="200"/>
        <v>15</v>
      </c>
      <c r="O434" s="181">
        <f t="shared" si="200"/>
        <v>24</v>
      </c>
      <c r="P434" s="181">
        <f t="shared" si="200"/>
        <v>21</v>
      </c>
      <c r="Q434" s="181">
        <f t="shared" si="200"/>
        <v>8</v>
      </c>
      <c r="R434" s="181">
        <f t="shared" si="200"/>
        <v>0</v>
      </c>
      <c r="S434" s="181">
        <f t="shared" si="200"/>
        <v>24</v>
      </c>
      <c r="T434" s="181">
        <f t="shared" si="200"/>
        <v>20</v>
      </c>
      <c r="U434" s="181">
        <f t="shared" si="200"/>
        <v>20</v>
      </c>
      <c r="V434" s="181">
        <f t="shared" si="200"/>
        <v>19</v>
      </c>
      <c r="W434" s="181">
        <f t="shared" si="200"/>
        <v>18</v>
      </c>
      <c r="X434" s="181">
        <f t="shared" si="200"/>
        <v>7</v>
      </c>
      <c r="Y434" s="181">
        <f t="shared" si="200"/>
        <v>0</v>
      </c>
      <c r="Z434" s="181">
        <f t="shared" si="200"/>
        <v>23</v>
      </c>
      <c r="AA434" s="181">
        <f t="shared" si="200"/>
        <v>20</v>
      </c>
      <c r="AB434" s="181">
        <f t="shared" si="200"/>
        <v>22</v>
      </c>
      <c r="AC434" s="181">
        <f t="shared" si="200"/>
        <v>18</v>
      </c>
      <c r="AD434" s="181">
        <f t="shared" si="200"/>
        <v>22</v>
      </c>
      <c r="AE434" s="181">
        <f t="shared" ref="AE434:AG434" si="203">AE16+AE39+AE62+AE85+AE108+AE131+AE154+AE177+AE200+AE223+AE246+AE269+AE292+AE315+AE338+AE361+AE384+AE407</f>
        <v>6</v>
      </c>
      <c r="AF434" s="181">
        <f t="shared" si="203"/>
        <v>0</v>
      </c>
      <c r="AG434" s="181">
        <f t="shared" si="203"/>
        <v>13</v>
      </c>
      <c r="AH434" s="181">
        <f t="shared" si="200"/>
        <v>18</v>
      </c>
      <c r="AI434" s="156">
        <f t="shared" si="199"/>
        <v>460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2711" priority="258">
      <formula>LEN(TRIM(D68))=0</formula>
    </cfRule>
  </conditionalFormatting>
  <conditionalFormatting sqref="D68 E69:AH69">
    <cfRule type="cellIs" dxfId="2710" priority="295" operator="greaterThan">
      <formula>500</formula>
    </cfRule>
  </conditionalFormatting>
  <conditionalFormatting sqref="D319:P322">
    <cfRule type="containsBlanks" dxfId="2709" priority="52">
      <formula>LEN(TRIM(D319))=0</formula>
    </cfRule>
  </conditionalFormatting>
  <conditionalFormatting sqref="D320:P321">
    <cfRule type="cellIs" dxfId="2708" priority="53" operator="greaterThan">
      <formula>900</formula>
    </cfRule>
  </conditionalFormatting>
  <conditionalFormatting sqref="D324:P324">
    <cfRule type="cellIs" dxfId="2707" priority="50" operator="greaterThan">
      <formula>600</formula>
    </cfRule>
    <cfRule type="containsBlanks" dxfId="2706" priority="51">
      <formula>LEN(TRIM(D324))=0</formula>
    </cfRule>
  </conditionalFormatting>
  <conditionalFormatting sqref="D135:AB135">
    <cfRule type="containsBlanks" dxfId="2705" priority="195">
      <formula>LEN(TRIM(D135))=0</formula>
    </cfRule>
  </conditionalFormatting>
  <conditionalFormatting sqref="D158:AB158">
    <cfRule type="cellIs" dxfId="2704" priority="252" operator="greaterThan">
      <formula>600</formula>
    </cfRule>
    <cfRule type="containsBlanks" dxfId="2703" priority="270">
      <formula>LEN(TRIM(D158))=0</formula>
    </cfRule>
    <cfRule type="cellIs" dxfId="2702" priority="269" operator="greaterThan">
      <formula>600</formula>
    </cfRule>
  </conditionalFormatting>
  <conditionalFormatting sqref="D158:AB161">
    <cfRule type="containsBlanks" dxfId="2701" priority="253">
      <formula>LEN(TRIM(D158))=0</formula>
    </cfRule>
  </conditionalFormatting>
  <conditionalFormatting sqref="D159:AB160">
    <cfRule type="cellIs" dxfId="2700" priority="292" operator="greaterThan">
      <formula>400</formula>
    </cfRule>
  </conditionalFormatting>
  <conditionalFormatting sqref="D228:AB229">
    <cfRule type="cellIs" dxfId="2699" priority="289" operator="greaterThan">
      <formula>400</formula>
    </cfRule>
  </conditionalFormatting>
  <conditionalFormatting sqref="D89:AC89">
    <cfRule type="containsBlanks" dxfId="2698" priority="158">
      <formula>LEN(TRIM(D89))=0</formula>
    </cfRule>
  </conditionalFormatting>
  <conditionalFormatting sqref="D3:AH3">
    <cfRule type="expression" priority="301">
      <formula>MêsParaExibiçãoNúmero&lt;&gt;MONTH(B4)</formula>
    </cfRule>
    <cfRule type="expression" priority="298">
      <formula>OR(TEXT(B2,"dddd")="sábado", TEXT(B2,"dddd")="domingo")</formula>
    </cfRule>
    <cfRule type="containsText" dxfId="2697" priority="299" operator="containsText" text="dom">
      <formula>NOT(ISERROR(SEARCH("dom",D3)))</formula>
    </cfRule>
    <cfRule type="containsText" dxfId="2696" priority="300" operator="containsText" text="sáb">
      <formula>NOT(ISERROR(SEARCH("sáb",D3)))</formula>
    </cfRule>
  </conditionalFormatting>
  <conditionalFormatting sqref="D4:AH20">
    <cfRule type="containsBlanks" dxfId="2695" priority="110">
      <formula>LEN(TRIM(D4))=0</formula>
    </cfRule>
  </conditionalFormatting>
  <conditionalFormatting sqref="D20:AH20">
    <cfRule type="cellIs" dxfId="2694" priority="111" operator="greaterThan">
      <formula>600</formula>
    </cfRule>
  </conditionalFormatting>
  <conditionalFormatting sqref="D20:AH22">
    <cfRule type="cellIs" dxfId="2693" priority="281" operator="greaterThan">
      <formula>600</formula>
    </cfRule>
  </conditionalFormatting>
  <conditionalFormatting sqref="D20:AH23">
    <cfRule type="containsBlanks" dxfId="2692" priority="280">
      <formula>LEN(TRIM(D20))=0</formula>
    </cfRule>
  </conditionalFormatting>
  <conditionalFormatting sqref="D24:AH24">
    <cfRule type="containsBlanks" dxfId="2691" priority="72">
      <formula>LEN(TRIM(D24))=0</formula>
    </cfRule>
  </conditionalFormatting>
  <conditionalFormatting sqref="D25:AH25">
    <cfRule type="containsBlanks" dxfId="2690" priority="82">
      <formula>LEN(TRIM(D25))=0</formula>
    </cfRule>
    <cfRule type="cellIs" dxfId="2689" priority="81" operator="greaterThan">
      <formula>600</formula>
    </cfRule>
  </conditionalFormatting>
  <conditionalFormatting sqref="D27:AH47">
    <cfRule type="containsBlanks" dxfId="2688" priority="71">
      <formula>LEN(TRIM(D27))=0</formula>
    </cfRule>
  </conditionalFormatting>
  <conditionalFormatting sqref="D43:AH43">
    <cfRule type="cellIs" dxfId="2687" priority="279" operator="greaterThan">
      <formula>600</formula>
    </cfRule>
  </conditionalFormatting>
  <conditionalFormatting sqref="D44:AH45">
    <cfRule type="cellIs" dxfId="2686" priority="296" operator="greaterThan">
      <formula>270</formula>
    </cfRule>
  </conditionalFormatting>
  <conditionalFormatting sqref="D48:AH48">
    <cfRule type="containsBlanks" dxfId="2685" priority="84">
      <formula>LEN(TRIM(D48))=0</formula>
    </cfRule>
    <cfRule type="cellIs" dxfId="2684" priority="83" operator="greaterThan">
      <formula>600</formula>
    </cfRule>
  </conditionalFormatting>
  <conditionalFormatting sqref="D66:AH66">
    <cfRule type="containsBlanks" dxfId="2683" priority="278">
      <formula>LEN(TRIM(D66))=0</formula>
    </cfRule>
    <cfRule type="cellIs" dxfId="2682" priority="277" operator="greaterThan">
      <formula>600</formula>
    </cfRule>
  </conditionalFormatting>
  <conditionalFormatting sqref="D66:AH68">
    <cfRule type="containsBlanks" dxfId="2681" priority="232">
      <formula>LEN(TRIM(D66))=0</formula>
    </cfRule>
  </conditionalFormatting>
  <conditionalFormatting sqref="D67:AH69">
    <cfRule type="cellIs" dxfId="2680" priority="233" operator="greaterThan">
      <formula>500</formula>
    </cfRule>
  </conditionalFormatting>
  <conditionalFormatting sqref="D68:AH70">
    <cfRule type="containsBlanks" dxfId="2679" priority="70">
      <formula>LEN(TRIM(D68))=0</formula>
    </cfRule>
  </conditionalFormatting>
  <conditionalFormatting sqref="D69:AH69">
    <cfRule type="containsBlanks" dxfId="2678" priority="236">
      <formula>LEN(TRIM(D69))=0</formula>
    </cfRule>
  </conditionalFormatting>
  <conditionalFormatting sqref="D71:AH71">
    <cfRule type="cellIs" dxfId="2677" priority="85" operator="greaterThan">
      <formula>600</formula>
    </cfRule>
    <cfRule type="containsBlanks" dxfId="2676" priority="86">
      <formula>LEN(TRIM(D71))=0</formula>
    </cfRule>
  </conditionalFormatting>
  <conditionalFormatting sqref="D73:AH90 AC112:AH113 D50:AH66 D165:AH181">
    <cfRule type="containsBlanks" dxfId="2675" priority="182">
      <formula>LEN(TRIM(D50))=0</formula>
    </cfRule>
  </conditionalFormatting>
  <conditionalFormatting sqref="D89:AH89">
    <cfRule type="cellIs" dxfId="2674" priority="275" operator="greaterThan">
      <formula>600</formula>
    </cfRule>
    <cfRule type="containsBlanks" dxfId="2673" priority="276">
      <formula>LEN(TRIM(D89))=0</formula>
    </cfRule>
  </conditionalFormatting>
  <conditionalFormatting sqref="D90:AH90">
    <cfRule type="cellIs" dxfId="2672" priority="194" operator="greaterThan">
      <formula>450</formula>
    </cfRule>
  </conditionalFormatting>
  <conditionalFormatting sqref="D91:AH91">
    <cfRule type="cellIs" dxfId="2671" priority="107" operator="greaterThan">
      <formula>450</formula>
    </cfRule>
  </conditionalFormatting>
  <conditionalFormatting sqref="D91:AH93">
    <cfRule type="containsBlanks" dxfId="2670" priority="69">
      <formula>LEN(TRIM(D91))=0</formula>
    </cfRule>
  </conditionalFormatting>
  <conditionalFormatting sqref="D94:AH94">
    <cfRule type="cellIs" dxfId="2669" priority="87" operator="greaterThan">
      <formula>600</formula>
    </cfRule>
    <cfRule type="containsBlanks" dxfId="2668" priority="88">
      <formula>LEN(TRIM(D94))=0</formula>
    </cfRule>
  </conditionalFormatting>
  <conditionalFormatting sqref="D96:AH112">
    <cfRule type="containsBlanks" dxfId="2667" priority="114">
      <formula>LEN(TRIM(D96))=0</formula>
    </cfRule>
  </conditionalFormatting>
  <conditionalFormatting sqref="D112:AH112">
    <cfRule type="cellIs" dxfId="2666" priority="273" operator="greaterThan">
      <formula>600</formula>
    </cfRule>
    <cfRule type="containsBlanks" dxfId="2665" priority="274">
      <formula>LEN(TRIM(D112))=0</formula>
    </cfRule>
  </conditionalFormatting>
  <conditionalFormatting sqref="D113:AH114">
    <cfRule type="cellIs" dxfId="2664" priority="191" operator="greaterThan">
      <formula>400</formula>
    </cfRule>
  </conditionalFormatting>
  <conditionalFormatting sqref="D113:AH115 AC90:AH90 AC119:AH135">
    <cfRule type="containsBlanks" dxfId="2663" priority="147">
      <formula>LEN(TRIM(D90))=0</formula>
    </cfRule>
  </conditionalFormatting>
  <conditionalFormatting sqref="D116:AH116">
    <cfRule type="containsBlanks" dxfId="2662" priority="68">
      <formula>LEN(TRIM(D116))=0</formula>
    </cfRule>
  </conditionalFormatting>
  <conditionalFormatting sqref="D117:AH117">
    <cfRule type="cellIs" dxfId="2661" priority="89" operator="greaterThan">
      <formula>600</formula>
    </cfRule>
    <cfRule type="containsBlanks" dxfId="2660" priority="90">
      <formula>LEN(TRIM(D117))=0</formula>
    </cfRule>
  </conditionalFormatting>
  <conditionalFormatting sqref="D135:AH135">
    <cfRule type="cellIs" dxfId="2659" priority="271" operator="greaterThan">
      <formula>600</formula>
    </cfRule>
    <cfRule type="containsBlanks" dxfId="2658" priority="230">
      <formula>LEN(TRIM(D135))=0</formula>
    </cfRule>
    <cfRule type="containsBlanks" dxfId="2657" priority="197">
      <formula>LEN(TRIM(D135))=0</formula>
    </cfRule>
    <cfRule type="cellIs" dxfId="2656" priority="255" operator="greaterThan">
      <formula>600</formula>
    </cfRule>
    <cfRule type="cellIs" dxfId="2655" priority="196" operator="greaterThan">
      <formula>600</formula>
    </cfRule>
    <cfRule type="containsBlanks" dxfId="2654" priority="272">
      <formula>LEN(TRIM(D135))=0</formula>
    </cfRule>
  </conditionalFormatting>
  <conditionalFormatting sqref="D135:AH138">
    <cfRule type="containsBlanks" dxfId="2653" priority="256">
      <formula>LEN(TRIM(D135))=0</formula>
    </cfRule>
  </conditionalFormatting>
  <conditionalFormatting sqref="D136:AH137">
    <cfRule type="cellIs" dxfId="2652" priority="293" operator="greaterThan">
      <formula>400</formula>
    </cfRule>
    <cfRule type="cellIs" dxfId="2651" priority="121" operator="greaterThan">
      <formula>400</formula>
    </cfRule>
  </conditionalFormatting>
  <conditionalFormatting sqref="D139:AH139">
    <cfRule type="containsBlanks" dxfId="2650" priority="67">
      <formula>LEN(TRIM(D139))=0</formula>
    </cfRule>
  </conditionalFormatting>
  <conditionalFormatting sqref="D140:AH140">
    <cfRule type="cellIs" dxfId="2649" priority="91" operator="greaterThan">
      <formula>600</formula>
    </cfRule>
    <cfRule type="containsBlanks" dxfId="2648" priority="92">
      <formula>LEN(TRIM(D140))=0</formula>
    </cfRule>
  </conditionalFormatting>
  <conditionalFormatting sqref="D158:AH158">
    <cfRule type="containsBlanks" dxfId="2647" priority="185">
      <formula>LEN(TRIM(D158))=0</formula>
    </cfRule>
  </conditionalFormatting>
  <conditionalFormatting sqref="D159:AH160">
    <cfRule type="cellIs" dxfId="2646" priority="190" operator="greaterThan">
      <formula>400</formula>
    </cfRule>
  </conditionalFormatting>
  <conditionalFormatting sqref="D162:AH162">
    <cfRule type="containsBlanks" dxfId="2645" priority="66">
      <formula>LEN(TRIM(D162))=0</formula>
    </cfRule>
  </conditionalFormatting>
  <conditionalFormatting sqref="D163:AH163">
    <cfRule type="containsBlanks" dxfId="2644" priority="176">
      <formula>LEN(TRIM(D163))=0</formula>
    </cfRule>
    <cfRule type="cellIs" dxfId="2643" priority="175" operator="greaterThan">
      <formula>600</formula>
    </cfRule>
  </conditionalFormatting>
  <conditionalFormatting sqref="D181:AH181">
    <cfRule type="cellIs" dxfId="2642" priority="267" operator="greaterThan">
      <formula>600</formula>
    </cfRule>
    <cfRule type="cellIs" dxfId="2641" priority="249" operator="greaterThan">
      <formula>600</formula>
    </cfRule>
    <cfRule type="containsBlanks" dxfId="2640" priority="268">
      <formula>LEN(TRIM(D181))=0</formula>
    </cfRule>
  </conditionalFormatting>
  <conditionalFormatting sqref="D181:AH184">
    <cfRule type="containsBlanks" dxfId="2639" priority="250">
      <formula>LEN(TRIM(D181))=0</formula>
    </cfRule>
  </conditionalFormatting>
  <conditionalFormatting sqref="D182:AH183">
    <cfRule type="cellIs" dxfId="2638" priority="291" operator="greaterThan">
      <formula>400</formula>
    </cfRule>
    <cfRule type="cellIs" dxfId="2637" priority="119" operator="greaterThan">
      <formula>400</formula>
    </cfRule>
  </conditionalFormatting>
  <conditionalFormatting sqref="D185:AH185">
    <cfRule type="containsBlanks" dxfId="2636" priority="65">
      <formula>LEN(TRIM(D185))=0</formula>
    </cfRule>
  </conditionalFormatting>
  <conditionalFormatting sqref="D186:AH186">
    <cfRule type="containsBlanks" dxfId="2635" priority="95">
      <formula>LEN(TRIM(D186))=0</formula>
    </cfRule>
    <cfRule type="cellIs" dxfId="2634" priority="94" operator="greaterThan">
      <formula>600</formula>
    </cfRule>
  </conditionalFormatting>
  <conditionalFormatting sqref="D188:AH204">
    <cfRule type="containsBlanks" dxfId="2633" priority="179">
      <formula>LEN(TRIM(D188))=0</formula>
    </cfRule>
  </conditionalFormatting>
  <conditionalFormatting sqref="D204:AH204">
    <cfRule type="cellIs" dxfId="2632" priority="247" operator="greaterThan">
      <formula>600</formula>
    </cfRule>
    <cfRule type="cellIs" dxfId="2631" priority="265" operator="greaterThan">
      <formula>600</formula>
    </cfRule>
    <cfRule type="containsBlanks" dxfId="2630" priority="266">
      <formula>LEN(TRIM(D204))=0</formula>
    </cfRule>
  </conditionalFormatting>
  <conditionalFormatting sqref="D204:AH207">
    <cfRule type="containsBlanks" dxfId="2629" priority="248">
      <formula>LEN(TRIM(D204))=0</formula>
    </cfRule>
  </conditionalFormatting>
  <conditionalFormatting sqref="D205:AH206">
    <cfRule type="cellIs" dxfId="2628" priority="118" operator="greaterThan">
      <formula>400</formula>
    </cfRule>
    <cfRule type="cellIs" dxfId="2627" priority="290" operator="greaterThan">
      <formula>400</formula>
    </cfRule>
  </conditionalFormatting>
  <conditionalFormatting sqref="D208:AH208">
    <cfRule type="containsBlanks" dxfId="2626" priority="64">
      <formula>LEN(TRIM(D208))=0</formula>
    </cfRule>
  </conditionalFormatting>
  <conditionalFormatting sqref="D209:AH209">
    <cfRule type="containsBlanks" dxfId="2625" priority="97">
      <formula>LEN(TRIM(D209))=0</formula>
    </cfRule>
    <cfRule type="cellIs" dxfId="2624" priority="96" operator="greaterThan">
      <formula>600</formula>
    </cfRule>
  </conditionalFormatting>
  <conditionalFormatting sqref="D227:AH227">
    <cfRule type="containsBlanks" dxfId="2623" priority="264">
      <formula>LEN(TRIM(D227))=0</formula>
    </cfRule>
    <cfRule type="cellIs" dxfId="2622" priority="263" operator="greaterThan">
      <formula>600</formula>
    </cfRule>
    <cfRule type="cellIs" dxfId="2621" priority="245" operator="greaterThan">
      <formula>600</formula>
    </cfRule>
  </conditionalFormatting>
  <conditionalFormatting sqref="D228:AH228">
    <cfRule type="cellIs" dxfId="2620" priority="189" operator="greaterThan">
      <formula>400</formula>
    </cfRule>
  </conditionalFormatting>
  <conditionalFormatting sqref="D229:AH229 AD228:AH228">
    <cfRule type="cellIs" dxfId="2619" priority="117" operator="greaterThan">
      <formula>400</formula>
    </cfRule>
  </conditionalFormatting>
  <conditionalFormatting sqref="D231:AH231">
    <cfRule type="containsBlanks" dxfId="2618" priority="63">
      <formula>LEN(TRIM(D231))=0</formula>
    </cfRule>
  </conditionalFormatting>
  <conditionalFormatting sqref="D232:AH232">
    <cfRule type="containsBlanks" dxfId="2617" priority="99">
      <formula>LEN(TRIM(D232))=0</formula>
    </cfRule>
    <cfRule type="cellIs" dxfId="2616" priority="98" operator="greaterThan">
      <formula>600</formula>
    </cfRule>
  </conditionalFormatting>
  <conditionalFormatting sqref="D234:AH250">
    <cfRule type="containsBlanks" dxfId="2615" priority="148">
      <formula>LEN(TRIM(D234))=0</formula>
    </cfRule>
  </conditionalFormatting>
  <conditionalFormatting sqref="D250:AH250">
    <cfRule type="cellIs" dxfId="2614" priority="243" operator="greaterThan">
      <formula>600</formula>
    </cfRule>
    <cfRule type="cellIs" dxfId="2613" priority="261" operator="greaterThan">
      <formula>600</formula>
    </cfRule>
    <cfRule type="containsBlanks" dxfId="2612" priority="262">
      <formula>LEN(TRIM(D250))=0</formula>
    </cfRule>
  </conditionalFormatting>
  <conditionalFormatting sqref="D250:AH253">
    <cfRule type="containsBlanks" dxfId="2611" priority="244">
      <formula>LEN(TRIM(D250))=0</formula>
    </cfRule>
  </conditionalFormatting>
  <conditionalFormatting sqref="D251:AH252">
    <cfRule type="cellIs" dxfId="2610" priority="288" operator="greaterThan">
      <formula>400</formula>
    </cfRule>
    <cfRule type="cellIs" dxfId="2609" priority="188" operator="greaterThan">
      <formula>400</formula>
    </cfRule>
  </conditionalFormatting>
  <conditionalFormatting sqref="D254:AH254">
    <cfRule type="containsBlanks" dxfId="2608" priority="62">
      <formula>LEN(TRIM(D254))=0</formula>
    </cfRule>
  </conditionalFormatting>
  <conditionalFormatting sqref="D255:AH255">
    <cfRule type="containsBlanks" dxfId="2607" priority="101">
      <formula>LEN(TRIM(D255))=0</formula>
    </cfRule>
    <cfRule type="cellIs" dxfId="2606" priority="100" operator="greaterThan">
      <formula>600</formula>
    </cfRule>
  </conditionalFormatting>
  <conditionalFormatting sqref="D257:AH273">
    <cfRule type="containsBlanks" dxfId="2605" priority="108">
      <formula>LEN(TRIM(D257))=0</formula>
    </cfRule>
  </conditionalFormatting>
  <conditionalFormatting sqref="D273:AH273">
    <cfRule type="cellIs" dxfId="2604" priority="241" operator="greaterThan">
      <formula>600</formula>
    </cfRule>
    <cfRule type="cellIs" dxfId="2603" priority="228" operator="greaterThan">
      <formula>600</formula>
    </cfRule>
    <cfRule type="containsBlanks" dxfId="2602" priority="227">
      <formula>LEN(TRIM(D273))=0</formula>
    </cfRule>
    <cfRule type="cellIs" dxfId="2601" priority="225" operator="greaterThan">
      <formula>600</formula>
    </cfRule>
    <cfRule type="containsBlanks" dxfId="2600" priority="240">
      <formula>LEN(TRIM(D273))=0</formula>
    </cfRule>
    <cfRule type="cellIs" dxfId="2599" priority="259" operator="greaterThan">
      <formula>600</formula>
    </cfRule>
    <cfRule type="containsBlanks" dxfId="2598" priority="260">
      <formula>LEN(TRIM(D273))=0</formula>
    </cfRule>
  </conditionalFormatting>
  <conditionalFormatting sqref="D273:AH276">
    <cfRule type="containsBlanks" dxfId="2597" priority="242">
      <formula>LEN(TRIM(D273))=0</formula>
    </cfRule>
  </conditionalFormatting>
  <conditionalFormatting sqref="D274:AH275">
    <cfRule type="cellIs" dxfId="2596" priority="287" operator="greaterThan">
      <formula>400</formula>
    </cfRule>
    <cfRule type="cellIs" dxfId="2595" priority="187" operator="greaterThan">
      <formula>400</formula>
    </cfRule>
  </conditionalFormatting>
  <conditionalFormatting sqref="D277:AH277">
    <cfRule type="containsBlanks" dxfId="2594" priority="61">
      <formula>LEN(TRIM(D277))=0</formula>
    </cfRule>
  </conditionalFormatting>
  <conditionalFormatting sqref="D278:AH278">
    <cfRule type="cellIs" dxfId="2593" priority="102" operator="greaterThan">
      <formula>600</formula>
    </cfRule>
    <cfRule type="containsBlanks" dxfId="2592" priority="103">
      <formula>LEN(TRIM(D278))=0</formula>
    </cfRule>
  </conditionalFormatting>
  <conditionalFormatting sqref="D280:AH296">
    <cfRule type="containsBlanks" dxfId="2591" priority="112">
      <formula>LEN(TRIM(D280))=0</formula>
    </cfRule>
  </conditionalFormatting>
  <conditionalFormatting sqref="D296:AH296">
    <cfRule type="cellIs" dxfId="2590" priority="222" operator="greaterThan">
      <formula>600</formula>
    </cfRule>
    <cfRule type="containsBlanks" dxfId="2589" priority="223">
      <formula>LEN(TRIM(D296))=0</formula>
    </cfRule>
    <cfRule type="cellIs" dxfId="2588" priority="224" operator="greaterThan">
      <formula>600</formula>
    </cfRule>
    <cfRule type="cellIs" dxfId="2587" priority="238" operator="greaterThan">
      <formula>600</formula>
    </cfRule>
    <cfRule type="containsBlanks" dxfId="2586" priority="237">
      <formula>LEN(TRIM(D296))=0</formula>
    </cfRule>
    <cfRule type="cellIs" dxfId="2585" priority="218" operator="greaterThan">
      <formula>600</formula>
    </cfRule>
    <cfRule type="containsBlanks" dxfId="2584" priority="219">
      <formula>LEN(TRIM(D296))=0</formula>
    </cfRule>
    <cfRule type="cellIs" dxfId="2583" priority="220" operator="greaterThan">
      <formula>600</formula>
    </cfRule>
    <cfRule type="containsBlanks" dxfId="2582" priority="221">
      <formula>LEN(TRIM(D296))=0</formula>
    </cfRule>
  </conditionalFormatting>
  <conditionalFormatting sqref="D296:AH299">
    <cfRule type="containsBlanks" dxfId="2581" priority="239">
      <formula>LEN(TRIM(D296))=0</formula>
    </cfRule>
  </conditionalFormatting>
  <conditionalFormatting sqref="D297:AH298">
    <cfRule type="cellIs" dxfId="2580" priority="286" operator="greaterThan">
      <formula>400</formula>
    </cfRule>
    <cfRule type="cellIs" dxfId="2579" priority="116" operator="greaterThan">
      <formula>400</formula>
    </cfRule>
  </conditionalFormatting>
  <conditionalFormatting sqref="D300:AH300">
    <cfRule type="containsBlanks" dxfId="2578" priority="60">
      <formula>LEN(TRIM(D300))=0</formula>
    </cfRule>
  </conditionalFormatting>
  <conditionalFormatting sqref="D301:AH301">
    <cfRule type="containsBlanks" dxfId="2577" priority="105">
      <formula>LEN(TRIM(D301))=0</formula>
    </cfRule>
    <cfRule type="cellIs" dxfId="2576" priority="104" operator="greaterThan">
      <formula>600</formula>
    </cfRule>
  </conditionalFormatting>
  <conditionalFormatting sqref="D323:AH323">
    <cfRule type="containsBlanks" dxfId="2575" priority="54">
      <formula>LEN(TRIM(D323))=0</formula>
    </cfRule>
  </conditionalFormatting>
  <conditionalFormatting sqref="D326:AH346">
    <cfRule type="containsBlanks" dxfId="2574" priority="1">
      <formula>LEN(TRIM(D326))=0</formula>
    </cfRule>
  </conditionalFormatting>
  <conditionalFormatting sqref="D343:AH344">
    <cfRule type="cellIs" dxfId="2573" priority="2" operator="greaterThan">
      <formula>1000</formula>
    </cfRule>
  </conditionalFormatting>
  <conditionalFormatting sqref="D347:AH347">
    <cfRule type="containsBlanks" dxfId="2572" priority="217">
      <formula>LEN(TRIM(D347))=0</formula>
    </cfRule>
    <cfRule type="cellIs" dxfId="2571" priority="216" operator="greaterThan">
      <formula>600</formula>
    </cfRule>
  </conditionalFormatting>
  <conditionalFormatting sqref="D349:AH369">
    <cfRule type="containsBlanks" dxfId="2570" priority="58">
      <formula>LEN(TRIM(D349))=0</formula>
    </cfRule>
  </conditionalFormatting>
  <conditionalFormatting sqref="D366:AH367">
    <cfRule type="cellIs" dxfId="2569" priority="76" operator="greaterThan">
      <formula>600</formula>
    </cfRule>
  </conditionalFormatting>
  <conditionalFormatting sqref="D370:AH370">
    <cfRule type="containsBlanks" dxfId="2568" priority="207">
      <formula>LEN(TRIM(D370))=0</formula>
    </cfRule>
    <cfRule type="cellIs" dxfId="2567" priority="206" operator="greaterThan">
      <formula>600</formula>
    </cfRule>
  </conditionalFormatting>
  <conditionalFormatting sqref="D372:AH392">
    <cfRule type="containsBlanks" dxfId="2566" priority="57">
      <formula>LEN(TRIM(D372))=0</formula>
    </cfRule>
  </conditionalFormatting>
  <conditionalFormatting sqref="D389:AH390">
    <cfRule type="cellIs" dxfId="2565" priority="201" operator="greaterThan">
      <formula>400</formula>
    </cfRule>
  </conditionalFormatting>
  <conditionalFormatting sqref="D390:AH390">
    <cfRule type="cellIs" dxfId="2564" priority="283" operator="greaterThan">
      <formula>400</formula>
    </cfRule>
  </conditionalFormatting>
  <conditionalFormatting sqref="D393:AH393">
    <cfRule type="cellIs" dxfId="2563" priority="198" operator="greaterThan">
      <formula>600</formula>
    </cfRule>
    <cfRule type="containsBlanks" dxfId="2562" priority="199">
      <formula>LEN(TRIM(D393))=0</formula>
    </cfRule>
    <cfRule type="cellIs" dxfId="2561" priority="204" operator="greaterThan">
      <formula>600</formula>
    </cfRule>
    <cfRule type="containsBlanks" dxfId="2560" priority="205">
      <formula>LEN(TRIM(D393))=0</formula>
    </cfRule>
  </conditionalFormatting>
  <conditionalFormatting sqref="D395:AH415">
    <cfRule type="containsBlanks" dxfId="2559" priority="56">
      <formula>LEN(TRIM(D395))=0</formula>
    </cfRule>
  </conditionalFormatting>
  <conditionalFormatting sqref="D412:AH413">
    <cfRule type="cellIs" dxfId="2558" priority="75" operator="greaterThan">
      <formula>400</formula>
    </cfRule>
  </conditionalFormatting>
  <conditionalFormatting sqref="D416:AH416">
    <cfRule type="cellIs" dxfId="2557" priority="202" operator="greaterThan">
      <formula>600</formula>
    </cfRule>
    <cfRule type="containsBlanks" dxfId="2556" priority="203">
      <formula>LEN(TRIM(D416))=0</formula>
    </cfRule>
  </conditionalFormatting>
  <conditionalFormatting sqref="E68:AH68">
    <cfRule type="cellIs" dxfId="2555" priority="231" operator="greaterThan">
      <formula>500</formula>
    </cfRule>
  </conditionalFormatting>
  <conditionalFormatting sqref="H73:I88">
    <cfRule type="containsBlanks" dxfId="2554" priority="161">
      <formula>LEN(TRIM(H73))=0</formula>
    </cfRule>
  </conditionalFormatting>
  <conditionalFormatting sqref="H50:R65">
    <cfRule type="containsBlanks" dxfId="2553" priority="162">
      <formula>LEN(TRIM(H50))=0</formula>
    </cfRule>
  </conditionalFormatting>
  <conditionalFormatting sqref="J321">
    <cfRule type="cellIs" dxfId="2552" priority="49" operator="greaterThan">
      <formula>900</formula>
    </cfRule>
  </conditionalFormatting>
  <conditionalFormatting sqref="J321:J322">
    <cfRule type="containsBlanks" dxfId="2551" priority="48">
      <formula>LEN(TRIM(J321))=0</formula>
    </cfRule>
  </conditionalFormatting>
  <conditionalFormatting sqref="J324">
    <cfRule type="cellIs" dxfId="2550" priority="46" operator="greaterThan">
      <formula>600</formula>
    </cfRule>
    <cfRule type="containsBlanks" dxfId="2549" priority="47">
      <formula>LEN(TRIM(J324))=0</formula>
    </cfRule>
  </conditionalFormatting>
  <conditionalFormatting sqref="K73:N88">
    <cfRule type="containsBlanks" dxfId="2548" priority="165">
      <formula>LEN(TRIM(K73))=0</formula>
    </cfRule>
  </conditionalFormatting>
  <conditionalFormatting sqref="P73:Q88">
    <cfRule type="containsBlanks" dxfId="2547" priority="166">
      <formula>LEN(TRIM(P73))=0</formula>
    </cfRule>
  </conditionalFormatting>
  <conditionalFormatting sqref="Q321">
    <cfRule type="cellIs" dxfId="2546" priority="41" operator="greaterThan">
      <formula>900</formula>
    </cfRule>
  </conditionalFormatting>
  <conditionalFormatting sqref="Q321:Q322">
    <cfRule type="containsBlanks" dxfId="2545" priority="40">
      <formula>LEN(TRIM(Q321))=0</formula>
    </cfRule>
  </conditionalFormatting>
  <conditionalFormatting sqref="Q324">
    <cfRule type="cellIs" dxfId="2544" priority="38" operator="greaterThan">
      <formula>600</formula>
    </cfRule>
    <cfRule type="containsBlanks" dxfId="2543" priority="39">
      <formula>LEN(TRIM(Q324))=0</formula>
    </cfRule>
  </conditionalFormatting>
  <conditionalFormatting sqref="Q319:W322">
    <cfRule type="containsBlanks" dxfId="2542" priority="44">
      <formula>LEN(TRIM(Q319))=0</formula>
    </cfRule>
  </conditionalFormatting>
  <conditionalFormatting sqref="Q320:W321">
    <cfRule type="cellIs" dxfId="2541" priority="45" operator="greaterThan">
      <formula>900</formula>
    </cfRule>
  </conditionalFormatting>
  <conditionalFormatting sqref="Q324:W324">
    <cfRule type="containsBlanks" dxfId="2540" priority="43">
      <formula>LEN(TRIM(Q324))=0</formula>
    </cfRule>
    <cfRule type="cellIs" dxfId="2539" priority="42" operator="greaterThan">
      <formula>600</formula>
    </cfRule>
  </conditionalFormatting>
  <conditionalFormatting sqref="X321">
    <cfRule type="cellIs" dxfId="2538" priority="33" operator="greaterThan">
      <formula>900</formula>
    </cfRule>
  </conditionalFormatting>
  <conditionalFormatting sqref="X321:X322">
    <cfRule type="containsBlanks" dxfId="2537" priority="32">
      <formula>LEN(TRIM(X321))=0</formula>
    </cfRule>
  </conditionalFormatting>
  <conditionalFormatting sqref="X324">
    <cfRule type="containsBlanks" dxfId="2536" priority="31">
      <formula>LEN(TRIM(X324))=0</formula>
    </cfRule>
    <cfRule type="cellIs" dxfId="2535" priority="30" operator="greaterThan">
      <formula>600</formula>
    </cfRule>
  </conditionalFormatting>
  <conditionalFormatting sqref="X319:AD322">
    <cfRule type="containsBlanks" dxfId="2534" priority="36">
      <formula>LEN(TRIM(X319))=0</formula>
    </cfRule>
  </conditionalFormatting>
  <conditionalFormatting sqref="X320:AD321">
    <cfRule type="cellIs" dxfId="2533" priority="37" operator="greaterThan">
      <formula>900</formula>
    </cfRule>
  </conditionalFormatting>
  <conditionalFormatting sqref="X324:AD324">
    <cfRule type="cellIs" dxfId="2532" priority="34" operator="greaterThan">
      <formula>600</formula>
    </cfRule>
    <cfRule type="containsBlanks" dxfId="2531" priority="35">
      <formula>LEN(TRIM(X324))=0</formula>
    </cfRule>
  </conditionalFormatting>
  <conditionalFormatting sqref="AC50:AH65 AD113:AH113 D142:AH157 AC165:AH180 D303:AH318">
    <cfRule type="containsBlanks" dxfId="2530" priority="128">
      <formula>LEN(TRIM(D50))=0</formula>
    </cfRule>
  </conditionalFormatting>
  <conditionalFormatting sqref="AC73:AH90">
    <cfRule type="containsBlanks" dxfId="2529" priority="106">
      <formula>LEN(TRIM(AC73))=0</formula>
    </cfRule>
  </conditionalFormatting>
  <conditionalFormatting sqref="AC90:AH90">
    <cfRule type="cellIs" dxfId="2528" priority="123" operator="greaterThan">
      <formula>450</formula>
    </cfRule>
    <cfRule type="cellIs" dxfId="2527" priority="157" operator="greaterThan">
      <formula>450</formula>
    </cfRule>
  </conditionalFormatting>
  <conditionalFormatting sqref="AC113:AH113">
    <cfRule type="cellIs" dxfId="2526" priority="154" operator="greaterThan">
      <formula>400</formula>
    </cfRule>
  </conditionalFormatting>
  <conditionalFormatting sqref="AC135:AH135">
    <cfRule type="cellIs" dxfId="2525" priority="229" operator="greaterThan">
      <formula>600</formula>
    </cfRule>
  </conditionalFormatting>
  <conditionalFormatting sqref="AC142:AH161">
    <cfRule type="containsBlanks" dxfId="2524" priority="146">
      <formula>LEN(TRIM(AC142))=0</formula>
    </cfRule>
  </conditionalFormatting>
  <conditionalFormatting sqref="AC158:AH158">
    <cfRule type="cellIs" dxfId="2523" priority="184" operator="greaterThan">
      <formula>600</formula>
    </cfRule>
    <cfRule type="cellIs" dxfId="2522" priority="180" operator="greaterThan">
      <formula>600</formula>
    </cfRule>
    <cfRule type="cellIs" dxfId="2521" priority="145" operator="greaterThan">
      <formula>600</formula>
    </cfRule>
    <cfRule type="containsBlanks" dxfId="2520" priority="150">
      <formula>LEN(TRIM(AC158))=0</formula>
    </cfRule>
    <cfRule type="cellIs" dxfId="2519" priority="149" operator="greaterThan">
      <formula>600</formula>
    </cfRule>
    <cfRule type="containsBlanks" dxfId="2518" priority="113">
      <formula>LEN(TRIM(AC158))=0</formula>
    </cfRule>
  </conditionalFormatting>
  <conditionalFormatting sqref="AC158:AH161">
    <cfRule type="containsBlanks" dxfId="2517" priority="181">
      <formula>LEN(TRIM(AC158))=0</formula>
    </cfRule>
  </conditionalFormatting>
  <conditionalFormatting sqref="AC159:AH160">
    <cfRule type="cellIs" dxfId="2516" priority="120" operator="greaterThan">
      <formula>400</formula>
    </cfRule>
    <cfRule type="cellIs" dxfId="2515" priority="153" operator="greaterThan">
      <formula>400</formula>
    </cfRule>
  </conditionalFormatting>
  <conditionalFormatting sqref="AC163:AH163">
    <cfRule type="cellIs" dxfId="2514" priority="173" operator="greaterThan">
      <formula>600</formula>
    </cfRule>
    <cfRule type="containsBlanks" dxfId="2513" priority="174">
      <formula>LEN(TRIM(AC163))=0</formula>
    </cfRule>
    <cfRule type="containsBlanks" dxfId="2512" priority="140">
      <formula>LEN(TRIM(AC163))=0</formula>
    </cfRule>
    <cfRule type="cellIs" dxfId="2511" priority="139" operator="greaterThan">
      <formula>1000</formula>
    </cfRule>
    <cfRule type="containsBlanks" dxfId="2510" priority="138">
      <formula>LEN(TRIM(AC163))=0</formula>
    </cfRule>
    <cfRule type="cellIs" dxfId="2509" priority="141" operator="greaterThan">
      <formula>600</formula>
    </cfRule>
    <cfRule type="cellIs" dxfId="2508" priority="124" operator="greaterThan">
      <formula>1000</formula>
    </cfRule>
    <cfRule type="containsBlanks" dxfId="2507" priority="142">
      <formula>LEN(TRIM(AC163))=0</formula>
    </cfRule>
    <cfRule type="containsBlanks" dxfId="2506" priority="93">
      <formula>LEN(TRIM(AC163))=0</formula>
    </cfRule>
    <cfRule type="cellIs" dxfId="2505" priority="171" operator="greaterThan">
      <formula>1000</formula>
    </cfRule>
  </conditionalFormatting>
  <conditionalFormatting sqref="AC188:AH203">
    <cfRule type="containsBlanks" dxfId="2504" priority="127">
      <formula>LEN(TRIM(AC188))=0</formula>
    </cfRule>
  </conditionalFormatting>
  <conditionalFormatting sqref="AC227:AH227 F227:AB229 D227:E230 F230:AH230">
    <cfRule type="containsBlanks" dxfId="2503" priority="246">
      <formula>LEN(TRIM(D227))=0</formula>
    </cfRule>
  </conditionalFormatting>
  <conditionalFormatting sqref="AC228:AH228">
    <cfRule type="containsBlanks" dxfId="2502" priority="178">
      <formula>LEN(TRIM(AC228))=0</formula>
    </cfRule>
    <cfRule type="containsBlanks" dxfId="2501" priority="144">
      <formula>LEN(TRIM(AC228))=0</formula>
    </cfRule>
    <cfRule type="cellIs" dxfId="2500" priority="152" operator="greaterThan">
      <formula>400</formula>
    </cfRule>
    <cfRule type="cellIs" dxfId="2499" priority="130" operator="greaterThan">
      <formula>400</formula>
    </cfRule>
  </conditionalFormatting>
  <conditionalFormatting sqref="AC229:AH229 D119:AH134">
    <cfRule type="containsBlanks" dxfId="2498" priority="79">
      <formula>LEN(TRIM(D119))=0</formula>
    </cfRule>
  </conditionalFormatting>
  <conditionalFormatting sqref="AC229:AH229 D211:AH227">
    <cfRule type="containsBlanks" dxfId="2497" priority="109">
      <formula>LEN(TRIM(D211))=0</formula>
    </cfRule>
  </conditionalFormatting>
  <conditionalFormatting sqref="AC229:AH229">
    <cfRule type="cellIs" dxfId="2496" priority="80" operator="greaterThan">
      <formula>400</formula>
    </cfRule>
    <cfRule type="cellIs" dxfId="2495" priority="78" operator="greaterThan">
      <formula>400</formula>
    </cfRule>
  </conditionalFormatting>
  <conditionalFormatting sqref="AC234:AH249">
    <cfRule type="containsBlanks" dxfId="2494" priority="125">
      <formula>LEN(TRIM(AC234))=0</formula>
    </cfRule>
  </conditionalFormatting>
  <conditionalFormatting sqref="AD113:AH113">
    <cfRule type="cellIs" dxfId="2493" priority="131" operator="greaterThan">
      <formula>400</formula>
    </cfRule>
  </conditionalFormatting>
  <conditionalFormatting sqref="AD228:AH228">
    <cfRule type="containsBlanks" dxfId="2492" priority="126">
      <formula>LEN(TRIM(AD228))=0</formula>
    </cfRule>
  </conditionalFormatting>
  <conditionalFormatting sqref="AE321">
    <cfRule type="cellIs" dxfId="2491" priority="15" operator="greaterThan">
      <formula>900</formula>
    </cfRule>
  </conditionalFormatting>
  <conditionalFormatting sqref="AE321:AE322">
    <cfRule type="containsBlanks" dxfId="2490" priority="14">
      <formula>LEN(TRIM(AE321))=0</formula>
    </cfRule>
  </conditionalFormatting>
  <conditionalFormatting sqref="AE324">
    <cfRule type="containsBlanks" dxfId="2489" priority="13">
      <formula>LEN(TRIM(AE324))=0</formula>
    </cfRule>
    <cfRule type="cellIs" dxfId="2488" priority="12" operator="greaterThan">
      <formula>600</formula>
    </cfRule>
  </conditionalFormatting>
  <conditionalFormatting sqref="AE319:AH322">
    <cfRule type="containsBlanks" dxfId="2487" priority="18">
      <formula>LEN(TRIM(AE319))=0</formula>
    </cfRule>
  </conditionalFormatting>
  <conditionalFormatting sqref="AE320:AH321">
    <cfRule type="cellIs" dxfId="2486" priority="19" operator="greaterThan">
      <formula>900</formula>
    </cfRule>
  </conditionalFormatting>
  <conditionalFormatting sqref="AE324:AH324">
    <cfRule type="cellIs" dxfId="2485" priority="16" operator="greaterThan">
      <formula>600</formula>
    </cfRule>
    <cfRule type="containsBlanks" dxfId="2484" priority="17">
      <formula>LEN(TRIM(AE324))=0</formula>
    </cfRule>
  </conditionalFormatting>
  <dataValidations disablePrompts="1" count="2"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400-000000000000}">
      <formula1>"JANEIRO,FEVEREIRO,MARÇO,ABRIL,MAIO,JUNHO,JULHO,AGOSTO,SETEMBRO,OUTUBRO,NOVEMBRO,DEZEMBRO"</formula1>
    </dataValidation>
    <dataValidation allowBlank="1" showInputMessage="1" showErrorMessage="1" prompt="Insira o ano para este calendário mensal" sqref="A2" xr:uid="{00000000-0002-0000-0400-000001000000}"/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L434"/>
  <sheetViews>
    <sheetView zoomScaleNormal="100" workbookViewId="0">
      <pane xSplit="3" ySplit="3" topLeftCell="D385" activePane="bottomRight" state="frozen"/>
      <selection activeCell="W410" sqref="W410"/>
      <selection pane="topRight" activeCell="W410" sqref="W410"/>
      <selection pane="bottomLeft" activeCell="W410" sqref="W410"/>
      <selection pane="bottomRight" activeCell="AG412" sqref="AG412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625" customWidth="1"/>
    <col min="19" max="19" width="6.2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3" width="5.25" customWidth="1"/>
    <col min="34" max="34" width="9" customWidth="1"/>
    <col min="35" max="35" width="12.125" customWidth="1"/>
    <col min="36" max="36" width="27.25" bestFit="1" customWidth="1"/>
    <col min="39" max="39" width="10.125" customWidth="1"/>
  </cols>
  <sheetData>
    <row r="1" spans="1:35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88"/>
    </row>
    <row r="2" spans="1:35" ht="18" customHeight="1" thickBot="1" x14ac:dyDescent="0.4">
      <c r="A2" s="176">
        <v>2026</v>
      </c>
      <c r="B2" s="184" t="s">
        <v>232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 t="shared" ref="E2:AG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289"/>
    </row>
    <row r="3" spans="1:35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qua</v>
      </c>
      <c r="E3" s="108" t="str">
        <f t="shared" ref="E3:AG3" si="1">IF(E2="","",TEXT(DATE($A$2,$B$3,E2),"ddd"))</f>
        <v>qui</v>
      </c>
      <c r="F3" s="108" t="str">
        <f t="shared" si="1"/>
        <v>sex</v>
      </c>
      <c r="G3" s="108" t="str">
        <f t="shared" si="1"/>
        <v>sáb</v>
      </c>
      <c r="H3" s="108" t="str">
        <f t="shared" si="1"/>
        <v>dom</v>
      </c>
      <c r="I3" s="108" t="str">
        <f t="shared" si="1"/>
        <v>seg</v>
      </c>
      <c r="J3" s="108" t="str">
        <f t="shared" si="1"/>
        <v>ter</v>
      </c>
      <c r="K3" s="108" t="str">
        <f t="shared" si="1"/>
        <v>qua</v>
      </c>
      <c r="L3" s="108" t="str">
        <f t="shared" si="1"/>
        <v>qui</v>
      </c>
      <c r="M3" s="108" t="str">
        <f t="shared" si="1"/>
        <v>sex</v>
      </c>
      <c r="N3" s="108" t="str">
        <f t="shared" si="1"/>
        <v>sáb</v>
      </c>
      <c r="O3" s="108" t="str">
        <f t="shared" si="1"/>
        <v>dom</v>
      </c>
      <c r="P3" s="108" t="str">
        <f t="shared" si="1"/>
        <v>seg</v>
      </c>
      <c r="Q3" s="108" t="str">
        <f t="shared" si="1"/>
        <v>ter</v>
      </c>
      <c r="R3" s="108" t="str">
        <f t="shared" si="1"/>
        <v>qua</v>
      </c>
      <c r="S3" s="108" t="str">
        <f t="shared" si="1"/>
        <v>qui</v>
      </c>
      <c r="T3" s="108" t="str">
        <f t="shared" si="1"/>
        <v>sex</v>
      </c>
      <c r="U3" s="108" t="str">
        <f t="shared" si="1"/>
        <v>sáb</v>
      </c>
      <c r="V3" s="108" t="str">
        <f t="shared" si="1"/>
        <v>dom</v>
      </c>
      <c r="W3" s="108" t="str">
        <f t="shared" si="1"/>
        <v>seg</v>
      </c>
      <c r="X3" s="108" t="str">
        <f t="shared" si="1"/>
        <v>ter</v>
      </c>
      <c r="Y3" s="108" t="str">
        <f t="shared" si="1"/>
        <v>qua</v>
      </c>
      <c r="Z3" s="108" t="str">
        <f t="shared" si="1"/>
        <v>qui</v>
      </c>
      <c r="AA3" s="108" t="str">
        <f t="shared" si="1"/>
        <v>sex</v>
      </c>
      <c r="AB3" s="108" t="str">
        <f t="shared" si="1"/>
        <v>sáb</v>
      </c>
      <c r="AC3" s="108" t="str">
        <f t="shared" si="1"/>
        <v>dom</v>
      </c>
      <c r="AD3" s="108" t="str">
        <f t="shared" si="1"/>
        <v>seg</v>
      </c>
      <c r="AE3" s="108" t="str">
        <f t="shared" si="1"/>
        <v>ter</v>
      </c>
      <c r="AF3" s="108" t="str">
        <f t="shared" si="1"/>
        <v>qua</v>
      </c>
      <c r="AG3" s="108" t="str">
        <f t="shared" si="1"/>
        <v>qui</v>
      </c>
      <c r="AH3" s="290"/>
      <c r="AI3" s="185" t="s">
        <v>166</v>
      </c>
    </row>
    <row r="4" spans="1:35" ht="16.5" thickBot="1" x14ac:dyDescent="0.3">
      <c r="A4" s="291" t="s">
        <v>147</v>
      </c>
      <c r="B4" s="294" t="s">
        <v>2</v>
      </c>
      <c r="C4" s="295"/>
      <c r="D4" s="187">
        <v>23</v>
      </c>
      <c r="E4" s="187">
        <v>0</v>
      </c>
      <c r="F4" s="187"/>
      <c r="G4" s="187"/>
      <c r="H4" s="109"/>
      <c r="I4" s="109">
        <v>0</v>
      </c>
      <c r="J4" s="109">
        <v>0</v>
      </c>
      <c r="K4" s="109">
        <v>0</v>
      </c>
      <c r="L4" s="109">
        <v>0</v>
      </c>
      <c r="M4" s="109">
        <v>0</v>
      </c>
      <c r="N4" s="109"/>
      <c r="O4" s="109"/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109"/>
      <c r="V4" s="109"/>
      <c r="W4" s="109">
        <v>0</v>
      </c>
      <c r="X4" s="109"/>
      <c r="Y4" s="109">
        <v>0</v>
      </c>
      <c r="Z4" s="109">
        <v>0</v>
      </c>
      <c r="AA4" s="109">
        <v>0</v>
      </c>
      <c r="AB4" s="109"/>
      <c r="AC4" s="109"/>
      <c r="AD4" s="109">
        <v>0</v>
      </c>
      <c r="AE4" s="109">
        <v>0</v>
      </c>
      <c r="AF4" s="109">
        <v>0</v>
      </c>
      <c r="AG4" s="109">
        <v>0</v>
      </c>
      <c r="AH4" s="110">
        <f t="shared" ref="AH4:AH25" si="2">SUM(D4:AG4)</f>
        <v>23</v>
      </c>
      <c r="AI4" s="186" t="s">
        <v>240</v>
      </c>
    </row>
    <row r="5" spans="1:35" ht="15.75" x14ac:dyDescent="0.25">
      <c r="A5" s="292"/>
      <c r="B5" s="296" t="s">
        <v>3</v>
      </c>
      <c r="C5" s="99" t="s">
        <v>102</v>
      </c>
      <c r="D5" s="188">
        <v>5</v>
      </c>
      <c r="E5" s="188">
        <v>2</v>
      </c>
      <c r="F5" s="188"/>
      <c r="G5" s="188"/>
      <c r="H5" s="181"/>
      <c r="I5" s="181">
        <v>5</v>
      </c>
      <c r="J5" s="181">
        <v>5</v>
      </c>
      <c r="K5" s="181">
        <v>4</v>
      </c>
      <c r="L5" s="181">
        <v>3</v>
      </c>
      <c r="M5" s="181">
        <v>0</v>
      </c>
      <c r="N5" s="181"/>
      <c r="O5" s="181"/>
      <c r="P5" s="181">
        <v>10</v>
      </c>
      <c r="Q5" s="181">
        <v>12</v>
      </c>
      <c r="R5" s="181">
        <v>0</v>
      </c>
      <c r="S5" s="181">
        <v>7</v>
      </c>
      <c r="T5" s="181">
        <v>19</v>
      </c>
      <c r="U5" s="181"/>
      <c r="V5" s="181"/>
      <c r="W5" s="181">
        <v>1</v>
      </c>
      <c r="X5" s="181"/>
      <c r="Y5" s="181">
        <v>10</v>
      </c>
      <c r="Z5" s="181">
        <v>2</v>
      </c>
      <c r="AA5" s="181">
        <v>7</v>
      </c>
      <c r="AB5" s="181"/>
      <c r="AC5" s="181"/>
      <c r="AD5" s="181">
        <v>8</v>
      </c>
      <c r="AE5" s="181">
        <v>15</v>
      </c>
      <c r="AF5" s="181">
        <v>5</v>
      </c>
      <c r="AG5" s="181">
        <v>15</v>
      </c>
      <c r="AH5" s="146">
        <f t="shared" si="2"/>
        <v>135</v>
      </c>
      <c r="AI5" s="186"/>
    </row>
    <row r="6" spans="1:35" ht="15.75" x14ac:dyDescent="0.25">
      <c r="A6" s="292"/>
      <c r="B6" s="296"/>
      <c r="C6" s="99" t="s">
        <v>103</v>
      </c>
      <c r="D6" s="188">
        <v>0</v>
      </c>
      <c r="E6" s="188">
        <v>0</v>
      </c>
      <c r="F6" s="188"/>
      <c r="G6" s="188"/>
      <c r="H6" s="181"/>
      <c r="I6" s="181">
        <v>0</v>
      </c>
      <c r="J6" s="181">
        <v>0</v>
      </c>
      <c r="K6" s="181">
        <v>0</v>
      </c>
      <c r="L6" s="181">
        <v>0</v>
      </c>
      <c r="M6" s="181">
        <v>0</v>
      </c>
      <c r="N6" s="181"/>
      <c r="O6" s="181"/>
      <c r="P6" s="181">
        <v>0</v>
      </c>
      <c r="Q6" s="181">
        <v>0</v>
      </c>
      <c r="R6" s="181">
        <v>0</v>
      </c>
      <c r="S6" s="181">
        <v>0</v>
      </c>
      <c r="T6" s="181">
        <v>0</v>
      </c>
      <c r="U6" s="181"/>
      <c r="V6" s="181"/>
      <c r="W6" s="181">
        <v>0</v>
      </c>
      <c r="X6" s="181"/>
      <c r="Y6" s="181">
        <v>0</v>
      </c>
      <c r="Z6" s="181">
        <v>0</v>
      </c>
      <c r="AA6" s="181">
        <v>0</v>
      </c>
      <c r="AB6" s="181"/>
      <c r="AC6" s="181"/>
      <c r="AD6" s="181">
        <v>0</v>
      </c>
      <c r="AE6" s="181">
        <v>0</v>
      </c>
      <c r="AF6" s="181">
        <v>0</v>
      </c>
      <c r="AG6" s="181">
        <v>0</v>
      </c>
      <c r="AH6" s="146">
        <f t="shared" si="2"/>
        <v>0</v>
      </c>
    </row>
    <row r="7" spans="1:35" ht="15.75" x14ac:dyDescent="0.25">
      <c r="A7" s="292"/>
      <c r="B7" s="296"/>
      <c r="C7" s="99" t="s">
        <v>117</v>
      </c>
      <c r="D7" s="188">
        <v>3</v>
      </c>
      <c r="E7" s="188">
        <v>2</v>
      </c>
      <c r="F7" s="188"/>
      <c r="G7" s="188"/>
      <c r="H7" s="181"/>
      <c r="I7" s="181">
        <v>1</v>
      </c>
      <c r="J7" s="181">
        <v>2</v>
      </c>
      <c r="K7" s="181">
        <v>1</v>
      </c>
      <c r="L7" s="181">
        <v>0</v>
      </c>
      <c r="M7" s="181">
        <v>0</v>
      </c>
      <c r="N7" s="181"/>
      <c r="O7" s="181"/>
      <c r="P7" s="181">
        <v>2</v>
      </c>
      <c r="Q7" s="181">
        <v>2</v>
      </c>
      <c r="R7" s="181">
        <v>0</v>
      </c>
      <c r="S7" s="181">
        <v>2</v>
      </c>
      <c r="T7" s="181">
        <v>7</v>
      </c>
      <c r="U7" s="181"/>
      <c r="V7" s="181"/>
      <c r="W7" s="181">
        <v>0</v>
      </c>
      <c r="X7" s="181"/>
      <c r="Y7" s="181">
        <v>4</v>
      </c>
      <c r="Z7" s="181">
        <v>0</v>
      </c>
      <c r="AA7" s="181">
        <v>2</v>
      </c>
      <c r="AB7" s="181"/>
      <c r="AC7" s="181"/>
      <c r="AD7" s="181">
        <v>1</v>
      </c>
      <c r="AE7" s="181">
        <v>6</v>
      </c>
      <c r="AF7" s="181">
        <v>2</v>
      </c>
      <c r="AG7" s="181">
        <v>7</v>
      </c>
      <c r="AH7" s="146">
        <f t="shared" si="2"/>
        <v>44</v>
      </c>
    </row>
    <row r="8" spans="1:35" ht="15.75" x14ac:dyDescent="0.25">
      <c r="A8" s="292"/>
      <c r="B8" s="296"/>
      <c r="C8" s="99" t="s">
        <v>118</v>
      </c>
      <c r="D8" s="188">
        <v>0</v>
      </c>
      <c r="E8" s="188">
        <v>0</v>
      </c>
      <c r="F8" s="188"/>
      <c r="G8" s="188"/>
      <c r="H8" s="181"/>
      <c r="I8" s="181">
        <v>0</v>
      </c>
      <c r="J8" s="181">
        <v>0</v>
      </c>
      <c r="K8" s="181">
        <v>0</v>
      </c>
      <c r="L8" s="181">
        <v>0</v>
      </c>
      <c r="M8" s="181">
        <v>0</v>
      </c>
      <c r="N8" s="181"/>
      <c r="O8" s="181"/>
      <c r="P8" s="181">
        <v>0</v>
      </c>
      <c r="Q8" s="181">
        <v>0</v>
      </c>
      <c r="R8" s="181">
        <v>0</v>
      </c>
      <c r="S8" s="181">
        <v>0</v>
      </c>
      <c r="T8" s="181">
        <v>0</v>
      </c>
      <c r="U8" s="181"/>
      <c r="V8" s="181"/>
      <c r="W8" s="181">
        <v>0</v>
      </c>
      <c r="X8" s="181"/>
      <c r="Y8" s="181">
        <v>0</v>
      </c>
      <c r="Z8" s="181">
        <v>0</v>
      </c>
      <c r="AA8" s="181">
        <v>0</v>
      </c>
      <c r="AB8" s="181"/>
      <c r="AC8" s="181"/>
      <c r="AD8" s="181">
        <v>0</v>
      </c>
      <c r="AE8" s="181">
        <v>0</v>
      </c>
      <c r="AF8" s="181">
        <v>0</v>
      </c>
      <c r="AG8" s="181">
        <v>0</v>
      </c>
      <c r="AH8" s="146">
        <f t="shared" si="2"/>
        <v>0</v>
      </c>
    </row>
    <row r="9" spans="1:35" ht="15.75" x14ac:dyDescent="0.25">
      <c r="A9" s="292"/>
      <c r="B9" s="296"/>
      <c r="C9" s="99" t="s">
        <v>104</v>
      </c>
      <c r="D9" s="188">
        <v>114</v>
      </c>
      <c r="E9" s="188">
        <v>165</v>
      </c>
      <c r="F9" s="188"/>
      <c r="G9" s="188"/>
      <c r="H9" s="181"/>
      <c r="I9" s="181">
        <v>187</v>
      </c>
      <c r="J9" s="181">
        <v>172</v>
      </c>
      <c r="K9" s="181">
        <v>168</v>
      </c>
      <c r="L9" s="181">
        <v>140</v>
      </c>
      <c r="M9" s="181">
        <v>0</v>
      </c>
      <c r="N9" s="181"/>
      <c r="O9" s="181"/>
      <c r="P9" s="181">
        <v>173</v>
      </c>
      <c r="Q9" s="181">
        <v>192</v>
      </c>
      <c r="R9" s="181">
        <v>0</v>
      </c>
      <c r="S9" s="181">
        <v>160</v>
      </c>
      <c r="T9" s="181">
        <v>204</v>
      </c>
      <c r="U9" s="181"/>
      <c r="V9" s="181"/>
      <c r="W9" s="181">
        <v>195</v>
      </c>
      <c r="X9" s="181"/>
      <c r="Y9" s="181">
        <v>144</v>
      </c>
      <c r="Z9" s="181">
        <v>46</v>
      </c>
      <c r="AA9" s="181">
        <v>203</v>
      </c>
      <c r="AB9" s="181"/>
      <c r="AC9" s="181"/>
      <c r="AD9" s="181">
        <v>178</v>
      </c>
      <c r="AE9" s="181">
        <v>221</v>
      </c>
      <c r="AF9" s="181">
        <v>193</v>
      </c>
      <c r="AG9" s="181">
        <v>205</v>
      </c>
      <c r="AH9" s="146">
        <f t="shared" si="2"/>
        <v>3060</v>
      </c>
    </row>
    <row r="10" spans="1:35" ht="15.75" x14ac:dyDescent="0.25">
      <c r="A10" s="292"/>
      <c r="B10" s="296"/>
      <c r="C10" s="99" t="s">
        <v>105</v>
      </c>
      <c r="D10" s="188">
        <v>0</v>
      </c>
      <c r="E10" s="188">
        <v>0</v>
      </c>
      <c r="F10" s="188"/>
      <c r="G10" s="188"/>
      <c r="H10" s="181"/>
      <c r="I10" s="181">
        <v>0</v>
      </c>
      <c r="J10" s="181">
        <v>0</v>
      </c>
      <c r="K10" s="181">
        <v>0</v>
      </c>
      <c r="L10" s="181">
        <v>0</v>
      </c>
      <c r="M10" s="181">
        <v>0</v>
      </c>
      <c r="N10" s="181"/>
      <c r="O10" s="181"/>
      <c r="P10" s="181">
        <v>0</v>
      </c>
      <c r="Q10" s="181">
        <v>0</v>
      </c>
      <c r="R10" s="181">
        <v>0</v>
      </c>
      <c r="S10" s="181">
        <v>0</v>
      </c>
      <c r="T10" s="181">
        <v>0</v>
      </c>
      <c r="U10" s="181"/>
      <c r="V10" s="181"/>
      <c r="W10" s="181">
        <v>0</v>
      </c>
      <c r="X10" s="181"/>
      <c r="Y10" s="181">
        <v>0</v>
      </c>
      <c r="Z10" s="181">
        <v>0</v>
      </c>
      <c r="AA10" s="181">
        <v>0</v>
      </c>
      <c r="AB10" s="181"/>
      <c r="AC10" s="181"/>
      <c r="AD10" s="181">
        <v>0</v>
      </c>
      <c r="AE10" s="181">
        <v>0</v>
      </c>
      <c r="AF10" s="181">
        <v>0</v>
      </c>
      <c r="AG10" s="181">
        <v>0</v>
      </c>
      <c r="AH10" s="146">
        <f t="shared" si="2"/>
        <v>0</v>
      </c>
    </row>
    <row r="11" spans="1:35" ht="15.75" x14ac:dyDescent="0.25">
      <c r="A11" s="292"/>
      <c r="B11" s="296"/>
      <c r="C11" s="99" t="s">
        <v>106</v>
      </c>
      <c r="D11" s="188">
        <v>19</v>
      </c>
      <c r="E11" s="188">
        <v>26</v>
      </c>
      <c r="F11" s="188"/>
      <c r="G11" s="188"/>
      <c r="H11" s="181"/>
      <c r="I11" s="181">
        <v>18</v>
      </c>
      <c r="J11" s="181">
        <v>19</v>
      </c>
      <c r="K11" s="181">
        <v>18</v>
      </c>
      <c r="L11" s="181">
        <v>18</v>
      </c>
      <c r="M11" s="181">
        <v>5</v>
      </c>
      <c r="N11" s="181"/>
      <c r="O11" s="181"/>
      <c r="P11" s="181">
        <v>16</v>
      </c>
      <c r="Q11" s="181">
        <v>29</v>
      </c>
      <c r="R11" s="181">
        <v>0</v>
      </c>
      <c r="S11" s="181">
        <v>13</v>
      </c>
      <c r="T11" s="181">
        <v>40</v>
      </c>
      <c r="U11" s="181"/>
      <c r="V11" s="181"/>
      <c r="W11" s="181">
        <v>39</v>
      </c>
      <c r="X11" s="181"/>
      <c r="Y11" s="181">
        <v>19</v>
      </c>
      <c r="Z11" s="181">
        <v>6</v>
      </c>
      <c r="AA11" s="181">
        <v>26</v>
      </c>
      <c r="AB11" s="181"/>
      <c r="AC11" s="181"/>
      <c r="AD11" s="181">
        <v>21</v>
      </c>
      <c r="AE11" s="181">
        <v>42</v>
      </c>
      <c r="AF11" s="181">
        <v>28</v>
      </c>
      <c r="AG11" s="181">
        <v>43</v>
      </c>
      <c r="AH11" s="146">
        <f t="shared" si="2"/>
        <v>445</v>
      </c>
    </row>
    <row r="12" spans="1:35" ht="15.75" x14ac:dyDescent="0.25">
      <c r="A12" s="292"/>
      <c r="B12" s="296"/>
      <c r="C12" s="99" t="s">
        <v>107</v>
      </c>
      <c r="D12" s="188">
        <v>1</v>
      </c>
      <c r="E12" s="188">
        <v>0</v>
      </c>
      <c r="F12" s="188"/>
      <c r="G12" s="188"/>
      <c r="H12" s="181"/>
      <c r="I12" s="181">
        <v>0</v>
      </c>
      <c r="J12" s="181">
        <v>0</v>
      </c>
      <c r="K12" s="181">
        <v>0</v>
      </c>
      <c r="L12" s="181">
        <v>0</v>
      </c>
      <c r="M12" s="181">
        <v>0</v>
      </c>
      <c r="N12" s="181"/>
      <c r="O12" s="181"/>
      <c r="P12" s="181">
        <v>0</v>
      </c>
      <c r="Q12" s="181">
        <v>0</v>
      </c>
      <c r="R12" s="181">
        <v>0</v>
      </c>
      <c r="S12" s="181">
        <v>0</v>
      </c>
      <c r="T12" s="181">
        <v>0</v>
      </c>
      <c r="U12" s="181"/>
      <c r="V12" s="181"/>
      <c r="W12" s="181">
        <v>0</v>
      </c>
      <c r="X12" s="181"/>
      <c r="Y12" s="181">
        <v>0</v>
      </c>
      <c r="Z12" s="181">
        <v>0</v>
      </c>
      <c r="AA12" s="181">
        <v>0</v>
      </c>
      <c r="AB12" s="181"/>
      <c r="AC12" s="181"/>
      <c r="AD12" s="181">
        <v>0</v>
      </c>
      <c r="AE12" s="181">
        <v>0</v>
      </c>
      <c r="AF12" s="181">
        <v>0</v>
      </c>
      <c r="AG12" s="181">
        <v>0</v>
      </c>
      <c r="AH12" s="146">
        <f t="shared" si="2"/>
        <v>1</v>
      </c>
    </row>
    <row r="13" spans="1:35" ht="15.75" x14ac:dyDescent="0.25">
      <c r="A13" s="292"/>
      <c r="B13" s="296"/>
      <c r="C13" s="99" t="s">
        <v>108</v>
      </c>
      <c r="D13" s="188">
        <v>116</v>
      </c>
      <c r="E13" s="188">
        <v>119</v>
      </c>
      <c r="F13" s="188"/>
      <c r="G13" s="188"/>
      <c r="H13" s="181"/>
      <c r="I13" s="181">
        <v>136</v>
      </c>
      <c r="J13" s="181">
        <v>124</v>
      </c>
      <c r="K13" s="181">
        <v>140</v>
      </c>
      <c r="L13" s="181">
        <v>95</v>
      </c>
      <c r="M13" s="181">
        <v>7</v>
      </c>
      <c r="N13" s="181"/>
      <c r="O13" s="181"/>
      <c r="P13" s="181">
        <v>137</v>
      </c>
      <c r="Q13" s="181">
        <v>134</v>
      </c>
      <c r="R13" s="181">
        <v>0</v>
      </c>
      <c r="S13" s="181">
        <v>140</v>
      </c>
      <c r="T13" s="181">
        <v>157</v>
      </c>
      <c r="U13" s="181"/>
      <c r="V13" s="181"/>
      <c r="W13" s="181">
        <v>149</v>
      </c>
      <c r="X13" s="181"/>
      <c r="Y13" s="181">
        <v>139</v>
      </c>
      <c r="Z13" s="181">
        <v>60</v>
      </c>
      <c r="AA13" s="181">
        <v>167</v>
      </c>
      <c r="AB13" s="181"/>
      <c r="AC13" s="181"/>
      <c r="AD13" s="181">
        <v>140</v>
      </c>
      <c r="AE13" s="181">
        <v>167</v>
      </c>
      <c r="AF13" s="181">
        <v>156</v>
      </c>
      <c r="AG13" s="181">
        <v>160</v>
      </c>
      <c r="AH13" s="146">
        <f t="shared" si="2"/>
        <v>2443</v>
      </c>
    </row>
    <row r="14" spans="1:35" ht="15.75" x14ac:dyDescent="0.25">
      <c r="A14" s="292"/>
      <c r="B14" s="296"/>
      <c r="C14" s="99" t="s">
        <v>109</v>
      </c>
      <c r="D14" s="188">
        <v>6</v>
      </c>
      <c r="E14" s="188">
        <v>0</v>
      </c>
      <c r="F14" s="188"/>
      <c r="G14" s="188"/>
      <c r="H14" s="181"/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/>
      <c r="O14" s="181"/>
      <c r="P14" s="181">
        <v>0</v>
      </c>
      <c r="Q14" s="181">
        <v>0</v>
      </c>
      <c r="R14" s="181">
        <v>0</v>
      </c>
      <c r="S14" s="181">
        <v>0</v>
      </c>
      <c r="T14" s="181">
        <v>0</v>
      </c>
      <c r="U14" s="181"/>
      <c r="V14" s="181"/>
      <c r="W14" s="181">
        <v>0</v>
      </c>
      <c r="X14" s="181"/>
      <c r="Y14" s="181">
        <v>0</v>
      </c>
      <c r="Z14" s="181">
        <v>0</v>
      </c>
      <c r="AA14" s="181">
        <v>0</v>
      </c>
      <c r="AB14" s="181"/>
      <c r="AC14" s="181"/>
      <c r="AD14" s="181">
        <v>0</v>
      </c>
      <c r="AE14" s="181">
        <v>0</v>
      </c>
      <c r="AF14" s="181">
        <v>0</v>
      </c>
      <c r="AG14" s="181">
        <v>0</v>
      </c>
      <c r="AH14" s="146">
        <f t="shared" si="2"/>
        <v>6</v>
      </c>
    </row>
    <row r="15" spans="1:35" ht="15.75" x14ac:dyDescent="0.25">
      <c r="A15" s="292"/>
      <c r="B15" s="296"/>
      <c r="C15" s="99" t="s">
        <v>110</v>
      </c>
      <c r="D15" s="188">
        <v>8</v>
      </c>
      <c r="E15" s="188">
        <v>4</v>
      </c>
      <c r="F15" s="188"/>
      <c r="G15" s="188"/>
      <c r="H15" s="181"/>
      <c r="I15" s="181">
        <v>8</v>
      </c>
      <c r="J15" s="181">
        <v>10</v>
      </c>
      <c r="K15" s="181">
        <v>11</v>
      </c>
      <c r="L15" s="181">
        <v>12</v>
      </c>
      <c r="M15" s="181">
        <v>1</v>
      </c>
      <c r="N15" s="181"/>
      <c r="O15" s="181"/>
      <c r="P15" s="181">
        <v>4</v>
      </c>
      <c r="Q15" s="181">
        <v>10</v>
      </c>
      <c r="R15" s="181">
        <v>0</v>
      </c>
      <c r="S15" s="181">
        <v>10</v>
      </c>
      <c r="T15" s="181">
        <v>15</v>
      </c>
      <c r="U15" s="181"/>
      <c r="V15" s="181"/>
      <c r="W15" s="181">
        <v>10</v>
      </c>
      <c r="X15" s="181"/>
      <c r="Y15" s="181">
        <v>5</v>
      </c>
      <c r="Z15" s="181">
        <v>1</v>
      </c>
      <c r="AA15" s="181">
        <v>10</v>
      </c>
      <c r="AB15" s="181"/>
      <c r="AC15" s="181"/>
      <c r="AD15" s="181">
        <v>10</v>
      </c>
      <c r="AE15" s="181">
        <v>12</v>
      </c>
      <c r="AF15" s="181">
        <v>12</v>
      </c>
      <c r="AG15" s="181">
        <v>10</v>
      </c>
      <c r="AH15" s="146">
        <f t="shared" si="2"/>
        <v>163</v>
      </c>
      <c r="AI15" t="s">
        <v>243</v>
      </c>
    </row>
    <row r="16" spans="1:35" ht="15.75" x14ac:dyDescent="0.25">
      <c r="A16" s="292"/>
      <c r="B16" s="296"/>
      <c r="C16" s="99" t="s">
        <v>111</v>
      </c>
      <c r="D16" s="188">
        <v>0</v>
      </c>
      <c r="E16" s="188">
        <v>0</v>
      </c>
      <c r="F16" s="188"/>
      <c r="G16" s="188"/>
      <c r="H16" s="181"/>
      <c r="I16" s="181">
        <v>0</v>
      </c>
      <c r="J16" s="181">
        <v>0</v>
      </c>
      <c r="K16" s="181">
        <v>0</v>
      </c>
      <c r="L16" s="181">
        <v>0</v>
      </c>
      <c r="M16" s="181">
        <v>0</v>
      </c>
      <c r="N16" s="181"/>
      <c r="O16" s="181"/>
      <c r="P16" s="181">
        <v>0</v>
      </c>
      <c r="Q16" s="181">
        <v>0</v>
      </c>
      <c r="R16" s="181">
        <v>0</v>
      </c>
      <c r="S16" s="181">
        <v>0</v>
      </c>
      <c r="T16" s="181">
        <v>0</v>
      </c>
      <c r="U16" s="181"/>
      <c r="V16" s="181"/>
      <c r="W16" s="181">
        <v>0</v>
      </c>
      <c r="X16" s="181"/>
      <c r="Y16" s="181">
        <v>0</v>
      </c>
      <c r="Z16" s="181">
        <v>0</v>
      </c>
      <c r="AA16" s="181">
        <v>0</v>
      </c>
      <c r="AB16" s="181"/>
      <c r="AC16" s="181"/>
      <c r="AD16" s="181">
        <v>0</v>
      </c>
      <c r="AE16" s="181">
        <v>0</v>
      </c>
      <c r="AF16" s="181">
        <v>0</v>
      </c>
      <c r="AG16" s="181">
        <v>0</v>
      </c>
      <c r="AH16" s="146">
        <f t="shared" si="2"/>
        <v>0</v>
      </c>
    </row>
    <row r="17" spans="1:35" ht="15.75" x14ac:dyDescent="0.25">
      <c r="A17" s="292"/>
      <c r="B17" s="296"/>
      <c r="C17" s="99" t="s">
        <v>112</v>
      </c>
      <c r="D17" s="188">
        <v>75</v>
      </c>
      <c r="E17" s="188">
        <v>0</v>
      </c>
      <c r="F17" s="188"/>
      <c r="G17" s="188"/>
      <c r="H17" s="181"/>
      <c r="I17" s="181">
        <v>0</v>
      </c>
      <c r="J17" s="181">
        <v>0</v>
      </c>
      <c r="K17" s="181">
        <v>0</v>
      </c>
      <c r="L17" s="181">
        <v>0</v>
      </c>
      <c r="M17" s="181">
        <v>0</v>
      </c>
      <c r="N17" s="181"/>
      <c r="O17" s="181"/>
      <c r="P17" s="181">
        <v>0</v>
      </c>
      <c r="Q17" s="181">
        <v>0</v>
      </c>
      <c r="R17" s="181">
        <v>0</v>
      </c>
      <c r="S17" s="181">
        <v>0</v>
      </c>
      <c r="T17" s="181">
        <v>0</v>
      </c>
      <c r="U17" s="181"/>
      <c r="V17" s="181"/>
      <c r="W17" s="181">
        <v>0</v>
      </c>
      <c r="X17" s="181"/>
      <c r="Y17" s="181">
        <v>0</v>
      </c>
      <c r="Z17" s="181">
        <v>0</v>
      </c>
      <c r="AA17" s="181">
        <v>0</v>
      </c>
      <c r="AB17" s="181"/>
      <c r="AC17" s="181"/>
      <c r="AD17" s="181">
        <v>0</v>
      </c>
      <c r="AE17" s="181">
        <v>0</v>
      </c>
      <c r="AF17" s="181">
        <v>0</v>
      </c>
      <c r="AG17" s="181">
        <v>0</v>
      </c>
      <c r="AH17" s="147">
        <f t="shared" si="2"/>
        <v>75</v>
      </c>
    </row>
    <row r="18" spans="1:35" ht="15.75" x14ac:dyDescent="0.25">
      <c r="A18" s="292"/>
      <c r="B18" s="296"/>
      <c r="C18" s="99" t="s">
        <v>113</v>
      </c>
      <c r="D18" s="188">
        <v>10</v>
      </c>
      <c r="E18" s="188">
        <v>0</v>
      </c>
      <c r="F18" s="188"/>
      <c r="G18" s="188"/>
      <c r="H18" s="181"/>
      <c r="I18" s="181">
        <v>0</v>
      </c>
      <c r="J18" s="181">
        <v>0</v>
      </c>
      <c r="K18" s="181">
        <v>0</v>
      </c>
      <c r="L18" s="181">
        <v>0</v>
      </c>
      <c r="M18" s="181">
        <v>0</v>
      </c>
      <c r="N18" s="181"/>
      <c r="O18" s="181"/>
      <c r="P18" s="181">
        <v>0</v>
      </c>
      <c r="Q18" s="181">
        <v>0</v>
      </c>
      <c r="R18" s="181">
        <v>0</v>
      </c>
      <c r="S18" s="181">
        <v>0</v>
      </c>
      <c r="T18" s="181">
        <v>0</v>
      </c>
      <c r="U18" s="181"/>
      <c r="V18" s="181"/>
      <c r="W18" s="181">
        <v>0</v>
      </c>
      <c r="X18" s="181"/>
      <c r="Y18" s="181">
        <v>0</v>
      </c>
      <c r="Z18" s="181">
        <v>0</v>
      </c>
      <c r="AA18" s="181">
        <v>0</v>
      </c>
      <c r="AB18" s="181"/>
      <c r="AC18" s="181"/>
      <c r="AD18" s="181">
        <v>0</v>
      </c>
      <c r="AE18" s="181">
        <v>0</v>
      </c>
      <c r="AF18" s="181">
        <v>0</v>
      </c>
      <c r="AG18" s="181">
        <v>0</v>
      </c>
      <c r="AH18" s="147">
        <f t="shared" si="2"/>
        <v>10</v>
      </c>
    </row>
    <row r="19" spans="1:35" ht="16.5" thickBot="1" x14ac:dyDescent="0.3">
      <c r="A19" s="292"/>
      <c r="B19" s="296"/>
      <c r="C19" s="100" t="s">
        <v>114</v>
      </c>
      <c r="D19" s="188">
        <v>217</v>
      </c>
      <c r="E19" s="188">
        <v>282</v>
      </c>
      <c r="F19" s="188"/>
      <c r="G19" s="188"/>
      <c r="H19" s="181"/>
      <c r="I19" s="181">
        <v>234</v>
      </c>
      <c r="J19" s="181">
        <v>268</v>
      </c>
      <c r="K19" s="181">
        <v>225</v>
      </c>
      <c r="L19" s="181">
        <v>332</v>
      </c>
      <c r="M19" s="181">
        <v>587</v>
      </c>
      <c r="N19" s="181"/>
      <c r="O19" s="181"/>
      <c r="P19" s="181">
        <v>258</v>
      </c>
      <c r="Q19" s="181">
        <v>220</v>
      </c>
      <c r="R19" s="181">
        <v>0</v>
      </c>
      <c r="S19" s="181">
        <v>268</v>
      </c>
      <c r="T19" s="181">
        <v>157</v>
      </c>
      <c r="U19" s="181"/>
      <c r="V19" s="181"/>
      <c r="W19" s="181">
        <v>152</v>
      </c>
      <c r="X19" s="181"/>
      <c r="Y19" s="181">
        <v>231</v>
      </c>
      <c r="Z19" s="181">
        <v>485</v>
      </c>
      <c r="AA19" s="181">
        <v>185</v>
      </c>
      <c r="AB19" s="181"/>
      <c r="AC19" s="181"/>
      <c r="AD19" s="181">
        <v>242</v>
      </c>
      <c r="AE19" s="181">
        <v>137</v>
      </c>
      <c r="AF19" s="181">
        <v>204</v>
      </c>
      <c r="AG19" s="181">
        <v>160</v>
      </c>
      <c r="AH19" s="151">
        <f t="shared" si="2"/>
        <v>4844</v>
      </c>
    </row>
    <row r="20" spans="1:35" ht="18.75" x14ac:dyDescent="0.25">
      <c r="A20" s="292"/>
      <c r="B20" s="297" t="s">
        <v>72</v>
      </c>
      <c r="C20" s="298"/>
      <c r="D20" s="182">
        <f>SUM(D5:D19)</f>
        <v>574</v>
      </c>
      <c r="E20" s="182">
        <f>SUM(E5:E19)</f>
        <v>600</v>
      </c>
      <c r="F20" s="188"/>
      <c r="G20" s="182"/>
      <c r="H20" s="182"/>
      <c r="I20" s="182">
        <f>SUM(I5:I19)</f>
        <v>589</v>
      </c>
      <c r="J20" s="182">
        <f>SUM(J5:J19)</f>
        <v>600</v>
      </c>
      <c r="K20" s="182">
        <f>SUM(K5:K19)</f>
        <v>567</v>
      </c>
      <c r="L20" s="182">
        <f t="shared" ref="L20" si="3">SUM(L5:L19)</f>
        <v>600</v>
      </c>
      <c r="M20" s="182">
        <f t="shared" ref="M20" si="4">SUM(M5:M19)</f>
        <v>600</v>
      </c>
      <c r="N20" s="182"/>
      <c r="O20" s="182"/>
      <c r="P20" s="182">
        <f t="shared" ref="P20" si="5">SUM(P5:P19)</f>
        <v>600</v>
      </c>
      <c r="Q20" s="182">
        <f t="shared" ref="Q20" si="6">SUM(Q5:Q19)</f>
        <v>599</v>
      </c>
      <c r="R20" s="182">
        <v>600</v>
      </c>
      <c r="S20" s="182">
        <f t="shared" ref="S20" si="7">SUM(S5:S19)</f>
        <v>600</v>
      </c>
      <c r="T20" s="182">
        <f>SUM(T5:T19)</f>
        <v>599</v>
      </c>
      <c r="U20" s="182"/>
      <c r="V20" s="182"/>
      <c r="W20" s="182">
        <f t="shared" ref="W20" si="8">SUM(W5:W19)</f>
        <v>546</v>
      </c>
      <c r="X20" s="181"/>
      <c r="Y20" s="182">
        <f t="shared" ref="Y20" si="9">SUM(Y5:Y19)</f>
        <v>552</v>
      </c>
      <c r="Z20" s="182">
        <f t="shared" ref="Z20" si="10">SUM(Z5:Z19)</f>
        <v>600</v>
      </c>
      <c r="AA20" s="182">
        <f t="shared" ref="AA20" si="11">SUM(AA5:AA19)</f>
        <v>600</v>
      </c>
      <c r="AB20" s="182"/>
      <c r="AC20" s="182"/>
      <c r="AD20" s="182">
        <f t="shared" ref="AD20" si="12">SUM(AD5:AD19)</f>
        <v>600</v>
      </c>
      <c r="AE20" s="182">
        <f t="shared" ref="AE20" si="13">SUM(AE5:AE19)</f>
        <v>600</v>
      </c>
      <c r="AF20" s="182">
        <f t="shared" ref="AF20:AG20" si="14">SUM(AF5:AF19)</f>
        <v>600</v>
      </c>
      <c r="AG20" s="182">
        <f t="shared" si="14"/>
        <v>600</v>
      </c>
      <c r="AH20" s="150">
        <f t="shared" si="2"/>
        <v>11826</v>
      </c>
    </row>
    <row r="21" spans="1:35" ht="18.75" x14ac:dyDescent="0.25">
      <c r="A21" s="292"/>
      <c r="B21" s="299" t="s">
        <v>71</v>
      </c>
      <c r="C21" s="300"/>
      <c r="D21" s="104">
        <v>570</v>
      </c>
      <c r="E21" s="104">
        <v>600</v>
      </c>
      <c r="F21" s="188"/>
      <c r="G21" s="104"/>
      <c r="H21" s="104"/>
      <c r="I21" s="104">
        <v>589</v>
      </c>
      <c r="J21" s="104">
        <v>600</v>
      </c>
      <c r="K21" s="104">
        <v>521</v>
      </c>
      <c r="L21" s="104">
        <v>588</v>
      </c>
      <c r="M21" s="104">
        <v>600</v>
      </c>
      <c r="N21" s="104"/>
      <c r="O21" s="104"/>
      <c r="P21" s="104">
        <v>588</v>
      </c>
      <c r="Q21" s="104">
        <v>599</v>
      </c>
      <c r="R21" s="104">
        <v>538</v>
      </c>
      <c r="S21" s="104">
        <v>582</v>
      </c>
      <c r="T21" s="104">
        <v>579</v>
      </c>
      <c r="U21" s="104"/>
      <c r="V21" s="104"/>
      <c r="W21" s="104">
        <v>542</v>
      </c>
      <c r="X21" s="181"/>
      <c r="Y21" s="104">
        <v>545</v>
      </c>
      <c r="Z21" s="104">
        <v>592</v>
      </c>
      <c r="AA21" s="104">
        <v>592</v>
      </c>
      <c r="AB21" s="104"/>
      <c r="AC21" s="104"/>
      <c r="AD21" s="104">
        <v>597</v>
      </c>
      <c r="AE21" s="104">
        <v>586</v>
      </c>
      <c r="AF21" s="104">
        <v>580</v>
      </c>
      <c r="AG21" s="104">
        <v>591</v>
      </c>
      <c r="AH21" s="145">
        <f t="shared" si="2"/>
        <v>11579</v>
      </c>
    </row>
    <row r="22" spans="1:35" ht="18.75" x14ac:dyDescent="0.25">
      <c r="A22" s="292"/>
      <c r="B22" s="301" t="s">
        <v>115</v>
      </c>
      <c r="C22" s="302"/>
      <c r="D22" s="104">
        <v>600</v>
      </c>
      <c r="E22" s="104">
        <v>600</v>
      </c>
      <c r="F22" s="188"/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81"/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46">
        <f t="shared" si="2"/>
        <v>12000</v>
      </c>
    </row>
    <row r="23" spans="1:35" ht="18.75" x14ac:dyDescent="0.25">
      <c r="A23" s="292"/>
      <c r="B23" s="301" t="s">
        <v>125</v>
      </c>
      <c r="C23" s="302"/>
      <c r="D23" s="104">
        <f>D22-D21</f>
        <v>30</v>
      </c>
      <c r="E23" s="104">
        <f>E22-E21</f>
        <v>0</v>
      </c>
      <c r="F23" s="188"/>
      <c r="G23" s="104"/>
      <c r="H23" s="104"/>
      <c r="I23" s="104">
        <f t="shared" ref="I23" si="15">I22-I21</f>
        <v>11</v>
      </c>
      <c r="J23" s="104">
        <f t="shared" ref="J23" si="16">J22-J21</f>
        <v>0</v>
      </c>
      <c r="K23" s="104">
        <f t="shared" ref="K23" si="17">K22-K21</f>
        <v>79</v>
      </c>
      <c r="L23" s="104">
        <f t="shared" ref="L23" si="18">L22-L21</f>
        <v>12</v>
      </c>
      <c r="M23" s="104">
        <f t="shared" ref="M23" si="19">M22-M21</f>
        <v>0</v>
      </c>
      <c r="N23" s="104"/>
      <c r="O23" s="104"/>
      <c r="P23" s="104">
        <f t="shared" ref="P23" si="20">P22-P21</f>
        <v>12</v>
      </c>
      <c r="Q23" s="104">
        <f t="shared" ref="Q23" si="21">Q22-Q21</f>
        <v>1</v>
      </c>
      <c r="R23" s="104">
        <f t="shared" ref="R23" si="22">R22-R21</f>
        <v>62</v>
      </c>
      <c r="S23" s="104">
        <f t="shared" ref="S23" si="23">S22-S21</f>
        <v>18</v>
      </c>
      <c r="T23" s="104">
        <f t="shared" ref="T23" si="24">T22-T21</f>
        <v>21</v>
      </c>
      <c r="U23" s="104"/>
      <c r="V23" s="104"/>
      <c r="W23" s="104">
        <f t="shared" ref="W23" si="25">W22-W21</f>
        <v>58</v>
      </c>
      <c r="X23" s="181"/>
      <c r="Y23" s="104">
        <f t="shared" ref="Y23" si="26">Y22-Y21</f>
        <v>55</v>
      </c>
      <c r="Z23" s="104">
        <f t="shared" ref="Z23" si="27">Z22-Z21</f>
        <v>8</v>
      </c>
      <c r="AA23" s="104">
        <f t="shared" ref="AA23" si="28">AA22-AA21</f>
        <v>8</v>
      </c>
      <c r="AB23" s="104"/>
      <c r="AC23" s="104"/>
      <c r="AD23" s="104">
        <f t="shared" ref="AD23" si="29">AD22-AD21</f>
        <v>3</v>
      </c>
      <c r="AE23" s="104">
        <f t="shared" ref="AE23" si="30">AE22-AE21</f>
        <v>14</v>
      </c>
      <c r="AF23" s="104">
        <f t="shared" ref="AF23:AG23" si="31">AF22-AF21</f>
        <v>20</v>
      </c>
      <c r="AG23" s="104">
        <f t="shared" si="31"/>
        <v>9</v>
      </c>
      <c r="AH23" s="153">
        <f t="shared" si="2"/>
        <v>421</v>
      </c>
    </row>
    <row r="24" spans="1:35" ht="18.75" x14ac:dyDescent="0.25">
      <c r="A24" s="292"/>
      <c r="B24" s="301" t="s">
        <v>197</v>
      </c>
      <c r="C24" s="302"/>
      <c r="D24" s="104">
        <f>D22-D20</f>
        <v>26</v>
      </c>
      <c r="E24" s="104">
        <f>E22-E20</f>
        <v>0</v>
      </c>
      <c r="F24" s="188"/>
      <c r="G24" s="104"/>
      <c r="H24" s="104"/>
      <c r="I24" s="104">
        <f t="shared" ref="I24" si="32">I22-I20</f>
        <v>11</v>
      </c>
      <c r="J24" s="104">
        <f t="shared" ref="J24:AF24" si="33">J22-J20</f>
        <v>0</v>
      </c>
      <c r="K24" s="104">
        <f t="shared" si="33"/>
        <v>33</v>
      </c>
      <c r="L24" s="104">
        <f t="shared" si="33"/>
        <v>0</v>
      </c>
      <c r="M24" s="104">
        <f t="shared" si="33"/>
        <v>0</v>
      </c>
      <c r="N24" s="104"/>
      <c r="O24" s="104"/>
      <c r="P24" s="104">
        <f t="shared" si="33"/>
        <v>0</v>
      </c>
      <c r="Q24" s="104">
        <f t="shared" si="33"/>
        <v>1</v>
      </c>
      <c r="R24" s="104">
        <f t="shared" si="33"/>
        <v>0</v>
      </c>
      <c r="S24" s="104">
        <f t="shared" si="33"/>
        <v>0</v>
      </c>
      <c r="T24" s="104">
        <f t="shared" si="33"/>
        <v>1</v>
      </c>
      <c r="U24" s="104"/>
      <c r="V24" s="104"/>
      <c r="W24" s="104">
        <f t="shared" si="33"/>
        <v>54</v>
      </c>
      <c r="X24" s="181"/>
      <c r="Y24" s="104">
        <f t="shared" si="33"/>
        <v>48</v>
      </c>
      <c r="Z24" s="104">
        <f t="shared" si="33"/>
        <v>0</v>
      </c>
      <c r="AA24" s="104">
        <f t="shared" si="33"/>
        <v>0</v>
      </c>
      <c r="AB24" s="104"/>
      <c r="AC24" s="104"/>
      <c r="AD24" s="104">
        <f t="shared" si="33"/>
        <v>0</v>
      </c>
      <c r="AE24" s="104">
        <f t="shared" si="33"/>
        <v>0</v>
      </c>
      <c r="AF24" s="104">
        <f t="shared" si="33"/>
        <v>0</v>
      </c>
      <c r="AG24" s="104">
        <f t="shared" ref="AG24" si="34">AG22-AG20</f>
        <v>0</v>
      </c>
      <c r="AH24" s="153">
        <f t="shared" si="2"/>
        <v>174</v>
      </c>
    </row>
    <row r="25" spans="1:35" ht="16.5" thickBot="1" x14ac:dyDescent="0.3">
      <c r="A25" s="292"/>
      <c r="B25" s="303" t="s">
        <v>116</v>
      </c>
      <c r="C25" s="304"/>
      <c r="D25" s="104">
        <f>D6+D8+D10+D12+D14+D16</f>
        <v>7</v>
      </c>
      <c r="E25" s="104">
        <f>E6+E8+E10+E12+E14+E16</f>
        <v>0</v>
      </c>
      <c r="F25" s="188"/>
      <c r="G25" s="104"/>
      <c r="H25" s="104"/>
      <c r="I25" s="104">
        <f>I7+I9+I11+I13+I15+I16</f>
        <v>350</v>
      </c>
      <c r="J25" s="104">
        <f t="shared" ref="J25:AF25" si="35">J6+J8+J10+J12+J14+J16</f>
        <v>0</v>
      </c>
      <c r="K25" s="104">
        <f t="shared" si="35"/>
        <v>0</v>
      </c>
      <c r="L25" s="104">
        <f t="shared" si="35"/>
        <v>0</v>
      </c>
      <c r="M25" s="104">
        <f t="shared" si="35"/>
        <v>0</v>
      </c>
      <c r="N25" s="104"/>
      <c r="O25" s="104"/>
      <c r="P25" s="104">
        <f t="shared" si="35"/>
        <v>0</v>
      </c>
      <c r="Q25" s="104">
        <f t="shared" si="35"/>
        <v>0</v>
      </c>
      <c r="R25" s="104">
        <f t="shared" si="35"/>
        <v>0</v>
      </c>
      <c r="S25" s="104">
        <f t="shared" si="35"/>
        <v>0</v>
      </c>
      <c r="T25" s="104">
        <f t="shared" si="35"/>
        <v>0</v>
      </c>
      <c r="U25" s="104"/>
      <c r="V25" s="104"/>
      <c r="W25" s="104">
        <f t="shared" si="35"/>
        <v>0</v>
      </c>
      <c r="X25" s="181"/>
      <c r="Y25" s="104">
        <f t="shared" si="35"/>
        <v>0</v>
      </c>
      <c r="Z25" s="104">
        <f t="shared" si="35"/>
        <v>0</v>
      </c>
      <c r="AA25" s="104">
        <f t="shared" si="35"/>
        <v>0</v>
      </c>
      <c r="AB25" s="104"/>
      <c r="AC25" s="104"/>
      <c r="AD25" s="104">
        <f t="shared" si="35"/>
        <v>0</v>
      </c>
      <c r="AE25" s="104">
        <f t="shared" si="35"/>
        <v>0</v>
      </c>
      <c r="AF25" s="104">
        <f t="shared" si="35"/>
        <v>0</v>
      </c>
      <c r="AG25" s="104">
        <f t="shared" ref="AG25" si="36">AG6+AG8+AG10+AG12+AG14+AG16</f>
        <v>0</v>
      </c>
      <c r="AH25" s="149">
        <f t="shared" si="2"/>
        <v>357</v>
      </c>
    </row>
    <row r="26" spans="1:35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166</v>
      </c>
    </row>
    <row r="27" spans="1:35" ht="16.149999999999999" customHeight="1" thickBot="1" x14ac:dyDescent="0.3">
      <c r="A27" s="305" t="s">
        <v>148</v>
      </c>
      <c r="B27" s="308" t="s">
        <v>2</v>
      </c>
      <c r="C27" s="309"/>
      <c r="D27" s="109">
        <v>4</v>
      </c>
      <c r="E27" s="109">
        <v>0</v>
      </c>
      <c r="F27" s="109"/>
      <c r="G27" s="109"/>
      <c r="H27" s="109"/>
      <c r="I27" s="109">
        <v>2</v>
      </c>
      <c r="J27" s="109">
        <v>7</v>
      </c>
      <c r="K27" s="109">
        <v>0</v>
      </c>
      <c r="L27" s="109">
        <v>3</v>
      </c>
      <c r="M27" s="109">
        <v>1</v>
      </c>
      <c r="N27" s="109"/>
      <c r="O27" s="109"/>
      <c r="P27" s="109">
        <v>0</v>
      </c>
      <c r="Q27" s="109">
        <v>2</v>
      </c>
      <c r="R27" s="109">
        <v>0</v>
      </c>
      <c r="S27" s="109">
        <v>0</v>
      </c>
      <c r="T27" s="109">
        <v>0</v>
      </c>
      <c r="U27" s="109"/>
      <c r="V27" s="109"/>
      <c r="W27" s="109">
        <v>0</v>
      </c>
      <c r="X27" s="109"/>
      <c r="Y27" s="109">
        <v>0</v>
      </c>
      <c r="Z27" s="109">
        <v>0</v>
      </c>
      <c r="AA27" s="109">
        <v>0</v>
      </c>
      <c r="AB27" s="109"/>
      <c r="AC27" s="109"/>
      <c r="AD27" s="109">
        <v>0</v>
      </c>
      <c r="AE27" s="109">
        <v>0</v>
      </c>
      <c r="AF27" s="109">
        <v>0</v>
      </c>
      <c r="AG27" s="109">
        <v>0</v>
      </c>
      <c r="AH27" s="110">
        <f t="shared" ref="AH27:AH48" si="37">SUM(D27:AG27)</f>
        <v>19</v>
      </c>
      <c r="AI27" s="13"/>
    </row>
    <row r="28" spans="1:35" ht="15.75" x14ac:dyDescent="0.25">
      <c r="A28" s="306"/>
      <c r="B28" s="296" t="s">
        <v>3</v>
      </c>
      <c r="C28" s="99" t="s">
        <v>102</v>
      </c>
      <c r="D28" s="181">
        <v>1</v>
      </c>
      <c r="E28" s="181">
        <v>0</v>
      </c>
      <c r="F28" s="181"/>
      <c r="G28" s="181"/>
      <c r="H28" s="181"/>
      <c r="I28" s="181">
        <v>2</v>
      </c>
      <c r="J28" s="181">
        <v>1</v>
      </c>
      <c r="K28" s="181">
        <v>5</v>
      </c>
      <c r="L28" s="181">
        <v>4</v>
      </c>
      <c r="M28" s="181">
        <v>4</v>
      </c>
      <c r="N28" s="181"/>
      <c r="O28" s="181"/>
      <c r="P28" s="181">
        <v>4</v>
      </c>
      <c r="Q28" s="181">
        <v>1</v>
      </c>
      <c r="R28" s="181">
        <v>6</v>
      </c>
      <c r="S28" s="181">
        <v>2</v>
      </c>
      <c r="T28" s="181">
        <v>4</v>
      </c>
      <c r="U28" s="181"/>
      <c r="V28" s="181"/>
      <c r="W28" s="181">
        <v>0</v>
      </c>
      <c r="X28" s="181"/>
      <c r="Y28" s="181">
        <v>2</v>
      </c>
      <c r="Z28" s="181">
        <v>4</v>
      </c>
      <c r="AA28" s="181">
        <v>6</v>
      </c>
      <c r="AB28" s="181"/>
      <c r="AC28" s="181"/>
      <c r="AD28" s="181">
        <v>5</v>
      </c>
      <c r="AE28" s="181">
        <v>7</v>
      </c>
      <c r="AF28" s="181">
        <v>3</v>
      </c>
      <c r="AG28" s="181">
        <v>4</v>
      </c>
      <c r="AH28" s="146">
        <f t="shared" si="37"/>
        <v>65</v>
      </c>
    </row>
    <row r="29" spans="1:35" ht="15.75" x14ac:dyDescent="0.25">
      <c r="A29" s="306"/>
      <c r="B29" s="296"/>
      <c r="C29" s="99" t="s">
        <v>103</v>
      </c>
      <c r="D29" s="181">
        <v>0</v>
      </c>
      <c r="E29" s="181">
        <v>0</v>
      </c>
      <c r="F29" s="181"/>
      <c r="G29" s="181"/>
      <c r="H29" s="181"/>
      <c r="I29" s="181">
        <v>0</v>
      </c>
      <c r="J29" s="181">
        <v>0</v>
      </c>
      <c r="K29" s="181">
        <v>0</v>
      </c>
      <c r="L29" s="181">
        <v>0</v>
      </c>
      <c r="M29" s="181">
        <v>0</v>
      </c>
      <c r="N29" s="181"/>
      <c r="O29" s="181"/>
      <c r="P29" s="181">
        <v>0</v>
      </c>
      <c r="Q29" s="181">
        <v>0</v>
      </c>
      <c r="R29" s="181">
        <v>0</v>
      </c>
      <c r="S29" s="181">
        <v>0</v>
      </c>
      <c r="T29" s="181">
        <v>0</v>
      </c>
      <c r="U29" s="181"/>
      <c r="V29" s="181"/>
      <c r="W29" s="181">
        <v>0</v>
      </c>
      <c r="X29" s="181"/>
      <c r="Y29" s="181">
        <v>0</v>
      </c>
      <c r="Z29" s="181">
        <v>0</v>
      </c>
      <c r="AA29" s="181">
        <v>0</v>
      </c>
      <c r="AB29" s="181"/>
      <c r="AC29" s="181"/>
      <c r="AD29" s="181">
        <v>0</v>
      </c>
      <c r="AE29" s="181">
        <v>0</v>
      </c>
      <c r="AF29" s="181">
        <v>0</v>
      </c>
      <c r="AG29" s="181">
        <v>0</v>
      </c>
      <c r="AH29" s="146">
        <f t="shared" si="37"/>
        <v>0</v>
      </c>
    </row>
    <row r="30" spans="1:35" ht="15.75" x14ac:dyDescent="0.25">
      <c r="A30" s="306"/>
      <c r="B30" s="296"/>
      <c r="C30" s="99" t="s">
        <v>117</v>
      </c>
      <c r="D30" s="181">
        <v>2</v>
      </c>
      <c r="E30" s="181">
        <v>0</v>
      </c>
      <c r="F30" s="181"/>
      <c r="G30" s="181"/>
      <c r="H30" s="181"/>
      <c r="I30" s="181">
        <v>2</v>
      </c>
      <c r="J30" s="181">
        <v>1</v>
      </c>
      <c r="K30" s="181">
        <v>1</v>
      </c>
      <c r="L30" s="181">
        <v>4</v>
      </c>
      <c r="M30" s="181">
        <v>2</v>
      </c>
      <c r="N30" s="181"/>
      <c r="O30" s="181"/>
      <c r="P30" s="181">
        <v>2</v>
      </c>
      <c r="Q30" s="181">
        <v>1</v>
      </c>
      <c r="R30" s="181">
        <v>5</v>
      </c>
      <c r="S30" s="181">
        <v>5</v>
      </c>
      <c r="T30" s="181">
        <v>3</v>
      </c>
      <c r="U30" s="181"/>
      <c r="V30" s="181"/>
      <c r="W30" s="181">
        <v>0</v>
      </c>
      <c r="X30" s="181"/>
      <c r="Y30" s="181">
        <v>1</v>
      </c>
      <c r="Z30" s="181">
        <v>3</v>
      </c>
      <c r="AA30" s="181">
        <v>4</v>
      </c>
      <c r="AB30" s="181"/>
      <c r="AC30" s="181"/>
      <c r="AD30" s="181">
        <v>6</v>
      </c>
      <c r="AE30" s="181">
        <v>4</v>
      </c>
      <c r="AF30" s="181">
        <v>2</v>
      </c>
      <c r="AG30" s="181">
        <v>4</v>
      </c>
      <c r="AH30" s="146">
        <f t="shared" si="37"/>
        <v>52</v>
      </c>
    </row>
    <row r="31" spans="1:35" ht="15.75" x14ac:dyDescent="0.25">
      <c r="A31" s="306"/>
      <c r="B31" s="296"/>
      <c r="C31" s="99" t="s">
        <v>118</v>
      </c>
      <c r="D31" s="181">
        <v>0</v>
      </c>
      <c r="E31" s="181">
        <v>0</v>
      </c>
      <c r="F31" s="181"/>
      <c r="G31" s="181"/>
      <c r="H31" s="181"/>
      <c r="I31" s="181">
        <v>0</v>
      </c>
      <c r="J31" s="181">
        <v>0</v>
      </c>
      <c r="K31" s="181">
        <v>0</v>
      </c>
      <c r="L31" s="181">
        <v>0</v>
      </c>
      <c r="M31" s="181">
        <v>0</v>
      </c>
      <c r="N31" s="181"/>
      <c r="O31" s="181"/>
      <c r="P31" s="181">
        <v>0</v>
      </c>
      <c r="Q31" s="181">
        <v>0</v>
      </c>
      <c r="R31" s="181">
        <v>0</v>
      </c>
      <c r="S31" s="181">
        <v>0</v>
      </c>
      <c r="T31" s="181">
        <v>0</v>
      </c>
      <c r="U31" s="181"/>
      <c r="V31" s="181"/>
      <c r="W31" s="181">
        <v>0</v>
      </c>
      <c r="X31" s="181"/>
      <c r="Y31" s="181">
        <v>0</v>
      </c>
      <c r="Z31" s="181">
        <v>0</v>
      </c>
      <c r="AA31" s="181">
        <v>0</v>
      </c>
      <c r="AB31" s="181"/>
      <c r="AC31" s="181"/>
      <c r="AD31" s="181">
        <v>0</v>
      </c>
      <c r="AE31" s="181">
        <v>0</v>
      </c>
      <c r="AF31" s="181">
        <v>0</v>
      </c>
      <c r="AG31" s="181">
        <v>0</v>
      </c>
      <c r="AH31" s="146">
        <f t="shared" si="37"/>
        <v>0</v>
      </c>
    </row>
    <row r="32" spans="1:35" ht="15.75" x14ac:dyDescent="0.25">
      <c r="A32" s="306"/>
      <c r="B32" s="296"/>
      <c r="C32" s="99" t="s">
        <v>104</v>
      </c>
      <c r="D32" s="181">
        <v>89</v>
      </c>
      <c r="E32" s="181">
        <v>87</v>
      </c>
      <c r="F32" s="181"/>
      <c r="G32" s="181"/>
      <c r="H32" s="181"/>
      <c r="I32" s="181">
        <v>79</v>
      </c>
      <c r="J32" s="181">
        <v>93</v>
      </c>
      <c r="K32" s="181">
        <v>73</v>
      </c>
      <c r="L32" s="181">
        <v>93</v>
      </c>
      <c r="M32" s="181">
        <v>89</v>
      </c>
      <c r="N32" s="181"/>
      <c r="O32" s="181"/>
      <c r="P32" s="181">
        <v>93</v>
      </c>
      <c r="Q32" s="181">
        <v>93</v>
      </c>
      <c r="R32" s="181">
        <v>116</v>
      </c>
      <c r="S32" s="181">
        <v>106</v>
      </c>
      <c r="T32" s="181">
        <v>108</v>
      </c>
      <c r="U32" s="181"/>
      <c r="V32" s="181"/>
      <c r="W32" s="181">
        <v>96</v>
      </c>
      <c r="X32" s="181"/>
      <c r="Y32" s="181">
        <v>109</v>
      </c>
      <c r="Z32" s="181">
        <v>121</v>
      </c>
      <c r="AA32" s="181">
        <v>105</v>
      </c>
      <c r="AB32" s="181"/>
      <c r="AC32" s="181"/>
      <c r="AD32" s="181">
        <v>103</v>
      </c>
      <c r="AE32" s="181">
        <v>115</v>
      </c>
      <c r="AF32" s="181">
        <v>96</v>
      </c>
      <c r="AG32" s="181">
        <v>93</v>
      </c>
      <c r="AH32" s="146">
        <f t="shared" si="37"/>
        <v>1957</v>
      </c>
    </row>
    <row r="33" spans="1:34" ht="15.75" x14ac:dyDescent="0.25">
      <c r="A33" s="306"/>
      <c r="B33" s="296"/>
      <c r="C33" s="99" t="s">
        <v>105</v>
      </c>
      <c r="D33" s="181">
        <v>6</v>
      </c>
      <c r="E33" s="181">
        <v>4</v>
      </c>
      <c r="F33" s="181"/>
      <c r="G33" s="181"/>
      <c r="H33" s="181"/>
      <c r="I33" s="181">
        <v>4</v>
      </c>
      <c r="J33" s="181">
        <v>6</v>
      </c>
      <c r="K33" s="181">
        <v>3</v>
      </c>
      <c r="L33" s="181">
        <v>3</v>
      </c>
      <c r="M33" s="181">
        <v>5</v>
      </c>
      <c r="N33" s="181"/>
      <c r="O33" s="181"/>
      <c r="P33" s="181">
        <v>5</v>
      </c>
      <c r="Q33" s="181">
        <v>5</v>
      </c>
      <c r="R33" s="181">
        <v>0</v>
      </c>
      <c r="S33" s="181">
        <v>0</v>
      </c>
      <c r="T33" s="181">
        <v>0</v>
      </c>
      <c r="U33" s="181"/>
      <c r="V33" s="181"/>
      <c r="W33" s="181">
        <v>0</v>
      </c>
      <c r="X33" s="181"/>
      <c r="Y33" s="181">
        <v>0</v>
      </c>
      <c r="Z33" s="181">
        <v>0</v>
      </c>
      <c r="AA33" s="181">
        <v>0</v>
      </c>
      <c r="AB33" s="181"/>
      <c r="AC33" s="181"/>
      <c r="AD33" s="181">
        <v>0</v>
      </c>
      <c r="AE33" s="181">
        <v>0</v>
      </c>
      <c r="AF33" s="181">
        <v>0</v>
      </c>
      <c r="AG33" s="181">
        <v>0</v>
      </c>
      <c r="AH33" s="146">
        <f t="shared" si="37"/>
        <v>41</v>
      </c>
    </row>
    <row r="34" spans="1:34" ht="15.75" x14ac:dyDescent="0.25">
      <c r="A34" s="306"/>
      <c r="B34" s="296"/>
      <c r="C34" s="99" t="s">
        <v>106</v>
      </c>
      <c r="D34" s="181">
        <v>41</v>
      </c>
      <c r="E34" s="181">
        <v>39</v>
      </c>
      <c r="F34" s="181"/>
      <c r="G34" s="181"/>
      <c r="H34" s="181"/>
      <c r="I34" s="181">
        <v>49</v>
      </c>
      <c r="J34" s="181">
        <v>50</v>
      </c>
      <c r="K34" s="181">
        <v>48</v>
      </c>
      <c r="L34" s="181">
        <v>51</v>
      </c>
      <c r="M34" s="181">
        <v>47</v>
      </c>
      <c r="N34" s="181"/>
      <c r="O34" s="181"/>
      <c r="P34" s="181">
        <v>47</v>
      </c>
      <c r="Q34" s="181">
        <v>45</v>
      </c>
      <c r="R34" s="181">
        <v>46</v>
      </c>
      <c r="S34" s="181">
        <v>43</v>
      </c>
      <c r="T34" s="181">
        <v>45</v>
      </c>
      <c r="U34" s="181"/>
      <c r="V34" s="181"/>
      <c r="W34" s="181">
        <v>44</v>
      </c>
      <c r="X34" s="181"/>
      <c r="Y34" s="181">
        <v>49</v>
      </c>
      <c r="Z34" s="181">
        <v>37</v>
      </c>
      <c r="AA34" s="181">
        <v>46</v>
      </c>
      <c r="AB34" s="181"/>
      <c r="AC34" s="181"/>
      <c r="AD34" s="181">
        <v>40</v>
      </c>
      <c r="AE34" s="181">
        <v>42</v>
      </c>
      <c r="AF34" s="181">
        <v>63</v>
      </c>
      <c r="AG34" s="181">
        <v>32</v>
      </c>
      <c r="AH34" s="146">
        <f t="shared" si="37"/>
        <v>904</v>
      </c>
    </row>
    <row r="35" spans="1:34" ht="15.75" x14ac:dyDescent="0.25">
      <c r="A35" s="306"/>
      <c r="B35" s="296"/>
      <c r="C35" s="99" t="s">
        <v>107</v>
      </c>
      <c r="D35" s="181">
        <v>3</v>
      </c>
      <c r="E35" s="181">
        <v>1</v>
      </c>
      <c r="F35" s="181"/>
      <c r="G35" s="181"/>
      <c r="H35" s="181"/>
      <c r="I35" s="181">
        <v>2</v>
      </c>
      <c r="J35" s="181">
        <v>3</v>
      </c>
      <c r="K35" s="181">
        <v>3</v>
      </c>
      <c r="L35" s="181">
        <v>4</v>
      </c>
      <c r="M35" s="181">
        <v>3</v>
      </c>
      <c r="N35" s="181"/>
      <c r="O35" s="181"/>
      <c r="P35" s="181">
        <v>3</v>
      </c>
      <c r="Q35" s="181">
        <v>3</v>
      </c>
      <c r="R35" s="181">
        <v>0</v>
      </c>
      <c r="S35" s="181">
        <v>0</v>
      </c>
      <c r="T35" s="181">
        <v>0</v>
      </c>
      <c r="U35" s="181"/>
      <c r="V35" s="181"/>
      <c r="W35" s="181">
        <v>0</v>
      </c>
      <c r="X35" s="181"/>
      <c r="Y35" s="181">
        <v>0</v>
      </c>
      <c r="Z35" s="181">
        <v>0</v>
      </c>
      <c r="AA35" s="181">
        <v>0</v>
      </c>
      <c r="AB35" s="181"/>
      <c r="AC35" s="181"/>
      <c r="AD35" s="181">
        <v>0</v>
      </c>
      <c r="AE35" s="181">
        <v>0</v>
      </c>
      <c r="AF35" s="181">
        <v>0</v>
      </c>
      <c r="AG35" s="181">
        <v>0</v>
      </c>
      <c r="AH35" s="146">
        <f t="shared" si="37"/>
        <v>25</v>
      </c>
    </row>
    <row r="36" spans="1:34" ht="15.75" x14ac:dyDescent="0.25">
      <c r="A36" s="306"/>
      <c r="B36" s="296"/>
      <c r="C36" s="99" t="s">
        <v>108</v>
      </c>
      <c r="D36" s="181">
        <v>56</v>
      </c>
      <c r="E36" s="181">
        <v>67</v>
      </c>
      <c r="F36" s="181"/>
      <c r="G36" s="181"/>
      <c r="H36" s="181"/>
      <c r="I36" s="181">
        <v>84</v>
      </c>
      <c r="J36" s="181">
        <v>60</v>
      </c>
      <c r="K36" s="181">
        <v>73</v>
      </c>
      <c r="L36" s="181">
        <v>59</v>
      </c>
      <c r="M36" s="181">
        <v>57</v>
      </c>
      <c r="N36" s="181"/>
      <c r="O36" s="181"/>
      <c r="P36" s="181">
        <v>58</v>
      </c>
      <c r="Q36" s="181">
        <v>65</v>
      </c>
      <c r="R36" s="181">
        <v>60</v>
      </c>
      <c r="S36" s="181">
        <v>76</v>
      </c>
      <c r="T36" s="181">
        <v>67</v>
      </c>
      <c r="U36" s="181"/>
      <c r="V36" s="181"/>
      <c r="W36" s="181">
        <v>66</v>
      </c>
      <c r="X36" s="181"/>
      <c r="Y36" s="181">
        <v>62</v>
      </c>
      <c r="Z36" s="181">
        <v>76</v>
      </c>
      <c r="AA36" s="181">
        <v>81</v>
      </c>
      <c r="AB36" s="181"/>
      <c r="AC36" s="181"/>
      <c r="AD36" s="181">
        <v>77</v>
      </c>
      <c r="AE36" s="181">
        <v>75</v>
      </c>
      <c r="AF36" s="181">
        <v>64</v>
      </c>
      <c r="AG36" s="181">
        <v>76</v>
      </c>
      <c r="AH36" s="146">
        <f t="shared" si="37"/>
        <v>1359</v>
      </c>
    </row>
    <row r="37" spans="1:34" ht="15.75" x14ac:dyDescent="0.25">
      <c r="A37" s="306"/>
      <c r="B37" s="296"/>
      <c r="C37" s="99" t="s">
        <v>109</v>
      </c>
      <c r="D37" s="181">
        <v>5</v>
      </c>
      <c r="E37" s="181">
        <v>4</v>
      </c>
      <c r="F37" s="181"/>
      <c r="G37" s="181"/>
      <c r="H37" s="181"/>
      <c r="I37" s="181">
        <v>3</v>
      </c>
      <c r="J37" s="181">
        <v>3</v>
      </c>
      <c r="K37" s="181">
        <v>2</v>
      </c>
      <c r="L37" s="181">
        <v>6</v>
      </c>
      <c r="M37" s="181">
        <v>5</v>
      </c>
      <c r="N37" s="181"/>
      <c r="O37" s="181"/>
      <c r="P37" s="181">
        <v>5</v>
      </c>
      <c r="Q37" s="181">
        <v>3</v>
      </c>
      <c r="R37" s="181">
        <v>0</v>
      </c>
      <c r="S37" s="181">
        <v>0</v>
      </c>
      <c r="T37" s="181">
        <v>0</v>
      </c>
      <c r="U37" s="181"/>
      <c r="V37" s="181"/>
      <c r="W37" s="181">
        <v>0</v>
      </c>
      <c r="X37" s="181"/>
      <c r="Y37" s="181">
        <v>0</v>
      </c>
      <c r="Z37" s="181">
        <v>0</v>
      </c>
      <c r="AA37" s="181">
        <v>0</v>
      </c>
      <c r="AB37" s="181"/>
      <c r="AC37" s="181"/>
      <c r="AD37" s="181">
        <v>0</v>
      </c>
      <c r="AE37" s="181">
        <v>0</v>
      </c>
      <c r="AF37" s="181">
        <v>0</v>
      </c>
      <c r="AG37" s="181">
        <v>0</v>
      </c>
      <c r="AH37" s="146">
        <f t="shared" si="37"/>
        <v>36</v>
      </c>
    </row>
    <row r="38" spans="1:34" ht="15.75" x14ac:dyDescent="0.25">
      <c r="A38" s="306"/>
      <c r="B38" s="296"/>
      <c r="C38" s="99" t="s">
        <v>110</v>
      </c>
      <c r="D38" s="181">
        <v>19</v>
      </c>
      <c r="E38" s="181">
        <v>13</v>
      </c>
      <c r="F38" s="181"/>
      <c r="G38" s="181"/>
      <c r="H38" s="181"/>
      <c r="I38" s="181">
        <v>32</v>
      </c>
      <c r="J38" s="181">
        <v>21</v>
      </c>
      <c r="K38" s="181">
        <v>24</v>
      </c>
      <c r="L38" s="181">
        <v>18</v>
      </c>
      <c r="M38" s="181">
        <v>24</v>
      </c>
      <c r="N38" s="181"/>
      <c r="O38" s="181"/>
      <c r="P38" s="181">
        <v>24</v>
      </c>
      <c r="Q38" s="181">
        <v>24</v>
      </c>
      <c r="R38" s="181">
        <v>24</v>
      </c>
      <c r="S38" s="181">
        <v>29</v>
      </c>
      <c r="T38" s="181">
        <v>23</v>
      </c>
      <c r="U38" s="181"/>
      <c r="V38" s="181"/>
      <c r="W38" s="181">
        <v>12</v>
      </c>
      <c r="X38" s="181"/>
      <c r="Y38" s="181">
        <v>16</v>
      </c>
      <c r="Z38" s="181">
        <v>23</v>
      </c>
      <c r="AA38" s="181">
        <v>22</v>
      </c>
      <c r="AB38" s="181"/>
      <c r="AC38" s="181"/>
      <c r="AD38" s="181">
        <v>23</v>
      </c>
      <c r="AE38" s="181">
        <v>19</v>
      </c>
      <c r="AF38" s="181">
        <v>20</v>
      </c>
      <c r="AG38" s="181">
        <v>14</v>
      </c>
      <c r="AH38" s="146">
        <f t="shared" si="37"/>
        <v>424</v>
      </c>
    </row>
    <row r="39" spans="1:34" ht="15.75" x14ac:dyDescent="0.25">
      <c r="A39" s="306"/>
      <c r="B39" s="296"/>
      <c r="C39" s="99" t="s">
        <v>111</v>
      </c>
      <c r="D39" s="181">
        <v>2</v>
      </c>
      <c r="E39" s="181">
        <v>1</v>
      </c>
      <c r="F39" s="181"/>
      <c r="G39" s="181"/>
      <c r="H39" s="181"/>
      <c r="I39" s="181">
        <v>1</v>
      </c>
      <c r="J39" s="181">
        <v>2</v>
      </c>
      <c r="K39" s="181">
        <v>2</v>
      </c>
      <c r="L39" s="181">
        <v>4</v>
      </c>
      <c r="M39" s="181">
        <v>2</v>
      </c>
      <c r="N39" s="181"/>
      <c r="O39" s="181"/>
      <c r="P39" s="181">
        <v>2</v>
      </c>
      <c r="Q39" s="181">
        <v>2</v>
      </c>
      <c r="R39" s="181">
        <v>0</v>
      </c>
      <c r="S39" s="181">
        <v>0</v>
      </c>
      <c r="T39" s="181">
        <v>0</v>
      </c>
      <c r="U39" s="181"/>
      <c r="V39" s="181"/>
      <c r="W39" s="181">
        <v>0</v>
      </c>
      <c r="X39" s="181"/>
      <c r="Y39" s="181">
        <v>0</v>
      </c>
      <c r="Z39" s="181">
        <v>0</v>
      </c>
      <c r="AA39" s="181">
        <v>0</v>
      </c>
      <c r="AB39" s="181"/>
      <c r="AC39" s="181"/>
      <c r="AD39" s="181">
        <v>0</v>
      </c>
      <c r="AE39" s="181">
        <v>0</v>
      </c>
      <c r="AF39" s="181">
        <v>0</v>
      </c>
      <c r="AG39" s="181">
        <v>0</v>
      </c>
      <c r="AH39" s="146">
        <f t="shared" si="37"/>
        <v>18</v>
      </c>
    </row>
    <row r="40" spans="1:34" ht="15.75" x14ac:dyDescent="0.25">
      <c r="A40" s="306"/>
      <c r="B40" s="296"/>
      <c r="C40" s="99" t="s">
        <v>112</v>
      </c>
      <c r="D40" s="181">
        <v>25</v>
      </c>
      <c r="E40" s="181">
        <v>30</v>
      </c>
      <c r="F40" s="181"/>
      <c r="G40" s="181"/>
      <c r="H40" s="181"/>
      <c r="I40" s="181">
        <v>4</v>
      </c>
      <c r="J40" s="181">
        <v>23</v>
      </c>
      <c r="K40" s="181">
        <v>14</v>
      </c>
      <c r="L40" s="181">
        <v>17</v>
      </c>
      <c r="M40" s="181">
        <v>24</v>
      </c>
      <c r="N40" s="181"/>
      <c r="O40" s="181"/>
      <c r="P40" s="181">
        <v>20</v>
      </c>
      <c r="Q40" s="181">
        <v>22</v>
      </c>
      <c r="R40" s="181">
        <v>0</v>
      </c>
      <c r="S40" s="181">
        <v>0</v>
      </c>
      <c r="T40" s="181">
        <v>0</v>
      </c>
      <c r="U40" s="181"/>
      <c r="V40" s="181"/>
      <c r="W40" s="181">
        <v>0</v>
      </c>
      <c r="X40" s="181"/>
      <c r="Y40" s="181">
        <v>0</v>
      </c>
      <c r="Z40" s="181">
        <v>0</v>
      </c>
      <c r="AA40" s="181">
        <v>0</v>
      </c>
      <c r="AB40" s="181"/>
      <c r="AC40" s="181"/>
      <c r="AD40" s="181">
        <v>0</v>
      </c>
      <c r="AE40" s="181">
        <v>0</v>
      </c>
      <c r="AF40" s="181">
        <v>0</v>
      </c>
      <c r="AG40" s="181">
        <v>0</v>
      </c>
      <c r="AH40" s="147">
        <f t="shared" si="37"/>
        <v>179</v>
      </c>
    </row>
    <row r="41" spans="1:34" ht="15.75" x14ac:dyDescent="0.25">
      <c r="A41" s="306"/>
      <c r="B41" s="296"/>
      <c r="C41" s="99" t="s">
        <v>113</v>
      </c>
      <c r="D41" s="181">
        <v>1</v>
      </c>
      <c r="E41" s="181">
        <v>1</v>
      </c>
      <c r="F41" s="181"/>
      <c r="G41" s="181"/>
      <c r="H41" s="181"/>
      <c r="I41" s="181">
        <v>0</v>
      </c>
      <c r="J41" s="181">
        <v>1</v>
      </c>
      <c r="K41" s="181">
        <v>1</v>
      </c>
      <c r="L41" s="181">
        <v>0</v>
      </c>
      <c r="M41" s="181">
        <v>1</v>
      </c>
      <c r="N41" s="181"/>
      <c r="O41" s="181"/>
      <c r="P41" s="181">
        <v>1</v>
      </c>
      <c r="Q41" s="181">
        <v>1</v>
      </c>
      <c r="R41" s="181">
        <v>0</v>
      </c>
      <c r="S41" s="181">
        <v>0</v>
      </c>
      <c r="T41" s="181">
        <v>0</v>
      </c>
      <c r="U41" s="181"/>
      <c r="V41" s="181"/>
      <c r="W41" s="181">
        <v>0</v>
      </c>
      <c r="X41" s="181"/>
      <c r="Y41" s="181">
        <v>0</v>
      </c>
      <c r="Z41" s="181">
        <v>0</v>
      </c>
      <c r="AA41" s="181">
        <v>0</v>
      </c>
      <c r="AB41" s="181"/>
      <c r="AC41" s="181"/>
      <c r="AD41" s="181">
        <v>0</v>
      </c>
      <c r="AE41" s="181">
        <v>0</v>
      </c>
      <c r="AF41" s="181">
        <v>0</v>
      </c>
      <c r="AG41" s="181">
        <v>0</v>
      </c>
      <c r="AH41" s="147">
        <f t="shared" si="37"/>
        <v>7</v>
      </c>
    </row>
    <row r="42" spans="1:34" ht="16.5" thickBot="1" x14ac:dyDescent="0.3">
      <c r="A42" s="306"/>
      <c r="B42" s="296"/>
      <c r="C42" s="100" t="s">
        <v>114</v>
      </c>
      <c r="D42" s="181">
        <v>6</v>
      </c>
      <c r="E42" s="181">
        <v>6</v>
      </c>
      <c r="F42" s="181"/>
      <c r="G42" s="181"/>
      <c r="H42" s="181"/>
      <c r="I42" s="181">
        <v>8</v>
      </c>
      <c r="J42" s="181">
        <v>6</v>
      </c>
      <c r="K42" s="181">
        <v>7</v>
      </c>
      <c r="L42" s="181">
        <v>7</v>
      </c>
      <c r="M42" s="181">
        <v>7</v>
      </c>
      <c r="N42" s="181"/>
      <c r="O42" s="181"/>
      <c r="P42" s="181">
        <v>6</v>
      </c>
      <c r="Q42" s="181">
        <v>5</v>
      </c>
      <c r="R42" s="181">
        <v>13</v>
      </c>
      <c r="S42" s="181">
        <v>9</v>
      </c>
      <c r="T42" s="181">
        <v>19</v>
      </c>
      <c r="U42" s="181"/>
      <c r="V42" s="181"/>
      <c r="W42" s="181">
        <v>9</v>
      </c>
      <c r="X42" s="181"/>
      <c r="Y42" s="181">
        <v>3</v>
      </c>
      <c r="Z42" s="181">
        <v>6</v>
      </c>
      <c r="AA42" s="181">
        <v>0</v>
      </c>
      <c r="AB42" s="181"/>
      <c r="AC42" s="181"/>
      <c r="AD42" s="181">
        <v>4</v>
      </c>
      <c r="AE42" s="181">
        <v>6</v>
      </c>
      <c r="AF42" s="181">
        <v>22</v>
      </c>
      <c r="AG42" s="181">
        <v>13</v>
      </c>
      <c r="AH42" s="151">
        <f t="shared" si="37"/>
        <v>162</v>
      </c>
    </row>
    <row r="43" spans="1:34" ht="18.75" x14ac:dyDescent="0.25">
      <c r="A43" s="306"/>
      <c r="B43" s="297" t="s">
        <v>72</v>
      </c>
      <c r="C43" s="298"/>
      <c r="D43" s="182">
        <f t="shared" ref="D43" si="38">SUM(D28:D42)</f>
        <v>256</v>
      </c>
      <c r="E43" s="182">
        <f t="shared" ref="E43:I43" si="39">SUM(E28:E42)</f>
        <v>253</v>
      </c>
      <c r="F43" s="181"/>
      <c r="G43" s="182"/>
      <c r="H43" s="182"/>
      <c r="I43" s="182">
        <f t="shared" si="39"/>
        <v>270</v>
      </c>
      <c r="J43" s="182">
        <f t="shared" ref="J43:AF43" si="40">SUM(J28:J42)</f>
        <v>270</v>
      </c>
      <c r="K43" s="182">
        <f t="shared" si="40"/>
        <v>256</v>
      </c>
      <c r="L43" s="182">
        <f t="shared" si="40"/>
        <v>270</v>
      </c>
      <c r="M43" s="182">
        <f t="shared" si="40"/>
        <v>270</v>
      </c>
      <c r="N43" s="182"/>
      <c r="O43" s="182"/>
      <c r="P43" s="182">
        <f t="shared" si="40"/>
        <v>270</v>
      </c>
      <c r="Q43" s="182">
        <f t="shared" si="40"/>
        <v>270</v>
      </c>
      <c r="R43" s="182">
        <f t="shared" si="40"/>
        <v>270</v>
      </c>
      <c r="S43" s="182">
        <f t="shared" si="40"/>
        <v>270</v>
      </c>
      <c r="T43" s="182">
        <f t="shared" si="40"/>
        <v>269</v>
      </c>
      <c r="U43" s="182"/>
      <c r="V43" s="182"/>
      <c r="W43" s="182">
        <f t="shared" si="40"/>
        <v>227</v>
      </c>
      <c r="X43" s="181"/>
      <c r="Y43" s="182">
        <f t="shared" si="40"/>
        <v>242</v>
      </c>
      <c r="Z43" s="182">
        <f t="shared" si="40"/>
        <v>270</v>
      </c>
      <c r="AA43" s="182">
        <f>SUM(AA28:AA42)</f>
        <v>264</v>
      </c>
      <c r="AB43" s="182"/>
      <c r="AC43" s="182"/>
      <c r="AD43" s="182">
        <f t="shared" si="40"/>
        <v>258</v>
      </c>
      <c r="AE43" s="182">
        <f t="shared" si="40"/>
        <v>268</v>
      </c>
      <c r="AF43" s="182">
        <f t="shared" si="40"/>
        <v>270</v>
      </c>
      <c r="AG43" s="182">
        <f t="shared" ref="AG43" si="41">SUM(AG28:AG42)</f>
        <v>236</v>
      </c>
      <c r="AH43" s="150">
        <f t="shared" si="37"/>
        <v>5229</v>
      </c>
    </row>
    <row r="44" spans="1:34" ht="18.75" x14ac:dyDescent="0.25">
      <c r="A44" s="306"/>
      <c r="B44" s="299" t="s">
        <v>71</v>
      </c>
      <c r="C44" s="300"/>
      <c r="D44" s="104">
        <v>256</v>
      </c>
      <c r="E44" s="104">
        <v>253</v>
      </c>
      <c r="F44" s="181"/>
      <c r="G44" s="104"/>
      <c r="H44" s="104"/>
      <c r="I44" s="104">
        <v>270</v>
      </c>
      <c r="J44" s="104">
        <v>270</v>
      </c>
      <c r="K44" s="104">
        <v>256</v>
      </c>
      <c r="L44" s="104">
        <v>260</v>
      </c>
      <c r="M44" s="104">
        <v>260</v>
      </c>
      <c r="N44" s="104"/>
      <c r="O44" s="104"/>
      <c r="P44" s="104">
        <v>264</v>
      </c>
      <c r="Q44" s="104">
        <v>260</v>
      </c>
      <c r="R44" s="104">
        <v>265</v>
      </c>
      <c r="S44" s="104">
        <v>260</v>
      </c>
      <c r="T44" s="104">
        <v>260</v>
      </c>
      <c r="U44" s="104"/>
      <c r="V44" s="104"/>
      <c r="W44" s="104">
        <v>227</v>
      </c>
      <c r="X44" s="181"/>
      <c r="Y44" s="104">
        <v>242</v>
      </c>
      <c r="Z44" s="104">
        <v>270</v>
      </c>
      <c r="AA44" s="104">
        <v>264</v>
      </c>
      <c r="AB44" s="104"/>
      <c r="AC44" s="104"/>
      <c r="AD44" s="104">
        <v>258</v>
      </c>
      <c r="AE44" s="104">
        <v>268</v>
      </c>
      <c r="AF44" s="104">
        <v>270</v>
      </c>
      <c r="AG44" s="104">
        <v>236</v>
      </c>
      <c r="AH44" s="145">
        <f t="shared" si="37"/>
        <v>5169</v>
      </c>
    </row>
    <row r="45" spans="1:34" ht="18.75" x14ac:dyDescent="0.25">
      <c r="A45" s="306"/>
      <c r="B45" s="301" t="s">
        <v>115</v>
      </c>
      <c r="C45" s="302"/>
      <c r="D45" s="104">
        <v>270</v>
      </c>
      <c r="E45" s="104">
        <v>270</v>
      </c>
      <c r="F45" s="181"/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81"/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46">
        <f t="shared" si="37"/>
        <v>5400</v>
      </c>
    </row>
    <row r="46" spans="1:34" ht="18.75" x14ac:dyDescent="0.25">
      <c r="A46" s="306"/>
      <c r="B46" s="301" t="s">
        <v>125</v>
      </c>
      <c r="C46" s="302"/>
      <c r="D46" s="104">
        <f t="shared" ref="D46" si="42">D45-D44</f>
        <v>14</v>
      </c>
      <c r="E46" s="104">
        <f t="shared" ref="E46:I46" si="43">E45-E44</f>
        <v>17</v>
      </c>
      <c r="F46" s="181"/>
      <c r="G46" s="104"/>
      <c r="H46" s="104"/>
      <c r="I46" s="104">
        <f t="shared" si="43"/>
        <v>0</v>
      </c>
      <c r="J46" s="104">
        <f t="shared" ref="J46:AF46" si="44">J45-J44</f>
        <v>0</v>
      </c>
      <c r="K46" s="104">
        <f t="shared" si="44"/>
        <v>14</v>
      </c>
      <c r="L46" s="104">
        <f t="shared" si="44"/>
        <v>10</v>
      </c>
      <c r="M46" s="104">
        <f t="shared" si="44"/>
        <v>10</v>
      </c>
      <c r="N46" s="104"/>
      <c r="O46" s="104"/>
      <c r="P46" s="104">
        <f t="shared" si="44"/>
        <v>6</v>
      </c>
      <c r="Q46" s="104">
        <f t="shared" si="44"/>
        <v>10</v>
      </c>
      <c r="R46" s="104">
        <f t="shared" si="44"/>
        <v>5</v>
      </c>
      <c r="S46" s="104">
        <f t="shared" si="44"/>
        <v>10</v>
      </c>
      <c r="T46" s="104">
        <f t="shared" si="44"/>
        <v>10</v>
      </c>
      <c r="U46" s="104"/>
      <c r="V46" s="104"/>
      <c r="W46" s="104">
        <f t="shared" si="44"/>
        <v>43</v>
      </c>
      <c r="X46" s="181"/>
      <c r="Y46" s="104">
        <f t="shared" si="44"/>
        <v>28</v>
      </c>
      <c r="Z46" s="104">
        <f t="shared" si="44"/>
        <v>0</v>
      </c>
      <c r="AA46" s="104">
        <f t="shared" si="44"/>
        <v>6</v>
      </c>
      <c r="AB46" s="104"/>
      <c r="AC46" s="104"/>
      <c r="AD46" s="104">
        <f t="shared" si="44"/>
        <v>12</v>
      </c>
      <c r="AE46" s="104">
        <f t="shared" si="44"/>
        <v>2</v>
      </c>
      <c r="AF46" s="104">
        <f t="shared" si="44"/>
        <v>0</v>
      </c>
      <c r="AG46" s="104">
        <f t="shared" ref="AG46" si="45">AG45-AG44</f>
        <v>34</v>
      </c>
      <c r="AH46" s="153">
        <f t="shared" si="37"/>
        <v>231</v>
      </c>
    </row>
    <row r="47" spans="1:34" ht="18.75" x14ac:dyDescent="0.25">
      <c r="A47" s="306"/>
      <c r="B47" s="301" t="s">
        <v>197</v>
      </c>
      <c r="C47" s="302"/>
      <c r="D47" s="104">
        <f>D45-D43</f>
        <v>14</v>
      </c>
      <c r="E47" s="104">
        <f>E45-E43</f>
        <v>17</v>
      </c>
      <c r="F47" s="181"/>
      <c r="G47" s="104"/>
      <c r="H47" s="104"/>
      <c r="I47" s="104">
        <f t="shared" ref="I47" si="46">I45-I43</f>
        <v>0</v>
      </c>
      <c r="J47" s="104">
        <f t="shared" ref="J47:AF47" si="47">J45-J43</f>
        <v>0</v>
      </c>
      <c r="K47" s="104">
        <f t="shared" si="47"/>
        <v>14</v>
      </c>
      <c r="L47" s="104">
        <f t="shared" si="47"/>
        <v>0</v>
      </c>
      <c r="M47" s="104">
        <f t="shared" si="47"/>
        <v>0</v>
      </c>
      <c r="N47" s="104"/>
      <c r="O47" s="104"/>
      <c r="P47" s="104">
        <f t="shared" si="47"/>
        <v>0</v>
      </c>
      <c r="Q47" s="104">
        <f t="shared" si="47"/>
        <v>0</v>
      </c>
      <c r="R47" s="104">
        <f t="shared" si="47"/>
        <v>0</v>
      </c>
      <c r="S47" s="104">
        <f t="shared" si="47"/>
        <v>0</v>
      </c>
      <c r="T47" s="104">
        <f t="shared" si="47"/>
        <v>1</v>
      </c>
      <c r="U47" s="104"/>
      <c r="V47" s="104"/>
      <c r="W47" s="104">
        <f t="shared" si="47"/>
        <v>43</v>
      </c>
      <c r="X47" s="181"/>
      <c r="Y47" s="104">
        <f t="shared" si="47"/>
        <v>28</v>
      </c>
      <c r="Z47" s="104">
        <f t="shared" si="47"/>
        <v>0</v>
      </c>
      <c r="AA47" s="104">
        <f t="shared" si="47"/>
        <v>6</v>
      </c>
      <c r="AB47" s="104"/>
      <c r="AC47" s="104"/>
      <c r="AD47" s="104">
        <f t="shared" si="47"/>
        <v>12</v>
      </c>
      <c r="AE47" s="104">
        <f t="shared" si="47"/>
        <v>2</v>
      </c>
      <c r="AF47" s="104">
        <f t="shared" si="47"/>
        <v>0</v>
      </c>
      <c r="AG47" s="104">
        <f t="shared" ref="AG47" si="48">AG45-AG43</f>
        <v>34</v>
      </c>
      <c r="AH47" s="153">
        <f t="shared" si="37"/>
        <v>171</v>
      </c>
    </row>
    <row r="48" spans="1:34" ht="16.5" thickBot="1" x14ac:dyDescent="0.3">
      <c r="A48" s="306"/>
      <c r="B48" s="303" t="s">
        <v>116</v>
      </c>
      <c r="C48" s="304"/>
      <c r="D48" s="104">
        <f t="shared" ref="D48" si="49">D29+D31+D33+D35+D37+D39</f>
        <v>16</v>
      </c>
      <c r="E48" s="104">
        <f t="shared" ref="E48:I48" si="50">E29+E31+E33+E35+E37+E39</f>
        <v>10</v>
      </c>
      <c r="F48" s="181"/>
      <c r="G48" s="104"/>
      <c r="H48" s="104"/>
      <c r="I48" s="104">
        <f t="shared" si="50"/>
        <v>10</v>
      </c>
      <c r="J48" s="104">
        <f t="shared" ref="J48:AF48" si="51">J29+J31+J33+J35+J37+J39</f>
        <v>14</v>
      </c>
      <c r="K48" s="104">
        <f t="shared" si="51"/>
        <v>10</v>
      </c>
      <c r="L48" s="104">
        <f t="shared" si="51"/>
        <v>17</v>
      </c>
      <c r="M48" s="104">
        <f t="shared" si="51"/>
        <v>15</v>
      </c>
      <c r="N48" s="104"/>
      <c r="O48" s="104"/>
      <c r="P48" s="104">
        <f t="shared" si="51"/>
        <v>15</v>
      </c>
      <c r="Q48" s="104">
        <f t="shared" si="51"/>
        <v>13</v>
      </c>
      <c r="R48" s="104">
        <f t="shared" si="51"/>
        <v>0</v>
      </c>
      <c r="S48" s="104">
        <f t="shared" si="51"/>
        <v>0</v>
      </c>
      <c r="T48" s="104">
        <f t="shared" si="51"/>
        <v>0</v>
      </c>
      <c r="U48" s="104"/>
      <c r="V48" s="104"/>
      <c r="W48" s="104">
        <f t="shared" si="51"/>
        <v>0</v>
      </c>
      <c r="X48" s="181"/>
      <c r="Y48" s="104">
        <f t="shared" si="51"/>
        <v>0</v>
      </c>
      <c r="Z48" s="104">
        <f t="shared" si="51"/>
        <v>0</v>
      </c>
      <c r="AA48" s="104">
        <f t="shared" si="51"/>
        <v>0</v>
      </c>
      <c r="AB48" s="104"/>
      <c r="AC48" s="104"/>
      <c r="AD48" s="104">
        <f t="shared" si="51"/>
        <v>0</v>
      </c>
      <c r="AE48" s="104">
        <f t="shared" si="51"/>
        <v>0</v>
      </c>
      <c r="AF48" s="104">
        <f t="shared" si="51"/>
        <v>0</v>
      </c>
      <c r="AG48" s="104">
        <f t="shared" ref="AG48" si="52">AG29+AG31+AG33+AG35+AG37+AG39</f>
        <v>0</v>
      </c>
      <c r="AH48" s="149">
        <f t="shared" si="37"/>
        <v>120</v>
      </c>
    </row>
    <row r="49" spans="1:35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166</v>
      </c>
    </row>
    <row r="50" spans="1:35" ht="16.5" thickBot="1" x14ac:dyDescent="0.3">
      <c r="A50" s="291" t="s">
        <v>149</v>
      </c>
      <c r="B50" s="310" t="s">
        <v>2</v>
      </c>
      <c r="C50" s="311"/>
      <c r="D50" s="109">
        <v>8</v>
      </c>
      <c r="E50" s="109">
        <v>5</v>
      </c>
      <c r="F50" s="109"/>
      <c r="G50" s="109"/>
      <c r="H50" s="109"/>
      <c r="I50" s="109">
        <v>7</v>
      </c>
      <c r="J50" s="109">
        <v>2</v>
      </c>
      <c r="K50" s="109">
        <v>10</v>
      </c>
      <c r="L50" s="109">
        <v>11</v>
      </c>
      <c r="M50" s="109">
        <v>5</v>
      </c>
      <c r="N50" s="109"/>
      <c r="O50" s="109"/>
      <c r="P50" s="109">
        <v>2</v>
      </c>
      <c r="Q50" s="109">
        <v>4</v>
      </c>
      <c r="R50" s="109">
        <v>1</v>
      </c>
      <c r="S50" s="109">
        <v>1</v>
      </c>
      <c r="T50" s="109">
        <v>5</v>
      </c>
      <c r="U50" s="109"/>
      <c r="V50" s="109"/>
      <c r="W50" s="109">
        <v>8</v>
      </c>
      <c r="X50" s="109"/>
      <c r="Y50" s="109">
        <v>1</v>
      </c>
      <c r="Z50" s="109">
        <v>3</v>
      </c>
      <c r="AA50" s="109">
        <v>5</v>
      </c>
      <c r="AB50" s="109"/>
      <c r="AC50" s="109"/>
      <c r="AD50" s="109">
        <v>4</v>
      </c>
      <c r="AE50" s="109">
        <v>3</v>
      </c>
      <c r="AF50" s="109">
        <v>9</v>
      </c>
      <c r="AG50" s="109">
        <v>5</v>
      </c>
      <c r="AH50" s="110">
        <f t="shared" ref="AH50:AH71" si="53">SUM(D50:AG50)</f>
        <v>99</v>
      </c>
    </row>
    <row r="51" spans="1:35" ht="15.75" x14ac:dyDescent="0.25">
      <c r="A51" s="292"/>
      <c r="B51" s="296" t="s">
        <v>3</v>
      </c>
      <c r="C51" s="99" t="s">
        <v>102</v>
      </c>
      <c r="D51" s="181">
        <v>7</v>
      </c>
      <c r="E51" s="181">
        <v>10</v>
      </c>
      <c r="F51" s="181"/>
      <c r="G51" s="181"/>
      <c r="H51" s="181"/>
      <c r="I51" s="181">
        <v>13</v>
      </c>
      <c r="J51" s="181">
        <v>14</v>
      </c>
      <c r="K51" s="181">
        <v>22</v>
      </c>
      <c r="L51" s="181">
        <v>9</v>
      </c>
      <c r="M51" s="181">
        <v>20</v>
      </c>
      <c r="N51" s="181"/>
      <c r="O51" s="181"/>
      <c r="P51" s="181">
        <v>26</v>
      </c>
      <c r="Q51" s="181">
        <v>12</v>
      </c>
      <c r="R51" s="181">
        <v>28</v>
      </c>
      <c r="S51" s="181">
        <v>17</v>
      </c>
      <c r="T51" s="181">
        <v>24</v>
      </c>
      <c r="U51" s="181"/>
      <c r="V51" s="181"/>
      <c r="W51" s="181">
        <v>14</v>
      </c>
      <c r="X51" s="181"/>
      <c r="Y51" s="181">
        <v>13</v>
      </c>
      <c r="Z51" s="181">
        <v>12</v>
      </c>
      <c r="AA51" s="181">
        <v>21</v>
      </c>
      <c r="AB51" s="181"/>
      <c r="AC51" s="181"/>
      <c r="AD51" s="181">
        <v>26</v>
      </c>
      <c r="AE51" s="181">
        <v>26</v>
      </c>
      <c r="AF51" s="181">
        <v>11</v>
      </c>
      <c r="AG51" s="181">
        <v>25</v>
      </c>
      <c r="AH51" s="146">
        <f t="shared" si="53"/>
        <v>350</v>
      </c>
    </row>
    <row r="52" spans="1:35" ht="15.75" x14ac:dyDescent="0.25">
      <c r="A52" s="292"/>
      <c r="B52" s="296"/>
      <c r="C52" s="99" t="s">
        <v>103</v>
      </c>
      <c r="D52" s="181">
        <v>0</v>
      </c>
      <c r="E52" s="181">
        <v>0</v>
      </c>
      <c r="F52" s="181"/>
      <c r="G52" s="181"/>
      <c r="H52" s="181"/>
      <c r="I52" s="181">
        <v>0</v>
      </c>
      <c r="J52" s="181">
        <v>0</v>
      </c>
      <c r="K52" s="181">
        <v>0</v>
      </c>
      <c r="L52" s="181">
        <v>0</v>
      </c>
      <c r="M52" s="181">
        <v>0</v>
      </c>
      <c r="N52" s="181"/>
      <c r="O52" s="181"/>
      <c r="P52" s="181">
        <v>0</v>
      </c>
      <c r="Q52" s="181">
        <v>0</v>
      </c>
      <c r="R52" s="181">
        <v>0</v>
      </c>
      <c r="S52" s="181">
        <v>0</v>
      </c>
      <c r="T52" s="181">
        <v>0</v>
      </c>
      <c r="U52" s="181"/>
      <c r="V52" s="181"/>
      <c r="W52" s="181">
        <v>0</v>
      </c>
      <c r="X52" s="181"/>
      <c r="Y52" s="181">
        <v>0</v>
      </c>
      <c r="Z52" s="181">
        <v>0</v>
      </c>
      <c r="AA52" s="181">
        <v>0</v>
      </c>
      <c r="AB52" s="181"/>
      <c r="AC52" s="181"/>
      <c r="AD52" s="181">
        <v>0</v>
      </c>
      <c r="AE52" s="181">
        <v>0</v>
      </c>
      <c r="AF52" s="181">
        <v>0</v>
      </c>
      <c r="AG52" s="181">
        <v>0</v>
      </c>
      <c r="AH52" s="146">
        <f t="shared" si="53"/>
        <v>0</v>
      </c>
    </row>
    <row r="53" spans="1:35" ht="15.75" x14ac:dyDescent="0.25">
      <c r="A53" s="292"/>
      <c r="B53" s="296"/>
      <c r="C53" s="99" t="s">
        <v>117</v>
      </c>
      <c r="D53" s="181">
        <v>15</v>
      </c>
      <c r="E53" s="181">
        <v>19</v>
      </c>
      <c r="F53" s="181"/>
      <c r="G53" s="181"/>
      <c r="H53" s="181"/>
      <c r="I53" s="181">
        <v>21</v>
      </c>
      <c r="J53" s="181">
        <v>15</v>
      </c>
      <c r="K53" s="181">
        <v>27</v>
      </c>
      <c r="L53" s="181">
        <v>13</v>
      </c>
      <c r="M53" s="181">
        <v>26</v>
      </c>
      <c r="N53" s="181"/>
      <c r="O53" s="181"/>
      <c r="P53" s="181">
        <v>18</v>
      </c>
      <c r="Q53" s="181">
        <v>15</v>
      </c>
      <c r="R53" s="181">
        <v>19</v>
      </c>
      <c r="S53" s="181">
        <v>26</v>
      </c>
      <c r="T53" s="181">
        <v>16</v>
      </c>
      <c r="U53" s="181"/>
      <c r="V53" s="181"/>
      <c r="W53" s="181">
        <v>17</v>
      </c>
      <c r="X53" s="181"/>
      <c r="Y53" s="181">
        <v>19</v>
      </c>
      <c r="Z53" s="181">
        <v>19</v>
      </c>
      <c r="AA53" s="181">
        <v>22</v>
      </c>
      <c r="AB53" s="181"/>
      <c r="AC53" s="181"/>
      <c r="AD53" s="181">
        <v>20</v>
      </c>
      <c r="AE53" s="181">
        <v>12</v>
      </c>
      <c r="AF53" s="181">
        <v>20</v>
      </c>
      <c r="AG53" s="181">
        <v>12</v>
      </c>
      <c r="AH53" s="146">
        <f t="shared" si="53"/>
        <v>371</v>
      </c>
    </row>
    <row r="54" spans="1:35" ht="15.75" x14ac:dyDescent="0.25">
      <c r="A54" s="292"/>
      <c r="B54" s="296"/>
      <c r="C54" s="99" t="s">
        <v>118</v>
      </c>
      <c r="D54" s="181">
        <v>0</v>
      </c>
      <c r="E54" s="181">
        <v>0</v>
      </c>
      <c r="F54" s="181"/>
      <c r="G54" s="181"/>
      <c r="H54" s="181"/>
      <c r="I54" s="181">
        <v>0</v>
      </c>
      <c r="J54" s="181">
        <v>0</v>
      </c>
      <c r="K54" s="181">
        <v>0</v>
      </c>
      <c r="L54" s="181">
        <v>0</v>
      </c>
      <c r="M54" s="181">
        <v>0</v>
      </c>
      <c r="N54" s="181"/>
      <c r="O54" s="181"/>
      <c r="P54" s="181">
        <v>0</v>
      </c>
      <c r="Q54" s="181">
        <v>0</v>
      </c>
      <c r="R54" s="181">
        <v>0</v>
      </c>
      <c r="S54" s="181">
        <v>0</v>
      </c>
      <c r="T54" s="181">
        <v>0</v>
      </c>
      <c r="U54" s="181"/>
      <c r="V54" s="181"/>
      <c r="W54" s="181">
        <v>0</v>
      </c>
      <c r="X54" s="181"/>
      <c r="Y54" s="181">
        <v>0</v>
      </c>
      <c r="Z54" s="181">
        <v>0</v>
      </c>
      <c r="AA54" s="181">
        <v>0</v>
      </c>
      <c r="AB54" s="181"/>
      <c r="AC54" s="181"/>
      <c r="AD54" s="181">
        <v>0</v>
      </c>
      <c r="AE54" s="181">
        <v>1</v>
      </c>
      <c r="AF54" s="181">
        <v>1</v>
      </c>
      <c r="AG54" s="181">
        <v>0</v>
      </c>
      <c r="AH54" s="146">
        <f t="shared" si="53"/>
        <v>2</v>
      </c>
    </row>
    <row r="55" spans="1:35" ht="15.75" x14ac:dyDescent="0.25">
      <c r="A55" s="292"/>
      <c r="B55" s="296"/>
      <c r="C55" s="99" t="s">
        <v>104</v>
      </c>
      <c r="D55" s="181">
        <v>66</v>
      </c>
      <c r="E55" s="181">
        <v>76</v>
      </c>
      <c r="F55" s="181"/>
      <c r="G55" s="181"/>
      <c r="H55" s="181"/>
      <c r="I55" s="181">
        <v>66</v>
      </c>
      <c r="J55" s="181">
        <v>71</v>
      </c>
      <c r="K55" s="181">
        <v>79</v>
      </c>
      <c r="L55" s="181">
        <v>57</v>
      </c>
      <c r="M55" s="181">
        <v>82</v>
      </c>
      <c r="N55" s="181"/>
      <c r="O55" s="181"/>
      <c r="P55" s="181">
        <v>101</v>
      </c>
      <c r="Q55" s="181">
        <v>77</v>
      </c>
      <c r="R55" s="181">
        <v>90</v>
      </c>
      <c r="S55" s="181">
        <v>68</v>
      </c>
      <c r="T55" s="181">
        <v>93</v>
      </c>
      <c r="U55" s="181"/>
      <c r="V55" s="181"/>
      <c r="W55" s="181">
        <v>67</v>
      </c>
      <c r="X55" s="181"/>
      <c r="Y55" s="181">
        <v>68</v>
      </c>
      <c r="Z55" s="181">
        <v>73</v>
      </c>
      <c r="AA55" s="181">
        <v>71</v>
      </c>
      <c r="AB55" s="181"/>
      <c r="AC55" s="181"/>
      <c r="AD55" s="181">
        <v>92</v>
      </c>
      <c r="AE55" s="181">
        <v>80</v>
      </c>
      <c r="AF55" s="181">
        <v>64</v>
      </c>
      <c r="AG55" s="181">
        <v>61</v>
      </c>
      <c r="AH55" s="146">
        <f t="shared" si="53"/>
        <v>1502</v>
      </c>
    </row>
    <row r="56" spans="1:35" ht="15.75" x14ac:dyDescent="0.25">
      <c r="A56" s="292"/>
      <c r="B56" s="296"/>
      <c r="C56" s="99" t="s">
        <v>105</v>
      </c>
      <c r="D56" s="181">
        <v>0</v>
      </c>
      <c r="E56" s="181">
        <v>0</v>
      </c>
      <c r="F56" s="181"/>
      <c r="G56" s="181"/>
      <c r="H56" s="181"/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/>
      <c r="O56" s="181"/>
      <c r="P56" s="181">
        <v>0</v>
      </c>
      <c r="Q56" s="181">
        <v>0</v>
      </c>
      <c r="R56" s="181">
        <v>0</v>
      </c>
      <c r="S56" s="181">
        <v>0</v>
      </c>
      <c r="T56" s="181">
        <v>0</v>
      </c>
      <c r="U56" s="181"/>
      <c r="V56" s="181"/>
      <c r="W56" s="181">
        <v>0</v>
      </c>
      <c r="X56" s="181"/>
      <c r="Y56" s="181">
        <v>0</v>
      </c>
      <c r="Z56" s="181">
        <v>0</v>
      </c>
      <c r="AA56" s="181">
        <v>1</v>
      </c>
      <c r="AB56" s="181"/>
      <c r="AC56" s="181"/>
      <c r="AD56" s="181">
        <v>0</v>
      </c>
      <c r="AE56" s="181">
        <v>1</v>
      </c>
      <c r="AF56" s="181">
        <v>1</v>
      </c>
      <c r="AG56" s="181">
        <v>0</v>
      </c>
      <c r="AH56" s="146">
        <f t="shared" si="53"/>
        <v>3</v>
      </c>
    </row>
    <row r="57" spans="1:35" ht="15.75" x14ac:dyDescent="0.25">
      <c r="A57" s="292"/>
      <c r="B57" s="296"/>
      <c r="C57" s="99" t="s">
        <v>106</v>
      </c>
      <c r="D57" s="181">
        <v>22</v>
      </c>
      <c r="E57" s="181">
        <v>39</v>
      </c>
      <c r="F57" s="181"/>
      <c r="G57" s="181"/>
      <c r="H57" s="181"/>
      <c r="I57" s="181">
        <v>35</v>
      </c>
      <c r="J57" s="181">
        <v>35</v>
      </c>
      <c r="K57" s="181">
        <v>48</v>
      </c>
      <c r="L57" s="181">
        <v>27</v>
      </c>
      <c r="M57" s="181">
        <v>59</v>
      </c>
      <c r="N57" s="181"/>
      <c r="O57" s="181"/>
      <c r="P57" s="181">
        <v>30</v>
      </c>
      <c r="Q57" s="181">
        <v>26</v>
      </c>
      <c r="R57" s="181">
        <v>48</v>
      </c>
      <c r="S57" s="181">
        <v>32</v>
      </c>
      <c r="T57" s="181">
        <v>44</v>
      </c>
      <c r="U57" s="181"/>
      <c r="V57" s="181"/>
      <c r="W57" s="181">
        <v>33</v>
      </c>
      <c r="X57" s="181"/>
      <c r="Y57" s="181">
        <v>37</v>
      </c>
      <c r="Z57" s="181">
        <v>24</v>
      </c>
      <c r="AA57" s="181">
        <v>34</v>
      </c>
      <c r="AB57" s="181"/>
      <c r="AC57" s="181"/>
      <c r="AD57" s="181">
        <v>45</v>
      </c>
      <c r="AE57" s="181">
        <v>45</v>
      </c>
      <c r="AF57" s="181">
        <v>37</v>
      </c>
      <c r="AG57" s="181">
        <v>30</v>
      </c>
      <c r="AH57" s="146">
        <f t="shared" si="53"/>
        <v>730</v>
      </c>
    </row>
    <row r="58" spans="1:35" ht="15.75" x14ac:dyDescent="0.25">
      <c r="A58" s="292"/>
      <c r="B58" s="296"/>
      <c r="C58" s="99" t="s">
        <v>107</v>
      </c>
      <c r="D58" s="181">
        <v>0</v>
      </c>
      <c r="E58" s="181">
        <v>0</v>
      </c>
      <c r="F58" s="181"/>
      <c r="G58" s="181"/>
      <c r="H58" s="181"/>
      <c r="I58" s="181">
        <v>0</v>
      </c>
      <c r="J58" s="181">
        <v>0</v>
      </c>
      <c r="K58" s="181">
        <v>0</v>
      </c>
      <c r="L58" s="181">
        <v>0</v>
      </c>
      <c r="M58" s="181">
        <v>0</v>
      </c>
      <c r="N58" s="181"/>
      <c r="O58" s="181"/>
      <c r="P58" s="181">
        <v>0</v>
      </c>
      <c r="Q58" s="181">
        <v>0</v>
      </c>
      <c r="R58" s="181">
        <v>0</v>
      </c>
      <c r="S58" s="181">
        <v>1</v>
      </c>
      <c r="T58" s="181">
        <v>0</v>
      </c>
      <c r="U58" s="181"/>
      <c r="V58" s="181"/>
      <c r="W58" s="181">
        <v>0</v>
      </c>
      <c r="X58" s="181"/>
      <c r="Y58" s="181">
        <v>0</v>
      </c>
      <c r="Z58" s="181">
        <v>0</v>
      </c>
      <c r="AA58" s="181">
        <v>0</v>
      </c>
      <c r="AB58" s="181"/>
      <c r="AC58" s="181"/>
      <c r="AD58" s="181">
        <v>0</v>
      </c>
      <c r="AE58" s="181">
        <v>1</v>
      </c>
      <c r="AF58" s="181">
        <v>0</v>
      </c>
      <c r="AG58" s="181">
        <v>0</v>
      </c>
      <c r="AH58" s="146">
        <f t="shared" si="53"/>
        <v>2</v>
      </c>
    </row>
    <row r="59" spans="1:35" ht="15.75" x14ac:dyDescent="0.25">
      <c r="A59" s="292"/>
      <c r="B59" s="296"/>
      <c r="C59" s="99" t="s">
        <v>108</v>
      </c>
      <c r="D59" s="181">
        <v>62</v>
      </c>
      <c r="E59" s="181">
        <v>75</v>
      </c>
      <c r="F59" s="181"/>
      <c r="G59" s="181"/>
      <c r="H59" s="181"/>
      <c r="I59" s="181">
        <v>77</v>
      </c>
      <c r="J59" s="181">
        <v>67</v>
      </c>
      <c r="K59" s="181">
        <v>83</v>
      </c>
      <c r="L59" s="181">
        <v>62</v>
      </c>
      <c r="M59" s="181">
        <v>83</v>
      </c>
      <c r="N59" s="181"/>
      <c r="O59" s="181"/>
      <c r="P59" s="181">
        <v>81</v>
      </c>
      <c r="Q59" s="181">
        <v>79</v>
      </c>
      <c r="R59" s="181">
        <v>73</v>
      </c>
      <c r="S59" s="181">
        <v>80</v>
      </c>
      <c r="T59" s="181">
        <v>85</v>
      </c>
      <c r="U59" s="181"/>
      <c r="V59" s="181"/>
      <c r="W59" s="181">
        <v>60</v>
      </c>
      <c r="X59" s="181"/>
      <c r="Y59" s="181">
        <v>69</v>
      </c>
      <c r="Z59" s="181">
        <v>67</v>
      </c>
      <c r="AA59" s="181">
        <v>84</v>
      </c>
      <c r="AB59" s="181"/>
      <c r="AC59" s="181"/>
      <c r="AD59" s="181">
        <v>85</v>
      </c>
      <c r="AE59" s="181">
        <v>68</v>
      </c>
      <c r="AF59" s="181">
        <v>63</v>
      </c>
      <c r="AG59" s="181">
        <v>69</v>
      </c>
      <c r="AH59" s="146">
        <f t="shared" si="53"/>
        <v>1472</v>
      </c>
    </row>
    <row r="60" spans="1:35" ht="15.75" x14ac:dyDescent="0.25">
      <c r="A60" s="292"/>
      <c r="B60" s="296"/>
      <c r="C60" s="99" t="s">
        <v>109</v>
      </c>
      <c r="D60" s="181">
        <v>0</v>
      </c>
      <c r="E60" s="181">
        <v>1</v>
      </c>
      <c r="F60" s="181"/>
      <c r="G60" s="181"/>
      <c r="H60" s="181"/>
      <c r="I60" s="181">
        <v>0</v>
      </c>
      <c r="J60" s="181">
        <v>1</v>
      </c>
      <c r="K60" s="181">
        <v>1</v>
      </c>
      <c r="L60" s="181">
        <v>1</v>
      </c>
      <c r="M60" s="181">
        <v>1</v>
      </c>
      <c r="N60" s="181"/>
      <c r="O60" s="181"/>
      <c r="P60" s="181">
        <v>1</v>
      </c>
      <c r="Q60" s="181">
        <v>0</v>
      </c>
      <c r="R60" s="181">
        <v>0</v>
      </c>
      <c r="S60" s="181">
        <v>1</v>
      </c>
      <c r="T60" s="181">
        <v>0</v>
      </c>
      <c r="U60" s="181"/>
      <c r="V60" s="181"/>
      <c r="W60" s="181">
        <v>0</v>
      </c>
      <c r="X60" s="181"/>
      <c r="Y60" s="181">
        <v>0</v>
      </c>
      <c r="Z60" s="181">
        <v>0</v>
      </c>
      <c r="AA60" s="181">
        <v>0</v>
      </c>
      <c r="AB60" s="181"/>
      <c r="AC60" s="181"/>
      <c r="AD60" s="181">
        <v>0</v>
      </c>
      <c r="AE60" s="181">
        <v>0</v>
      </c>
      <c r="AF60" s="181">
        <v>0</v>
      </c>
      <c r="AG60" s="181">
        <v>0</v>
      </c>
      <c r="AH60" s="146">
        <f t="shared" si="53"/>
        <v>7</v>
      </c>
    </row>
    <row r="61" spans="1:35" ht="15.75" x14ac:dyDescent="0.25">
      <c r="A61" s="292"/>
      <c r="B61" s="296"/>
      <c r="C61" s="99" t="s">
        <v>110</v>
      </c>
      <c r="D61" s="181">
        <v>12</v>
      </c>
      <c r="E61" s="181">
        <v>22</v>
      </c>
      <c r="F61" s="181"/>
      <c r="G61" s="181"/>
      <c r="H61" s="181"/>
      <c r="I61" s="181">
        <v>19</v>
      </c>
      <c r="J61" s="181">
        <v>19</v>
      </c>
      <c r="K61" s="181">
        <v>26</v>
      </c>
      <c r="L61" s="181">
        <v>14</v>
      </c>
      <c r="M61" s="181">
        <v>20</v>
      </c>
      <c r="N61" s="181"/>
      <c r="O61" s="181"/>
      <c r="P61" s="181">
        <v>25</v>
      </c>
      <c r="Q61" s="181">
        <v>16</v>
      </c>
      <c r="R61" s="181">
        <v>24</v>
      </c>
      <c r="S61" s="181">
        <v>15</v>
      </c>
      <c r="T61" s="181">
        <v>18</v>
      </c>
      <c r="U61" s="181"/>
      <c r="V61" s="181"/>
      <c r="W61" s="181">
        <v>15</v>
      </c>
      <c r="X61" s="181"/>
      <c r="Y61" s="181">
        <v>17</v>
      </c>
      <c r="Z61" s="181">
        <v>14</v>
      </c>
      <c r="AA61" s="181">
        <v>19</v>
      </c>
      <c r="AB61" s="181"/>
      <c r="AC61" s="181"/>
      <c r="AD61" s="181">
        <v>19</v>
      </c>
      <c r="AE61" s="181">
        <v>19</v>
      </c>
      <c r="AF61" s="181">
        <v>19</v>
      </c>
      <c r="AG61" s="181">
        <v>10</v>
      </c>
      <c r="AH61" s="146">
        <f t="shared" si="53"/>
        <v>362</v>
      </c>
    </row>
    <row r="62" spans="1:35" ht="15.75" x14ac:dyDescent="0.25">
      <c r="A62" s="292"/>
      <c r="B62" s="296"/>
      <c r="C62" s="99" t="s">
        <v>111</v>
      </c>
      <c r="D62" s="181">
        <v>0</v>
      </c>
      <c r="E62" s="181">
        <v>0</v>
      </c>
      <c r="F62" s="181"/>
      <c r="G62" s="181"/>
      <c r="H62" s="181"/>
      <c r="I62" s="181">
        <v>0</v>
      </c>
      <c r="J62" s="181">
        <v>0</v>
      </c>
      <c r="K62" s="181">
        <v>0</v>
      </c>
      <c r="L62" s="181">
        <v>0</v>
      </c>
      <c r="M62" s="181">
        <v>0</v>
      </c>
      <c r="N62" s="181"/>
      <c r="O62" s="181"/>
      <c r="P62" s="181">
        <v>0</v>
      </c>
      <c r="Q62" s="181">
        <v>0</v>
      </c>
      <c r="R62" s="181">
        <v>0</v>
      </c>
      <c r="S62" s="181">
        <v>0</v>
      </c>
      <c r="T62" s="181">
        <v>0</v>
      </c>
      <c r="U62" s="181"/>
      <c r="V62" s="181"/>
      <c r="W62" s="181">
        <v>0</v>
      </c>
      <c r="X62" s="181"/>
      <c r="Y62" s="181">
        <v>0</v>
      </c>
      <c r="Z62" s="181">
        <v>0</v>
      </c>
      <c r="AA62" s="181">
        <v>0</v>
      </c>
      <c r="AB62" s="181"/>
      <c r="AC62" s="181"/>
      <c r="AD62" s="181">
        <v>0</v>
      </c>
      <c r="AE62" s="181">
        <v>0</v>
      </c>
      <c r="AF62" s="181">
        <v>0</v>
      </c>
      <c r="AG62" s="181">
        <v>0</v>
      </c>
      <c r="AH62" s="146">
        <f t="shared" si="53"/>
        <v>0</v>
      </c>
    </row>
    <row r="63" spans="1:35" ht="15.75" x14ac:dyDescent="0.25">
      <c r="A63" s="292"/>
      <c r="B63" s="296"/>
      <c r="C63" s="99" t="s">
        <v>112</v>
      </c>
      <c r="D63" s="181">
        <v>23</v>
      </c>
      <c r="E63" s="181">
        <v>22</v>
      </c>
      <c r="F63" s="181"/>
      <c r="G63" s="181"/>
      <c r="H63" s="181"/>
      <c r="I63" s="181">
        <v>24</v>
      </c>
      <c r="J63" s="181">
        <v>25</v>
      </c>
      <c r="K63" s="181">
        <v>26</v>
      </c>
      <c r="L63" s="181">
        <v>16</v>
      </c>
      <c r="M63" s="181">
        <v>29</v>
      </c>
      <c r="N63" s="181"/>
      <c r="O63" s="181"/>
      <c r="P63" s="181">
        <v>27</v>
      </c>
      <c r="Q63" s="181">
        <v>56</v>
      </c>
      <c r="R63" s="181">
        <v>57</v>
      </c>
      <c r="S63" s="181">
        <v>42</v>
      </c>
      <c r="T63" s="181">
        <v>36</v>
      </c>
      <c r="U63" s="181"/>
      <c r="V63" s="181"/>
      <c r="W63" s="181">
        <v>29</v>
      </c>
      <c r="X63" s="181"/>
      <c r="Y63" s="181">
        <v>21</v>
      </c>
      <c r="Z63" s="181">
        <v>22</v>
      </c>
      <c r="AA63" s="181">
        <v>24</v>
      </c>
      <c r="AB63" s="181"/>
      <c r="AC63" s="181"/>
      <c r="AD63" s="181">
        <v>47</v>
      </c>
      <c r="AE63" s="181">
        <v>22</v>
      </c>
      <c r="AF63" s="181">
        <v>23</v>
      </c>
      <c r="AG63" s="181">
        <v>28</v>
      </c>
      <c r="AH63" s="147">
        <f t="shared" si="53"/>
        <v>599</v>
      </c>
    </row>
    <row r="64" spans="1:35" ht="15.75" x14ac:dyDescent="0.25">
      <c r="A64" s="292"/>
      <c r="B64" s="296"/>
      <c r="C64" s="99" t="s">
        <v>113</v>
      </c>
      <c r="D64" s="181">
        <v>2</v>
      </c>
      <c r="E64" s="181">
        <v>2</v>
      </c>
      <c r="F64" s="181"/>
      <c r="G64" s="181"/>
      <c r="H64" s="181"/>
      <c r="I64" s="181">
        <v>3</v>
      </c>
      <c r="J64" s="181">
        <v>2</v>
      </c>
      <c r="K64" s="181">
        <v>1</v>
      </c>
      <c r="L64" s="181">
        <v>2</v>
      </c>
      <c r="M64" s="181">
        <v>6</v>
      </c>
      <c r="N64" s="181"/>
      <c r="O64" s="181"/>
      <c r="P64" s="181">
        <v>3</v>
      </c>
      <c r="Q64" s="181">
        <v>5</v>
      </c>
      <c r="R64" s="181">
        <v>2</v>
      </c>
      <c r="S64" s="181">
        <v>5</v>
      </c>
      <c r="T64" s="181">
        <v>3</v>
      </c>
      <c r="U64" s="181"/>
      <c r="V64" s="181"/>
      <c r="W64" s="181">
        <v>3</v>
      </c>
      <c r="X64" s="181"/>
      <c r="Y64" s="181">
        <v>2</v>
      </c>
      <c r="Z64" s="181">
        <v>2</v>
      </c>
      <c r="AA64" s="181">
        <v>3</v>
      </c>
      <c r="AB64" s="181"/>
      <c r="AC64" s="181"/>
      <c r="AD64" s="181">
        <v>3</v>
      </c>
      <c r="AE64" s="181">
        <v>3</v>
      </c>
      <c r="AF64" s="181">
        <v>2</v>
      </c>
      <c r="AG64" s="181">
        <v>1</v>
      </c>
      <c r="AH64" s="147">
        <f t="shared" si="53"/>
        <v>55</v>
      </c>
    </row>
    <row r="65" spans="1:35" ht="16.5" thickBot="1" x14ac:dyDescent="0.3">
      <c r="A65" s="292"/>
      <c r="B65" s="296"/>
      <c r="C65" s="100" t="s">
        <v>114</v>
      </c>
      <c r="D65" s="181">
        <v>120</v>
      </c>
      <c r="E65" s="181">
        <v>144</v>
      </c>
      <c r="F65" s="181"/>
      <c r="G65" s="181"/>
      <c r="H65" s="181"/>
      <c r="I65" s="181">
        <v>141</v>
      </c>
      <c r="J65" s="181">
        <v>131</v>
      </c>
      <c r="K65" s="181">
        <v>162</v>
      </c>
      <c r="L65" s="181">
        <v>103</v>
      </c>
      <c r="M65" s="181">
        <v>133</v>
      </c>
      <c r="N65" s="181"/>
      <c r="O65" s="181"/>
      <c r="P65" s="181">
        <v>113</v>
      </c>
      <c r="Q65" s="181">
        <v>91</v>
      </c>
      <c r="R65" s="181">
        <v>109</v>
      </c>
      <c r="S65" s="181">
        <v>120</v>
      </c>
      <c r="T65" s="181">
        <v>130</v>
      </c>
      <c r="U65" s="181"/>
      <c r="V65" s="181"/>
      <c r="W65" s="181">
        <v>81</v>
      </c>
      <c r="X65" s="181"/>
      <c r="Y65" s="181">
        <v>146</v>
      </c>
      <c r="Z65" s="181">
        <v>176</v>
      </c>
      <c r="AA65" s="181">
        <v>221</v>
      </c>
      <c r="AB65" s="181"/>
      <c r="AC65" s="181"/>
      <c r="AD65" s="181">
        <v>125</v>
      </c>
      <c r="AE65" s="181">
        <v>222</v>
      </c>
      <c r="AF65" s="181">
        <v>161</v>
      </c>
      <c r="AG65" s="181">
        <v>157</v>
      </c>
      <c r="AH65" s="151">
        <f t="shared" si="53"/>
        <v>2786</v>
      </c>
    </row>
    <row r="66" spans="1:35" ht="18.75" x14ac:dyDescent="0.25">
      <c r="A66" s="292"/>
      <c r="B66" s="297" t="s">
        <v>72</v>
      </c>
      <c r="C66" s="298"/>
      <c r="D66" s="182">
        <f>SUM(D51:D65)</f>
        <v>329</v>
      </c>
      <c r="E66" s="182">
        <f>SUM(E51:E65)</f>
        <v>410</v>
      </c>
      <c r="F66" s="181"/>
      <c r="G66" s="182"/>
      <c r="H66" s="182"/>
      <c r="I66" s="182">
        <f t="shared" ref="I66" si="54">SUM(I51:I65)</f>
        <v>399</v>
      </c>
      <c r="J66" s="182">
        <f t="shared" ref="J66" si="55">SUM(J51:J65)</f>
        <v>380</v>
      </c>
      <c r="K66" s="182">
        <f t="shared" ref="K66" si="56">SUM(K51:K65)</f>
        <v>475</v>
      </c>
      <c r="L66" s="182">
        <f t="shared" ref="L66" si="57">SUM(L51:L65)</f>
        <v>304</v>
      </c>
      <c r="M66" s="182">
        <f t="shared" ref="M66" si="58">SUM(M51:M65)</f>
        <v>459</v>
      </c>
      <c r="N66" s="182"/>
      <c r="O66" s="182"/>
      <c r="P66" s="182">
        <f t="shared" ref="P66" si="59">SUM(P51:P65)</f>
        <v>425</v>
      </c>
      <c r="Q66" s="182">
        <f t="shared" ref="Q66" si="60">SUM(Q51:Q65)</f>
        <v>377</v>
      </c>
      <c r="R66" s="182">
        <f t="shared" ref="R66" si="61">SUM(R51:R65)</f>
        <v>450</v>
      </c>
      <c r="S66" s="182">
        <f t="shared" ref="S66" si="62">SUM(S51:S65)</f>
        <v>407</v>
      </c>
      <c r="T66" s="182">
        <f t="shared" ref="T66" si="63">SUM(T51:T65)</f>
        <v>449</v>
      </c>
      <c r="U66" s="182"/>
      <c r="V66" s="182"/>
      <c r="W66" s="182">
        <f t="shared" ref="W66" si="64">SUM(W51:W65)</f>
        <v>319</v>
      </c>
      <c r="X66" s="181"/>
      <c r="Y66" s="182">
        <f t="shared" ref="Y66" si="65">SUM(Y51:Y65)</f>
        <v>392</v>
      </c>
      <c r="Z66" s="182">
        <f t="shared" ref="Z66" si="66">SUM(Z51:Z65)</f>
        <v>409</v>
      </c>
      <c r="AA66" s="182">
        <f t="shared" ref="AA66" si="67">SUM(AA51:AA65)</f>
        <v>500</v>
      </c>
      <c r="AB66" s="182"/>
      <c r="AC66" s="182"/>
      <c r="AD66" s="182">
        <f t="shared" ref="AD66" si="68">SUM(AD51:AD65)</f>
        <v>462</v>
      </c>
      <c r="AE66" s="182">
        <f t="shared" ref="AE66" si="69">SUM(AE51:AE65)</f>
        <v>500</v>
      </c>
      <c r="AF66" s="182">
        <f t="shared" ref="AF66:AG66" si="70">SUM(AF51:AF65)</f>
        <v>402</v>
      </c>
      <c r="AG66" s="182">
        <f t="shared" si="70"/>
        <v>393</v>
      </c>
      <c r="AH66" s="150">
        <f t="shared" si="53"/>
        <v>8241</v>
      </c>
    </row>
    <row r="67" spans="1:35" ht="18.75" x14ac:dyDescent="0.25">
      <c r="A67" s="292"/>
      <c r="B67" s="299" t="s">
        <v>71</v>
      </c>
      <c r="C67" s="300"/>
      <c r="D67" s="104">
        <v>322</v>
      </c>
      <c r="E67" s="104">
        <v>394</v>
      </c>
      <c r="F67" s="181"/>
      <c r="G67" s="104"/>
      <c r="H67" s="104"/>
      <c r="I67" s="104">
        <v>391</v>
      </c>
      <c r="J67" s="104">
        <v>368</v>
      </c>
      <c r="K67" s="104">
        <v>469</v>
      </c>
      <c r="L67" s="104">
        <v>280</v>
      </c>
      <c r="M67" s="104">
        <v>451</v>
      </c>
      <c r="N67" s="104"/>
      <c r="O67" s="104"/>
      <c r="P67" s="104">
        <v>413</v>
      </c>
      <c r="Q67" s="104">
        <v>369</v>
      </c>
      <c r="R67" s="104">
        <v>443</v>
      </c>
      <c r="S67" s="104">
        <v>402</v>
      </c>
      <c r="T67" s="104">
        <v>422</v>
      </c>
      <c r="U67" s="104"/>
      <c r="V67" s="104"/>
      <c r="W67" s="104">
        <v>311</v>
      </c>
      <c r="X67" s="181"/>
      <c r="Y67" s="104">
        <v>380</v>
      </c>
      <c r="Z67" s="104">
        <v>407</v>
      </c>
      <c r="AA67" s="104">
        <v>494</v>
      </c>
      <c r="AB67" s="104"/>
      <c r="AC67" s="104"/>
      <c r="AD67" s="104">
        <v>443</v>
      </c>
      <c r="AE67" s="104">
        <v>492</v>
      </c>
      <c r="AF67" s="104">
        <v>400</v>
      </c>
      <c r="AG67" s="104">
        <v>390</v>
      </c>
      <c r="AH67" s="145">
        <f t="shared" si="53"/>
        <v>8041</v>
      </c>
    </row>
    <row r="68" spans="1:35" ht="18.75" x14ac:dyDescent="0.25">
      <c r="A68" s="292"/>
      <c r="B68" s="301" t="s">
        <v>115</v>
      </c>
      <c r="C68" s="302"/>
      <c r="D68" s="104">
        <v>500</v>
      </c>
      <c r="E68" s="104">
        <v>500</v>
      </c>
      <c r="F68" s="181"/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81"/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46">
        <f t="shared" si="53"/>
        <v>10000</v>
      </c>
    </row>
    <row r="69" spans="1:35" ht="18.75" x14ac:dyDescent="0.25">
      <c r="A69" s="292"/>
      <c r="B69" s="301" t="s">
        <v>125</v>
      </c>
      <c r="C69" s="302"/>
      <c r="D69" s="104">
        <f t="shared" ref="D69" si="71">D68-D67</f>
        <v>178</v>
      </c>
      <c r="E69" s="104">
        <f t="shared" ref="E69:I69" si="72">E68-E67</f>
        <v>106</v>
      </c>
      <c r="F69" s="181"/>
      <c r="G69" s="104"/>
      <c r="H69" s="104"/>
      <c r="I69" s="104">
        <f t="shared" si="72"/>
        <v>109</v>
      </c>
      <c r="J69" s="104">
        <f t="shared" ref="J69:AF69" si="73">J68-J67</f>
        <v>132</v>
      </c>
      <c r="K69" s="104">
        <f t="shared" si="73"/>
        <v>31</v>
      </c>
      <c r="L69" s="104">
        <f t="shared" si="73"/>
        <v>220</v>
      </c>
      <c r="M69" s="104">
        <f t="shared" si="73"/>
        <v>49</v>
      </c>
      <c r="N69" s="104"/>
      <c r="O69" s="104"/>
      <c r="P69" s="104">
        <f t="shared" si="73"/>
        <v>87</v>
      </c>
      <c r="Q69" s="104">
        <f t="shared" si="73"/>
        <v>131</v>
      </c>
      <c r="R69" s="104">
        <f t="shared" si="73"/>
        <v>57</v>
      </c>
      <c r="S69" s="104">
        <f t="shared" si="73"/>
        <v>98</v>
      </c>
      <c r="T69" s="104">
        <f t="shared" si="73"/>
        <v>78</v>
      </c>
      <c r="U69" s="104"/>
      <c r="V69" s="104"/>
      <c r="W69" s="104">
        <f t="shared" si="73"/>
        <v>189</v>
      </c>
      <c r="X69" s="181"/>
      <c r="Y69" s="104">
        <f t="shared" si="73"/>
        <v>120</v>
      </c>
      <c r="Z69" s="104">
        <f t="shared" si="73"/>
        <v>93</v>
      </c>
      <c r="AA69" s="104">
        <f t="shared" si="73"/>
        <v>6</v>
      </c>
      <c r="AB69" s="104"/>
      <c r="AC69" s="104"/>
      <c r="AD69" s="104">
        <f t="shared" si="73"/>
        <v>57</v>
      </c>
      <c r="AE69" s="104">
        <f t="shared" si="73"/>
        <v>8</v>
      </c>
      <c r="AF69" s="104">
        <f t="shared" si="73"/>
        <v>100</v>
      </c>
      <c r="AG69" s="104">
        <f t="shared" ref="AG69" si="74">AG68-AG67</f>
        <v>110</v>
      </c>
      <c r="AH69" s="153">
        <f t="shared" si="53"/>
        <v>1959</v>
      </c>
    </row>
    <row r="70" spans="1:35" ht="18.75" x14ac:dyDescent="0.25">
      <c r="A70" s="292"/>
      <c r="B70" s="301" t="s">
        <v>197</v>
      </c>
      <c r="C70" s="302"/>
      <c r="D70" s="104">
        <f>D68-D66</f>
        <v>171</v>
      </c>
      <c r="E70" s="104">
        <f>E68-E66</f>
        <v>90</v>
      </c>
      <c r="F70" s="181"/>
      <c r="G70" s="104"/>
      <c r="H70" s="104"/>
      <c r="I70" s="104">
        <f t="shared" ref="I70" si="75">I68-I66</f>
        <v>101</v>
      </c>
      <c r="J70" s="104">
        <f t="shared" ref="J70:AF70" si="76">J68-J66</f>
        <v>120</v>
      </c>
      <c r="K70" s="104">
        <f t="shared" si="76"/>
        <v>25</v>
      </c>
      <c r="L70" s="104">
        <f t="shared" si="76"/>
        <v>196</v>
      </c>
      <c r="M70" s="104">
        <f t="shared" si="76"/>
        <v>41</v>
      </c>
      <c r="N70" s="104"/>
      <c r="O70" s="104"/>
      <c r="P70" s="104">
        <f t="shared" si="76"/>
        <v>75</v>
      </c>
      <c r="Q70" s="104">
        <f t="shared" si="76"/>
        <v>123</v>
      </c>
      <c r="R70" s="104">
        <f t="shared" si="76"/>
        <v>50</v>
      </c>
      <c r="S70" s="104">
        <f t="shared" si="76"/>
        <v>93</v>
      </c>
      <c r="T70" s="104">
        <f t="shared" si="76"/>
        <v>51</v>
      </c>
      <c r="U70" s="104"/>
      <c r="V70" s="104"/>
      <c r="W70" s="104">
        <f t="shared" si="76"/>
        <v>181</v>
      </c>
      <c r="X70" s="181"/>
      <c r="Y70" s="104">
        <f t="shared" si="76"/>
        <v>108</v>
      </c>
      <c r="Z70" s="104">
        <f t="shared" si="76"/>
        <v>91</v>
      </c>
      <c r="AA70" s="104">
        <f t="shared" si="76"/>
        <v>0</v>
      </c>
      <c r="AB70" s="104"/>
      <c r="AC70" s="104"/>
      <c r="AD70" s="104">
        <f t="shared" si="76"/>
        <v>38</v>
      </c>
      <c r="AE70" s="104">
        <f t="shared" si="76"/>
        <v>0</v>
      </c>
      <c r="AF70" s="104">
        <f t="shared" si="76"/>
        <v>98</v>
      </c>
      <c r="AG70" s="104">
        <f t="shared" ref="AG70" si="77">AG68-AG66</f>
        <v>107</v>
      </c>
      <c r="AH70" s="153">
        <f t="shared" si="53"/>
        <v>1759</v>
      </c>
    </row>
    <row r="71" spans="1:35" ht="16.5" thickBot="1" x14ac:dyDescent="0.3">
      <c r="A71" s="292"/>
      <c r="B71" s="303" t="s">
        <v>116</v>
      </c>
      <c r="C71" s="304"/>
      <c r="D71" s="104">
        <f>D52+D54+D56+D58+D60+D62</f>
        <v>0</v>
      </c>
      <c r="E71" s="104">
        <f>E52+E54+E56+E58+E60+E62</f>
        <v>1</v>
      </c>
      <c r="F71" s="181"/>
      <c r="G71" s="104"/>
      <c r="H71" s="104"/>
      <c r="I71" s="104">
        <f t="shared" ref="I71" si="78">I52+I54+I56+I58+I60+I62</f>
        <v>0</v>
      </c>
      <c r="J71" s="104">
        <f t="shared" ref="J71:AF71" si="79">J52+J54+J56+J58+J60+J62</f>
        <v>1</v>
      </c>
      <c r="K71" s="104">
        <f t="shared" si="79"/>
        <v>1</v>
      </c>
      <c r="L71" s="104">
        <f t="shared" si="79"/>
        <v>1</v>
      </c>
      <c r="M71" s="104">
        <f t="shared" si="79"/>
        <v>1</v>
      </c>
      <c r="N71" s="104"/>
      <c r="O71" s="104"/>
      <c r="P71" s="104">
        <f t="shared" si="79"/>
        <v>1</v>
      </c>
      <c r="Q71" s="104">
        <f t="shared" si="79"/>
        <v>0</v>
      </c>
      <c r="R71" s="104">
        <f t="shared" si="79"/>
        <v>0</v>
      </c>
      <c r="S71" s="104">
        <f t="shared" si="79"/>
        <v>2</v>
      </c>
      <c r="T71" s="104">
        <f t="shared" si="79"/>
        <v>0</v>
      </c>
      <c r="U71" s="104"/>
      <c r="V71" s="104"/>
      <c r="W71" s="104">
        <f t="shared" si="79"/>
        <v>0</v>
      </c>
      <c r="X71" s="181"/>
      <c r="Y71" s="104">
        <f t="shared" si="79"/>
        <v>0</v>
      </c>
      <c r="Z71" s="104">
        <f t="shared" si="79"/>
        <v>0</v>
      </c>
      <c r="AA71" s="104">
        <f t="shared" si="79"/>
        <v>1</v>
      </c>
      <c r="AB71" s="104"/>
      <c r="AC71" s="104"/>
      <c r="AD71" s="104">
        <f t="shared" si="79"/>
        <v>0</v>
      </c>
      <c r="AE71" s="104">
        <f t="shared" si="79"/>
        <v>3</v>
      </c>
      <c r="AF71" s="104">
        <f t="shared" si="79"/>
        <v>2</v>
      </c>
      <c r="AG71" s="104">
        <v>1</v>
      </c>
      <c r="AH71" s="149">
        <f t="shared" si="53"/>
        <v>15</v>
      </c>
    </row>
    <row r="72" spans="1:35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166</v>
      </c>
    </row>
    <row r="73" spans="1:35" ht="16.149999999999999" customHeight="1" thickBot="1" x14ac:dyDescent="0.3">
      <c r="A73" s="305" t="s">
        <v>150</v>
      </c>
      <c r="B73" s="310" t="s">
        <v>2</v>
      </c>
      <c r="C73" s="311"/>
      <c r="D73" s="109">
        <v>0</v>
      </c>
      <c r="E73" s="109">
        <v>0</v>
      </c>
      <c r="F73" s="109"/>
      <c r="G73" s="109"/>
      <c r="H73" s="109"/>
      <c r="I73" s="109">
        <v>3</v>
      </c>
      <c r="J73" s="109">
        <v>7</v>
      </c>
      <c r="K73" s="109">
        <v>4</v>
      </c>
      <c r="L73" s="109">
        <v>0</v>
      </c>
      <c r="M73" s="109">
        <v>1</v>
      </c>
      <c r="N73" s="109"/>
      <c r="O73" s="109"/>
      <c r="P73" s="109">
        <v>0</v>
      </c>
      <c r="Q73" s="109">
        <v>9</v>
      </c>
      <c r="R73" s="109">
        <v>6</v>
      </c>
      <c r="S73" s="109">
        <v>12</v>
      </c>
      <c r="T73" s="109">
        <v>1</v>
      </c>
      <c r="U73" s="109"/>
      <c r="V73" s="109"/>
      <c r="W73" s="109">
        <v>4</v>
      </c>
      <c r="X73" s="109"/>
      <c r="Y73" s="109">
        <v>1</v>
      </c>
      <c r="Z73" s="109">
        <v>5</v>
      </c>
      <c r="AA73" s="109">
        <v>1</v>
      </c>
      <c r="AB73" s="109"/>
      <c r="AC73" s="109"/>
      <c r="AD73" s="109">
        <v>3</v>
      </c>
      <c r="AE73" s="109">
        <v>4</v>
      </c>
      <c r="AF73" s="109">
        <v>0</v>
      </c>
      <c r="AG73" s="109">
        <v>0</v>
      </c>
      <c r="AH73" s="110">
        <f t="shared" ref="AH73:AH94" si="80">SUM(D73:AG73)</f>
        <v>61</v>
      </c>
      <c r="AI73" t="s">
        <v>244</v>
      </c>
    </row>
    <row r="74" spans="1:35" ht="15.75" x14ac:dyDescent="0.25">
      <c r="A74" s="306"/>
      <c r="B74" s="296" t="s">
        <v>3</v>
      </c>
      <c r="C74" s="99" t="s">
        <v>102</v>
      </c>
      <c r="D74" s="181">
        <v>23</v>
      </c>
      <c r="E74" s="181">
        <v>30</v>
      </c>
      <c r="F74" s="181"/>
      <c r="G74" s="181"/>
      <c r="H74" s="181"/>
      <c r="I74" s="181">
        <v>48</v>
      </c>
      <c r="J74" s="181">
        <v>32</v>
      </c>
      <c r="K74" s="181">
        <v>9</v>
      </c>
      <c r="L74" s="181">
        <v>6</v>
      </c>
      <c r="M74" s="181">
        <v>10</v>
      </c>
      <c r="N74" s="181"/>
      <c r="O74" s="181"/>
      <c r="P74" s="181">
        <v>13</v>
      </c>
      <c r="Q74" s="181">
        <v>12</v>
      </c>
      <c r="R74" s="181">
        <v>16</v>
      </c>
      <c r="S74" s="181">
        <v>21</v>
      </c>
      <c r="T74" s="181">
        <v>10</v>
      </c>
      <c r="U74" s="181"/>
      <c r="V74" s="181"/>
      <c r="W74" s="181">
        <v>9</v>
      </c>
      <c r="X74" s="181"/>
      <c r="Y74" s="181">
        <v>23</v>
      </c>
      <c r="Z74" s="181">
        <v>13</v>
      </c>
      <c r="AA74" s="181">
        <v>19</v>
      </c>
      <c r="AB74" s="181"/>
      <c r="AC74" s="181"/>
      <c r="AD74" s="181">
        <v>14</v>
      </c>
      <c r="AE74" s="181">
        <v>14</v>
      </c>
      <c r="AF74" s="181">
        <v>0</v>
      </c>
      <c r="AG74" s="181">
        <v>0</v>
      </c>
      <c r="AH74" s="146">
        <f t="shared" si="80"/>
        <v>322</v>
      </c>
    </row>
    <row r="75" spans="1:35" ht="15.75" x14ac:dyDescent="0.25">
      <c r="A75" s="306"/>
      <c r="B75" s="296"/>
      <c r="C75" s="99" t="s">
        <v>103</v>
      </c>
      <c r="D75" s="181">
        <v>4</v>
      </c>
      <c r="E75" s="181">
        <v>0</v>
      </c>
      <c r="F75" s="181"/>
      <c r="G75" s="181"/>
      <c r="H75" s="181"/>
      <c r="I75" s="181">
        <v>0</v>
      </c>
      <c r="J75" s="181">
        <v>0</v>
      </c>
      <c r="K75" s="181">
        <v>3</v>
      </c>
      <c r="L75" s="181">
        <v>0</v>
      </c>
      <c r="M75" s="181">
        <v>0</v>
      </c>
      <c r="N75" s="181"/>
      <c r="O75" s="181"/>
      <c r="P75" s="181">
        <v>0</v>
      </c>
      <c r="Q75" s="181">
        <v>0</v>
      </c>
      <c r="R75" s="181">
        <v>0</v>
      </c>
      <c r="S75" s="181">
        <v>0</v>
      </c>
      <c r="T75" s="181">
        <v>0</v>
      </c>
      <c r="U75" s="181"/>
      <c r="V75" s="181"/>
      <c r="W75" s="181">
        <v>0</v>
      </c>
      <c r="X75" s="181"/>
      <c r="Y75" s="181">
        <v>3</v>
      </c>
      <c r="Z75" s="181">
        <v>0</v>
      </c>
      <c r="AA75" s="181">
        <v>0</v>
      </c>
      <c r="AB75" s="181"/>
      <c r="AC75" s="181"/>
      <c r="AD75" s="181">
        <v>4</v>
      </c>
      <c r="AE75" s="181">
        <v>0</v>
      </c>
      <c r="AF75" s="181">
        <v>0</v>
      </c>
      <c r="AG75" s="181">
        <v>0</v>
      </c>
      <c r="AH75" s="146">
        <f t="shared" si="80"/>
        <v>14</v>
      </c>
    </row>
    <row r="76" spans="1:35" ht="15.75" x14ac:dyDescent="0.25">
      <c r="A76" s="306"/>
      <c r="B76" s="296"/>
      <c r="C76" s="99" t="s">
        <v>117</v>
      </c>
      <c r="D76" s="181">
        <v>11</v>
      </c>
      <c r="E76" s="181">
        <v>18</v>
      </c>
      <c r="F76" s="181"/>
      <c r="G76" s="181"/>
      <c r="H76" s="181"/>
      <c r="I76" s="181">
        <v>35</v>
      </c>
      <c r="J76" s="181">
        <v>33</v>
      </c>
      <c r="K76" s="181">
        <v>12</v>
      </c>
      <c r="L76" s="181">
        <v>8</v>
      </c>
      <c r="M76" s="181">
        <v>14</v>
      </c>
      <c r="N76" s="181"/>
      <c r="O76" s="181"/>
      <c r="P76" s="181">
        <v>8</v>
      </c>
      <c r="Q76" s="181">
        <v>17</v>
      </c>
      <c r="R76" s="181">
        <v>12</v>
      </c>
      <c r="S76" s="181">
        <v>21</v>
      </c>
      <c r="T76" s="253">
        <v>17</v>
      </c>
      <c r="U76" s="181"/>
      <c r="V76" s="181"/>
      <c r="W76" s="181">
        <v>9</v>
      </c>
      <c r="X76" s="181"/>
      <c r="Y76" s="181">
        <v>23</v>
      </c>
      <c r="Z76" s="181">
        <v>14</v>
      </c>
      <c r="AA76" s="181">
        <v>15</v>
      </c>
      <c r="AB76" s="181"/>
      <c r="AC76" s="181"/>
      <c r="AD76" s="181">
        <v>12</v>
      </c>
      <c r="AE76" s="181">
        <v>13</v>
      </c>
      <c r="AF76" s="181">
        <v>0</v>
      </c>
      <c r="AG76" s="181">
        <v>0</v>
      </c>
      <c r="AH76" s="146">
        <f t="shared" si="80"/>
        <v>292</v>
      </c>
    </row>
    <row r="77" spans="1:35" ht="15.75" x14ac:dyDescent="0.25">
      <c r="A77" s="306"/>
      <c r="B77" s="296"/>
      <c r="C77" s="99" t="s">
        <v>118</v>
      </c>
      <c r="D77" s="181">
        <v>1</v>
      </c>
      <c r="E77" s="181">
        <v>0</v>
      </c>
      <c r="F77" s="181"/>
      <c r="G77" s="181"/>
      <c r="H77" s="181"/>
      <c r="I77" s="181">
        <v>0</v>
      </c>
      <c r="J77" s="181">
        <v>1</v>
      </c>
      <c r="K77" s="181">
        <v>0</v>
      </c>
      <c r="L77" s="181">
        <v>0</v>
      </c>
      <c r="M77" s="181">
        <v>1</v>
      </c>
      <c r="N77" s="181"/>
      <c r="O77" s="181"/>
      <c r="P77" s="181">
        <v>1</v>
      </c>
      <c r="Q77" s="181">
        <v>1</v>
      </c>
      <c r="R77" s="181">
        <v>1</v>
      </c>
      <c r="S77" s="181">
        <v>0</v>
      </c>
      <c r="T77" s="181">
        <v>1</v>
      </c>
      <c r="U77" s="181"/>
      <c r="V77" s="181"/>
      <c r="W77" s="181">
        <v>0</v>
      </c>
      <c r="X77" s="181"/>
      <c r="Y77" s="181">
        <v>0</v>
      </c>
      <c r="Z77" s="181">
        <v>0</v>
      </c>
      <c r="AA77" s="181">
        <v>0</v>
      </c>
      <c r="AB77" s="181"/>
      <c r="AC77" s="181"/>
      <c r="AD77" s="181">
        <v>1</v>
      </c>
      <c r="AE77" s="181">
        <v>1</v>
      </c>
      <c r="AF77" s="181">
        <v>0</v>
      </c>
      <c r="AG77" s="181">
        <v>0</v>
      </c>
      <c r="AH77" s="146">
        <f t="shared" si="80"/>
        <v>9</v>
      </c>
    </row>
    <row r="78" spans="1:35" ht="15.75" x14ac:dyDescent="0.25">
      <c r="A78" s="306"/>
      <c r="B78" s="296"/>
      <c r="C78" s="99" t="s">
        <v>104</v>
      </c>
      <c r="D78" s="181">
        <v>45</v>
      </c>
      <c r="E78" s="181">
        <v>77</v>
      </c>
      <c r="F78" s="181"/>
      <c r="G78" s="181"/>
      <c r="H78" s="181"/>
      <c r="I78" s="181">
        <v>89</v>
      </c>
      <c r="J78" s="181">
        <v>88</v>
      </c>
      <c r="K78" s="181">
        <v>58</v>
      </c>
      <c r="L78" s="181">
        <v>41</v>
      </c>
      <c r="M78" s="181">
        <v>80</v>
      </c>
      <c r="N78" s="181"/>
      <c r="O78" s="181"/>
      <c r="P78" s="181">
        <v>73</v>
      </c>
      <c r="Q78" s="181">
        <v>62</v>
      </c>
      <c r="R78" s="181">
        <v>54</v>
      </c>
      <c r="S78" s="181">
        <v>59</v>
      </c>
      <c r="T78" s="181">
        <v>65</v>
      </c>
      <c r="U78" s="181"/>
      <c r="V78" s="181"/>
      <c r="W78" s="181">
        <v>54</v>
      </c>
      <c r="X78" s="181"/>
      <c r="Y78" s="181">
        <v>75</v>
      </c>
      <c r="Z78" s="181">
        <v>41</v>
      </c>
      <c r="AA78" s="181">
        <v>69</v>
      </c>
      <c r="AB78" s="181"/>
      <c r="AC78" s="181"/>
      <c r="AD78" s="181">
        <v>70</v>
      </c>
      <c r="AE78" s="181">
        <v>57</v>
      </c>
      <c r="AF78" s="181">
        <v>0</v>
      </c>
      <c r="AG78" s="181">
        <v>0</v>
      </c>
      <c r="AH78" s="146">
        <f t="shared" si="80"/>
        <v>1157</v>
      </c>
    </row>
    <row r="79" spans="1:35" ht="15.75" x14ac:dyDescent="0.25">
      <c r="A79" s="306"/>
      <c r="B79" s="296"/>
      <c r="C79" s="99" t="s">
        <v>105</v>
      </c>
      <c r="D79" s="181">
        <v>3</v>
      </c>
      <c r="E79" s="181">
        <v>2</v>
      </c>
      <c r="F79" s="181"/>
      <c r="G79" s="181"/>
      <c r="H79" s="181"/>
      <c r="I79" s="181">
        <v>1</v>
      </c>
      <c r="J79" s="181">
        <v>6</v>
      </c>
      <c r="K79" s="181">
        <v>3</v>
      </c>
      <c r="L79" s="181">
        <v>2</v>
      </c>
      <c r="M79" s="181">
        <v>5</v>
      </c>
      <c r="N79" s="181"/>
      <c r="O79" s="181"/>
      <c r="P79" s="181">
        <v>2</v>
      </c>
      <c r="Q79" s="181">
        <v>2</v>
      </c>
      <c r="R79" s="181">
        <v>4</v>
      </c>
      <c r="S79" s="181">
        <v>2</v>
      </c>
      <c r="T79" s="181">
        <v>4</v>
      </c>
      <c r="U79" s="181"/>
      <c r="V79" s="181"/>
      <c r="W79" s="181">
        <v>3</v>
      </c>
      <c r="X79" s="181"/>
      <c r="Y79" s="181">
        <v>4</v>
      </c>
      <c r="Z79" s="181">
        <v>1</v>
      </c>
      <c r="AA79" s="181">
        <v>4</v>
      </c>
      <c r="AB79" s="181"/>
      <c r="AC79" s="181"/>
      <c r="AD79" s="181">
        <v>4</v>
      </c>
      <c r="AE79" s="181">
        <v>3</v>
      </c>
      <c r="AF79" s="181">
        <v>0</v>
      </c>
      <c r="AG79" s="181">
        <v>0</v>
      </c>
      <c r="AH79" s="146">
        <f t="shared" si="80"/>
        <v>55</v>
      </c>
    </row>
    <row r="80" spans="1:35" ht="15.75" x14ac:dyDescent="0.25">
      <c r="A80" s="306"/>
      <c r="B80" s="296"/>
      <c r="C80" s="99" t="s">
        <v>106</v>
      </c>
      <c r="D80" s="181">
        <v>15</v>
      </c>
      <c r="E80" s="181">
        <v>55</v>
      </c>
      <c r="F80" s="181"/>
      <c r="G80" s="181"/>
      <c r="H80" s="181"/>
      <c r="I80" s="181">
        <v>69</v>
      </c>
      <c r="J80" s="181">
        <v>53</v>
      </c>
      <c r="K80" s="181">
        <v>25</v>
      </c>
      <c r="L80" s="181">
        <v>16</v>
      </c>
      <c r="M80" s="181">
        <v>35</v>
      </c>
      <c r="N80" s="181"/>
      <c r="O80" s="181"/>
      <c r="P80" s="181">
        <v>29</v>
      </c>
      <c r="Q80" s="181">
        <v>21</v>
      </c>
      <c r="R80" s="181">
        <v>29</v>
      </c>
      <c r="S80" s="181">
        <v>37</v>
      </c>
      <c r="T80" s="181">
        <v>29</v>
      </c>
      <c r="U80" s="181"/>
      <c r="V80" s="181"/>
      <c r="W80" s="181">
        <v>21</v>
      </c>
      <c r="X80" s="181"/>
      <c r="Y80" s="181">
        <v>42</v>
      </c>
      <c r="Z80" s="181">
        <v>20</v>
      </c>
      <c r="AA80" s="181">
        <v>56</v>
      </c>
      <c r="AB80" s="181"/>
      <c r="AC80" s="181"/>
      <c r="AD80" s="181">
        <v>20</v>
      </c>
      <c r="AE80" s="181">
        <v>19</v>
      </c>
      <c r="AF80" s="181">
        <v>0</v>
      </c>
      <c r="AG80" s="181">
        <v>0</v>
      </c>
      <c r="AH80" s="146">
        <f t="shared" si="80"/>
        <v>591</v>
      </c>
    </row>
    <row r="81" spans="1:35" ht="15.75" x14ac:dyDescent="0.25">
      <c r="A81" s="306"/>
      <c r="B81" s="296"/>
      <c r="C81" s="99" t="s">
        <v>107</v>
      </c>
      <c r="D81" s="181">
        <v>1</v>
      </c>
      <c r="E81" s="181">
        <v>3</v>
      </c>
      <c r="F81" s="181"/>
      <c r="G81" s="181"/>
      <c r="H81" s="181"/>
      <c r="I81" s="181">
        <v>1</v>
      </c>
      <c r="J81" s="181">
        <v>1</v>
      </c>
      <c r="K81" s="181">
        <v>1</v>
      </c>
      <c r="L81" s="181">
        <v>0</v>
      </c>
      <c r="M81" s="181">
        <v>0</v>
      </c>
      <c r="N81" s="181"/>
      <c r="O81" s="181"/>
      <c r="P81" s="181">
        <v>0</v>
      </c>
      <c r="Q81" s="181">
        <v>0</v>
      </c>
      <c r="R81" s="181">
        <v>1</v>
      </c>
      <c r="S81" s="181">
        <v>0</v>
      </c>
      <c r="T81" s="181">
        <v>1</v>
      </c>
      <c r="U81" s="181"/>
      <c r="V81" s="181"/>
      <c r="W81" s="181">
        <v>1</v>
      </c>
      <c r="X81" s="181"/>
      <c r="Y81" s="181">
        <v>2</v>
      </c>
      <c r="Z81" s="181">
        <v>2</v>
      </c>
      <c r="AA81" s="181">
        <v>2</v>
      </c>
      <c r="AB81" s="181"/>
      <c r="AC81" s="181"/>
      <c r="AD81" s="181">
        <v>0</v>
      </c>
      <c r="AE81" s="181">
        <v>0</v>
      </c>
      <c r="AF81" s="181">
        <v>0</v>
      </c>
      <c r="AG81" s="181">
        <v>0</v>
      </c>
      <c r="AH81" s="146">
        <f t="shared" si="80"/>
        <v>16</v>
      </c>
    </row>
    <row r="82" spans="1:35" ht="15.75" x14ac:dyDescent="0.25">
      <c r="A82" s="306"/>
      <c r="B82" s="296"/>
      <c r="C82" s="99" t="s">
        <v>108</v>
      </c>
      <c r="D82" s="181">
        <v>45</v>
      </c>
      <c r="E82" s="181">
        <v>66</v>
      </c>
      <c r="F82" s="181"/>
      <c r="G82" s="181"/>
      <c r="H82" s="181"/>
      <c r="I82" s="181">
        <v>68</v>
      </c>
      <c r="J82" s="181">
        <v>78</v>
      </c>
      <c r="K82" s="181">
        <v>61</v>
      </c>
      <c r="L82" s="181">
        <v>47</v>
      </c>
      <c r="M82" s="181">
        <v>70</v>
      </c>
      <c r="N82" s="181"/>
      <c r="O82" s="181"/>
      <c r="P82" s="181">
        <v>72</v>
      </c>
      <c r="Q82" s="181">
        <v>60</v>
      </c>
      <c r="R82" s="181">
        <v>63</v>
      </c>
      <c r="S82" s="181">
        <v>48</v>
      </c>
      <c r="T82" s="181">
        <v>61</v>
      </c>
      <c r="U82" s="181"/>
      <c r="V82" s="181"/>
      <c r="W82" s="181">
        <v>55</v>
      </c>
      <c r="X82" s="181"/>
      <c r="Y82" s="181">
        <v>76</v>
      </c>
      <c r="Z82" s="181">
        <v>46</v>
      </c>
      <c r="AA82" s="181">
        <v>86</v>
      </c>
      <c r="AB82" s="181"/>
      <c r="AC82" s="181"/>
      <c r="AD82" s="181">
        <v>62</v>
      </c>
      <c r="AE82" s="181">
        <v>61</v>
      </c>
      <c r="AF82" s="181">
        <v>0</v>
      </c>
      <c r="AG82" s="181">
        <v>0</v>
      </c>
      <c r="AH82" s="146">
        <f t="shared" si="80"/>
        <v>1125</v>
      </c>
    </row>
    <row r="83" spans="1:35" ht="15.75" x14ac:dyDescent="0.25">
      <c r="A83" s="306"/>
      <c r="B83" s="296"/>
      <c r="C83" s="99" t="s">
        <v>109</v>
      </c>
      <c r="D83" s="181">
        <v>1</v>
      </c>
      <c r="E83" s="181">
        <v>5</v>
      </c>
      <c r="F83" s="181"/>
      <c r="G83" s="181"/>
      <c r="H83" s="181"/>
      <c r="I83" s="181">
        <v>3</v>
      </c>
      <c r="J83" s="181">
        <v>4</v>
      </c>
      <c r="K83" s="181">
        <v>4</v>
      </c>
      <c r="L83" s="181">
        <v>2</v>
      </c>
      <c r="M83" s="181">
        <v>2</v>
      </c>
      <c r="N83" s="181"/>
      <c r="O83" s="181"/>
      <c r="P83" s="181">
        <v>3</v>
      </c>
      <c r="Q83" s="181">
        <v>3</v>
      </c>
      <c r="R83" s="181">
        <v>5</v>
      </c>
      <c r="S83" s="181">
        <v>2</v>
      </c>
      <c r="T83" s="181">
        <v>3</v>
      </c>
      <c r="U83" s="181"/>
      <c r="V83" s="181"/>
      <c r="W83" s="181">
        <v>2</v>
      </c>
      <c r="X83" s="181"/>
      <c r="Y83" s="181">
        <v>3</v>
      </c>
      <c r="Z83" s="181">
        <v>3</v>
      </c>
      <c r="AA83" s="181">
        <v>5</v>
      </c>
      <c r="AB83" s="181"/>
      <c r="AC83" s="181"/>
      <c r="AD83" s="181">
        <v>4</v>
      </c>
      <c r="AE83" s="181">
        <v>3</v>
      </c>
      <c r="AF83" s="181">
        <v>0</v>
      </c>
      <c r="AG83" s="181">
        <v>0</v>
      </c>
      <c r="AH83" s="146">
        <f t="shared" si="80"/>
        <v>57</v>
      </c>
    </row>
    <row r="84" spans="1:35" ht="15.75" x14ac:dyDescent="0.25">
      <c r="A84" s="306"/>
      <c r="B84" s="296"/>
      <c r="C84" s="99" t="s">
        <v>110</v>
      </c>
      <c r="D84" s="181">
        <v>10</v>
      </c>
      <c r="E84" s="181">
        <v>19</v>
      </c>
      <c r="F84" s="181"/>
      <c r="G84" s="181"/>
      <c r="H84" s="181"/>
      <c r="I84" s="181">
        <v>19</v>
      </c>
      <c r="J84" s="181">
        <v>26</v>
      </c>
      <c r="K84" s="181">
        <v>15</v>
      </c>
      <c r="L84" s="181">
        <v>18</v>
      </c>
      <c r="M84" s="181">
        <v>18</v>
      </c>
      <c r="N84" s="181"/>
      <c r="O84" s="181"/>
      <c r="P84" s="181">
        <v>14</v>
      </c>
      <c r="Q84" s="181">
        <v>21</v>
      </c>
      <c r="R84" s="181">
        <v>16</v>
      </c>
      <c r="S84" s="181">
        <v>13</v>
      </c>
      <c r="T84" s="181">
        <v>14</v>
      </c>
      <c r="U84" s="181"/>
      <c r="V84" s="181"/>
      <c r="W84" s="181">
        <v>10</v>
      </c>
      <c r="X84" s="181"/>
      <c r="Y84" s="181">
        <v>24</v>
      </c>
      <c r="Z84" s="181">
        <v>19</v>
      </c>
      <c r="AA84" s="181">
        <v>24</v>
      </c>
      <c r="AB84" s="181"/>
      <c r="AC84" s="181"/>
      <c r="AD84" s="181">
        <v>16</v>
      </c>
      <c r="AE84" s="181">
        <v>14</v>
      </c>
      <c r="AF84" s="181">
        <v>0</v>
      </c>
      <c r="AG84" s="181">
        <v>0</v>
      </c>
      <c r="AH84" s="146">
        <f t="shared" si="80"/>
        <v>310</v>
      </c>
    </row>
    <row r="85" spans="1:35" ht="15.75" x14ac:dyDescent="0.25">
      <c r="A85" s="306"/>
      <c r="B85" s="296"/>
      <c r="C85" s="99" t="s">
        <v>111</v>
      </c>
      <c r="D85" s="181">
        <v>0</v>
      </c>
      <c r="E85" s="181">
        <v>1</v>
      </c>
      <c r="F85" s="181"/>
      <c r="G85" s="181"/>
      <c r="H85" s="181"/>
      <c r="I85" s="181">
        <v>0</v>
      </c>
      <c r="J85" s="181">
        <v>0</v>
      </c>
      <c r="K85" s="181">
        <v>1</v>
      </c>
      <c r="L85" s="181">
        <v>0</v>
      </c>
      <c r="M85" s="181">
        <v>0</v>
      </c>
      <c r="N85" s="181"/>
      <c r="O85" s="181"/>
      <c r="P85" s="181">
        <v>0</v>
      </c>
      <c r="Q85" s="181">
        <v>0</v>
      </c>
      <c r="R85" s="181">
        <v>0</v>
      </c>
      <c r="S85" s="181">
        <v>0</v>
      </c>
      <c r="T85" s="181">
        <v>0</v>
      </c>
      <c r="U85" s="181"/>
      <c r="V85" s="181"/>
      <c r="W85" s="181">
        <v>0</v>
      </c>
      <c r="X85" s="181"/>
      <c r="Y85" s="181">
        <v>0</v>
      </c>
      <c r="Z85" s="181">
        <v>0</v>
      </c>
      <c r="AA85" s="181">
        <v>0</v>
      </c>
      <c r="AB85" s="181"/>
      <c r="AC85" s="181"/>
      <c r="AD85" s="181">
        <v>0</v>
      </c>
      <c r="AE85" s="181">
        <v>0</v>
      </c>
      <c r="AF85" s="181">
        <v>0</v>
      </c>
      <c r="AG85" s="181">
        <v>0</v>
      </c>
      <c r="AH85" s="146">
        <f t="shared" si="80"/>
        <v>2</v>
      </c>
    </row>
    <row r="86" spans="1:35" ht="15.75" x14ac:dyDescent="0.25">
      <c r="A86" s="306"/>
      <c r="B86" s="296"/>
      <c r="C86" s="99" t="s">
        <v>112</v>
      </c>
      <c r="D86" s="181">
        <v>7</v>
      </c>
      <c r="E86" s="181">
        <v>9</v>
      </c>
      <c r="F86" s="181"/>
      <c r="G86" s="181"/>
      <c r="H86" s="181"/>
      <c r="I86" s="181">
        <v>3</v>
      </c>
      <c r="J86" s="181">
        <v>1</v>
      </c>
      <c r="K86" s="181">
        <v>3</v>
      </c>
      <c r="L86" s="181">
        <v>2</v>
      </c>
      <c r="M86" s="181">
        <v>3</v>
      </c>
      <c r="N86" s="181"/>
      <c r="O86" s="181"/>
      <c r="P86" s="181">
        <v>7</v>
      </c>
      <c r="Q86" s="181">
        <v>2</v>
      </c>
      <c r="R86" s="181">
        <v>5</v>
      </c>
      <c r="S86" s="181">
        <v>2</v>
      </c>
      <c r="T86" s="181">
        <v>6</v>
      </c>
      <c r="U86" s="181"/>
      <c r="V86" s="181"/>
      <c r="W86" s="181">
        <v>3</v>
      </c>
      <c r="X86" s="181"/>
      <c r="Y86" s="181">
        <v>3</v>
      </c>
      <c r="Z86" s="181">
        <v>2</v>
      </c>
      <c r="AA86" s="181">
        <v>4</v>
      </c>
      <c r="AB86" s="181"/>
      <c r="AC86" s="181"/>
      <c r="AD86" s="181">
        <v>4</v>
      </c>
      <c r="AE86" s="181">
        <v>2</v>
      </c>
      <c r="AF86" s="181">
        <v>0</v>
      </c>
      <c r="AG86" s="181">
        <v>0</v>
      </c>
      <c r="AH86" s="147">
        <f t="shared" si="80"/>
        <v>68</v>
      </c>
    </row>
    <row r="87" spans="1:35" ht="15.75" x14ac:dyDescent="0.25">
      <c r="A87" s="306"/>
      <c r="B87" s="296"/>
      <c r="C87" s="99" t="s">
        <v>113</v>
      </c>
      <c r="D87" s="181">
        <v>0</v>
      </c>
      <c r="E87" s="181">
        <v>0</v>
      </c>
      <c r="F87" s="181"/>
      <c r="G87" s="181"/>
      <c r="H87" s="181"/>
      <c r="I87" s="181">
        <v>0</v>
      </c>
      <c r="J87" s="181">
        <v>0</v>
      </c>
      <c r="K87" s="181">
        <v>0</v>
      </c>
      <c r="L87" s="181">
        <v>0</v>
      </c>
      <c r="M87" s="181">
        <v>0</v>
      </c>
      <c r="N87" s="181"/>
      <c r="O87" s="181"/>
      <c r="P87" s="181">
        <v>0</v>
      </c>
      <c r="Q87" s="181">
        <v>0</v>
      </c>
      <c r="R87" s="181">
        <v>0</v>
      </c>
      <c r="S87" s="181">
        <v>0</v>
      </c>
      <c r="T87" s="181">
        <v>0</v>
      </c>
      <c r="U87" s="181"/>
      <c r="V87" s="181"/>
      <c r="W87" s="181">
        <v>0</v>
      </c>
      <c r="X87" s="181"/>
      <c r="Y87" s="181">
        <v>0</v>
      </c>
      <c r="Z87" s="181">
        <v>0</v>
      </c>
      <c r="AA87" s="181">
        <v>0</v>
      </c>
      <c r="AB87" s="181"/>
      <c r="AC87" s="181"/>
      <c r="AD87" s="181">
        <v>0</v>
      </c>
      <c r="AE87" s="181">
        <v>0</v>
      </c>
      <c r="AF87" s="181">
        <v>0</v>
      </c>
      <c r="AG87" s="181">
        <v>0</v>
      </c>
      <c r="AH87" s="147">
        <f t="shared" si="80"/>
        <v>0</v>
      </c>
    </row>
    <row r="88" spans="1:35" ht="16.5" thickBot="1" x14ac:dyDescent="0.3">
      <c r="A88" s="306"/>
      <c r="B88" s="296"/>
      <c r="C88" s="100" t="s">
        <v>114</v>
      </c>
      <c r="D88" s="181">
        <v>154</v>
      </c>
      <c r="E88" s="181">
        <v>36</v>
      </c>
      <c r="F88" s="181"/>
      <c r="G88" s="181"/>
      <c r="H88" s="181"/>
      <c r="I88" s="181">
        <v>44</v>
      </c>
      <c r="J88" s="181">
        <v>123</v>
      </c>
      <c r="K88" s="181">
        <v>135</v>
      </c>
      <c r="L88" s="181">
        <v>234</v>
      </c>
      <c r="M88" s="181">
        <v>212</v>
      </c>
      <c r="N88" s="181"/>
      <c r="O88" s="181"/>
      <c r="P88" s="181">
        <v>188</v>
      </c>
      <c r="Q88" s="181">
        <v>213</v>
      </c>
      <c r="R88" s="181">
        <v>244</v>
      </c>
      <c r="S88" s="181">
        <v>219</v>
      </c>
      <c r="T88" s="181">
        <v>239</v>
      </c>
      <c r="U88" s="181"/>
      <c r="V88" s="181"/>
      <c r="W88" s="181">
        <v>136</v>
      </c>
      <c r="X88" s="181"/>
      <c r="Y88" s="181">
        <v>172</v>
      </c>
      <c r="Z88" s="181">
        <v>289</v>
      </c>
      <c r="AA88" s="181">
        <v>92</v>
      </c>
      <c r="AB88" s="181"/>
      <c r="AC88" s="181"/>
      <c r="AD88" s="181">
        <v>200</v>
      </c>
      <c r="AE88" s="181">
        <v>263</v>
      </c>
      <c r="AF88" s="181">
        <v>0</v>
      </c>
      <c r="AG88" s="181">
        <v>0</v>
      </c>
      <c r="AH88" s="151">
        <f t="shared" si="80"/>
        <v>3193</v>
      </c>
    </row>
    <row r="89" spans="1:35" ht="18.75" x14ac:dyDescent="0.25">
      <c r="A89" s="306"/>
      <c r="B89" s="297" t="s">
        <v>72</v>
      </c>
      <c r="C89" s="298"/>
      <c r="D89" s="182">
        <f t="shared" ref="D89" si="81">SUM(D74:D88)</f>
        <v>320</v>
      </c>
      <c r="E89" s="182">
        <f t="shared" ref="E89:I89" si="82">SUM(E74:E88)</f>
        <v>321</v>
      </c>
      <c r="F89" s="181"/>
      <c r="G89" s="182"/>
      <c r="H89" s="182"/>
      <c r="I89" s="182">
        <f t="shared" si="82"/>
        <v>380</v>
      </c>
      <c r="J89" s="182">
        <f t="shared" ref="J89:AE89" si="83">SUM(J74:J88)</f>
        <v>446</v>
      </c>
      <c r="K89" s="182">
        <f t="shared" si="83"/>
        <v>330</v>
      </c>
      <c r="L89" s="182">
        <f t="shared" si="83"/>
        <v>376</v>
      </c>
      <c r="M89" s="182">
        <f t="shared" si="83"/>
        <v>450</v>
      </c>
      <c r="N89" s="182"/>
      <c r="O89" s="182"/>
      <c r="P89" s="182">
        <f t="shared" si="83"/>
        <v>410</v>
      </c>
      <c r="Q89" s="182">
        <f t="shared" si="83"/>
        <v>414</v>
      </c>
      <c r="R89" s="182">
        <f t="shared" si="83"/>
        <v>450</v>
      </c>
      <c r="S89" s="182">
        <f t="shared" si="83"/>
        <v>424</v>
      </c>
      <c r="T89" s="182">
        <f t="shared" si="83"/>
        <v>450</v>
      </c>
      <c r="U89" s="182"/>
      <c r="V89" s="182"/>
      <c r="W89" s="182">
        <f t="shared" si="83"/>
        <v>303</v>
      </c>
      <c r="X89" s="181"/>
      <c r="Y89" s="182">
        <f t="shared" si="83"/>
        <v>450</v>
      </c>
      <c r="Z89" s="182">
        <f t="shared" si="83"/>
        <v>450</v>
      </c>
      <c r="AA89" s="182">
        <f t="shared" si="83"/>
        <v>376</v>
      </c>
      <c r="AB89" s="182"/>
      <c r="AC89" s="182"/>
      <c r="AD89" s="182">
        <f t="shared" si="83"/>
        <v>411</v>
      </c>
      <c r="AE89" s="182">
        <f t="shared" si="83"/>
        <v>450</v>
      </c>
      <c r="AF89" s="182">
        <v>355</v>
      </c>
      <c r="AG89" s="182">
        <v>400</v>
      </c>
      <c r="AH89" s="150">
        <f t="shared" si="80"/>
        <v>7966</v>
      </c>
    </row>
    <row r="90" spans="1:35" ht="18.75" x14ac:dyDescent="0.25">
      <c r="A90" s="306"/>
      <c r="B90" s="299" t="s">
        <v>71</v>
      </c>
      <c r="C90" s="300"/>
      <c r="D90" s="104">
        <v>307</v>
      </c>
      <c r="E90" s="104">
        <v>306</v>
      </c>
      <c r="F90" s="181"/>
      <c r="G90" s="104"/>
      <c r="H90" s="104"/>
      <c r="I90" s="104">
        <v>370</v>
      </c>
      <c r="J90" s="104">
        <v>435</v>
      </c>
      <c r="K90" s="104">
        <v>319</v>
      </c>
      <c r="L90" s="104">
        <v>266</v>
      </c>
      <c r="M90" s="104">
        <v>436</v>
      </c>
      <c r="N90" s="104"/>
      <c r="O90" s="104"/>
      <c r="P90" s="104">
        <v>400</v>
      </c>
      <c r="Q90" s="104">
        <v>395</v>
      </c>
      <c r="R90" s="104">
        <v>446</v>
      </c>
      <c r="S90" s="104">
        <v>412</v>
      </c>
      <c r="T90" s="104">
        <v>446</v>
      </c>
      <c r="U90" s="104"/>
      <c r="V90" s="104"/>
      <c r="W90" s="104">
        <v>295</v>
      </c>
      <c r="X90" s="181"/>
      <c r="Y90" s="104">
        <v>435</v>
      </c>
      <c r="Z90" s="104">
        <v>439</v>
      </c>
      <c r="AA90" s="104">
        <v>376</v>
      </c>
      <c r="AB90" s="104"/>
      <c r="AC90" s="104"/>
      <c r="AD90" s="104">
        <v>395</v>
      </c>
      <c r="AE90" s="104">
        <v>438</v>
      </c>
      <c r="AF90" s="104">
        <v>355</v>
      </c>
      <c r="AG90" s="104">
        <v>400</v>
      </c>
      <c r="AH90" s="145">
        <f t="shared" si="80"/>
        <v>7671</v>
      </c>
    </row>
    <row r="91" spans="1:35" ht="18.75" x14ac:dyDescent="0.25">
      <c r="A91" s="306"/>
      <c r="B91" s="301" t="s">
        <v>115</v>
      </c>
      <c r="C91" s="302"/>
      <c r="D91" s="104">
        <v>450</v>
      </c>
      <c r="E91" s="104">
        <v>450</v>
      </c>
      <c r="F91" s="181"/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81"/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46">
        <f t="shared" si="80"/>
        <v>9000</v>
      </c>
    </row>
    <row r="92" spans="1:35" ht="18.75" x14ac:dyDescent="0.25">
      <c r="A92" s="306"/>
      <c r="B92" s="301" t="s">
        <v>125</v>
      </c>
      <c r="C92" s="302"/>
      <c r="D92" s="104">
        <f t="shared" ref="D92:I92" si="84">D91-D90</f>
        <v>143</v>
      </c>
      <c r="E92" s="104">
        <f t="shared" si="84"/>
        <v>144</v>
      </c>
      <c r="F92" s="181"/>
      <c r="G92" s="104"/>
      <c r="H92" s="104"/>
      <c r="I92" s="104">
        <f t="shared" si="84"/>
        <v>80</v>
      </c>
      <c r="J92" s="104">
        <f t="shared" ref="J92" si="85">J91-J90</f>
        <v>15</v>
      </c>
      <c r="K92" s="104">
        <f t="shared" ref="K92" si="86">K91-K90</f>
        <v>131</v>
      </c>
      <c r="L92" s="104">
        <f t="shared" ref="L92" si="87">L91-L90</f>
        <v>184</v>
      </c>
      <c r="M92" s="104">
        <f t="shared" ref="M92" si="88">M91-M90</f>
        <v>14</v>
      </c>
      <c r="N92" s="104"/>
      <c r="O92" s="104"/>
      <c r="P92" s="104">
        <f t="shared" ref="P92" si="89">P91-P90</f>
        <v>50</v>
      </c>
      <c r="Q92" s="104">
        <f t="shared" ref="Q92" si="90">Q91-Q90</f>
        <v>55</v>
      </c>
      <c r="R92" s="104">
        <f t="shared" ref="R92" si="91">R91-R90</f>
        <v>4</v>
      </c>
      <c r="S92" s="104">
        <f t="shared" ref="S92" si="92">S91-S90</f>
        <v>38</v>
      </c>
      <c r="T92" s="104">
        <f t="shared" ref="T92" si="93">T91-T90</f>
        <v>4</v>
      </c>
      <c r="U92" s="104"/>
      <c r="V92" s="104"/>
      <c r="W92" s="104">
        <f t="shared" ref="W92" si="94">W91-W90</f>
        <v>155</v>
      </c>
      <c r="X92" s="181"/>
      <c r="Y92" s="104">
        <f t="shared" ref="Y92" si="95">Y91-Y90</f>
        <v>15</v>
      </c>
      <c r="Z92" s="104">
        <f t="shared" ref="Z92" si="96">Z91-Z90</f>
        <v>11</v>
      </c>
      <c r="AA92" s="104">
        <f t="shared" ref="AA92" si="97">AA91-AA90</f>
        <v>74</v>
      </c>
      <c r="AB92" s="104"/>
      <c r="AC92" s="104"/>
      <c r="AD92" s="104">
        <f t="shared" ref="AD92" si="98">AD91-AD90</f>
        <v>55</v>
      </c>
      <c r="AE92" s="104">
        <f t="shared" ref="AE92" si="99">AE91-AE90</f>
        <v>12</v>
      </c>
      <c r="AF92" s="104">
        <f t="shared" ref="AF92:AG92" si="100">AF91-AF90</f>
        <v>95</v>
      </c>
      <c r="AG92" s="104">
        <f t="shared" si="100"/>
        <v>50</v>
      </c>
      <c r="AH92" s="153">
        <f t="shared" si="80"/>
        <v>1329</v>
      </c>
    </row>
    <row r="93" spans="1:35" ht="18.75" x14ac:dyDescent="0.25">
      <c r="A93" s="306"/>
      <c r="B93" s="301" t="s">
        <v>197</v>
      </c>
      <c r="C93" s="302"/>
      <c r="D93" s="104">
        <f t="shared" ref="D93" si="101">D91-D89</f>
        <v>130</v>
      </c>
      <c r="E93" s="104">
        <f t="shared" ref="E93:I93" si="102">E91-E89</f>
        <v>129</v>
      </c>
      <c r="F93" s="181"/>
      <c r="G93" s="104"/>
      <c r="H93" s="104"/>
      <c r="I93" s="104">
        <f t="shared" si="102"/>
        <v>70</v>
      </c>
      <c r="J93" s="104">
        <f t="shared" ref="J93:AF93" si="103">J91-J89</f>
        <v>4</v>
      </c>
      <c r="K93" s="104">
        <f t="shared" si="103"/>
        <v>120</v>
      </c>
      <c r="L93" s="104">
        <f t="shared" si="103"/>
        <v>74</v>
      </c>
      <c r="M93" s="104">
        <f t="shared" si="103"/>
        <v>0</v>
      </c>
      <c r="N93" s="104"/>
      <c r="O93" s="104"/>
      <c r="P93" s="104">
        <f t="shared" si="103"/>
        <v>40</v>
      </c>
      <c r="Q93" s="104">
        <f t="shared" si="103"/>
        <v>36</v>
      </c>
      <c r="R93" s="104">
        <f t="shared" si="103"/>
        <v>0</v>
      </c>
      <c r="S93" s="104">
        <f t="shared" si="103"/>
        <v>26</v>
      </c>
      <c r="T93" s="104">
        <f t="shared" si="103"/>
        <v>0</v>
      </c>
      <c r="U93" s="104"/>
      <c r="V93" s="104"/>
      <c r="W93" s="104">
        <f t="shared" si="103"/>
        <v>147</v>
      </c>
      <c r="X93" s="181"/>
      <c r="Y93" s="104">
        <f t="shared" si="103"/>
        <v>0</v>
      </c>
      <c r="Z93" s="104">
        <f t="shared" si="103"/>
        <v>0</v>
      </c>
      <c r="AA93" s="104">
        <f t="shared" si="103"/>
        <v>74</v>
      </c>
      <c r="AB93" s="104"/>
      <c r="AC93" s="104"/>
      <c r="AD93" s="104">
        <f t="shared" si="103"/>
        <v>39</v>
      </c>
      <c r="AE93" s="104">
        <f t="shared" si="103"/>
        <v>0</v>
      </c>
      <c r="AF93" s="104">
        <f t="shared" si="103"/>
        <v>95</v>
      </c>
      <c r="AG93" s="104">
        <f t="shared" ref="AG93" si="104">AG91-AG89</f>
        <v>50</v>
      </c>
      <c r="AH93" s="153">
        <f t="shared" si="80"/>
        <v>1034</v>
      </c>
    </row>
    <row r="94" spans="1:35" ht="16.5" thickBot="1" x14ac:dyDescent="0.3">
      <c r="A94" s="306"/>
      <c r="B94" s="303" t="s">
        <v>116</v>
      </c>
      <c r="C94" s="304"/>
      <c r="D94" s="104">
        <f t="shared" ref="D94" si="105">D75+D77+D79+D81+D83+D85</f>
        <v>10</v>
      </c>
      <c r="E94" s="104">
        <f t="shared" ref="E94:I94" si="106">E75+E77+E79+E81+E83+E85</f>
        <v>11</v>
      </c>
      <c r="F94" s="181"/>
      <c r="G94" s="104"/>
      <c r="H94" s="104"/>
      <c r="I94" s="104">
        <f t="shared" si="106"/>
        <v>5</v>
      </c>
      <c r="J94" s="104">
        <f t="shared" ref="J94:AF94" si="107">J75+J77+J79+J81+J83+J85</f>
        <v>12</v>
      </c>
      <c r="K94" s="104">
        <f t="shared" si="107"/>
        <v>12</v>
      </c>
      <c r="L94" s="104">
        <f t="shared" si="107"/>
        <v>4</v>
      </c>
      <c r="M94" s="104">
        <f t="shared" si="107"/>
        <v>8</v>
      </c>
      <c r="N94" s="104"/>
      <c r="O94" s="104"/>
      <c r="P94" s="104">
        <f t="shared" si="107"/>
        <v>6</v>
      </c>
      <c r="Q94" s="104">
        <f t="shared" si="107"/>
        <v>6</v>
      </c>
      <c r="R94" s="104">
        <f t="shared" si="107"/>
        <v>11</v>
      </c>
      <c r="S94" s="104">
        <f t="shared" si="107"/>
        <v>4</v>
      </c>
      <c r="T94" s="104">
        <f t="shared" si="107"/>
        <v>9</v>
      </c>
      <c r="U94" s="104"/>
      <c r="V94" s="104"/>
      <c r="W94" s="104">
        <f t="shared" si="107"/>
        <v>6</v>
      </c>
      <c r="X94" s="181"/>
      <c r="Y94" s="104">
        <f t="shared" si="107"/>
        <v>12</v>
      </c>
      <c r="Z94" s="104">
        <f t="shared" si="107"/>
        <v>6</v>
      </c>
      <c r="AA94" s="104">
        <f t="shared" si="107"/>
        <v>11</v>
      </c>
      <c r="AB94" s="104"/>
      <c r="AC94" s="104"/>
      <c r="AD94" s="104">
        <f t="shared" si="107"/>
        <v>13</v>
      </c>
      <c r="AE94" s="104">
        <f t="shared" si="107"/>
        <v>7</v>
      </c>
      <c r="AF94" s="104">
        <f t="shared" si="107"/>
        <v>0</v>
      </c>
      <c r="AG94" s="104">
        <f t="shared" ref="AG94" si="108">AG75+AG77+AG79+AG81+AG83+AG85</f>
        <v>0</v>
      </c>
      <c r="AH94" s="149">
        <f t="shared" si="80"/>
        <v>153</v>
      </c>
    </row>
    <row r="95" spans="1:35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166</v>
      </c>
    </row>
    <row r="96" spans="1:35" ht="16.5" thickBot="1" x14ac:dyDescent="0.3">
      <c r="A96" s="291" t="s">
        <v>151</v>
      </c>
      <c r="B96" s="310" t="s">
        <v>2</v>
      </c>
      <c r="C96" s="311"/>
      <c r="D96" s="109">
        <v>0</v>
      </c>
      <c r="E96" s="109">
        <v>8</v>
      </c>
      <c r="F96" s="109"/>
      <c r="G96" s="109"/>
      <c r="H96" s="109"/>
      <c r="I96" s="109">
        <v>0</v>
      </c>
      <c r="J96" s="109">
        <v>4</v>
      </c>
      <c r="K96" s="109">
        <v>0</v>
      </c>
      <c r="L96" s="109">
        <v>0</v>
      </c>
      <c r="M96" s="109">
        <v>0</v>
      </c>
      <c r="N96" s="109"/>
      <c r="O96" s="109"/>
      <c r="P96" s="109">
        <v>0</v>
      </c>
      <c r="Q96" s="109">
        <v>5</v>
      </c>
      <c r="R96" s="109">
        <v>6</v>
      </c>
      <c r="S96" s="109">
        <v>1</v>
      </c>
      <c r="T96" s="109">
        <v>0</v>
      </c>
      <c r="U96" s="109"/>
      <c r="V96" s="109"/>
      <c r="W96" s="109">
        <v>0</v>
      </c>
      <c r="X96" s="109"/>
      <c r="Y96" s="109">
        <v>0</v>
      </c>
      <c r="Z96" s="109">
        <v>0</v>
      </c>
      <c r="AA96" s="109">
        <v>0</v>
      </c>
      <c r="AB96" s="109"/>
      <c r="AC96" s="109"/>
      <c r="AD96" s="109">
        <v>0</v>
      </c>
      <c r="AE96" s="109">
        <v>0</v>
      </c>
      <c r="AF96" s="109">
        <v>0</v>
      </c>
      <c r="AG96" s="109">
        <v>0</v>
      </c>
      <c r="AH96" s="110">
        <f t="shared" ref="AH96:AH117" si="109">SUM(D96:AG96)</f>
        <v>24</v>
      </c>
    </row>
    <row r="97" spans="1:34" ht="15.75" x14ac:dyDescent="0.25">
      <c r="A97" s="292"/>
      <c r="B97" s="296" t="s">
        <v>3</v>
      </c>
      <c r="C97" s="99" t="s">
        <v>102</v>
      </c>
      <c r="D97" s="181">
        <v>10</v>
      </c>
      <c r="E97" s="181">
        <v>7</v>
      </c>
      <c r="F97" s="181"/>
      <c r="G97" s="181"/>
      <c r="H97" s="181"/>
      <c r="I97" s="181">
        <v>1</v>
      </c>
      <c r="J97" s="181">
        <v>12</v>
      </c>
      <c r="K97" s="181">
        <v>10</v>
      </c>
      <c r="L97" s="181">
        <v>1</v>
      </c>
      <c r="M97" s="181">
        <v>1</v>
      </c>
      <c r="N97" s="181"/>
      <c r="O97" s="181"/>
      <c r="P97" s="181">
        <v>12</v>
      </c>
      <c r="Q97" s="181">
        <v>11</v>
      </c>
      <c r="R97" s="181">
        <v>6</v>
      </c>
      <c r="S97" s="181">
        <v>11</v>
      </c>
      <c r="T97" s="181">
        <v>19</v>
      </c>
      <c r="U97" s="181"/>
      <c r="V97" s="181"/>
      <c r="W97" s="181">
        <v>18</v>
      </c>
      <c r="X97" s="181"/>
      <c r="Y97" s="181">
        <v>7</v>
      </c>
      <c r="Z97" s="181">
        <v>14</v>
      </c>
      <c r="AA97" s="181">
        <v>5</v>
      </c>
      <c r="AB97" s="181"/>
      <c r="AC97" s="181"/>
      <c r="AD97" s="181">
        <v>9</v>
      </c>
      <c r="AE97" s="181">
        <v>10</v>
      </c>
      <c r="AF97" s="181">
        <v>6</v>
      </c>
      <c r="AG97" s="181">
        <v>8</v>
      </c>
      <c r="AH97" s="146">
        <f t="shared" si="109"/>
        <v>178</v>
      </c>
    </row>
    <row r="98" spans="1:34" ht="15.75" x14ac:dyDescent="0.25">
      <c r="A98" s="292"/>
      <c r="B98" s="296"/>
      <c r="C98" s="99" t="s">
        <v>103</v>
      </c>
      <c r="D98" s="181">
        <v>0</v>
      </c>
      <c r="E98" s="181">
        <v>0</v>
      </c>
      <c r="F98" s="181"/>
      <c r="G98" s="181"/>
      <c r="H98" s="181"/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/>
      <c r="O98" s="181"/>
      <c r="P98" s="181">
        <v>0</v>
      </c>
      <c r="Q98" s="181">
        <v>0</v>
      </c>
      <c r="R98" s="181">
        <v>0</v>
      </c>
      <c r="S98" s="181">
        <v>0</v>
      </c>
      <c r="T98" s="181">
        <v>0</v>
      </c>
      <c r="U98" s="181"/>
      <c r="V98" s="181"/>
      <c r="W98" s="181">
        <v>0</v>
      </c>
      <c r="X98" s="181"/>
      <c r="Y98" s="181">
        <v>0</v>
      </c>
      <c r="Z98" s="181">
        <v>0</v>
      </c>
      <c r="AA98" s="181">
        <v>0</v>
      </c>
      <c r="AB98" s="181"/>
      <c r="AC98" s="181"/>
      <c r="AD98" s="181">
        <v>0</v>
      </c>
      <c r="AE98" s="181">
        <v>0</v>
      </c>
      <c r="AF98" s="181">
        <v>0</v>
      </c>
      <c r="AG98" s="181">
        <v>0</v>
      </c>
      <c r="AH98" s="146">
        <f t="shared" si="109"/>
        <v>0</v>
      </c>
    </row>
    <row r="99" spans="1:34" ht="15.75" x14ac:dyDescent="0.25">
      <c r="A99" s="292"/>
      <c r="B99" s="296"/>
      <c r="C99" s="99" t="s">
        <v>117</v>
      </c>
      <c r="D99" s="181">
        <v>12</v>
      </c>
      <c r="E99" s="181">
        <v>3</v>
      </c>
      <c r="F99" s="181"/>
      <c r="G99" s="181"/>
      <c r="H99" s="181"/>
      <c r="I99" s="181">
        <v>1</v>
      </c>
      <c r="J99" s="181">
        <v>9</v>
      </c>
      <c r="K99" s="181">
        <v>10</v>
      </c>
      <c r="L99" s="181">
        <v>6</v>
      </c>
      <c r="M99" s="181">
        <v>6</v>
      </c>
      <c r="N99" s="181"/>
      <c r="O99" s="181"/>
      <c r="P99" s="181">
        <v>4</v>
      </c>
      <c r="Q99" s="181">
        <v>9</v>
      </c>
      <c r="R99" s="181">
        <v>1</v>
      </c>
      <c r="S99" s="181">
        <v>12</v>
      </c>
      <c r="T99" s="181">
        <v>12</v>
      </c>
      <c r="U99" s="181"/>
      <c r="V99" s="181"/>
      <c r="W99" s="181">
        <v>11</v>
      </c>
      <c r="X99" s="181"/>
      <c r="Y99" s="181">
        <v>0</v>
      </c>
      <c r="Z99" s="181">
        <v>8</v>
      </c>
      <c r="AA99" s="181">
        <v>5</v>
      </c>
      <c r="AB99" s="181"/>
      <c r="AC99" s="181"/>
      <c r="AD99" s="181">
        <v>12</v>
      </c>
      <c r="AE99" s="181">
        <v>7</v>
      </c>
      <c r="AF99" s="181">
        <v>3</v>
      </c>
      <c r="AG99" s="181">
        <v>8</v>
      </c>
      <c r="AH99" s="146">
        <f t="shared" si="109"/>
        <v>139</v>
      </c>
    </row>
    <row r="100" spans="1:34" ht="15.75" x14ac:dyDescent="0.25">
      <c r="A100" s="292"/>
      <c r="B100" s="296"/>
      <c r="C100" s="99" t="s">
        <v>118</v>
      </c>
      <c r="D100" s="181">
        <v>1</v>
      </c>
      <c r="E100" s="181">
        <v>0</v>
      </c>
      <c r="F100" s="181"/>
      <c r="G100" s="181"/>
      <c r="H100" s="181"/>
      <c r="I100" s="181">
        <v>0</v>
      </c>
      <c r="J100" s="181">
        <v>1</v>
      </c>
      <c r="K100" s="181">
        <v>0</v>
      </c>
      <c r="L100" s="181">
        <v>0</v>
      </c>
      <c r="M100" s="181">
        <v>0</v>
      </c>
      <c r="N100" s="181"/>
      <c r="O100" s="181"/>
      <c r="P100" s="181">
        <v>0</v>
      </c>
      <c r="Q100" s="181">
        <v>0</v>
      </c>
      <c r="R100" s="181">
        <v>1</v>
      </c>
      <c r="S100" s="181">
        <v>0</v>
      </c>
      <c r="T100" s="181">
        <v>0</v>
      </c>
      <c r="U100" s="181"/>
      <c r="V100" s="181"/>
      <c r="W100" s="181">
        <v>1</v>
      </c>
      <c r="X100" s="181"/>
      <c r="Y100" s="181">
        <v>0</v>
      </c>
      <c r="Z100" s="181">
        <v>0</v>
      </c>
      <c r="AA100" s="181">
        <v>0</v>
      </c>
      <c r="AB100" s="181"/>
      <c r="AC100" s="181"/>
      <c r="AD100" s="181">
        <v>0</v>
      </c>
      <c r="AE100" s="181">
        <v>0</v>
      </c>
      <c r="AF100" s="181">
        <v>0</v>
      </c>
      <c r="AG100" s="181">
        <v>0</v>
      </c>
      <c r="AH100" s="146">
        <f t="shared" si="109"/>
        <v>4</v>
      </c>
    </row>
    <row r="101" spans="1:34" ht="15.75" x14ac:dyDescent="0.25">
      <c r="A101" s="292"/>
      <c r="B101" s="296"/>
      <c r="C101" s="99" t="s">
        <v>104</v>
      </c>
      <c r="D101" s="181">
        <v>116</v>
      </c>
      <c r="E101" s="181">
        <v>85</v>
      </c>
      <c r="F101" s="181"/>
      <c r="G101" s="181"/>
      <c r="H101" s="181"/>
      <c r="I101" s="181">
        <v>117</v>
      </c>
      <c r="J101" s="181">
        <v>102</v>
      </c>
      <c r="K101" s="181">
        <v>118</v>
      </c>
      <c r="L101" s="181">
        <v>101</v>
      </c>
      <c r="M101" s="181">
        <v>101</v>
      </c>
      <c r="N101" s="181"/>
      <c r="O101" s="181"/>
      <c r="P101" s="181">
        <v>85</v>
      </c>
      <c r="Q101" s="181">
        <v>115</v>
      </c>
      <c r="R101" s="181">
        <v>134</v>
      </c>
      <c r="S101" s="181">
        <v>111</v>
      </c>
      <c r="T101" s="181">
        <v>110</v>
      </c>
      <c r="U101" s="181"/>
      <c r="V101" s="181"/>
      <c r="W101" s="181">
        <v>92</v>
      </c>
      <c r="X101" s="181"/>
      <c r="Y101" s="181">
        <v>116</v>
      </c>
      <c r="Z101" s="181">
        <v>100</v>
      </c>
      <c r="AA101" s="181">
        <v>47</v>
      </c>
      <c r="AB101" s="181"/>
      <c r="AC101" s="181"/>
      <c r="AD101" s="181">
        <v>126</v>
      </c>
      <c r="AE101" s="181">
        <v>151</v>
      </c>
      <c r="AF101" s="181">
        <v>135</v>
      </c>
      <c r="AG101" s="181">
        <v>131</v>
      </c>
      <c r="AH101" s="146">
        <f t="shared" si="109"/>
        <v>2193</v>
      </c>
    </row>
    <row r="102" spans="1:34" ht="15.75" x14ac:dyDescent="0.25">
      <c r="A102" s="292"/>
      <c r="B102" s="296"/>
      <c r="C102" s="99" t="s">
        <v>105</v>
      </c>
      <c r="D102" s="181">
        <v>1</v>
      </c>
      <c r="E102" s="181">
        <v>0</v>
      </c>
      <c r="F102" s="181"/>
      <c r="G102" s="181"/>
      <c r="H102" s="181"/>
      <c r="I102" s="181">
        <v>0</v>
      </c>
      <c r="J102" s="181">
        <v>1</v>
      </c>
      <c r="K102" s="181">
        <v>1</v>
      </c>
      <c r="L102" s="181">
        <v>0</v>
      </c>
      <c r="M102" s="181">
        <v>0</v>
      </c>
      <c r="N102" s="181"/>
      <c r="O102" s="181"/>
      <c r="P102" s="181">
        <v>0</v>
      </c>
      <c r="Q102" s="181">
        <v>0</v>
      </c>
      <c r="R102" s="181">
        <v>1</v>
      </c>
      <c r="S102" s="181">
        <v>0</v>
      </c>
      <c r="T102" s="181">
        <v>0</v>
      </c>
      <c r="U102" s="181"/>
      <c r="V102" s="181"/>
      <c r="W102" s="181">
        <v>1</v>
      </c>
      <c r="X102" s="181"/>
      <c r="Y102" s="181">
        <v>0</v>
      </c>
      <c r="Z102" s="181">
        <v>1</v>
      </c>
      <c r="AA102" s="181">
        <v>0</v>
      </c>
      <c r="AB102" s="181"/>
      <c r="AC102" s="181"/>
      <c r="AD102" s="181">
        <v>0</v>
      </c>
      <c r="AE102" s="181">
        <v>0</v>
      </c>
      <c r="AF102" s="181">
        <v>0</v>
      </c>
      <c r="AG102" s="181">
        <v>74</v>
      </c>
      <c r="AH102" s="146">
        <f t="shared" si="109"/>
        <v>80</v>
      </c>
    </row>
    <row r="103" spans="1:34" ht="15.75" x14ac:dyDescent="0.25">
      <c r="A103" s="292"/>
      <c r="B103" s="296"/>
      <c r="C103" s="99" t="s">
        <v>106</v>
      </c>
      <c r="D103" s="181">
        <v>59</v>
      </c>
      <c r="E103" s="181">
        <v>45</v>
      </c>
      <c r="F103" s="181"/>
      <c r="G103" s="181"/>
      <c r="H103" s="181"/>
      <c r="I103" s="181">
        <v>46</v>
      </c>
      <c r="J103" s="181">
        <v>55</v>
      </c>
      <c r="K103" s="181">
        <v>57</v>
      </c>
      <c r="L103" s="181">
        <v>42</v>
      </c>
      <c r="M103" s="181">
        <v>42</v>
      </c>
      <c r="N103" s="181"/>
      <c r="O103" s="181"/>
      <c r="P103" s="181">
        <v>52</v>
      </c>
      <c r="Q103" s="181">
        <v>75</v>
      </c>
      <c r="R103" s="181">
        <v>35</v>
      </c>
      <c r="S103" s="181">
        <v>69</v>
      </c>
      <c r="T103" s="181">
        <v>78</v>
      </c>
      <c r="U103" s="181"/>
      <c r="V103" s="181"/>
      <c r="W103" s="181">
        <v>50</v>
      </c>
      <c r="X103" s="181"/>
      <c r="Y103" s="181">
        <v>52</v>
      </c>
      <c r="Z103" s="181">
        <v>78</v>
      </c>
      <c r="AA103" s="181">
        <v>30</v>
      </c>
      <c r="AB103" s="181"/>
      <c r="AC103" s="181"/>
      <c r="AD103" s="181">
        <v>54</v>
      </c>
      <c r="AE103" s="181">
        <v>45</v>
      </c>
      <c r="AF103" s="181">
        <v>43</v>
      </c>
      <c r="AG103" s="181">
        <v>0</v>
      </c>
      <c r="AH103" s="146">
        <f t="shared" si="109"/>
        <v>1007</v>
      </c>
    </row>
    <row r="104" spans="1:34" ht="15.75" x14ac:dyDescent="0.25">
      <c r="A104" s="292"/>
      <c r="B104" s="296"/>
      <c r="C104" s="99" t="s">
        <v>107</v>
      </c>
      <c r="D104" s="181">
        <v>0</v>
      </c>
      <c r="E104" s="181">
        <v>0</v>
      </c>
      <c r="F104" s="181"/>
      <c r="G104" s="181"/>
      <c r="H104" s="181"/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/>
      <c r="O104" s="181"/>
      <c r="P104" s="181">
        <v>0</v>
      </c>
      <c r="Q104" s="181">
        <v>0</v>
      </c>
      <c r="R104" s="181">
        <v>0</v>
      </c>
      <c r="S104" s="181">
        <v>0</v>
      </c>
      <c r="T104" s="181">
        <v>0</v>
      </c>
      <c r="U104" s="181"/>
      <c r="V104" s="181"/>
      <c r="W104" s="181">
        <v>0</v>
      </c>
      <c r="X104" s="181"/>
      <c r="Y104" s="181">
        <v>0</v>
      </c>
      <c r="Z104" s="181">
        <v>0</v>
      </c>
      <c r="AA104" s="181">
        <v>0</v>
      </c>
      <c r="AB104" s="181"/>
      <c r="AC104" s="181"/>
      <c r="AD104" s="181">
        <v>0</v>
      </c>
      <c r="AE104" s="181">
        <v>0</v>
      </c>
      <c r="AF104" s="181">
        <v>0</v>
      </c>
      <c r="AG104" s="181">
        <v>86</v>
      </c>
      <c r="AH104" s="146">
        <f t="shared" si="109"/>
        <v>86</v>
      </c>
    </row>
    <row r="105" spans="1:34" ht="15.75" x14ac:dyDescent="0.25">
      <c r="A105" s="292"/>
      <c r="B105" s="296"/>
      <c r="C105" s="99" t="s">
        <v>108</v>
      </c>
      <c r="D105" s="181">
        <v>76</v>
      </c>
      <c r="E105" s="181">
        <v>89</v>
      </c>
      <c r="F105" s="181"/>
      <c r="G105" s="181"/>
      <c r="H105" s="181"/>
      <c r="I105" s="181">
        <v>100</v>
      </c>
      <c r="J105" s="181">
        <v>81</v>
      </c>
      <c r="K105" s="181">
        <v>101</v>
      </c>
      <c r="L105" s="181">
        <v>107</v>
      </c>
      <c r="M105" s="181">
        <v>107</v>
      </c>
      <c r="N105" s="181"/>
      <c r="O105" s="181"/>
      <c r="P105" s="181">
        <v>84</v>
      </c>
      <c r="Q105" s="181">
        <v>90</v>
      </c>
      <c r="R105" s="181">
        <v>132</v>
      </c>
      <c r="S105" s="181">
        <v>96</v>
      </c>
      <c r="T105" s="181">
        <v>90</v>
      </c>
      <c r="U105" s="181"/>
      <c r="V105" s="181"/>
      <c r="W105" s="181">
        <v>84</v>
      </c>
      <c r="X105" s="181"/>
      <c r="Y105" s="181">
        <v>97</v>
      </c>
      <c r="Z105" s="181">
        <v>76</v>
      </c>
      <c r="AA105" s="181">
        <v>26</v>
      </c>
      <c r="AB105" s="181"/>
      <c r="AC105" s="181"/>
      <c r="AD105" s="181">
        <v>98</v>
      </c>
      <c r="AE105" s="181">
        <v>108</v>
      </c>
      <c r="AF105" s="181">
        <v>89</v>
      </c>
      <c r="AG105" s="181">
        <v>0</v>
      </c>
      <c r="AH105" s="146">
        <f t="shared" si="109"/>
        <v>1731</v>
      </c>
    </row>
    <row r="106" spans="1:34" ht="15.75" x14ac:dyDescent="0.25">
      <c r="A106" s="292"/>
      <c r="B106" s="296"/>
      <c r="C106" s="99" t="s">
        <v>109</v>
      </c>
      <c r="D106" s="181">
        <v>0</v>
      </c>
      <c r="E106" s="181">
        <v>1</v>
      </c>
      <c r="F106" s="181"/>
      <c r="G106" s="181"/>
      <c r="H106" s="181"/>
      <c r="I106" s="181">
        <v>1</v>
      </c>
      <c r="J106" s="181">
        <v>1</v>
      </c>
      <c r="K106" s="181">
        <v>0</v>
      </c>
      <c r="L106" s="181">
        <v>1</v>
      </c>
      <c r="M106" s="181">
        <v>1</v>
      </c>
      <c r="N106" s="181"/>
      <c r="O106" s="181"/>
      <c r="P106" s="181">
        <v>0</v>
      </c>
      <c r="Q106" s="181">
        <v>1</v>
      </c>
      <c r="R106" s="181">
        <v>2</v>
      </c>
      <c r="S106" s="181">
        <v>0</v>
      </c>
      <c r="T106" s="181">
        <v>1</v>
      </c>
      <c r="U106" s="181"/>
      <c r="V106" s="181"/>
      <c r="W106" s="181">
        <v>1</v>
      </c>
      <c r="X106" s="181"/>
      <c r="Y106" s="181">
        <v>0</v>
      </c>
      <c r="Z106" s="181">
        <v>0</v>
      </c>
      <c r="AA106" s="181">
        <v>0</v>
      </c>
      <c r="AB106" s="181"/>
      <c r="AC106" s="181"/>
      <c r="AD106" s="181">
        <v>0</v>
      </c>
      <c r="AE106" s="181">
        <v>0</v>
      </c>
      <c r="AF106" s="181">
        <v>0</v>
      </c>
      <c r="AG106" s="181">
        <v>33</v>
      </c>
      <c r="AH106" s="146">
        <f t="shared" si="109"/>
        <v>43</v>
      </c>
    </row>
    <row r="107" spans="1:34" ht="15.75" x14ac:dyDescent="0.25">
      <c r="A107" s="292"/>
      <c r="B107" s="296"/>
      <c r="C107" s="99" t="s">
        <v>110</v>
      </c>
      <c r="D107" s="181">
        <v>24</v>
      </c>
      <c r="E107" s="181">
        <v>24</v>
      </c>
      <c r="F107" s="181"/>
      <c r="G107" s="181"/>
      <c r="H107" s="181"/>
      <c r="I107" s="181">
        <v>26</v>
      </c>
      <c r="J107" s="181">
        <v>32</v>
      </c>
      <c r="K107" s="181">
        <v>28</v>
      </c>
      <c r="L107" s="181">
        <v>30</v>
      </c>
      <c r="M107" s="181">
        <v>30</v>
      </c>
      <c r="N107" s="181"/>
      <c r="O107" s="181"/>
      <c r="P107" s="181">
        <v>35</v>
      </c>
      <c r="Q107" s="181">
        <v>27</v>
      </c>
      <c r="R107" s="181">
        <v>20</v>
      </c>
      <c r="S107" s="181">
        <v>31</v>
      </c>
      <c r="T107" s="181">
        <v>25</v>
      </c>
      <c r="U107" s="181"/>
      <c r="V107" s="181"/>
      <c r="W107" s="181">
        <v>37</v>
      </c>
      <c r="X107" s="181"/>
      <c r="Y107" s="181">
        <v>22</v>
      </c>
      <c r="Z107" s="181">
        <v>48</v>
      </c>
      <c r="AA107" s="181">
        <v>7</v>
      </c>
      <c r="AB107" s="181"/>
      <c r="AC107" s="181"/>
      <c r="AD107" s="181">
        <v>35</v>
      </c>
      <c r="AE107" s="181">
        <v>32</v>
      </c>
      <c r="AF107" s="181">
        <v>16</v>
      </c>
      <c r="AG107" s="181">
        <v>0</v>
      </c>
      <c r="AH107" s="146">
        <f t="shared" si="109"/>
        <v>529</v>
      </c>
    </row>
    <row r="108" spans="1:34" ht="15.75" x14ac:dyDescent="0.25">
      <c r="A108" s="292"/>
      <c r="B108" s="296"/>
      <c r="C108" s="99" t="s">
        <v>111</v>
      </c>
      <c r="D108" s="181">
        <v>1</v>
      </c>
      <c r="E108" s="181">
        <v>0</v>
      </c>
      <c r="F108" s="181"/>
      <c r="G108" s="181"/>
      <c r="H108" s="181"/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/>
      <c r="O108" s="181"/>
      <c r="P108" s="181">
        <v>1</v>
      </c>
      <c r="Q108" s="181">
        <v>1</v>
      </c>
      <c r="R108" s="181">
        <v>1</v>
      </c>
      <c r="S108" s="181">
        <v>1</v>
      </c>
      <c r="T108" s="181">
        <v>1</v>
      </c>
      <c r="U108" s="181"/>
      <c r="V108" s="181"/>
      <c r="W108" s="181">
        <v>0</v>
      </c>
      <c r="X108" s="181"/>
      <c r="Y108" s="181">
        <v>1</v>
      </c>
      <c r="Z108" s="181">
        <v>1</v>
      </c>
      <c r="AA108" s="181">
        <v>0</v>
      </c>
      <c r="AB108" s="181"/>
      <c r="AC108" s="181"/>
      <c r="AD108" s="181">
        <v>0</v>
      </c>
      <c r="AE108" s="181">
        <v>0</v>
      </c>
      <c r="AF108" s="181">
        <v>0</v>
      </c>
      <c r="AG108" s="181">
        <v>0</v>
      </c>
      <c r="AH108" s="146">
        <f t="shared" si="109"/>
        <v>8</v>
      </c>
    </row>
    <row r="109" spans="1:34" ht="15.75" x14ac:dyDescent="0.25">
      <c r="A109" s="292"/>
      <c r="B109" s="296"/>
      <c r="C109" s="99" t="s">
        <v>112</v>
      </c>
      <c r="D109" s="181">
        <v>20</v>
      </c>
      <c r="E109" s="181">
        <v>13</v>
      </c>
      <c r="F109" s="181"/>
      <c r="G109" s="181"/>
      <c r="H109" s="181"/>
      <c r="I109" s="181">
        <v>16</v>
      </c>
      <c r="J109" s="181">
        <v>18</v>
      </c>
      <c r="K109" s="181">
        <v>13</v>
      </c>
      <c r="L109" s="181">
        <v>17</v>
      </c>
      <c r="M109" s="181">
        <v>17</v>
      </c>
      <c r="N109" s="181"/>
      <c r="O109" s="181"/>
      <c r="P109" s="181">
        <v>17</v>
      </c>
      <c r="Q109" s="181">
        <v>9</v>
      </c>
      <c r="R109" s="181">
        <v>20</v>
      </c>
      <c r="S109" s="181">
        <v>17</v>
      </c>
      <c r="T109" s="181">
        <v>12</v>
      </c>
      <c r="U109" s="181"/>
      <c r="V109" s="181"/>
      <c r="W109" s="181">
        <v>5</v>
      </c>
      <c r="X109" s="181"/>
      <c r="Y109" s="181">
        <v>29</v>
      </c>
      <c r="Z109" s="181">
        <v>11</v>
      </c>
      <c r="AA109" s="181">
        <v>0</v>
      </c>
      <c r="AB109" s="181"/>
      <c r="AC109" s="181"/>
      <c r="AD109" s="181">
        <v>0</v>
      </c>
      <c r="AE109" s="181">
        <v>0</v>
      </c>
      <c r="AF109" s="181">
        <v>0</v>
      </c>
      <c r="AG109" s="181">
        <v>0</v>
      </c>
      <c r="AH109" s="147">
        <f t="shared" si="109"/>
        <v>234</v>
      </c>
    </row>
    <row r="110" spans="1:34" ht="15.75" x14ac:dyDescent="0.25">
      <c r="A110" s="292"/>
      <c r="B110" s="296"/>
      <c r="C110" s="99" t="s">
        <v>113</v>
      </c>
      <c r="D110" s="181">
        <v>1</v>
      </c>
      <c r="E110" s="181">
        <v>2</v>
      </c>
      <c r="F110" s="181"/>
      <c r="G110" s="181"/>
      <c r="H110" s="181"/>
      <c r="I110" s="181">
        <v>1</v>
      </c>
      <c r="J110" s="181">
        <v>0</v>
      </c>
      <c r="K110" s="181">
        <v>0</v>
      </c>
      <c r="L110" s="181">
        <v>0</v>
      </c>
      <c r="M110" s="181">
        <v>0</v>
      </c>
      <c r="N110" s="181"/>
      <c r="O110" s="181"/>
      <c r="P110" s="181">
        <v>0</v>
      </c>
      <c r="Q110" s="181">
        <v>1</v>
      </c>
      <c r="R110" s="181">
        <v>2</v>
      </c>
      <c r="S110" s="181">
        <v>1</v>
      </c>
      <c r="T110" s="181">
        <v>0</v>
      </c>
      <c r="U110" s="181"/>
      <c r="V110" s="181"/>
      <c r="W110" s="181">
        <v>0</v>
      </c>
      <c r="X110" s="181"/>
      <c r="Y110" s="181">
        <v>0</v>
      </c>
      <c r="Z110" s="181">
        <v>0</v>
      </c>
      <c r="AA110" s="181">
        <v>0</v>
      </c>
      <c r="AB110" s="181"/>
      <c r="AC110" s="181"/>
      <c r="AD110" s="181">
        <v>0</v>
      </c>
      <c r="AE110" s="181">
        <v>0</v>
      </c>
      <c r="AF110" s="181">
        <v>0</v>
      </c>
      <c r="AG110" s="181">
        <v>0</v>
      </c>
      <c r="AH110" s="147">
        <f t="shared" si="109"/>
        <v>8</v>
      </c>
    </row>
    <row r="111" spans="1:34" ht="16.5" thickBot="1" x14ac:dyDescent="0.3">
      <c r="A111" s="292"/>
      <c r="B111" s="296"/>
      <c r="C111" s="100" t="s">
        <v>114</v>
      </c>
      <c r="D111" s="181">
        <v>9</v>
      </c>
      <c r="E111" s="181">
        <v>9</v>
      </c>
      <c r="F111" s="181"/>
      <c r="G111" s="181"/>
      <c r="H111" s="181"/>
      <c r="I111" s="181">
        <v>14</v>
      </c>
      <c r="J111" s="181">
        <v>22</v>
      </c>
      <c r="K111" s="181">
        <v>12</v>
      </c>
      <c r="L111" s="181">
        <v>11</v>
      </c>
      <c r="M111" s="181">
        <v>11</v>
      </c>
      <c r="N111" s="181"/>
      <c r="O111" s="181"/>
      <c r="P111" s="181">
        <v>11</v>
      </c>
      <c r="Q111" s="181">
        <v>7</v>
      </c>
      <c r="R111" s="181">
        <v>16</v>
      </c>
      <c r="S111" s="181">
        <v>7</v>
      </c>
      <c r="T111" s="181">
        <v>23</v>
      </c>
      <c r="U111" s="181"/>
      <c r="V111" s="181"/>
      <c r="W111" s="181">
        <v>4</v>
      </c>
      <c r="X111" s="181"/>
      <c r="Y111" s="181">
        <v>14</v>
      </c>
      <c r="Z111" s="181">
        <v>11</v>
      </c>
      <c r="AA111" s="181">
        <v>11</v>
      </c>
      <c r="AB111" s="181"/>
      <c r="AC111" s="181"/>
      <c r="AD111" s="181">
        <v>1</v>
      </c>
      <c r="AE111" s="181">
        <v>0</v>
      </c>
      <c r="AF111" s="181">
        <v>4</v>
      </c>
      <c r="AG111" s="181">
        <v>13</v>
      </c>
      <c r="AH111" s="151">
        <f t="shared" si="109"/>
        <v>210</v>
      </c>
    </row>
    <row r="112" spans="1:34" ht="18.75" x14ac:dyDescent="0.25">
      <c r="A112" s="292"/>
      <c r="B112" s="297" t="s">
        <v>72</v>
      </c>
      <c r="C112" s="298"/>
      <c r="D112" s="182">
        <f>SUM(D97:D111)</f>
        <v>330</v>
      </c>
      <c r="E112" s="182">
        <f>SUM(E97:E111)</f>
        <v>278</v>
      </c>
      <c r="F112" s="181"/>
      <c r="G112" s="182"/>
      <c r="H112" s="182"/>
      <c r="I112" s="182">
        <f t="shared" ref="I112" si="110">SUM(I97:I111)</f>
        <v>323</v>
      </c>
      <c r="J112" s="182">
        <f t="shared" ref="J112" si="111">SUM(J97:J111)</f>
        <v>334</v>
      </c>
      <c r="K112" s="182">
        <f t="shared" ref="K112" si="112">SUM(K97:K111)</f>
        <v>350</v>
      </c>
      <c r="L112" s="182">
        <f t="shared" ref="L112" si="113">SUM(L97:L111)</f>
        <v>316</v>
      </c>
      <c r="M112" s="182">
        <f t="shared" ref="M112" si="114">SUM(M97:M111)</f>
        <v>316</v>
      </c>
      <c r="N112" s="182"/>
      <c r="O112" s="182"/>
      <c r="P112" s="182">
        <f t="shared" ref="P112" si="115">SUM(P97:P111)</f>
        <v>301</v>
      </c>
      <c r="Q112" s="182">
        <f t="shared" ref="Q112" si="116">SUM(Q97:Q111)</f>
        <v>346</v>
      </c>
      <c r="R112" s="182">
        <f t="shared" ref="R112" si="117">SUM(R97:R111)</f>
        <v>371</v>
      </c>
      <c r="S112" s="182">
        <f t="shared" ref="S112" si="118">SUM(S97:S111)</f>
        <v>356</v>
      </c>
      <c r="T112" s="182">
        <f t="shared" ref="T112" si="119">SUM(T97:T111)</f>
        <v>371</v>
      </c>
      <c r="U112" s="182"/>
      <c r="V112" s="182"/>
      <c r="W112" s="182">
        <f t="shared" ref="W112" si="120">SUM(W97:W111)</f>
        <v>304</v>
      </c>
      <c r="X112" s="181"/>
      <c r="Y112" s="182">
        <f t="shared" ref="Y112" si="121">SUM(Y97:Y111)</f>
        <v>338</v>
      </c>
      <c r="Z112" s="182">
        <f t="shared" ref="Z112" si="122">SUM(Z97:Z111)</f>
        <v>348</v>
      </c>
      <c r="AA112" s="182">
        <f t="shared" ref="AA112" si="123">SUM(AA97:AA111)</f>
        <v>131</v>
      </c>
      <c r="AB112" s="182"/>
      <c r="AC112" s="182"/>
      <c r="AD112" s="182">
        <f t="shared" ref="AD112" si="124">SUM(AD97:AD111)</f>
        <v>335</v>
      </c>
      <c r="AE112" s="182">
        <f t="shared" ref="AE112" si="125">SUM(AE97:AE111)</f>
        <v>353</v>
      </c>
      <c r="AF112" s="182">
        <f t="shared" ref="AF112:AG112" si="126">SUM(AF97:AF111)</f>
        <v>296</v>
      </c>
      <c r="AG112" s="182">
        <f t="shared" si="126"/>
        <v>353</v>
      </c>
      <c r="AH112" s="150">
        <f t="shared" si="109"/>
        <v>6450</v>
      </c>
    </row>
    <row r="113" spans="1:35" ht="18.75" x14ac:dyDescent="0.25">
      <c r="A113" s="292"/>
      <c r="B113" s="299" t="s">
        <v>71</v>
      </c>
      <c r="C113" s="300"/>
      <c r="D113" s="104">
        <v>330</v>
      </c>
      <c r="E113" s="104">
        <v>278</v>
      </c>
      <c r="F113" s="181"/>
      <c r="G113" s="104"/>
      <c r="H113" s="104"/>
      <c r="I113" s="104">
        <v>323</v>
      </c>
      <c r="J113" s="104">
        <v>334</v>
      </c>
      <c r="K113" s="104">
        <v>350</v>
      </c>
      <c r="L113" s="104">
        <v>316</v>
      </c>
      <c r="M113" s="104">
        <v>316</v>
      </c>
      <c r="N113" s="104"/>
      <c r="O113" s="104"/>
      <c r="P113" s="104">
        <v>301</v>
      </c>
      <c r="Q113" s="104">
        <v>346</v>
      </c>
      <c r="R113" s="104">
        <v>371</v>
      </c>
      <c r="S113" s="104">
        <v>356</v>
      </c>
      <c r="T113" s="104">
        <v>371</v>
      </c>
      <c r="U113" s="104"/>
      <c r="V113" s="104"/>
      <c r="W113" s="104">
        <v>304</v>
      </c>
      <c r="X113" s="181"/>
      <c r="Y113" s="104">
        <v>338</v>
      </c>
      <c r="Z113" s="104">
        <v>347</v>
      </c>
      <c r="AA113" s="104">
        <v>131</v>
      </c>
      <c r="AB113" s="104"/>
      <c r="AC113" s="104"/>
      <c r="AD113" s="104">
        <v>335</v>
      </c>
      <c r="AE113" s="104">
        <v>350</v>
      </c>
      <c r="AF113" s="104">
        <v>296</v>
      </c>
      <c r="AG113" s="104">
        <v>353</v>
      </c>
      <c r="AH113" s="145">
        <f t="shared" si="109"/>
        <v>6446</v>
      </c>
    </row>
    <row r="114" spans="1:35" ht="18.75" x14ac:dyDescent="0.25">
      <c r="A114" s="292"/>
      <c r="B114" s="301" t="s">
        <v>115</v>
      </c>
      <c r="C114" s="302"/>
      <c r="D114" s="104">
        <v>400</v>
      </c>
      <c r="E114" s="104">
        <v>400</v>
      </c>
      <c r="F114" s="181"/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81"/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46">
        <f t="shared" si="109"/>
        <v>8000</v>
      </c>
    </row>
    <row r="115" spans="1:35" ht="18.75" x14ac:dyDescent="0.25">
      <c r="A115" s="292"/>
      <c r="B115" s="301" t="s">
        <v>125</v>
      </c>
      <c r="C115" s="302"/>
      <c r="D115" s="104">
        <f>D114-D113</f>
        <v>70</v>
      </c>
      <c r="E115" s="104">
        <f>E114-E113</f>
        <v>122</v>
      </c>
      <c r="F115" s="181"/>
      <c r="G115" s="104"/>
      <c r="H115" s="104"/>
      <c r="I115" s="104">
        <f t="shared" ref="I115" si="127">I114-I113</f>
        <v>77</v>
      </c>
      <c r="J115" s="104">
        <f t="shared" ref="J115" si="128">J114-J113</f>
        <v>66</v>
      </c>
      <c r="K115" s="104">
        <f t="shared" ref="K115" si="129">K114-K113</f>
        <v>50</v>
      </c>
      <c r="L115" s="104">
        <f t="shared" ref="L115" si="130">L114-L113</f>
        <v>84</v>
      </c>
      <c r="M115" s="104">
        <f t="shared" ref="M115" si="131">M114-M113</f>
        <v>84</v>
      </c>
      <c r="N115" s="104"/>
      <c r="O115" s="104"/>
      <c r="P115" s="104">
        <f t="shared" ref="P115" si="132">P114-P113</f>
        <v>99</v>
      </c>
      <c r="Q115" s="104">
        <f t="shared" ref="Q115" si="133">Q114-Q113</f>
        <v>54</v>
      </c>
      <c r="R115" s="104">
        <f t="shared" ref="R115" si="134">R114-R113</f>
        <v>29</v>
      </c>
      <c r="S115" s="104">
        <f t="shared" ref="S115" si="135">S114-S113</f>
        <v>44</v>
      </c>
      <c r="T115" s="104">
        <f t="shared" ref="T115" si="136">T114-T113</f>
        <v>29</v>
      </c>
      <c r="U115" s="104"/>
      <c r="V115" s="104"/>
      <c r="W115" s="104">
        <f t="shared" ref="W115" si="137">W114-W113</f>
        <v>96</v>
      </c>
      <c r="X115" s="181"/>
      <c r="Y115" s="104">
        <f t="shared" ref="Y115" si="138">Y114-Y113</f>
        <v>62</v>
      </c>
      <c r="Z115" s="104">
        <f t="shared" ref="Z115" si="139">Z114-Z113</f>
        <v>53</v>
      </c>
      <c r="AA115" s="104">
        <f t="shared" ref="AA115" si="140">AA114-AA113</f>
        <v>269</v>
      </c>
      <c r="AB115" s="104"/>
      <c r="AC115" s="104"/>
      <c r="AD115" s="104">
        <f t="shared" ref="AD115" si="141">AD114-AD113</f>
        <v>65</v>
      </c>
      <c r="AE115" s="104">
        <f t="shared" ref="AE115" si="142">AE114-AE113</f>
        <v>50</v>
      </c>
      <c r="AF115" s="104">
        <f t="shared" ref="AF115:AG115" si="143">AF114-AF113</f>
        <v>104</v>
      </c>
      <c r="AG115" s="104">
        <f t="shared" si="143"/>
        <v>47</v>
      </c>
      <c r="AH115" s="153">
        <f t="shared" si="109"/>
        <v>1554</v>
      </c>
    </row>
    <row r="116" spans="1:35" ht="18.75" x14ac:dyDescent="0.25">
      <c r="A116" s="292"/>
      <c r="B116" s="301" t="s">
        <v>197</v>
      </c>
      <c r="C116" s="302"/>
      <c r="D116" s="104">
        <f>D114-D112</f>
        <v>70</v>
      </c>
      <c r="E116" s="104">
        <f>E114-E112</f>
        <v>122</v>
      </c>
      <c r="F116" s="181"/>
      <c r="G116" s="104"/>
      <c r="H116" s="104"/>
      <c r="I116" s="104">
        <f t="shared" ref="I116" si="144">I114-I112</f>
        <v>77</v>
      </c>
      <c r="J116" s="104">
        <f t="shared" ref="J116:AF116" si="145">J114-J112</f>
        <v>66</v>
      </c>
      <c r="K116" s="104">
        <f t="shared" si="145"/>
        <v>50</v>
      </c>
      <c r="L116" s="104">
        <f t="shared" si="145"/>
        <v>84</v>
      </c>
      <c r="M116" s="104">
        <f t="shared" si="145"/>
        <v>84</v>
      </c>
      <c r="N116" s="104"/>
      <c r="O116" s="104"/>
      <c r="P116" s="104">
        <f t="shared" si="145"/>
        <v>99</v>
      </c>
      <c r="Q116" s="104">
        <f t="shared" si="145"/>
        <v>54</v>
      </c>
      <c r="R116" s="104">
        <f t="shared" si="145"/>
        <v>29</v>
      </c>
      <c r="S116" s="104">
        <f t="shared" si="145"/>
        <v>44</v>
      </c>
      <c r="T116" s="104">
        <f t="shared" si="145"/>
        <v>29</v>
      </c>
      <c r="U116" s="104"/>
      <c r="V116" s="104"/>
      <c r="W116" s="104">
        <f t="shared" si="145"/>
        <v>96</v>
      </c>
      <c r="X116" s="181"/>
      <c r="Y116" s="104">
        <f t="shared" si="145"/>
        <v>62</v>
      </c>
      <c r="Z116" s="104">
        <f t="shared" si="145"/>
        <v>52</v>
      </c>
      <c r="AA116" s="104">
        <f t="shared" si="145"/>
        <v>269</v>
      </c>
      <c r="AB116" s="104"/>
      <c r="AC116" s="104"/>
      <c r="AD116" s="104">
        <f t="shared" si="145"/>
        <v>65</v>
      </c>
      <c r="AE116" s="104">
        <f t="shared" si="145"/>
        <v>47</v>
      </c>
      <c r="AF116" s="104">
        <f t="shared" si="145"/>
        <v>104</v>
      </c>
      <c r="AG116" s="104">
        <f t="shared" ref="AG116" si="146">AG114-AG112</f>
        <v>47</v>
      </c>
      <c r="AH116" s="153">
        <f t="shared" si="109"/>
        <v>1550</v>
      </c>
    </row>
    <row r="117" spans="1:35" ht="16.5" thickBot="1" x14ac:dyDescent="0.3">
      <c r="A117" s="292"/>
      <c r="B117" s="303" t="s">
        <v>116</v>
      </c>
      <c r="C117" s="304"/>
      <c r="D117" s="104">
        <f>D98+D100+D102+D104+D106+D108</f>
        <v>3</v>
      </c>
      <c r="E117" s="104">
        <f>E98+E100+E102+E104+E106+E108</f>
        <v>1</v>
      </c>
      <c r="F117" s="181"/>
      <c r="G117" s="104"/>
      <c r="H117" s="104"/>
      <c r="I117" s="104">
        <f t="shared" ref="I117" si="147">I98+I100+I102+I104+I106+I108</f>
        <v>1</v>
      </c>
      <c r="J117" s="104">
        <f t="shared" ref="J117:AF117" si="148">J98+J100+J102+J104+J106+J108</f>
        <v>3</v>
      </c>
      <c r="K117" s="104">
        <f t="shared" si="148"/>
        <v>1</v>
      </c>
      <c r="L117" s="104">
        <f t="shared" si="148"/>
        <v>1</v>
      </c>
      <c r="M117" s="104">
        <f t="shared" si="148"/>
        <v>1</v>
      </c>
      <c r="N117" s="104"/>
      <c r="O117" s="104"/>
      <c r="P117" s="104">
        <f t="shared" si="148"/>
        <v>1</v>
      </c>
      <c r="Q117" s="104">
        <f t="shared" si="148"/>
        <v>2</v>
      </c>
      <c r="R117" s="104">
        <f t="shared" si="148"/>
        <v>5</v>
      </c>
      <c r="S117" s="104">
        <f t="shared" si="148"/>
        <v>1</v>
      </c>
      <c r="T117" s="104">
        <f t="shared" si="148"/>
        <v>2</v>
      </c>
      <c r="U117" s="104"/>
      <c r="V117" s="104"/>
      <c r="W117" s="104">
        <f t="shared" si="148"/>
        <v>3</v>
      </c>
      <c r="X117" s="181"/>
      <c r="Y117" s="104">
        <f t="shared" si="148"/>
        <v>1</v>
      </c>
      <c r="Z117" s="104">
        <f t="shared" si="148"/>
        <v>2</v>
      </c>
      <c r="AA117" s="104">
        <f t="shared" si="148"/>
        <v>0</v>
      </c>
      <c r="AB117" s="104"/>
      <c r="AC117" s="104"/>
      <c r="AD117" s="104">
        <f t="shared" si="148"/>
        <v>0</v>
      </c>
      <c r="AE117" s="104">
        <f t="shared" si="148"/>
        <v>0</v>
      </c>
      <c r="AF117" s="104">
        <f t="shared" si="148"/>
        <v>0</v>
      </c>
      <c r="AG117" s="104">
        <f t="shared" ref="AG117" si="149">AG98+AG100+AG102+AG104+AG106+AG108</f>
        <v>193</v>
      </c>
      <c r="AH117" s="149">
        <f t="shared" si="109"/>
        <v>221</v>
      </c>
    </row>
    <row r="118" spans="1:35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166</v>
      </c>
    </row>
    <row r="119" spans="1:35" ht="16.149999999999999" customHeight="1" thickBot="1" x14ac:dyDescent="0.3">
      <c r="A119" s="305" t="s">
        <v>152</v>
      </c>
      <c r="B119" s="310" t="s">
        <v>2</v>
      </c>
      <c r="C119" s="311"/>
      <c r="D119" s="109">
        <v>15</v>
      </c>
      <c r="E119" s="109">
        <v>0</v>
      </c>
      <c r="F119" s="109"/>
      <c r="G119" s="109"/>
      <c r="H119" s="109"/>
      <c r="I119" s="109">
        <v>34</v>
      </c>
      <c r="J119" s="109">
        <v>35</v>
      </c>
      <c r="K119" s="109">
        <v>8</v>
      </c>
      <c r="L119" s="109">
        <v>1</v>
      </c>
      <c r="M119" s="109">
        <v>15</v>
      </c>
      <c r="N119" s="109"/>
      <c r="O119" s="109"/>
      <c r="P119" s="109">
        <v>4</v>
      </c>
      <c r="Q119" s="109">
        <v>14</v>
      </c>
      <c r="R119" s="109">
        <v>6</v>
      </c>
      <c r="S119" s="109">
        <v>0</v>
      </c>
      <c r="T119" s="109">
        <v>0</v>
      </c>
      <c r="U119" s="109"/>
      <c r="V119" s="109"/>
      <c r="W119" s="109">
        <v>0</v>
      </c>
      <c r="X119" s="109"/>
      <c r="Y119" s="109">
        <v>0</v>
      </c>
      <c r="Z119" s="109">
        <v>0</v>
      </c>
      <c r="AA119" s="109">
        <v>0</v>
      </c>
      <c r="AB119" s="109"/>
      <c r="AC119" s="109"/>
      <c r="AD119" s="109">
        <v>0</v>
      </c>
      <c r="AE119" s="109">
        <v>0</v>
      </c>
      <c r="AF119" s="109">
        <v>0</v>
      </c>
      <c r="AG119" s="109">
        <v>0</v>
      </c>
      <c r="AH119" s="110">
        <f t="shared" ref="AH119:AH140" si="150">SUM(D119:AG119)</f>
        <v>132</v>
      </c>
    </row>
    <row r="120" spans="1:35" ht="15.75" x14ac:dyDescent="0.25">
      <c r="A120" s="306"/>
      <c r="B120" s="296" t="s">
        <v>3</v>
      </c>
      <c r="C120" s="99" t="s">
        <v>102</v>
      </c>
      <c r="D120" s="181">
        <v>50</v>
      </c>
      <c r="E120" s="181">
        <v>49</v>
      </c>
      <c r="F120" s="181"/>
      <c r="G120" s="181"/>
      <c r="H120" s="181"/>
      <c r="I120" s="181">
        <v>47</v>
      </c>
      <c r="J120" s="181">
        <v>33</v>
      </c>
      <c r="K120" s="181">
        <v>13</v>
      </c>
      <c r="L120" s="181">
        <v>50</v>
      </c>
      <c r="M120" s="181">
        <v>46</v>
      </c>
      <c r="N120" s="181"/>
      <c r="O120" s="181"/>
      <c r="P120" s="181">
        <v>50</v>
      </c>
      <c r="Q120" s="181">
        <v>48</v>
      </c>
      <c r="R120" s="181">
        <v>42</v>
      </c>
      <c r="S120" s="181">
        <v>40</v>
      </c>
      <c r="T120" s="181">
        <v>47</v>
      </c>
      <c r="U120" s="181"/>
      <c r="V120" s="181"/>
      <c r="W120" s="181">
        <v>17</v>
      </c>
      <c r="X120" s="181"/>
      <c r="Y120" s="181">
        <v>64</v>
      </c>
      <c r="Z120" s="181">
        <v>10</v>
      </c>
      <c r="AA120" s="181">
        <v>58</v>
      </c>
      <c r="AB120" s="181"/>
      <c r="AC120" s="181"/>
      <c r="AD120" s="181">
        <v>46</v>
      </c>
      <c r="AE120" s="181">
        <v>33</v>
      </c>
      <c r="AF120" s="181">
        <v>14</v>
      </c>
      <c r="AG120" s="181">
        <v>31</v>
      </c>
      <c r="AH120" s="146">
        <f t="shared" si="150"/>
        <v>788</v>
      </c>
    </row>
    <row r="121" spans="1:35" ht="15.75" x14ac:dyDescent="0.25">
      <c r="A121" s="306"/>
      <c r="B121" s="296"/>
      <c r="C121" s="99" t="s">
        <v>103</v>
      </c>
      <c r="D121" s="181">
        <v>0</v>
      </c>
      <c r="E121" s="181">
        <v>0</v>
      </c>
      <c r="F121" s="181"/>
      <c r="G121" s="181"/>
      <c r="H121" s="181"/>
      <c r="I121" s="181">
        <v>0</v>
      </c>
      <c r="J121" s="181">
        <v>1</v>
      </c>
      <c r="K121" s="181">
        <v>0</v>
      </c>
      <c r="L121" s="181">
        <v>0</v>
      </c>
      <c r="M121" s="181">
        <v>0</v>
      </c>
      <c r="N121" s="181"/>
      <c r="O121" s="181"/>
      <c r="P121" s="181">
        <v>0</v>
      </c>
      <c r="Q121" s="181">
        <v>5</v>
      </c>
      <c r="R121" s="181">
        <v>6</v>
      </c>
      <c r="S121" s="181">
        <v>0</v>
      </c>
      <c r="T121" s="181">
        <v>0</v>
      </c>
      <c r="U121" s="181"/>
      <c r="V121" s="181"/>
      <c r="W121" s="181">
        <v>0</v>
      </c>
      <c r="X121" s="181"/>
      <c r="Y121" s="181">
        <v>0</v>
      </c>
      <c r="Z121" s="181">
        <v>0</v>
      </c>
      <c r="AA121" s="181">
        <v>2</v>
      </c>
      <c r="AB121" s="181"/>
      <c r="AC121" s="181"/>
      <c r="AD121" s="181">
        <v>1</v>
      </c>
      <c r="AE121" s="181">
        <v>0</v>
      </c>
      <c r="AF121" s="181">
        <v>1</v>
      </c>
      <c r="AG121" s="181">
        <v>1</v>
      </c>
      <c r="AH121" s="146">
        <f t="shared" si="150"/>
        <v>17</v>
      </c>
    </row>
    <row r="122" spans="1:35" ht="15.75" x14ac:dyDescent="0.25">
      <c r="A122" s="306"/>
      <c r="B122" s="296"/>
      <c r="C122" s="99" t="s">
        <v>117</v>
      </c>
      <c r="D122" s="181">
        <v>30</v>
      </c>
      <c r="E122" s="181">
        <v>57</v>
      </c>
      <c r="F122" s="181"/>
      <c r="G122" s="181"/>
      <c r="H122" s="181"/>
      <c r="I122" s="181">
        <v>39</v>
      </c>
      <c r="J122" s="181">
        <v>23</v>
      </c>
      <c r="K122" s="181">
        <v>12</v>
      </c>
      <c r="L122" s="181">
        <v>42</v>
      </c>
      <c r="M122" s="181">
        <v>46</v>
      </c>
      <c r="N122" s="181"/>
      <c r="O122" s="181"/>
      <c r="P122" s="181">
        <v>40</v>
      </c>
      <c r="Q122" s="181">
        <v>28</v>
      </c>
      <c r="R122" s="181">
        <v>24</v>
      </c>
      <c r="S122" s="181">
        <v>31</v>
      </c>
      <c r="T122" s="181">
        <v>34</v>
      </c>
      <c r="U122" s="181"/>
      <c r="V122" s="181"/>
      <c r="W122" s="181">
        <v>9</v>
      </c>
      <c r="X122" s="181"/>
      <c r="Y122" s="181">
        <v>56</v>
      </c>
      <c r="Z122" s="181">
        <v>5</v>
      </c>
      <c r="AA122" s="181">
        <v>43</v>
      </c>
      <c r="AB122" s="181"/>
      <c r="AC122" s="181"/>
      <c r="AD122" s="181">
        <v>38</v>
      </c>
      <c r="AE122" s="181">
        <v>33</v>
      </c>
      <c r="AF122" s="181">
        <v>13</v>
      </c>
      <c r="AG122" s="181">
        <v>25</v>
      </c>
      <c r="AH122" s="146">
        <f t="shared" si="150"/>
        <v>628</v>
      </c>
    </row>
    <row r="123" spans="1:35" ht="15.75" x14ac:dyDescent="0.25">
      <c r="A123" s="306"/>
      <c r="B123" s="296"/>
      <c r="C123" s="99" t="s">
        <v>118</v>
      </c>
      <c r="D123" s="181">
        <v>2</v>
      </c>
      <c r="E123" s="181">
        <v>6</v>
      </c>
      <c r="F123" s="181"/>
      <c r="G123" s="181"/>
      <c r="H123" s="181"/>
      <c r="I123" s="181">
        <v>1</v>
      </c>
      <c r="J123" s="181">
        <v>1</v>
      </c>
      <c r="K123" s="181">
        <v>1</v>
      </c>
      <c r="L123" s="181">
        <v>7</v>
      </c>
      <c r="M123" s="181">
        <v>3</v>
      </c>
      <c r="N123" s="181"/>
      <c r="O123" s="181"/>
      <c r="P123" s="181">
        <v>3</v>
      </c>
      <c r="Q123" s="181">
        <v>6</v>
      </c>
      <c r="R123" s="181">
        <v>2</v>
      </c>
      <c r="S123" s="181">
        <v>8</v>
      </c>
      <c r="T123" s="181">
        <v>1</v>
      </c>
      <c r="U123" s="181"/>
      <c r="V123" s="181"/>
      <c r="W123" s="181">
        <v>0</v>
      </c>
      <c r="X123" s="181"/>
      <c r="Y123" s="181">
        <v>5</v>
      </c>
      <c r="Z123" s="181">
        <v>2</v>
      </c>
      <c r="AA123" s="181">
        <v>6</v>
      </c>
      <c r="AB123" s="181"/>
      <c r="AC123" s="181"/>
      <c r="AD123" s="181">
        <v>2</v>
      </c>
      <c r="AE123" s="181">
        <v>1</v>
      </c>
      <c r="AF123" s="181">
        <v>3</v>
      </c>
      <c r="AG123" s="181">
        <v>1</v>
      </c>
      <c r="AH123" s="146">
        <f t="shared" si="150"/>
        <v>61</v>
      </c>
    </row>
    <row r="124" spans="1:35" ht="15.75" x14ac:dyDescent="0.25">
      <c r="A124" s="306"/>
      <c r="B124" s="296"/>
      <c r="C124" s="99" t="s">
        <v>104</v>
      </c>
      <c r="D124" s="181">
        <v>152</v>
      </c>
      <c r="E124" s="181">
        <v>143</v>
      </c>
      <c r="F124" s="181"/>
      <c r="G124" s="181"/>
      <c r="H124" s="181"/>
      <c r="I124" s="181">
        <v>116</v>
      </c>
      <c r="J124" s="181">
        <v>115</v>
      </c>
      <c r="K124" s="181">
        <v>98</v>
      </c>
      <c r="L124" s="181">
        <v>124</v>
      </c>
      <c r="M124" s="181">
        <v>134</v>
      </c>
      <c r="N124" s="181"/>
      <c r="O124" s="181"/>
      <c r="P124" s="181">
        <v>107</v>
      </c>
      <c r="Q124" s="181">
        <v>132</v>
      </c>
      <c r="R124" s="181">
        <v>115</v>
      </c>
      <c r="S124" s="181">
        <v>127</v>
      </c>
      <c r="T124" s="181">
        <v>165</v>
      </c>
      <c r="U124" s="181"/>
      <c r="V124" s="181"/>
      <c r="W124" s="181">
        <v>168</v>
      </c>
      <c r="X124" s="181"/>
      <c r="Y124" s="181">
        <v>144</v>
      </c>
      <c r="Z124" s="181">
        <v>197</v>
      </c>
      <c r="AA124" s="181">
        <v>151</v>
      </c>
      <c r="AB124" s="181"/>
      <c r="AC124" s="181"/>
      <c r="AD124" s="181">
        <v>163</v>
      </c>
      <c r="AE124" s="181">
        <v>174</v>
      </c>
      <c r="AF124" s="181">
        <v>179</v>
      </c>
      <c r="AG124" s="181">
        <v>184</v>
      </c>
      <c r="AH124" s="146">
        <f t="shared" si="150"/>
        <v>2888</v>
      </c>
    </row>
    <row r="125" spans="1:35" ht="15.75" x14ac:dyDescent="0.25">
      <c r="A125" s="306"/>
      <c r="B125" s="296"/>
      <c r="C125" s="99" t="s">
        <v>105</v>
      </c>
      <c r="D125" s="181">
        <v>9</v>
      </c>
      <c r="E125" s="181">
        <v>6</v>
      </c>
      <c r="F125" s="181"/>
      <c r="G125" s="181"/>
      <c r="H125" s="181"/>
      <c r="I125" s="181">
        <v>5</v>
      </c>
      <c r="J125" s="181">
        <v>7</v>
      </c>
      <c r="K125" s="181">
        <v>7</v>
      </c>
      <c r="L125" s="181">
        <v>7</v>
      </c>
      <c r="M125" s="181">
        <v>6</v>
      </c>
      <c r="N125" s="181"/>
      <c r="O125" s="181"/>
      <c r="P125" s="181">
        <v>5</v>
      </c>
      <c r="Q125" s="181">
        <v>7</v>
      </c>
      <c r="R125" s="181">
        <v>6</v>
      </c>
      <c r="S125" s="181">
        <v>5</v>
      </c>
      <c r="T125" s="181">
        <v>7</v>
      </c>
      <c r="U125" s="181"/>
      <c r="V125" s="181"/>
      <c r="W125" s="181">
        <v>13</v>
      </c>
      <c r="X125" s="181"/>
      <c r="Y125" s="181">
        <v>8</v>
      </c>
      <c r="Z125" s="181">
        <v>9</v>
      </c>
      <c r="AA125" s="181">
        <v>10</v>
      </c>
      <c r="AB125" s="181"/>
      <c r="AC125" s="181"/>
      <c r="AD125" s="181">
        <v>8</v>
      </c>
      <c r="AE125" s="181">
        <v>8</v>
      </c>
      <c r="AF125" s="181">
        <v>10</v>
      </c>
      <c r="AG125" s="181">
        <v>10</v>
      </c>
      <c r="AH125" s="146">
        <f t="shared" si="150"/>
        <v>153</v>
      </c>
    </row>
    <row r="126" spans="1:35" ht="15.75" x14ac:dyDescent="0.25">
      <c r="A126" s="306"/>
      <c r="B126" s="296"/>
      <c r="C126" s="99" t="s">
        <v>106</v>
      </c>
      <c r="D126" s="181">
        <v>81</v>
      </c>
      <c r="E126" s="181">
        <v>79</v>
      </c>
      <c r="F126" s="181"/>
      <c r="G126" s="181"/>
      <c r="H126" s="181"/>
      <c r="I126" s="181">
        <v>55</v>
      </c>
      <c r="J126" s="181">
        <v>73</v>
      </c>
      <c r="K126" s="181">
        <v>51</v>
      </c>
      <c r="L126" s="181">
        <v>59</v>
      </c>
      <c r="M126" s="181">
        <v>111</v>
      </c>
      <c r="N126" s="181"/>
      <c r="O126" s="181"/>
      <c r="P126" s="181">
        <v>50</v>
      </c>
      <c r="Q126" s="181">
        <v>105</v>
      </c>
      <c r="R126" s="181">
        <v>78</v>
      </c>
      <c r="S126" s="181">
        <v>76</v>
      </c>
      <c r="T126" s="181">
        <v>91</v>
      </c>
      <c r="U126" s="181"/>
      <c r="V126" s="181"/>
      <c r="W126" s="181">
        <v>122</v>
      </c>
      <c r="X126" s="181"/>
      <c r="Y126" s="181">
        <v>78</v>
      </c>
      <c r="Z126" s="181">
        <v>117</v>
      </c>
      <c r="AA126" s="181">
        <v>75</v>
      </c>
      <c r="AB126" s="181"/>
      <c r="AC126" s="181"/>
      <c r="AD126" s="181">
        <v>93</v>
      </c>
      <c r="AE126" s="181">
        <v>106</v>
      </c>
      <c r="AF126" s="181">
        <v>89</v>
      </c>
      <c r="AG126" s="181">
        <v>100</v>
      </c>
      <c r="AH126" s="146">
        <f t="shared" si="150"/>
        <v>1689</v>
      </c>
    </row>
    <row r="127" spans="1:35" ht="15.75" x14ac:dyDescent="0.25">
      <c r="A127" s="306"/>
      <c r="B127" s="296"/>
      <c r="C127" s="99" t="s">
        <v>107</v>
      </c>
      <c r="D127" s="181">
        <v>4</v>
      </c>
      <c r="E127" s="181">
        <v>7</v>
      </c>
      <c r="F127" s="181"/>
      <c r="G127" s="181"/>
      <c r="H127" s="181"/>
      <c r="I127" s="181">
        <v>2</v>
      </c>
      <c r="J127" s="181">
        <v>5</v>
      </c>
      <c r="K127" s="181">
        <v>6</v>
      </c>
      <c r="L127" s="181">
        <v>4</v>
      </c>
      <c r="M127" s="181">
        <v>8</v>
      </c>
      <c r="N127" s="181"/>
      <c r="O127" s="181"/>
      <c r="P127" s="181">
        <v>3</v>
      </c>
      <c r="Q127" s="181">
        <v>8</v>
      </c>
      <c r="R127" s="181">
        <v>5</v>
      </c>
      <c r="S127" s="181">
        <v>5</v>
      </c>
      <c r="T127" s="181">
        <v>5</v>
      </c>
      <c r="U127" s="181"/>
      <c r="V127" s="181"/>
      <c r="W127" s="181">
        <v>7</v>
      </c>
      <c r="X127" s="181"/>
      <c r="Y127" s="181">
        <v>4</v>
      </c>
      <c r="Z127" s="181">
        <v>5</v>
      </c>
      <c r="AA127" s="181">
        <v>5</v>
      </c>
      <c r="AB127" s="181"/>
      <c r="AC127" s="181"/>
      <c r="AD127" s="181">
        <v>6</v>
      </c>
      <c r="AE127" s="181">
        <v>6</v>
      </c>
      <c r="AF127" s="181">
        <v>6</v>
      </c>
      <c r="AG127" s="181">
        <v>5</v>
      </c>
      <c r="AH127" s="146">
        <f t="shared" si="150"/>
        <v>106</v>
      </c>
    </row>
    <row r="128" spans="1:35" ht="15.75" x14ac:dyDescent="0.25">
      <c r="A128" s="306"/>
      <c r="B128" s="296"/>
      <c r="C128" s="99" t="s">
        <v>108</v>
      </c>
      <c r="D128" s="181">
        <v>20</v>
      </c>
      <c r="E128" s="181">
        <v>13</v>
      </c>
      <c r="F128" s="181"/>
      <c r="G128" s="181"/>
      <c r="H128" s="181"/>
      <c r="I128" s="181">
        <v>9</v>
      </c>
      <c r="J128" s="181">
        <v>15</v>
      </c>
      <c r="K128" s="181">
        <v>11</v>
      </c>
      <c r="L128" s="181">
        <v>12</v>
      </c>
      <c r="M128" s="181">
        <v>13</v>
      </c>
      <c r="N128" s="181"/>
      <c r="O128" s="181"/>
      <c r="P128" s="181">
        <v>13</v>
      </c>
      <c r="Q128" s="181">
        <v>14</v>
      </c>
      <c r="R128" s="181">
        <v>22</v>
      </c>
      <c r="S128" s="181">
        <v>9</v>
      </c>
      <c r="T128" s="181">
        <v>15</v>
      </c>
      <c r="U128" s="181"/>
      <c r="V128" s="181"/>
      <c r="W128" s="181">
        <v>17</v>
      </c>
      <c r="X128" s="181"/>
      <c r="Y128" s="181">
        <v>12</v>
      </c>
      <c r="Z128" s="181">
        <v>18</v>
      </c>
      <c r="AA128" s="181">
        <v>18</v>
      </c>
      <c r="AB128" s="181"/>
      <c r="AC128" s="181"/>
      <c r="AD128" s="181">
        <v>14</v>
      </c>
      <c r="AE128" s="181">
        <v>10</v>
      </c>
      <c r="AF128" s="181">
        <v>16</v>
      </c>
      <c r="AG128" s="181">
        <v>18</v>
      </c>
      <c r="AH128" s="146">
        <f t="shared" si="150"/>
        <v>289</v>
      </c>
    </row>
    <row r="129" spans="1:35" ht="15.75" x14ac:dyDescent="0.25">
      <c r="A129" s="306"/>
      <c r="B129" s="296"/>
      <c r="C129" s="99" t="s">
        <v>109</v>
      </c>
      <c r="D129" s="181">
        <v>1</v>
      </c>
      <c r="E129" s="181">
        <v>2</v>
      </c>
      <c r="F129" s="181"/>
      <c r="G129" s="181"/>
      <c r="H129" s="181"/>
      <c r="I129" s="181">
        <v>1</v>
      </c>
      <c r="J129" s="181">
        <v>2</v>
      </c>
      <c r="K129" s="181">
        <v>0</v>
      </c>
      <c r="L129" s="181">
        <v>0</v>
      </c>
      <c r="M129" s="181">
        <v>1</v>
      </c>
      <c r="N129" s="181"/>
      <c r="O129" s="181"/>
      <c r="P129" s="181">
        <v>1</v>
      </c>
      <c r="Q129" s="181">
        <v>2</v>
      </c>
      <c r="R129" s="181">
        <v>2</v>
      </c>
      <c r="S129" s="181">
        <v>1</v>
      </c>
      <c r="T129" s="181">
        <v>1</v>
      </c>
      <c r="U129" s="181"/>
      <c r="V129" s="181"/>
      <c r="W129" s="181">
        <v>0</v>
      </c>
      <c r="X129" s="181"/>
      <c r="Y129" s="181">
        <v>1</v>
      </c>
      <c r="Z129" s="181">
        <v>0</v>
      </c>
      <c r="AA129" s="181">
        <v>0</v>
      </c>
      <c r="AB129" s="181"/>
      <c r="AC129" s="181"/>
      <c r="AD129" s="181">
        <v>1</v>
      </c>
      <c r="AE129" s="181">
        <v>1</v>
      </c>
      <c r="AF129" s="181">
        <v>2</v>
      </c>
      <c r="AG129" s="181">
        <v>1</v>
      </c>
      <c r="AH129" s="146">
        <f t="shared" si="150"/>
        <v>20</v>
      </c>
    </row>
    <row r="130" spans="1:35" ht="15.75" x14ac:dyDescent="0.25">
      <c r="A130" s="306"/>
      <c r="B130" s="296"/>
      <c r="C130" s="99" t="s">
        <v>110</v>
      </c>
      <c r="D130" s="181">
        <v>11</v>
      </c>
      <c r="E130" s="181">
        <v>11</v>
      </c>
      <c r="F130" s="181"/>
      <c r="G130" s="181"/>
      <c r="H130" s="181"/>
      <c r="I130" s="181">
        <v>7</v>
      </c>
      <c r="J130" s="181">
        <v>6</v>
      </c>
      <c r="K130" s="181">
        <v>5</v>
      </c>
      <c r="L130" s="181">
        <v>6</v>
      </c>
      <c r="M130" s="181">
        <v>15</v>
      </c>
      <c r="N130" s="181"/>
      <c r="O130" s="181"/>
      <c r="P130" s="181">
        <v>5</v>
      </c>
      <c r="Q130" s="181">
        <v>13</v>
      </c>
      <c r="R130" s="181">
        <v>7</v>
      </c>
      <c r="S130" s="181">
        <v>3</v>
      </c>
      <c r="T130" s="181">
        <v>10</v>
      </c>
      <c r="U130" s="181"/>
      <c r="V130" s="181"/>
      <c r="W130" s="181">
        <v>10</v>
      </c>
      <c r="X130" s="181"/>
      <c r="Y130" s="181">
        <v>8</v>
      </c>
      <c r="Z130" s="181">
        <v>11</v>
      </c>
      <c r="AA130" s="181">
        <v>8</v>
      </c>
      <c r="AB130" s="181"/>
      <c r="AC130" s="181"/>
      <c r="AD130" s="181">
        <v>6</v>
      </c>
      <c r="AE130" s="181">
        <v>9</v>
      </c>
      <c r="AF130" s="181">
        <v>8</v>
      </c>
      <c r="AG130" s="181">
        <v>7</v>
      </c>
      <c r="AH130" s="146">
        <f t="shared" si="150"/>
        <v>166</v>
      </c>
    </row>
    <row r="131" spans="1:35" ht="15.75" x14ac:dyDescent="0.25">
      <c r="A131" s="306"/>
      <c r="B131" s="296"/>
      <c r="C131" s="99" t="s">
        <v>111</v>
      </c>
      <c r="D131" s="181">
        <v>1</v>
      </c>
      <c r="E131" s="181">
        <v>0</v>
      </c>
      <c r="F131" s="181"/>
      <c r="G131" s="181"/>
      <c r="H131" s="181"/>
      <c r="I131" s="181">
        <v>1</v>
      </c>
      <c r="J131" s="181">
        <v>1</v>
      </c>
      <c r="K131" s="181">
        <v>1</v>
      </c>
      <c r="L131" s="181">
        <v>1</v>
      </c>
      <c r="M131" s="181">
        <v>3</v>
      </c>
      <c r="N131" s="181"/>
      <c r="O131" s="181"/>
      <c r="P131" s="181">
        <v>1</v>
      </c>
      <c r="Q131" s="181">
        <v>0</v>
      </c>
      <c r="R131" s="181">
        <v>0</v>
      </c>
      <c r="S131" s="181">
        <v>1</v>
      </c>
      <c r="T131" s="181">
        <v>1</v>
      </c>
      <c r="U131" s="181"/>
      <c r="V131" s="181"/>
      <c r="W131" s="181">
        <v>0</v>
      </c>
      <c r="X131" s="181"/>
      <c r="Y131" s="181">
        <v>1</v>
      </c>
      <c r="Z131" s="181">
        <v>1</v>
      </c>
      <c r="AA131" s="181">
        <v>1</v>
      </c>
      <c r="AB131" s="181"/>
      <c r="AC131" s="181"/>
      <c r="AD131" s="181">
        <v>1</v>
      </c>
      <c r="AE131" s="181">
        <v>0</v>
      </c>
      <c r="AF131" s="181">
        <v>1</v>
      </c>
      <c r="AG131" s="181">
        <v>0</v>
      </c>
      <c r="AH131" s="146">
        <f t="shared" si="150"/>
        <v>16</v>
      </c>
    </row>
    <row r="132" spans="1:35" ht="15.75" x14ac:dyDescent="0.25">
      <c r="A132" s="306"/>
      <c r="B132" s="296"/>
      <c r="C132" s="99" t="s">
        <v>112</v>
      </c>
      <c r="D132" s="181">
        <v>13</v>
      </c>
      <c r="E132" s="181">
        <v>20</v>
      </c>
      <c r="F132" s="181"/>
      <c r="G132" s="181"/>
      <c r="H132" s="181"/>
      <c r="I132" s="181">
        <v>13</v>
      </c>
      <c r="J132" s="181">
        <v>15</v>
      </c>
      <c r="K132" s="181">
        <v>9</v>
      </c>
      <c r="L132" s="181">
        <v>10</v>
      </c>
      <c r="M132" s="181">
        <v>10</v>
      </c>
      <c r="N132" s="181"/>
      <c r="O132" s="181"/>
      <c r="P132" s="181">
        <v>8</v>
      </c>
      <c r="Q132" s="181">
        <v>22</v>
      </c>
      <c r="R132" s="181">
        <v>11</v>
      </c>
      <c r="S132" s="181">
        <v>7</v>
      </c>
      <c r="T132" s="181">
        <v>15</v>
      </c>
      <c r="U132" s="181"/>
      <c r="V132" s="181"/>
      <c r="W132" s="181">
        <v>19</v>
      </c>
      <c r="X132" s="181"/>
      <c r="Y132" s="181">
        <v>14</v>
      </c>
      <c r="Z132" s="181">
        <v>21</v>
      </c>
      <c r="AA132" s="181">
        <v>15</v>
      </c>
      <c r="AB132" s="181"/>
      <c r="AC132" s="181"/>
      <c r="AD132" s="181">
        <v>17</v>
      </c>
      <c r="AE132" s="181">
        <v>17</v>
      </c>
      <c r="AF132" s="181">
        <v>15</v>
      </c>
      <c r="AG132" s="181">
        <v>12</v>
      </c>
      <c r="AH132" s="147">
        <f t="shared" si="150"/>
        <v>283</v>
      </c>
    </row>
    <row r="133" spans="1:35" ht="15.75" x14ac:dyDescent="0.25">
      <c r="A133" s="306"/>
      <c r="B133" s="296"/>
      <c r="C133" s="99" t="s">
        <v>113</v>
      </c>
      <c r="D133" s="181">
        <v>0</v>
      </c>
      <c r="E133" s="181">
        <v>0</v>
      </c>
      <c r="F133" s="181"/>
      <c r="G133" s="181"/>
      <c r="H133" s="181"/>
      <c r="I133" s="181">
        <v>0</v>
      </c>
      <c r="J133" s="181">
        <v>0</v>
      </c>
      <c r="K133" s="181">
        <v>0</v>
      </c>
      <c r="L133" s="181">
        <v>0</v>
      </c>
      <c r="M133" s="181">
        <v>0</v>
      </c>
      <c r="N133" s="181"/>
      <c r="O133" s="181"/>
      <c r="P133" s="181">
        <v>0</v>
      </c>
      <c r="Q133" s="181">
        <v>0</v>
      </c>
      <c r="R133" s="181">
        <v>1</v>
      </c>
      <c r="S133" s="181">
        <v>0</v>
      </c>
      <c r="T133" s="181">
        <v>0</v>
      </c>
      <c r="U133" s="181"/>
      <c r="V133" s="181"/>
      <c r="W133" s="181">
        <v>0</v>
      </c>
      <c r="X133" s="181"/>
      <c r="Y133" s="181">
        <v>0</v>
      </c>
      <c r="Z133" s="181">
        <v>0</v>
      </c>
      <c r="AA133" s="181">
        <v>0</v>
      </c>
      <c r="AB133" s="181"/>
      <c r="AC133" s="181"/>
      <c r="AD133" s="181">
        <v>0</v>
      </c>
      <c r="AE133" s="181">
        <v>0</v>
      </c>
      <c r="AF133" s="181">
        <v>0</v>
      </c>
      <c r="AG133" s="181">
        <v>0</v>
      </c>
      <c r="AH133" s="147">
        <f t="shared" si="150"/>
        <v>1</v>
      </c>
    </row>
    <row r="134" spans="1:35" ht="16.5" thickBot="1" x14ac:dyDescent="0.3">
      <c r="A134" s="306"/>
      <c r="B134" s="296"/>
      <c r="C134" s="100" t="s">
        <v>114</v>
      </c>
      <c r="D134" s="181">
        <v>6</v>
      </c>
      <c r="E134" s="181">
        <v>7</v>
      </c>
      <c r="F134" s="181"/>
      <c r="G134" s="181"/>
      <c r="H134" s="181"/>
      <c r="I134" s="181">
        <v>4</v>
      </c>
      <c r="J134" s="181">
        <v>3</v>
      </c>
      <c r="K134" s="181">
        <v>4</v>
      </c>
      <c r="L134" s="181">
        <v>6</v>
      </c>
      <c r="M134" s="181">
        <v>4</v>
      </c>
      <c r="N134" s="181"/>
      <c r="O134" s="181"/>
      <c r="P134" s="181">
        <v>4</v>
      </c>
      <c r="Q134" s="181">
        <v>10</v>
      </c>
      <c r="R134" s="181">
        <v>5</v>
      </c>
      <c r="S134" s="181">
        <v>4</v>
      </c>
      <c r="T134" s="181">
        <v>8</v>
      </c>
      <c r="U134" s="181"/>
      <c r="V134" s="181"/>
      <c r="W134" s="181">
        <v>4</v>
      </c>
      <c r="X134" s="181"/>
      <c r="Y134" s="181">
        <v>5</v>
      </c>
      <c r="Z134" s="181">
        <v>4</v>
      </c>
      <c r="AA134" s="181">
        <v>8</v>
      </c>
      <c r="AB134" s="181"/>
      <c r="AC134" s="181"/>
      <c r="AD134" s="181">
        <v>4</v>
      </c>
      <c r="AE134" s="181">
        <v>2</v>
      </c>
      <c r="AF134" s="181">
        <v>3</v>
      </c>
      <c r="AG134" s="181">
        <v>5</v>
      </c>
      <c r="AH134" s="151">
        <f t="shared" si="150"/>
        <v>100</v>
      </c>
    </row>
    <row r="135" spans="1:35" ht="18.75" x14ac:dyDescent="0.25">
      <c r="A135" s="306"/>
      <c r="B135" s="297" t="s">
        <v>72</v>
      </c>
      <c r="C135" s="298"/>
      <c r="D135" s="182">
        <f t="shared" ref="D135:I135" si="151">SUM(D120:D134)</f>
        <v>380</v>
      </c>
      <c r="E135" s="182">
        <f t="shared" si="151"/>
        <v>400</v>
      </c>
      <c r="F135" s="181"/>
      <c r="G135" s="182"/>
      <c r="H135" s="182"/>
      <c r="I135" s="182">
        <f t="shared" si="151"/>
        <v>300</v>
      </c>
      <c r="J135" s="182">
        <f t="shared" ref="J135" si="152">SUM(J120:J134)</f>
        <v>300</v>
      </c>
      <c r="K135" s="182">
        <f t="shared" ref="K135" si="153">SUM(K120:K134)</f>
        <v>218</v>
      </c>
      <c r="L135" s="182">
        <f t="shared" ref="L135" si="154">SUM(L120:L134)</f>
        <v>328</v>
      </c>
      <c r="M135" s="182">
        <f t="shared" ref="M135" si="155">SUM(M120:M134)</f>
        <v>400</v>
      </c>
      <c r="N135" s="182"/>
      <c r="O135" s="182"/>
      <c r="P135" s="182">
        <f t="shared" ref="P135" si="156">SUM(P120:P134)</f>
        <v>290</v>
      </c>
      <c r="Q135" s="182">
        <f t="shared" ref="Q135" si="157">SUM(Q120:Q134)</f>
        <v>400</v>
      </c>
      <c r="R135" s="182">
        <f t="shared" ref="R135" si="158">SUM(R120:R134)</f>
        <v>326</v>
      </c>
      <c r="S135" s="182">
        <f t="shared" ref="S135" si="159">SUM(S120:S134)</f>
        <v>317</v>
      </c>
      <c r="T135" s="182">
        <f t="shared" ref="T135" si="160">SUM(T120:T134)</f>
        <v>400</v>
      </c>
      <c r="U135" s="182"/>
      <c r="V135" s="182"/>
      <c r="W135" s="182">
        <f t="shared" ref="W135" si="161">SUM(W120:W134)</f>
        <v>386</v>
      </c>
      <c r="X135" s="181"/>
      <c r="Y135" s="182">
        <f t="shared" ref="Y135" si="162">SUM(Y120:Y134)</f>
        <v>400</v>
      </c>
      <c r="Z135" s="182">
        <f t="shared" ref="Z135" si="163">SUM(Z120:Z134)</f>
        <v>400</v>
      </c>
      <c r="AA135" s="182">
        <f t="shared" ref="AA135" si="164">SUM(AA120:AA134)</f>
        <v>400</v>
      </c>
      <c r="AB135" s="182"/>
      <c r="AC135" s="182"/>
      <c r="AD135" s="182">
        <f t="shared" ref="AD135" si="165">SUM(AD120:AD134)</f>
        <v>400</v>
      </c>
      <c r="AE135" s="182">
        <f t="shared" ref="AE135" si="166">SUM(AE120:AE134)</f>
        <v>400</v>
      </c>
      <c r="AF135" s="182">
        <f t="shared" ref="AF135" si="167">SUM(AF120:AF134)</f>
        <v>360</v>
      </c>
      <c r="AG135" s="182">
        <f t="shared" ref="AG135" si="168">SUM(AG120:AG134)</f>
        <v>400</v>
      </c>
      <c r="AH135" s="150">
        <f t="shared" si="150"/>
        <v>7205</v>
      </c>
    </row>
    <row r="136" spans="1:35" ht="18.75" x14ac:dyDescent="0.25">
      <c r="A136" s="306"/>
      <c r="B136" s="299" t="s">
        <v>71</v>
      </c>
      <c r="C136" s="300"/>
      <c r="D136" s="104">
        <v>365</v>
      </c>
      <c r="E136" s="104">
        <v>390</v>
      </c>
      <c r="F136" s="181"/>
      <c r="G136" s="104"/>
      <c r="H136" s="104"/>
      <c r="I136" s="104">
        <v>276</v>
      </c>
      <c r="J136" s="104">
        <v>276</v>
      </c>
      <c r="K136" s="104">
        <v>201</v>
      </c>
      <c r="L136" s="104">
        <v>322</v>
      </c>
      <c r="M136" s="104">
        <v>400</v>
      </c>
      <c r="N136" s="104"/>
      <c r="O136" s="104"/>
      <c r="P136" s="104">
        <v>270</v>
      </c>
      <c r="Q136" s="104">
        <v>390</v>
      </c>
      <c r="R136" s="104">
        <v>311</v>
      </c>
      <c r="S136" s="104">
        <v>317</v>
      </c>
      <c r="T136" s="104">
        <v>388</v>
      </c>
      <c r="U136" s="104"/>
      <c r="V136" s="104"/>
      <c r="W136" s="104">
        <v>372</v>
      </c>
      <c r="X136" s="181"/>
      <c r="Y136" s="104">
        <v>393</v>
      </c>
      <c r="Z136" s="104">
        <v>393</v>
      </c>
      <c r="AA136" s="104">
        <v>392</v>
      </c>
      <c r="AB136" s="104"/>
      <c r="AC136" s="104"/>
      <c r="AD136" s="104">
        <v>385</v>
      </c>
      <c r="AE136" s="104">
        <v>397</v>
      </c>
      <c r="AF136" s="104">
        <v>351</v>
      </c>
      <c r="AG136" s="104">
        <v>379</v>
      </c>
      <c r="AH136" s="145">
        <f t="shared" si="150"/>
        <v>6968</v>
      </c>
    </row>
    <row r="137" spans="1:35" ht="18.75" x14ac:dyDescent="0.25">
      <c r="A137" s="306"/>
      <c r="B137" s="301" t="s">
        <v>115</v>
      </c>
      <c r="C137" s="302"/>
      <c r="D137" s="104">
        <v>400</v>
      </c>
      <c r="E137" s="104">
        <v>400</v>
      </c>
      <c r="F137" s="181"/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81"/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46">
        <f t="shared" si="150"/>
        <v>8000</v>
      </c>
    </row>
    <row r="138" spans="1:35" ht="18.75" x14ac:dyDescent="0.25">
      <c r="A138" s="306"/>
      <c r="B138" s="301" t="s">
        <v>125</v>
      </c>
      <c r="C138" s="302"/>
      <c r="D138" s="104">
        <f t="shared" ref="D138:I138" si="169">D137-D136</f>
        <v>35</v>
      </c>
      <c r="E138" s="104">
        <f t="shared" si="169"/>
        <v>10</v>
      </c>
      <c r="F138" s="181"/>
      <c r="G138" s="104"/>
      <c r="H138" s="104"/>
      <c r="I138" s="104">
        <f t="shared" si="169"/>
        <v>124</v>
      </c>
      <c r="J138" s="104">
        <f t="shared" ref="J138" si="170">J137-J136</f>
        <v>124</v>
      </c>
      <c r="K138" s="104">
        <f t="shared" ref="K138" si="171">K137-K136</f>
        <v>199</v>
      </c>
      <c r="L138" s="104">
        <f t="shared" ref="L138" si="172">L137-L136</f>
        <v>78</v>
      </c>
      <c r="M138" s="104">
        <f t="shared" ref="M138" si="173">M137-M136</f>
        <v>0</v>
      </c>
      <c r="N138" s="104"/>
      <c r="O138" s="104"/>
      <c r="P138" s="104">
        <f t="shared" ref="P138" si="174">P137-P136</f>
        <v>130</v>
      </c>
      <c r="Q138" s="104">
        <f t="shared" ref="Q138" si="175">Q137-Q136</f>
        <v>10</v>
      </c>
      <c r="R138" s="104">
        <f t="shared" ref="R138" si="176">R137-R136</f>
        <v>89</v>
      </c>
      <c r="S138" s="104">
        <f t="shared" ref="S138" si="177">S137-S136</f>
        <v>83</v>
      </c>
      <c r="T138" s="104">
        <f t="shared" ref="T138" si="178">T137-T136</f>
        <v>12</v>
      </c>
      <c r="U138" s="104"/>
      <c r="V138" s="104"/>
      <c r="W138" s="104">
        <f t="shared" ref="W138" si="179">W137-W136</f>
        <v>28</v>
      </c>
      <c r="X138" s="181"/>
      <c r="Y138" s="104">
        <f t="shared" ref="Y138" si="180">Y137-Y136</f>
        <v>7</v>
      </c>
      <c r="Z138" s="104">
        <f t="shared" ref="Z138" si="181">Z137-Z136</f>
        <v>7</v>
      </c>
      <c r="AA138" s="104">
        <f t="shared" ref="AA138" si="182">AA137-AA136</f>
        <v>8</v>
      </c>
      <c r="AB138" s="104"/>
      <c r="AC138" s="104"/>
      <c r="AD138" s="104">
        <f t="shared" ref="AD138" si="183">AD137-AD136</f>
        <v>15</v>
      </c>
      <c r="AE138" s="104">
        <f t="shared" ref="AE138" si="184">AE137-AE136</f>
        <v>3</v>
      </c>
      <c r="AF138" s="104">
        <f t="shared" ref="AF138:AG138" si="185">AF137-AF136</f>
        <v>49</v>
      </c>
      <c r="AG138" s="104">
        <f t="shared" si="185"/>
        <v>21</v>
      </c>
      <c r="AH138" s="153">
        <f t="shared" si="150"/>
        <v>1032</v>
      </c>
    </row>
    <row r="139" spans="1:35" ht="18.75" x14ac:dyDescent="0.25">
      <c r="A139" s="306"/>
      <c r="B139" s="301" t="s">
        <v>197</v>
      </c>
      <c r="C139" s="302"/>
      <c r="D139" s="104">
        <f t="shared" ref="D139" si="186">D137-D135</f>
        <v>20</v>
      </c>
      <c r="E139" s="104">
        <f t="shared" ref="E139:I139" si="187">E137-E135</f>
        <v>0</v>
      </c>
      <c r="F139" s="181"/>
      <c r="G139" s="104"/>
      <c r="H139" s="104"/>
      <c r="I139" s="104">
        <f t="shared" si="187"/>
        <v>100</v>
      </c>
      <c r="J139" s="104">
        <f t="shared" ref="J139:AF139" si="188">J137-J135</f>
        <v>100</v>
      </c>
      <c r="K139" s="104">
        <f t="shared" si="188"/>
        <v>182</v>
      </c>
      <c r="L139" s="104">
        <f t="shared" si="188"/>
        <v>72</v>
      </c>
      <c r="M139" s="104">
        <f t="shared" si="188"/>
        <v>0</v>
      </c>
      <c r="N139" s="104"/>
      <c r="O139" s="104"/>
      <c r="P139" s="104">
        <f t="shared" si="188"/>
        <v>110</v>
      </c>
      <c r="Q139" s="104">
        <f t="shared" si="188"/>
        <v>0</v>
      </c>
      <c r="R139" s="104">
        <f t="shared" si="188"/>
        <v>74</v>
      </c>
      <c r="S139" s="104">
        <f t="shared" si="188"/>
        <v>83</v>
      </c>
      <c r="T139" s="104">
        <f t="shared" si="188"/>
        <v>0</v>
      </c>
      <c r="U139" s="104"/>
      <c r="V139" s="104"/>
      <c r="W139" s="104">
        <f t="shared" si="188"/>
        <v>14</v>
      </c>
      <c r="X139" s="181"/>
      <c r="Y139" s="104">
        <f t="shared" si="188"/>
        <v>0</v>
      </c>
      <c r="Z139" s="104">
        <f t="shared" si="188"/>
        <v>0</v>
      </c>
      <c r="AA139" s="104">
        <f t="shared" si="188"/>
        <v>0</v>
      </c>
      <c r="AB139" s="104"/>
      <c r="AC139" s="104"/>
      <c r="AD139" s="104">
        <f t="shared" si="188"/>
        <v>0</v>
      </c>
      <c r="AE139" s="104">
        <f t="shared" si="188"/>
        <v>0</v>
      </c>
      <c r="AF139" s="104">
        <f t="shared" si="188"/>
        <v>40</v>
      </c>
      <c r="AG139" s="104">
        <f t="shared" ref="AG139" si="189">AG137-AG135</f>
        <v>0</v>
      </c>
      <c r="AH139" s="153">
        <f t="shared" si="150"/>
        <v>795</v>
      </c>
    </row>
    <row r="140" spans="1:35" ht="16.5" thickBot="1" x14ac:dyDescent="0.3">
      <c r="A140" s="306"/>
      <c r="B140" s="303" t="s">
        <v>116</v>
      </c>
      <c r="C140" s="304"/>
      <c r="D140" s="104">
        <f t="shared" ref="D140" si="190">D121+D123+D125+D127+D129+D131</f>
        <v>17</v>
      </c>
      <c r="E140" s="104">
        <f t="shared" ref="E140:I140" si="191">E121+E123+E125+E127+E129+E131</f>
        <v>21</v>
      </c>
      <c r="F140" s="181"/>
      <c r="G140" s="104"/>
      <c r="H140" s="104"/>
      <c r="I140" s="104">
        <f t="shared" si="191"/>
        <v>10</v>
      </c>
      <c r="J140" s="104">
        <f t="shared" ref="J140:AF140" si="192">J121+J123+J125+J127+J129+J131</f>
        <v>17</v>
      </c>
      <c r="K140" s="104">
        <f t="shared" si="192"/>
        <v>15</v>
      </c>
      <c r="L140" s="104">
        <f t="shared" si="192"/>
        <v>19</v>
      </c>
      <c r="M140" s="104">
        <f t="shared" si="192"/>
        <v>21</v>
      </c>
      <c r="N140" s="104"/>
      <c r="O140" s="104"/>
      <c r="P140" s="104">
        <f t="shared" si="192"/>
        <v>13</v>
      </c>
      <c r="Q140" s="104">
        <f t="shared" si="192"/>
        <v>28</v>
      </c>
      <c r="R140" s="104">
        <f t="shared" si="192"/>
        <v>21</v>
      </c>
      <c r="S140" s="104">
        <f t="shared" si="192"/>
        <v>20</v>
      </c>
      <c r="T140" s="104">
        <f t="shared" si="192"/>
        <v>15</v>
      </c>
      <c r="U140" s="104"/>
      <c r="V140" s="104"/>
      <c r="W140" s="104">
        <f t="shared" si="192"/>
        <v>20</v>
      </c>
      <c r="X140" s="181"/>
      <c r="Y140" s="104">
        <f t="shared" si="192"/>
        <v>19</v>
      </c>
      <c r="Z140" s="104">
        <f t="shared" si="192"/>
        <v>17</v>
      </c>
      <c r="AA140" s="104">
        <f t="shared" si="192"/>
        <v>24</v>
      </c>
      <c r="AB140" s="104"/>
      <c r="AC140" s="104"/>
      <c r="AD140" s="104">
        <f t="shared" si="192"/>
        <v>19</v>
      </c>
      <c r="AE140" s="104">
        <f t="shared" si="192"/>
        <v>16</v>
      </c>
      <c r="AF140" s="104">
        <f t="shared" si="192"/>
        <v>23</v>
      </c>
      <c r="AG140" s="104">
        <f t="shared" ref="AG140" si="193">AG121+AG123+AG125+AG127+AG129+AG131</f>
        <v>18</v>
      </c>
      <c r="AH140" s="149">
        <f t="shared" si="150"/>
        <v>373</v>
      </c>
    </row>
    <row r="141" spans="1:35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166</v>
      </c>
    </row>
    <row r="142" spans="1:35" ht="16.5" thickBot="1" x14ac:dyDescent="0.3">
      <c r="A142" s="291" t="s">
        <v>153</v>
      </c>
      <c r="B142" s="310" t="s">
        <v>2</v>
      </c>
      <c r="C142" s="311"/>
      <c r="D142" s="109">
        <v>1</v>
      </c>
      <c r="E142" s="109">
        <v>0</v>
      </c>
      <c r="F142" s="109"/>
      <c r="G142" s="109"/>
      <c r="H142" s="109"/>
      <c r="I142" s="109">
        <v>0</v>
      </c>
      <c r="J142" s="109">
        <v>0</v>
      </c>
      <c r="K142" s="109">
        <v>0</v>
      </c>
      <c r="L142" s="109">
        <v>0</v>
      </c>
      <c r="M142" s="109">
        <v>4</v>
      </c>
      <c r="N142" s="109"/>
      <c r="O142" s="109"/>
      <c r="P142" s="109">
        <v>0</v>
      </c>
      <c r="Q142" s="109">
        <v>0</v>
      </c>
      <c r="R142" s="109">
        <v>0</v>
      </c>
      <c r="S142" s="109">
        <v>0</v>
      </c>
      <c r="T142" s="109">
        <v>0</v>
      </c>
      <c r="U142" s="109"/>
      <c r="V142" s="109"/>
      <c r="W142" s="109">
        <v>2</v>
      </c>
      <c r="X142" s="109"/>
      <c r="Y142" s="109">
        <v>0</v>
      </c>
      <c r="Z142" s="109">
        <v>1</v>
      </c>
      <c r="AA142" s="109">
        <v>12</v>
      </c>
      <c r="AB142" s="109"/>
      <c r="AC142" s="109"/>
      <c r="AD142" s="109">
        <v>15</v>
      </c>
      <c r="AE142" s="109">
        <v>20</v>
      </c>
      <c r="AF142" s="109">
        <v>18</v>
      </c>
      <c r="AG142" s="109">
        <v>0</v>
      </c>
      <c r="AH142" s="110">
        <f t="shared" ref="AH142:AH163" si="194">SUM(D142:AG142)</f>
        <v>73</v>
      </c>
    </row>
    <row r="143" spans="1:35" ht="15.75" x14ac:dyDescent="0.25">
      <c r="A143" s="292"/>
      <c r="B143" s="296" t="s">
        <v>3</v>
      </c>
      <c r="C143" s="99" t="s">
        <v>102</v>
      </c>
      <c r="D143" s="181">
        <v>29</v>
      </c>
      <c r="E143" s="181">
        <v>31</v>
      </c>
      <c r="F143" s="181"/>
      <c r="G143" s="181"/>
      <c r="H143" s="181"/>
      <c r="I143" s="181">
        <v>28</v>
      </c>
      <c r="J143" s="181">
        <v>40</v>
      </c>
      <c r="K143" s="181">
        <v>37</v>
      </c>
      <c r="L143" s="181">
        <v>37</v>
      </c>
      <c r="M143" s="181">
        <v>35</v>
      </c>
      <c r="N143" s="181"/>
      <c r="O143" s="181"/>
      <c r="P143" s="181">
        <v>40</v>
      </c>
      <c r="Q143" s="181">
        <v>30</v>
      </c>
      <c r="R143" s="181">
        <v>38</v>
      </c>
      <c r="S143" s="181">
        <v>15</v>
      </c>
      <c r="T143" s="181">
        <v>15</v>
      </c>
      <c r="U143" s="181"/>
      <c r="V143" s="181"/>
      <c r="W143" s="181">
        <v>26</v>
      </c>
      <c r="X143" s="181"/>
      <c r="Y143" s="181">
        <v>37</v>
      </c>
      <c r="Z143" s="181">
        <v>25</v>
      </c>
      <c r="AA143" s="181">
        <v>18</v>
      </c>
      <c r="AB143" s="181"/>
      <c r="AC143" s="181"/>
      <c r="AD143" s="181">
        <v>10</v>
      </c>
      <c r="AE143" s="181">
        <v>38</v>
      </c>
      <c r="AF143" s="181">
        <v>43</v>
      </c>
      <c r="AG143" s="181">
        <v>18</v>
      </c>
      <c r="AH143" s="146">
        <f t="shared" si="194"/>
        <v>590</v>
      </c>
    </row>
    <row r="144" spans="1:35" ht="15.75" x14ac:dyDescent="0.25">
      <c r="A144" s="292"/>
      <c r="B144" s="296"/>
      <c r="C144" s="99" t="s">
        <v>103</v>
      </c>
      <c r="D144" s="181">
        <v>0</v>
      </c>
      <c r="E144" s="181">
        <v>0</v>
      </c>
      <c r="F144" s="181"/>
      <c r="G144" s="181"/>
      <c r="H144" s="181"/>
      <c r="I144" s="181">
        <v>0</v>
      </c>
      <c r="J144" s="181">
        <v>0</v>
      </c>
      <c r="K144" s="181">
        <v>0</v>
      </c>
      <c r="L144" s="181">
        <v>0</v>
      </c>
      <c r="M144" s="181">
        <v>0</v>
      </c>
      <c r="N144" s="181"/>
      <c r="O144" s="181"/>
      <c r="P144" s="181">
        <v>0</v>
      </c>
      <c r="Q144" s="181">
        <v>0</v>
      </c>
      <c r="R144" s="181">
        <v>0</v>
      </c>
      <c r="S144" s="181">
        <v>0</v>
      </c>
      <c r="T144" s="181">
        <v>0</v>
      </c>
      <c r="U144" s="181"/>
      <c r="V144" s="181"/>
      <c r="W144" s="181">
        <v>0</v>
      </c>
      <c r="X144" s="181"/>
      <c r="Y144" s="181">
        <v>0</v>
      </c>
      <c r="Z144" s="181">
        <v>0</v>
      </c>
      <c r="AA144" s="181">
        <v>0</v>
      </c>
      <c r="AB144" s="181"/>
      <c r="AC144" s="181"/>
      <c r="AD144" s="181">
        <v>0</v>
      </c>
      <c r="AE144" s="181">
        <v>0</v>
      </c>
      <c r="AF144" s="181">
        <v>0</v>
      </c>
      <c r="AG144" s="181">
        <v>0</v>
      </c>
      <c r="AH144" s="146">
        <f t="shared" si="194"/>
        <v>0</v>
      </c>
    </row>
    <row r="145" spans="1:34" ht="15.75" x14ac:dyDescent="0.25">
      <c r="A145" s="292"/>
      <c r="B145" s="296"/>
      <c r="C145" s="99" t="s">
        <v>117</v>
      </c>
      <c r="D145" s="181">
        <v>10</v>
      </c>
      <c r="E145" s="181">
        <v>10</v>
      </c>
      <c r="F145" s="181"/>
      <c r="G145" s="181"/>
      <c r="H145" s="181"/>
      <c r="I145" s="181">
        <v>12</v>
      </c>
      <c r="J145" s="181">
        <v>6</v>
      </c>
      <c r="K145" s="181">
        <v>6</v>
      </c>
      <c r="L145" s="181">
        <v>14</v>
      </c>
      <c r="M145" s="181">
        <v>13</v>
      </c>
      <c r="N145" s="181"/>
      <c r="O145" s="181"/>
      <c r="P145" s="181">
        <v>7</v>
      </c>
      <c r="Q145" s="181">
        <v>8</v>
      </c>
      <c r="R145" s="181">
        <v>13</v>
      </c>
      <c r="S145" s="181">
        <v>2</v>
      </c>
      <c r="T145" s="181">
        <v>2</v>
      </c>
      <c r="U145" s="181"/>
      <c r="V145" s="181"/>
      <c r="W145" s="181">
        <v>1</v>
      </c>
      <c r="X145" s="181"/>
      <c r="Y145" s="181">
        <v>8</v>
      </c>
      <c r="Z145" s="181">
        <v>4</v>
      </c>
      <c r="AA145" s="181">
        <v>2</v>
      </c>
      <c r="AB145" s="181"/>
      <c r="AC145" s="181"/>
      <c r="AD145" s="181">
        <v>4</v>
      </c>
      <c r="AE145" s="181">
        <v>5</v>
      </c>
      <c r="AF145" s="181">
        <v>10</v>
      </c>
      <c r="AG145" s="181">
        <v>0</v>
      </c>
      <c r="AH145" s="146">
        <f t="shared" si="194"/>
        <v>137</v>
      </c>
    </row>
    <row r="146" spans="1:34" ht="15.75" x14ac:dyDescent="0.25">
      <c r="A146" s="292"/>
      <c r="B146" s="296"/>
      <c r="C146" s="99" t="s">
        <v>118</v>
      </c>
      <c r="D146" s="181">
        <v>0</v>
      </c>
      <c r="E146" s="181">
        <v>0</v>
      </c>
      <c r="F146" s="181"/>
      <c r="G146" s="181"/>
      <c r="H146" s="181"/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/>
      <c r="O146" s="181"/>
      <c r="P146" s="181">
        <v>0</v>
      </c>
      <c r="Q146" s="181">
        <v>0</v>
      </c>
      <c r="R146" s="181">
        <v>0</v>
      </c>
      <c r="S146" s="181">
        <v>0</v>
      </c>
      <c r="T146" s="181">
        <v>0</v>
      </c>
      <c r="U146" s="181"/>
      <c r="V146" s="181"/>
      <c r="W146" s="181">
        <v>0</v>
      </c>
      <c r="X146" s="181"/>
      <c r="Y146" s="181">
        <v>0</v>
      </c>
      <c r="Z146" s="181">
        <v>0</v>
      </c>
      <c r="AA146" s="181">
        <v>0</v>
      </c>
      <c r="AB146" s="181"/>
      <c r="AC146" s="181"/>
      <c r="AD146" s="181">
        <v>0</v>
      </c>
      <c r="AE146" s="181">
        <v>0</v>
      </c>
      <c r="AF146" s="181">
        <v>0</v>
      </c>
      <c r="AG146" s="181">
        <v>0</v>
      </c>
      <c r="AH146" s="146">
        <f t="shared" si="194"/>
        <v>0</v>
      </c>
    </row>
    <row r="147" spans="1:34" ht="15.75" x14ac:dyDescent="0.25">
      <c r="A147" s="292"/>
      <c r="B147" s="296"/>
      <c r="C147" s="99" t="s">
        <v>104</v>
      </c>
      <c r="D147" s="181">
        <v>79</v>
      </c>
      <c r="E147" s="181">
        <v>62</v>
      </c>
      <c r="F147" s="181"/>
      <c r="G147" s="181"/>
      <c r="H147" s="181"/>
      <c r="I147" s="181">
        <v>106</v>
      </c>
      <c r="J147" s="181">
        <v>92</v>
      </c>
      <c r="K147" s="181">
        <v>90</v>
      </c>
      <c r="L147" s="181">
        <v>101</v>
      </c>
      <c r="M147" s="181">
        <v>96</v>
      </c>
      <c r="N147" s="181"/>
      <c r="O147" s="181"/>
      <c r="P147" s="181">
        <v>116</v>
      </c>
      <c r="Q147" s="181">
        <v>122</v>
      </c>
      <c r="R147" s="181">
        <v>112</v>
      </c>
      <c r="S147" s="181">
        <v>112</v>
      </c>
      <c r="T147" s="181">
        <v>112</v>
      </c>
      <c r="U147" s="181"/>
      <c r="V147" s="181"/>
      <c r="W147" s="181">
        <v>73</v>
      </c>
      <c r="X147" s="181"/>
      <c r="Y147" s="181">
        <v>105</v>
      </c>
      <c r="Z147" s="181">
        <v>107</v>
      </c>
      <c r="AA147" s="181">
        <v>110</v>
      </c>
      <c r="AB147" s="181"/>
      <c r="AC147" s="181"/>
      <c r="AD147" s="181">
        <v>105</v>
      </c>
      <c r="AE147" s="181">
        <v>114</v>
      </c>
      <c r="AF147" s="181">
        <v>78</v>
      </c>
      <c r="AG147" s="181">
        <v>109</v>
      </c>
      <c r="AH147" s="146">
        <f t="shared" si="194"/>
        <v>2001</v>
      </c>
    </row>
    <row r="148" spans="1:34" ht="15.75" x14ac:dyDescent="0.25">
      <c r="A148" s="292"/>
      <c r="B148" s="296"/>
      <c r="C148" s="99" t="s">
        <v>105</v>
      </c>
      <c r="D148" s="181">
        <v>1</v>
      </c>
      <c r="E148" s="181">
        <v>0</v>
      </c>
      <c r="F148" s="181"/>
      <c r="G148" s="181"/>
      <c r="H148" s="181"/>
      <c r="I148" s="181">
        <v>1</v>
      </c>
      <c r="J148" s="181">
        <v>0</v>
      </c>
      <c r="K148" s="181">
        <v>0</v>
      </c>
      <c r="L148" s="181">
        <v>0</v>
      </c>
      <c r="M148" s="181">
        <v>1</v>
      </c>
      <c r="N148" s="181"/>
      <c r="O148" s="181"/>
      <c r="P148" s="181">
        <v>0</v>
      </c>
      <c r="Q148" s="181">
        <v>2</v>
      </c>
      <c r="R148" s="181">
        <v>1</v>
      </c>
      <c r="S148" s="181">
        <v>1</v>
      </c>
      <c r="T148" s="181">
        <v>1</v>
      </c>
      <c r="U148" s="181"/>
      <c r="V148" s="181"/>
      <c r="W148" s="181">
        <v>1</v>
      </c>
      <c r="X148" s="181"/>
      <c r="Y148" s="181">
        <v>0</v>
      </c>
      <c r="Z148" s="181">
        <v>0</v>
      </c>
      <c r="AA148" s="181">
        <v>1</v>
      </c>
      <c r="AB148" s="181"/>
      <c r="AC148" s="181"/>
      <c r="AD148" s="181">
        <v>2</v>
      </c>
      <c r="AE148" s="181">
        <v>0</v>
      </c>
      <c r="AF148" s="181">
        <v>1</v>
      </c>
      <c r="AG148" s="181">
        <v>0</v>
      </c>
      <c r="AH148" s="146">
        <f t="shared" si="194"/>
        <v>13</v>
      </c>
    </row>
    <row r="149" spans="1:34" ht="15.75" x14ac:dyDescent="0.25">
      <c r="A149" s="292"/>
      <c r="B149" s="296"/>
      <c r="C149" s="99" t="s">
        <v>106</v>
      </c>
      <c r="D149" s="181">
        <v>73</v>
      </c>
      <c r="E149" s="181">
        <v>68</v>
      </c>
      <c r="F149" s="181"/>
      <c r="G149" s="181"/>
      <c r="H149" s="181"/>
      <c r="I149" s="181">
        <v>77</v>
      </c>
      <c r="J149" s="181">
        <v>83</v>
      </c>
      <c r="K149" s="181">
        <v>73</v>
      </c>
      <c r="L149" s="181">
        <v>91</v>
      </c>
      <c r="M149" s="181">
        <v>90</v>
      </c>
      <c r="N149" s="181"/>
      <c r="O149" s="181"/>
      <c r="P149" s="181">
        <v>83</v>
      </c>
      <c r="Q149" s="181">
        <v>80</v>
      </c>
      <c r="R149" s="181">
        <v>100</v>
      </c>
      <c r="S149" s="181">
        <v>95</v>
      </c>
      <c r="T149" s="181">
        <v>95</v>
      </c>
      <c r="U149" s="181"/>
      <c r="V149" s="181"/>
      <c r="W149" s="181">
        <v>74</v>
      </c>
      <c r="X149" s="181"/>
      <c r="Y149" s="181">
        <v>88</v>
      </c>
      <c r="Z149" s="181">
        <v>112</v>
      </c>
      <c r="AA149" s="181">
        <v>69</v>
      </c>
      <c r="AB149" s="181"/>
      <c r="AC149" s="181"/>
      <c r="AD149" s="181">
        <v>108</v>
      </c>
      <c r="AE149" s="181">
        <v>104</v>
      </c>
      <c r="AF149" s="181">
        <v>83</v>
      </c>
      <c r="AG149" s="181">
        <v>103</v>
      </c>
      <c r="AH149" s="146">
        <f t="shared" si="194"/>
        <v>1749</v>
      </c>
    </row>
    <row r="150" spans="1:34" ht="15.75" x14ac:dyDescent="0.25">
      <c r="A150" s="292"/>
      <c r="B150" s="296"/>
      <c r="C150" s="99" t="s">
        <v>107</v>
      </c>
      <c r="D150" s="181">
        <v>0</v>
      </c>
      <c r="E150" s="181">
        <v>0</v>
      </c>
      <c r="F150" s="181"/>
      <c r="G150" s="181"/>
      <c r="H150" s="181"/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/>
      <c r="O150" s="181"/>
      <c r="P150" s="181">
        <v>0</v>
      </c>
      <c r="Q150" s="181">
        <v>0</v>
      </c>
      <c r="R150" s="181">
        <v>0</v>
      </c>
      <c r="S150" s="181">
        <v>0</v>
      </c>
      <c r="T150" s="181">
        <v>0</v>
      </c>
      <c r="U150" s="181"/>
      <c r="V150" s="181"/>
      <c r="W150" s="181">
        <v>0</v>
      </c>
      <c r="X150" s="181"/>
      <c r="Y150" s="181">
        <v>0</v>
      </c>
      <c r="Z150" s="181">
        <v>0</v>
      </c>
      <c r="AA150" s="181">
        <v>0</v>
      </c>
      <c r="AB150" s="181"/>
      <c r="AC150" s="181"/>
      <c r="AD150" s="181">
        <v>0</v>
      </c>
      <c r="AE150" s="181">
        <v>0</v>
      </c>
      <c r="AF150" s="181">
        <v>0</v>
      </c>
      <c r="AG150" s="181">
        <v>0</v>
      </c>
      <c r="AH150" s="146">
        <f t="shared" si="194"/>
        <v>0</v>
      </c>
    </row>
    <row r="151" spans="1:34" ht="15.75" x14ac:dyDescent="0.25">
      <c r="A151" s="292"/>
      <c r="B151" s="296"/>
      <c r="C151" s="99" t="s">
        <v>108</v>
      </c>
      <c r="D151" s="181">
        <v>56</v>
      </c>
      <c r="E151" s="181">
        <v>49</v>
      </c>
      <c r="F151" s="181"/>
      <c r="G151" s="181"/>
      <c r="H151" s="181"/>
      <c r="I151" s="181">
        <v>63</v>
      </c>
      <c r="J151" s="181">
        <v>35</v>
      </c>
      <c r="K151" s="181">
        <v>35</v>
      </c>
      <c r="L151" s="181">
        <v>45</v>
      </c>
      <c r="M151" s="181">
        <v>65</v>
      </c>
      <c r="N151" s="181"/>
      <c r="O151" s="181"/>
      <c r="P151" s="181">
        <v>52</v>
      </c>
      <c r="Q151" s="181">
        <v>67</v>
      </c>
      <c r="R151" s="181">
        <v>62</v>
      </c>
      <c r="S151" s="181">
        <v>67</v>
      </c>
      <c r="T151" s="181">
        <v>67</v>
      </c>
      <c r="U151" s="181"/>
      <c r="V151" s="181"/>
      <c r="W151" s="181">
        <v>35</v>
      </c>
      <c r="X151" s="181"/>
      <c r="Y151" s="181">
        <v>60</v>
      </c>
      <c r="Z151" s="181">
        <v>61</v>
      </c>
      <c r="AA151" s="181">
        <v>66</v>
      </c>
      <c r="AB151" s="181"/>
      <c r="AC151" s="181"/>
      <c r="AD151" s="181">
        <v>67</v>
      </c>
      <c r="AE151" s="181">
        <v>50</v>
      </c>
      <c r="AF151" s="181">
        <v>42</v>
      </c>
      <c r="AG151" s="181">
        <v>62</v>
      </c>
      <c r="AH151" s="146">
        <f t="shared" si="194"/>
        <v>1106</v>
      </c>
    </row>
    <row r="152" spans="1:34" ht="15.75" x14ac:dyDescent="0.25">
      <c r="A152" s="292"/>
      <c r="B152" s="296"/>
      <c r="C152" s="99" t="s">
        <v>109</v>
      </c>
      <c r="D152" s="181">
        <v>0</v>
      </c>
      <c r="E152" s="181">
        <v>0</v>
      </c>
      <c r="F152" s="181"/>
      <c r="G152" s="181"/>
      <c r="H152" s="181"/>
      <c r="I152" s="181">
        <v>0</v>
      </c>
      <c r="J152" s="181">
        <v>0</v>
      </c>
      <c r="K152" s="181">
        <v>0</v>
      </c>
      <c r="L152" s="181">
        <v>0</v>
      </c>
      <c r="M152" s="181">
        <v>0</v>
      </c>
      <c r="N152" s="181"/>
      <c r="O152" s="181"/>
      <c r="P152" s="181">
        <v>0</v>
      </c>
      <c r="Q152" s="181">
        <v>0</v>
      </c>
      <c r="R152" s="181">
        <v>0</v>
      </c>
      <c r="S152" s="181">
        <v>0</v>
      </c>
      <c r="T152" s="181">
        <v>0</v>
      </c>
      <c r="U152" s="181"/>
      <c r="V152" s="181"/>
      <c r="W152" s="181">
        <v>0</v>
      </c>
      <c r="X152" s="181"/>
      <c r="Y152" s="181">
        <v>0</v>
      </c>
      <c r="Z152" s="181">
        <v>0</v>
      </c>
      <c r="AA152" s="181">
        <v>0</v>
      </c>
      <c r="AB152" s="181"/>
      <c r="AC152" s="181"/>
      <c r="AD152" s="181">
        <v>0</v>
      </c>
      <c r="AE152" s="181">
        <v>0</v>
      </c>
      <c r="AF152" s="181">
        <v>0</v>
      </c>
      <c r="AG152" s="181">
        <v>0</v>
      </c>
      <c r="AH152" s="146">
        <f t="shared" si="194"/>
        <v>0</v>
      </c>
    </row>
    <row r="153" spans="1:34" ht="15.75" x14ac:dyDescent="0.25">
      <c r="A153" s="292"/>
      <c r="B153" s="296"/>
      <c r="C153" s="99" t="s">
        <v>110</v>
      </c>
      <c r="D153" s="181">
        <v>40</v>
      </c>
      <c r="E153" s="181">
        <v>36</v>
      </c>
      <c r="F153" s="181"/>
      <c r="G153" s="181"/>
      <c r="H153" s="181"/>
      <c r="I153" s="181">
        <v>46</v>
      </c>
      <c r="J153" s="181">
        <v>26</v>
      </c>
      <c r="K153" s="181">
        <v>24</v>
      </c>
      <c r="L153" s="181">
        <v>27</v>
      </c>
      <c r="M153" s="181">
        <v>44</v>
      </c>
      <c r="N153" s="181"/>
      <c r="O153" s="181"/>
      <c r="P153" s="181">
        <v>27</v>
      </c>
      <c r="Q153" s="181">
        <v>28</v>
      </c>
      <c r="R153" s="181">
        <v>50</v>
      </c>
      <c r="S153" s="181">
        <v>36</v>
      </c>
      <c r="T153" s="181">
        <v>36</v>
      </c>
      <c r="U153" s="181"/>
      <c r="V153" s="181"/>
      <c r="W153" s="181">
        <v>27</v>
      </c>
      <c r="X153" s="181"/>
      <c r="Y153" s="181">
        <v>40</v>
      </c>
      <c r="Z153" s="181">
        <v>33</v>
      </c>
      <c r="AA153" s="181">
        <v>26</v>
      </c>
      <c r="AB153" s="181"/>
      <c r="AC153" s="181"/>
      <c r="AD153" s="181">
        <v>33</v>
      </c>
      <c r="AE153" s="181">
        <v>27</v>
      </c>
      <c r="AF153" s="181">
        <v>32</v>
      </c>
      <c r="AG153" s="181">
        <v>34</v>
      </c>
      <c r="AH153" s="146">
        <f t="shared" si="194"/>
        <v>672</v>
      </c>
    </row>
    <row r="154" spans="1:34" ht="15.75" x14ac:dyDescent="0.25">
      <c r="A154" s="292"/>
      <c r="B154" s="296"/>
      <c r="C154" s="99" t="s">
        <v>111</v>
      </c>
      <c r="D154" s="181">
        <v>0</v>
      </c>
      <c r="E154" s="181">
        <v>0</v>
      </c>
      <c r="F154" s="181"/>
      <c r="G154" s="181"/>
      <c r="H154" s="181"/>
      <c r="I154" s="181">
        <v>0</v>
      </c>
      <c r="J154" s="181">
        <v>0</v>
      </c>
      <c r="K154" s="181">
        <v>0</v>
      </c>
      <c r="L154" s="181">
        <v>0</v>
      </c>
      <c r="M154" s="181">
        <v>0</v>
      </c>
      <c r="N154" s="181"/>
      <c r="O154" s="181"/>
      <c r="P154" s="181">
        <v>0</v>
      </c>
      <c r="Q154" s="181">
        <v>0</v>
      </c>
      <c r="R154" s="181">
        <v>0</v>
      </c>
      <c r="S154" s="181">
        <v>0</v>
      </c>
      <c r="T154" s="181">
        <v>0</v>
      </c>
      <c r="U154" s="181"/>
      <c r="V154" s="181"/>
      <c r="W154" s="181">
        <v>0</v>
      </c>
      <c r="X154" s="181"/>
      <c r="Y154" s="181">
        <v>0</v>
      </c>
      <c r="Z154" s="181">
        <v>0</v>
      </c>
      <c r="AA154" s="181">
        <v>0</v>
      </c>
      <c r="AB154" s="181"/>
      <c r="AC154" s="181"/>
      <c r="AD154" s="181">
        <v>0</v>
      </c>
      <c r="AE154" s="181">
        <v>0</v>
      </c>
      <c r="AF154" s="181">
        <v>0</v>
      </c>
      <c r="AG154" s="181">
        <v>0</v>
      </c>
      <c r="AH154" s="146">
        <f t="shared" si="194"/>
        <v>0</v>
      </c>
    </row>
    <row r="155" spans="1:34" ht="15.75" x14ac:dyDescent="0.25">
      <c r="A155" s="292"/>
      <c r="B155" s="296"/>
      <c r="C155" s="99" t="s">
        <v>112</v>
      </c>
      <c r="D155" s="181">
        <v>19</v>
      </c>
      <c r="E155" s="181">
        <v>9</v>
      </c>
      <c r="F155" s="181"/>
      <c r="G155" s="181"/>
      <c r="H155" s="181"/>
      <c r="I155" s="181">
        <v>12</v>
      </c>
      <c r="J155" s="181">
        <v>14</v>
      </c>
      <c r="K155" s="181">
        <v>6</v>
      </c>
      <c r="L155" s="181">
        <v>9</v>
      </c>
      <c r="M155" s="181">
        <v>5</v>
      </c>
      <c r="N155" s="181"/>
      <c r="O155" s="181"/>
      <c r="P155" s="181">
        <v>15</v>
      </c>
      <c r="Q155" s="181">
        <v>9</v>
      </c>
      <c r="R155" s="181">
        <v>6</v>
      </c>
      <c r="S155" s="181">
        <v>30</v>
      </c>
      <c r="T155" s="181">
        <v>30</v>
      </c>
      <c r="U155" s="181"/>
      <c r="V155" s="181"/>
      <c r="W155" s="181">
        <v>16</v>
      </c>
      <c r="X155" s="181"/>
      <c r="Y155" s="181">
        <v>19</v>
      </c>
      <c r="Z155" s="181">
        <v>16</v>
      </c>
      <c r="AA155" s="181">
        <v>11</v>
      </c>
      <c r="AB155" s="181"/>
      <c r="AC155" s="181"/>
      <c r="AD155" s="181">
        <v>17</v>
      </c>
      <c r="AE155" s="181">
        <v>15</v>
      </c>
      <c r="AF155" s="181">
        <v>17</v>
      </c>
      <c r="AG155" s="181">
        <v>0</v>
      </c>
      <c r="AH155" s="147">
        <f t="shared" si="194"/>
        <v>275</v>
      </c>
    </row>
    <row r="156" spans="1:34" ht="15.75" x14ac:dyDescent="0.25">
      <c r="A156" s="292"/>
      <c r="B156" s="296"/>
      <c r="C156" s="99" t="s">
        <v>113</v>
      </c>
      <c r="D156" s="181">
        <v>2</v>
      </c>
      <c r="E156" s="181">
        <v>0</v>
      </c>
      <c r="F156" s="181"/>
      <c r="G156" s="181"/>
      <c r="H156" s="181"/>
      <c r="I156" s="181">
        <v>2</v>
      </c>
      <c r="J156" s="181">
        <v>4</v>
      </c>
      <c r="K156" s="181">
        <v>1</v>
      </c>
      <c r="L156" s="181">
        <v>0</v>
      </c>
      <c r="M156" s="181">
        <v>1</v>
      </c>
      <c r="N156" s="181"/>
      <c r="O156" s="181"/>
      <c r="P156" s="181">
        <v>1</v>
      </c>
      <c r="Q156" s="181">
        <v>0</v>
      </c>
      <c r="R156" s="181">
        <v>1</v>
      </c>
      <c r="S156" s="181">
        <v>2</v>
      </c>
      <c r="T156" s="181">
        <v>2</v>
      </c>
      <c r="U156" s="181"/>
      <c r="V156" s="181"/>
      <c r="W156" s="181">
        <v>1</v>
      </c>
      <c r="X156" s="181"/>
      <c r="Y156" s="181">
        <v>3</v>
      </c>
      <c r="Z156" s="181">
        <v>1</v>
      </c>
      <c r="AA156" s="181">
        <v>0</v>
      </c>
      <c r="AB156" s="181"/>
      <c r="AC156" s="181"/>
      <c r="AD156" s="181">
        <v>1</v>
      </c>
      <c r="AE156" s="181">
        <v>4</v>
      </c>
      <c r="AF156" s="181">
        <v>1</v>
      </c>
      <c r="AG156" s="181">
        <v>0</v>
      </c>
      <c r="AH156" s="147">
        <f t="shared" si="194"/>
        <v>27</v>
      </c>
    </row>
    <row r="157" spans="1:34" ht="16.5" thickBot="1" x14ac:dyDescent="0.3">
      <c r="A157" s="292"/>
      <c r="B157" s="296"/>
      <c r="C157" s="100" t="s">
        <v>114</v>
      </c>
      <c r="D157" s="181">
        <v>8</v>
      </c>
      <c r="E157" s="181">
        <v>4</v>
      </c>
      <c r="F157" s="181"/>
      <c r="G157" s="181"/>
      <c r="H157" s="181"/>
      <c r="I157" s="181">
        <v>7</v>
      </c>
      <c r="J157" s="181">
        <v>9</v>
      </c>
      <c r="K157" s="181">
        <v>8</v>
      </c>
      <c r="L157" s="181">
        <v>11</v>
      </c>
      <c r="M157" s="181">
        <v>10</v>
      </c>
      <c r="N157" s="181"/>
      <c r="O157" s="181"/>
      <c r="P157" s="181">
        <v>8</v>
      </c>
      <c r="Q157" s="181">
        <v>10</v>
      </c>
      <c r="R157" s="181">
        <v>11</v>
      </c>
      <c r="S157" s="181">
        <v>9</v>
      </c>
      <c r="T157" s="181">
        <v>9</v>
      </c>
      <c r="U157" s="181"/>
      <c r="V157" s="181"/>
      <c r="W157" s="181">
        <v>6</v>
      </c>
      <c r="X157" s="181"/>
      <c r="Y157" s="181">
        <v>6</v>
      </c>
      <c r="Z157" s="181">
        <v>8</v>
      </c>
      <c r="AA157" s="181">
        <v>8</v>
      </c>
      <c r="AB157" s="181"/>
      <c r="AC157" s="181"/>
      <c r="AD157" s="181">
        <v>8</v>
      </c>
      <c r="AE157" s="181">
        <v>9</v>
      </c>
      <c r="AF157" s="181">
        <v>9</v>
      </c>
      <c r="AG157" s="181">
        <v>0</v>
      </c>
      <c r="AH157" s="151">
        <f t="shared" si="194"/>
        <v>158</v>
      </c>
    </row>
    <row r="158" spans="1:34" ht="18.75" x14ac:dyDescent="0.25">
      <c r="A158" s="292"/>
      <c r="B158" s="297" t="s">
        <v>72</v>
      </c>
      <c r="C158" s="298"/>
      <c r="D158" s="182">
        <f>SUM(D143:D157)</f>
        <v>317</v>
      </c>
      <c r="E158" s="182">
        <f>SUM(E143:E157)</f>
        <v>269</v>
      </c>
      <c r="F158" s="181"/>
      <c r="G158" s="182"/>
      <c r="H158" s="182"/>
      <c r="I158" s="182">
        <f t="shared" ref="I158:W158" si="195">SUM(I143:I157)</f>
        <v>354</v>
      </c>
      <c r="J158" s="182">
        <f t="shared" si="195"/>
        <v>309</v>
      </c>
      <c r="K158" s="182">
        <f t="shared" si="195"/>
        <v>280</v>
      </c>
      <c r="L158" s="182">
        <f t="shared" si="195"/>
        <v>335</v>
      </c>
      <c r="M158" s="182">
        <f t="shared" si="195"/>
        <v>360</v>
      </c>
      <c r="N158" s="182"/>
      <c r="O158" s="182"/>
      <c r="P158" s="182">
        <f t="shared" si="195"/>
        <v>349</v>
      </c>
      <c r="Q158" s="182">
        <f t="shared" si="195"/>
        <v>356</v>
      </c>
      <c r="R158" s="182">
        <f t="shared" si="195"/>
        <v>394</v>
      </c>
      <c r="S158" s="182">
        <f t="shared" si="195"/>
        <v>369</v>
      </c>
      <c r="T158" s="182">
        <f t="shared" si="195"/>
        <v>369</v>
      </c>
      <c r="U158" s="182"/>
      <c r="V158" s="182"/>
      <c r="W158" s="182">
        <f t="shared" si="195"/>
        <v>260</v>
      </c>
      <c r="X158" s="181"/>
      <c r="Y158" s="182">
        <f t="shared" ref="Y158" si="196">SUM(Y143:Y157)</f>
        <v>366</v>
      </c>
      <c r="Z158" s="182">
        <f t="shared" ref="Z158" si="197">SUM(Z143:Z157)</f>
        <v>367</v>
      </c>
      <c r="AA158" s="182">
        <f t="shared" ref="AA158" si="198">SUM(AA143:AA157)</f>
        <v>311</v>
      </c>
      <c r="AB158" s="182"/>
      <c r="AC158" s="182"/>
      <c r="AD158" s="182">
        <f t="shared" ref="AD158" si="199">SUM(AD143:AD157)</f>
        <v>355</v>
      </c>
      <c r="AE158" s="182">
        <f t="shared" ref="AE158" si="200">SUM(AE143:AE157)</f>
        <v>366</v>
      </c>
      <c r="AF158" s="182">
        <f t="shared" ref="AF158" si="201">SUM(AF143:AF157)</f>
        <v>316</v>
      </c>
      <c r="AG158" s="182">
        <f>SUM(AG143:AG157)</f>
        <v>326</v>
      </c>
      <c r="AH158" s="150">
        <f t="shared" si="194"/>
        <v>6728</v>
      </c>
    </row>
    <row r="159" spans="1:34" ht="18.75" x14ac:dyDescent="0.25">
      <c r="A159" s="292"/>
      <c r="B159" s="299" t="s">
        <v>71</v>
      </c>
      <c r="C159" s="300"/>
      <c r="D159" s="104">
        <v>312</v>
      </c>
      <c r="E159" s="104">
        <v>262</v>
      </c>
      <c r="F159" s="181"/>
      <c r="G159" s="104"/>
      <c r="H159" s="104"/>
      <c r="I159" s="104">
        <v>345</v>
      </c>
      <c r="J159" s="104">
        <v>304</v>
      </c>
      <c r="K159" s="104">
        <v>278</v>
      </c>
      <c r="L159" s="104">
        <v>330</v>
      </c>
      <c r="M159" s="104">
        <v>355</v>
      </c>
      <c r="N159" s="104"/>
      <c r="O159" s="104"/>
      <c r="P159" s="104">
        <v>346</v>
      </c>
      <c r="Q159" s="104">
        <v>354</v>
      </c>
      <c r="R159" s="104">
        <v>391</v>
      </c>
      <c r="S159" s="104">
        <v>350</v>
      </c>
      <c r="T159" s="104">
        <v>350</v>
      </c>
      <c r="U159" s="104"/>
      <c r="V159" s="104"/>
      <c r="W159" s="104">
        <v>256</v>
      </c>
      <c r="X159" s="181"/>
      <c r="Y159" s="104">
        <v>356</v>
      </c>
      <c r="Z159" s="104">
        <v>366</v>
      </c>
      <c r="AA159" s="104">
        <v>292</v>
      </c>
      <c r="AB159" s="104"/>
      <c r="AC159" s="104"/>
      <c r="AD159" s="104">
        <v>334</v>
      </c>
      <c r="AE159" s="104">
        <v>362</v>
      </c>
      <c r="AF159" s="104">
        <v>308</v>
      </c>
      <c r="AG159" s="104">
        <v>314</v>
      </c>
      <c r="AH159" s="145">
        <f t="shared" si="194"/>
        <v>6565</v>
      </c>
    </row>
    <row r="160" spans="1:34" ht="18.75" x14ac:dyDescent="0.25">
      <c r="A160" s="292"/>
      <c r="B160" s="301" t="s">
        <v>115</v>
      </c>
      <c r="C160" s="302"/>
      <c r="D160" s="104">
        <v>400</v>
      </c>
      <c r="E160" s="104">
        <v>400</v>
      </c>
      <c r="F160" s="181"/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81"/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46">
        <f t="shared" si="194"/>
        <v>8000</v>
      </c>
    </row>
    <row r="161" spans="1:35" ht="18.75" x14ac:dyDescent="0.25">
      <c r="A161" s="292"/>
      <c r="B161" s="301" t="s">
        <v>125</v>
      </c>
      <c r="C161" s="302"/>
      <c r="D161" s="104">
        <f>D160-D159</f>
        <v>88</v>
      </c>
      <c r="E161" s="104">
        <f>E160-E159</f>
        <v>138</v>
      </c>
      <c r="F161" s="181"/>
      <c r="G161" s="104"/>
      <c r="H161" s="104"/>
      <c r="I161" s="104">
        <f t="shared" ref="I161" si="202">I160-I159</f>
        <v>55</v>
      </c>
      <c r="J161" s="104">
        <f t="shared" ref="J161" si="203">J160-J159</f>
        <v>96</v>
      </c>
      <c r="K161" s="104">
        <f t="shared" ref="K161" si="204">K160-K159</f>
        <v>122</v>
      </c>
      <c r="L161" s="104">
        <f t="shared" ref="L161" si="205">L160-L159</f>
        <v>70</v>
      </c>
      <c r="M161" s="104">
        <f t="shared" ref="M161" si="206">M160-M159</f>
        <v>45</v>
      </c>
      <c r="N161" s="104"/>
      <c r="O161" s="104"/>
      <c r="P161" s="104">
        <f t="shared" ref="P161" si="207">P160-P159</f>
        <v>54</v>
      </c>
      <c r="Q161" s="104">
        <f t="shared" ref="Q161" si="208">Q160-Q159</f>
        <v>46</v>
      </c>
      <c r="R161" s="104">
        <f t="shared" ref="R161" si="209">R160-R159</f>
        <v>9</v>
      </c>
      <c r="S161" s="104">
        <f t="shared" ref="S161" si="210">S160-S159</f>
        <v>50</v>
      </c>
      <c r="T161" s="104">
        <f t="shared" ref="T161" si="211">T160-T159</f>
        <v>50</v>
      </c>
      <c r="U161" s="104"/>
      <c r="V161" s="104"/>
      <c r="W161" s="104">
        <f t="shared" ref="W161" si="212">W160-W159</f>
        <v>144</v>
      </c>
      <c r="X161" s="181"/>
      <c r="Y161" s="104">
        <f t="shared" ref="Y161" si="213">Y160-Y159</f>
        <v>44</v>
      </c>
      <c r="Z161" s="104">
        <f t="shared" ref="Z161" si="214">Z160-Z159</f>
        <v>34</v>
      </c>
      <c r="AA161" s="104">
        <f t="shared" ref="AA161" si="215">AA160-AA159</f>
        <v>108</v>
      </c>
      <c r="AB161" s="104"/>
      <c r="AC161" s="104"/>
      <c r="AD161" s="104">
        <f t="shared" ref="AD161" si="216">AD160-AD159</f>
        <v>66</v>
      </c>
      <c r="AE161" s="104">
        <f t="shared" ref="AE161" si="217">AE160-AE159</f>
        <v>38</v>
      </c>
      <c r="AF161" s="104">
        <f t="shared" ref="AF161:AG161" si="218">AF160-AF159</f>
        <v>92</v>
      </c>
      <c r="AG161" s="104">
        <f t="shared" si="218"/>
        <v>86</v>
      </c>
      <c r="AH161" s="153">
        <f t="shared" si="194"/>
        <v>1435</v>
      </c>
    </row>
    <row r="162" spans="1:35" ht="18.75" x14ac:dyDescent="0.25">
      <c r="A162" s="292"/>
      <c r="B162" s="301" t="s">
        <v>197</v>
      </c>
      <c r="C162" s="302"/>
      <c r="D162" s="104">
        <f>D160-D158</f>
        <v>83</v>
      </c>
      <c r="E162" s="104">
        <f>E160-E158</f>
        <v>131</v>
      </c>
      <c r="F162" s="181"/>
      <c r="G162" s="104"/>
      <c r="H162" s="104"/>
      <c r="I162" s="104">
        <f t="shared" ref="I162" si="219">I160-I158</f>
        <v>46</v>
      </c>
      <c r="J162" s="104">
        <f t="shared" ref="J162:AF162" si="220">J160-J158</f>
        <v>91</v>
      </c>
      <c r="K162" s="104">
        <f t="shared" si="220"/>
        <v>120</v>
      </c>
      <c r="L162" s="104">
        <f t="shared" si="220"/>
        <v>65</v>
      </c>
      <c r="M162" s="104">
        <f t="shared" si="220"/>
        <v>40</v>
      </c>
      <c r="N162" s="104"/>
      <c r="O162" s="104"/>
      <c r="P162" s="104">
        <f t="shared" si="220"/>
        <v>51</v>
      </c>
      <c r="Q162" s="104">
        <f t="shared" si="220"/>
        <v>44</v>
      </c>
      <c r="R162" s="104">
        <f t="shared" si="220"/>
        <v>6</v>
      </c>
      <c r="S162" s="104">
        <f t="shared" si="220"/>
        <v>31</v>
      </c>
      <c r="T162" s="104">
        <f t="shared" si="220"/>
        <v>31</v>
      </c>
      <c r="U162" s="104"/>
      <c r="V162" s="104"/>
      <c r="W162" s="104">
        <f t="shared" si="220"/>
        <v>140</v>
      </c>
      <c r="X162" s="181"/>
      <c r="Y162" s="104">
        <f t="shared" si="220"/>
        <v>34</v>
      </c>
      <c r="Z162" s="104">
        <f t="shared" si="220"/>
        <v>33</v>
      </c>
      <c r="AA162" s="104">
        <f t="shared" si="220"/>
        <v>89</v>
      </c>
      <c r="AB162" s="104"/>
      <c r="AC162" s="104"/>
      <c r="AD162" s="104">
        <f t="shared" si="220"/>
        <v>45</v>
      </c>
      <c r="AE162" s="104">
        <f t="shared" si="220"/>
        <v>34</v>
      </c>
      <c r="AF162" s="104">
        <f t="shared" si="220"/>
        <v>84</v>
      </c>
      <c r="AG162" s="104">
        <f t="shared" ref="AG162" si="221">AG160-AG158</f>
        <v>74</v>
      </c>
      <c r="AH162" s="153">
        <f t="shared" si="194"/>
        <v>1272</v>
      </c>
    </row>
    <row r="163" spans="1:35" ht="16.5" thickBot="1" x14ac:dyDescent="0.3">
      <c r="A163" s="292"/>
      <c r="B163" s="303" t="s">
        <v>116</v>
      </c>
      <c r="C163" s="304"/>
      <c r="D163" s="104">
        <f>D144+D146+D148+D150+D152+D154</f>
        <v>1</v>
      </c>
      <c r="E163" s="104">
        <f>E144+E146+E148+E150+E152+E154</f>
        <v>0</v>
      </c>
      <c r="F163" s="181"/>
      <c r="G163" s="104"/>
      <c r="H163" s="104"/>
      <c r="I163" s="104">
        <f t="shared" ref="I163" si="222">I144+I146+I148+I150+I152+I154</f>
        <v>1</v>
      </c>
      <c r="J163" s="104">
        <f t="shared" ref="J163:AF163" si="223">J144+J146+J148+J150+J152+J154</f>
        <v>0</v>
      </c>
      <c r="K163" s="104">
        <f t="shared" si="223"/>
        <v>0</v>
      </c>
      <c r="L163" s="104">
        <f t="shared" si="223"/>
        <v>0</v>
      </c>
      <c r="M163" s="104">
        <f t="shared" si="223"/>
        <v>1</v>
      </c>
      <c r="N163" s="104"/>
      <c r="O163" s="104"/>
      <c r="P163" s="104">
        <f t="shared" si="223"/>
        <v>0</v>
      </c>
      <c r="Q163" s="104">
        <f t="shared" si="223"/>
        <v>2</v>
      </c>
      <c r="R163" s="104">
        <f t="shared" si="223"/>
        <v>1</v>
      </c>
      <c r="S163" s="104">
        <f t="shared" si="223"/>
        <v>1</v>
      </c>
      <c r="T163" s="104">
        <f t="shared" si="223"/>
        <v>1</v>
      </c>
      <c r="U163" s="104"/>
      <c r="V163" s="104"/>
      <c r="W163" s="104">
        <f t="shared" si="223"/>
        <v>1</v>
      </c>
      <c r="X163" s="181"/>
      <c r="Y163" s="104">
        <f t="shared" si="223"/>
        <v>0</v>
      </c>
      <c r="Z163" s="104">
        <f t="shared" si="223"/>
        <v>0</v>
      </c>
      <c r="AA163" s="104">
        <f t="shared" si="223"/>
        <v>1</v>
      </c>
      <c r="AB163" s="104"/>
      <c r="AC163" s="104"/>
      <c r="AD163" s="104">
        <f t="shared" si="223"/>
        <v>2</v>
      </c>
      <c r="AE163" s="104">
        <f t="shared" si="223"/>
        <v>0</v>
      </c>
      <c r="AF163" s="104">
        <f t="shared" si="223"/>
        <v>1</v>
      </c>
      <c r="AG163" s="104">
        <f t="shared" ref="AG163" si="224">AG144+AG146+AG148+AG150+AG152+AG154</f>
        <v>0</v>
      </c>
      <c r="AH163" s="149">
        <f t="shared" si="194"/>
        <v>13</v>
      </c>
    </row>
    <row r="164" spans="1:35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166</v>
      </c>
    </row>
    <row r="165" spans="1:35" ht="16.5" thickBot="1" x14ac:dyDescent="0.3">
      <c r="A165" s="312" t="s">
        <v>154</v>
      </c>
      <c r="B165" s="310" t="s">
        <v>2</v>
      </c>
      <c r="C165" s="311"/>
      <c r="D165" s="109">
        <v>0</v>
      </c>
      <c r="E165" s="109">
        <v>0</v>
      </c>
      <c r="F165" s="109"/>
      <c r="G165" s="109"/>
      <c r="H165" s="109"/>
      <c r="I165" s="109">
        <v>6</v>
      </c>
      <c r="J165" s="109">
        <v>2</v>
      </c>
      <c r="K165" s="109">
        <v>1</v>
      </c>
      <c r="L165" s="109">
        <v>10</v>
      </c>
      <c r="M165" s="109">
        <v>6</v>
      </c>
      <c r="N165" s="109"/>
      <c r="O165" s="109"/>
      <c r="P165" s="109">
        <v>0</v>
      </c>
      <c r="Q165" s="109">
        <v>5</v>
      </c>
      <c r="R165" s="109">
        <v>1</v>
      </c>
      <c r="S165" s="109">
        <v>0</v>
      </c>
      <c r="T165" s="109">
        <v>1</v>
      </c>
      <c r="U165" s="109"/>
      <c r="V165" s="109"/>
      <c r="W165" s="109">
        <v>0</v>
      </c>
      <c r="X165" s="109"/>
      <c r="Y165" s="109">
        <v>0</v>
      </c>
      <c r="Z165" s="109">
        <v>1</v>
      </c>
      <c r="AA165" s="109">
        <v>4</v>
      </c>
      <c r="AB165" s="109"/>
      <c r="AC165" s="109"/>
      <c r="AD165" s="109">
        <v>3</v>
      </c>
      <c r="AE165" s="109">
        <v>2</v>
      </c>
      <c r="AF165" s="109">
        <v>0</v>
      </c>
      <c r="AG165" s="109">
        <v>0</v>
      </c>
      <c r="AH165" s="110">
        <f t="shared" ref="AH165:AH186" si="225">SUM(D165:AG165)</f>
        <v>42</v>
      </c>
      <c r="AI165" s="13"/>
    </row>
    <row r="166" spans="1:35" ht="15.75" x14ac:dyDescent="0.25">
      <c r="A166" s="313"/>
      <c r="B166" s="296" t="s">
        <v>3</v>
      </c>
      <c r="C166" s="99" t="s">
        <v>102</v>
      </c>
      <c r="D166" s="181">
        <v>0</v>
      </c>
      <c r="E166" s="181">
        <v>18</v>
      </c>
      <c r="F166" s="181"/>
      <c r="G166" s="181"/>
      <c r="H166" s="181"/>
      <c r="I166" s="181">
        <v>29</v>
      </c>
      <c r="J166" s="181">
        <v>25</v>
      </c>
      <c r="K166" s="181">
        <v>21</v>
      </c>
      <c r="L166" s="181">
        <v>28</v>
      </c>
      <c r="M166" s="181">
        <v>41</v>
      </c>
      <c r="N166" s="181"/>
      <c r="O166" s="181"/>
      <c r="P166" s="181">
        <v>34</v>
      </c>
      <c r="Q166" s="181">
        <v>25</v>
      </c>
      <c r="R166" s="181">
        <v>37</v>
      </c>
      <c r="S166" s="181">
        <v>32</v>
      </c>
      <c r="T166" s="181">
        <v>21</v>
      </c>
      <c r="U166" s="181"/>
      <c r="V166" s="181"/>
      <c r="W166" s="181">
        <v>25</v>
      </c>
      <c r="X166" s="181"/>
      <c r="Y166" s="181">
        <v>30</v>
      </c>
      <c r="Z166" s="181">
        <v>17</v>
      </c>
      <c r="AA166" s="181">
        <v>28</v>
      </c>
      <c r="AB166" s="181"/>
      <c r="AC166" s="181"/>
      <c r="AD166" s="181">
        <v>41</v>
      </c>
      <c r="AE166" s="181">
        <v>42</v>
      </c>
      <c r="AF166" s="181">
        <v>22</v>
      </c>
      <c r="AG166" s="181">
        <v>11</v>
      </c>
      <c r="AH166" s="146">
        <f t="shared" si="225"/>
        <v>527</v>
      </c>
    </row>
    <row r="167" spans="1:35" ht="15.75" x14ac:dyDescent="0.25">
      <c r="A167" s="313"/>
      <c r="B167" s="296"/>
      <c r="C167" s="99" t="s">
        <v>103</v>
      </c>
      <c r="D167" s="181">
        <v>0</v>
      </c>
      <c r="E167" s="181">
        <v>1</v>
      </c>
      <c r="F167" s="181"/>
      <c r="G167" s="181"/>
      <c r="H167" s="181"/>
      <c r="I167" s="181">
        <v>2</v>
      </c>
      <c r="J167" s="181">
        <v>1</v>
      </c>
      <c r="K167" s="181">
        <v>0</v>
      </c>
      <c r="L167" s="181">
        <v>0</v>
      </c>
      <c r="M167" s="181">
        <v>0</v>
      </c>
      <c r="N167" s="181"/>
      <c r="O167" s="181"/>
      <c r="P167" s="181">
        <v>0</v>
      </c>
      <c r="Q167" s="181">
        <v>0</v>
      </c>
      <c r="R167" s="181">
        <v>1</v>
      </c>
      <c r="S167" s="181">
        <v>3</v>
      </c>
      <c r="T167" s="181">
        <v>3</v>
      </c>
      <c r="U167" s="181"/>
      <c r="V167" s="181"/>
      <c r="W167" s="181">
        <v>0</v>
      </c>
      <c r="X167" s="181"/>
      <c r="Y167" s="181">
        <v>0</v>
      </c>
      <c r="Z167" s="181">
        <v>0</v>
      </c>
      <c r="AA167" s="181">
        <v>0</v>
      </c>
      <c r="AB167" s="181"/>
      <c r="AC167" s="181"/>
      <c r="AD167" s="181">
        <v>0</v>
      </c>
      <c r="AE167" s="181">
        <v>1</v>
      </c>
      <c r="AF167" s="181">
        <v>1</v>
      </c>
      <c r="AG167" s="181">
        <v>0</v>
      </c>
      <c r="AH167" s="146">
        <f t="shared" si="225"/>
        <v>13</v>
      </c>
    </row>
    <row r="168" spans="1:35" ht="15.75" x14ac:dyDescent="0.25">
      <c r="A168" s="313"/>
      <c r="B168" s="296"/>
      <c r="C168" s="99" t="s">
        <v>117</v>
      </c>
      <c r="D168" s="181">
        <v>0</v>
      </c>
      <c r="E168" s="181">
        <v>23</v>
      </c>
      <c r="F168" s="181"/>
      <c r="G168" s="181"/>
      <c r="H168" s="181"/>
      <c r="I168" s="181">
        <v>25</v>
      </c>
      <c r="J168" s="181">
        <v>30</v>
      </c>
      <c r="K168" s="181">
        <v>28</v>
      </c>
      <c r="L168" s="181">
        <v>20</v>
      </c>
      <c r="M168" s="181">
        <v>26</v>
      </c>
      <c r="N168" s="181"/>
      <c r="O168" s="181"/>
      <c r="P168" s="181">
        <v>25</v>
      </c>
      <c r="Q168" s="181">
        <v>21</v>
      </c>
      <c r="R168" s="181">
        <v>24</v>
      </c>
      <c r="S168" s="181">
        <v>26</v>
      </c>
      <c r="T168" s="181">
        <v>12</v>
      </c>
      <c r="U168" s="181"/>
      <c r="V168" s="181"/>
      <c r="W168" s="181">
        <v>24</v>
      </c>
      <c r="X168" s="181"/>
      <c r="Y168" s="181">
        <v>13</v>
      </c>
      <c r="Z168" s="181">
        <v>20</v>
      </c>
      <c r="AA168" s="181">
        <v>30</v>
      </c>
      <c r="AB168" s="181"/>
      <c r="AC168" s="181"/>
      <c r="AD168" s="181">
        <v>32</v>
      </c>
      <c r="AE168" s="181">
        <v>24</v>
      </c>
      <c r="AF168" s="181">
        <v>30</v>
      </c>
      <c r="AG168" s="181">
        <v>3</v>
      </c>
      <c r="AH168" s="146">
        <f t="shared" si="225"/>
        <v>436</v>
      </c>
    </row>
    <row r="169" spans="1:35" ht="15.75" x14ac:dyDescent="0.25">
      <c r="A169" s="313"/>
      <c r="B169" s="296"/>
      <c r="C169" s="99" t="s">
        <v>118</v>
      </c>
      <c r="D169" s="181">
        <v>0</v>
      </c>
      <c r="E169" s="181">
        <v>2</v>
      </c>
      <c r="F169" s="181"/>
      <c r="G169" s="181"/>
      <c r="H169" s="181"/>
      <c r="I169" s="181">
        <v>1</v>
      </c>
      <c r="J169" s="181">
        <v>1</v>
      </c>
      <c r="K169" s="181">
        <v>0</v>
      </c>
      <c r="L169" s="181">
        <v>0</v>
      </c>
      <c r="M169" s="181">
        <v>0</v>
      </c>
      <c r="N169" s="181"/>
      <c r="O169" s="181"/>
      <c r="P169" s="181">
        <v>0</v>
      </c>
      <c r="Q169" s="181">
        <v>2</v>
      </c>
      <c r="R169" s="181">
        <v>1</v>
      </c>
      <c r="S169" s="181">
        <v>3</v>
      </c>
      <c r="T169" s="181">
        <v>3</v>
      </c>
      <c r="U169" s="181"/>
      <c r="V169" s="181"/>
      <c r="W169" s="181">
        <v>0</v>
      </c>
      <c r="X169" s="181"/>
      <c r="Y169" s="181">
        <v>1</v>
      </c>
      <c r="Z169" s="181">
        <v>2</v>
      </c>
      <c r="AA169" s="181">
        <v>0</v>
      </c>
      <c r="AB169" s="181"/>
      <c r="AC169" s="181"/>
      <c r="AD169" s="181">
        <v>0</v>
      </c>
      <c r="AE169" s="181">
        <v>1</v>
      </c>
      <c r="AF169" s="181">
        <v>2</v>
      </c>
      <c r="AG169" s="181">
        <v>0</v>
      </c>
      <c r="AH169" s="146">
        <f t="shared" si="225"/>
        <v>19</v>
      </c>
    </row>
    <row r="170" spans="1:35" ht="15.75" x14ac:dyDescent="0.25">
      <c r="A170" s="313"/>
      <c r="B170" s="296"/>
      <c r="C170" s="99" t="s">
        <v>104</v>
      </c>
      <c r="D170" s="181">
        <v>143</v>
      </c>
      <c r="E170" s="181">
        <v>105</v>
      </c>
      <c r="F170" s="181"/>
      <c r="G170" s="181"/>
      <c r="H170" s="181"/>
      <c r="I170" s="181">
        <v>111</v>
      </c>
      <c r="J170" s="181">
        <v>140</v>
      </c>
      <c r="K170" s="181">
        <v>127</v>
      </c>
      <c r="L170" s="181">
        <v>110</v>
      </c>
      <c r="M170" s="181">
        <v>129</v>
      </c>
      <c r="N170" s="181"/>
      <c r="O170" s="181"/>
      <c r="P170" s="181">
        <v>146</v>
      </c>
      <c r="Q170" s="181">
        <v>124</v>
      </c>
      <c r="R170" s="181">
        <v>124</v>
      </c>
      <c r="S170" s="181">
        <v>102</v>
      </c>
      <c r="T170" s="181">
        <v>85</v>
      </c>
      <c r="U170" s="181"/>
      <c r="V170" s="181"/>
      <c r="W170" s="181">
        <v>117</v>
      </c>
      <c r="X170" s="181"/>
      <c r="Y170" s="181">
        <v>63</v>
      </c>
      <c r="Z170" s="181">
        <v>142</v>
      </c>
      <c r="AA170" s="181">
        <v>127</v>
      </c>
      <c r="AB170" s="181"/>
      <c r="AC170" s="181"/>
      <c r="AD170" s="181">
        <v>130</v>
      </c>
      <c r="AE170" s="181">
        <v>127</v>
      </c>
      <c r="AF170" s="181">
        <v>145</v>
      </c>
      <c r="AG170" s="181">
        <v>59</v>
      </c>
      <c r="AH170" s="146">
        <f t="shared" si="225"/>
        <v>2356</v>
      </c>
    </row>
    <row r="171" spans="1:35" ht="15.75" x14ac:dyDescent="0.25">
      <c r="A171" s="313"/>
      <c r="B171" s="296"/>
      <c r="C171" s="99" t="s">
        <v>105</v>
      </c>
      <c r="D171" s="181">
        <v>8</v>
      </c>
      <c r="E171" s="181">
        <v>7</v>
      </c>
      <c r="F171" s="181"/>
      <c r="G171" s="181"/>
      <c r="H171" s="181"/>
      <c r="I171" s="181">
        <v>9</v>
      </c>
      <c r="J171" s="181">
        <v>8</v>
      </c>
      <c r="K171" s="181">
        <v>8</v>
      </c>
      <c r="L171" s="181">
        <v>4</v>
      </c>
      <c r="M171" s="181">
        <v>3</v>
      </c>
      <c r="N171" s="181"/>
      <c r="O171" s="181"/>
      <c r="P171" s="181">
        <v>1</v>
      </c>
      <c r="Q171" s="181">
        <v>7</v>
      </c>
      <c r="R171" s="181">
        <v>7</v>
      </c>
      <c r="S171" s="181">
        <v>10</v>
      </c>
      <c r="T171" s="181">
        <v>9</v>
      </c>
      <c r="U171" s="181"/>
      <c r="V171" s="181"/>
      <c r="W171" s="181">
        <v>3</v>
      </c>
      <c r="X171" s="181"/>
      <c r="Y171" s="181">
        <v>0</v>
      </c>
      <c r="Z171" s="181">
        <v>8</v>
      </c>
      <c r="AA171" s="181">
        <v>4</v>
      </c>
      <c r="AB171" s="181"/>
      <c r="AC171" s="181"/>
      <c r="AD171" s="181">
        <v>4</v>
      </c>
      <c r="AE171" s="181">
        <v>10</v>
      </c>
      <c r="AF171" s="181">
        <v>8</v>
      </c>
      <c r="AG171" s="181">
        <v>0</v>
      </c>
      <c r="AH171" s="146">
        <f t="shared" si="225"/>
        <v>118</v>
      </c>
    </row>
    <row r="172" spans="1:35" ht="15.75" x14ac:dyDescent="0.25">
      <c r="A172" s="313"/>
      <c r="B172" s="296"/>
      <c r="C172" s="99" t="s">
        <v>106</v>
      </c>
      <c r="D172" s="181">
        <v>64</v>
      </c>
      <c r="E172" s="181">
        <v>55</v>
      </c>
      <c r="F172" s="181"/>
      <c r="G172" s="181"/>
      <c r="H172" s="181"/>
      <c r="I172" s="181">
        <v>82</v>
      </c>
      <c r="J172" s="181">
        <v>68</v>
      </c>
      <c r="K172" s="181">
        <v>67</v>
      </c>
      <c r="L172" s="181">
        <v>59</v>
      </c>
      <c r="M172" s="181">
        <v>64</v>
      </c>
      <c r="N172" s="181"/>
      <c r="O172" s="181"/>
      <c r="P172" s="181">
        <v>57</v>
      </c>
      <c r="Q172" s="181">
        <v>68</v>
      </c>
      <c r="R172" s="181">
        <v>80</v>
      </c>
      <c r="S172" s="181">
        <v>76</v>
      </c>
      <c r="T172" s="181">
        <v>62</v>
      </c>
      <c r="U172" s="181"/>
      <c r="V172" s="181"/>
      <c r="W172" s="181">
        <v>52</v>
      </c>
      <c r="X172" s="181"/>
      <c r="Y172" s="181">
        <v>77</v>
      </c>
      <c r="Z172" s="181">
        <v>83</v>
      </c>
      <c r="AA172" s="181">
        <v>66</v>
      </c>
      <c r="AB172" s="181"/>
      <c r="AC172" s="181"/>
      <c r="AD172" s="181">
        <v>68</v>
      </c>
      <c r="AE172" s="181">
        <v>69</v>
      </c>
      <c r="AF172" s="181">
        <v>75</v>
      </c>
      <c r="AG172" s="181">
        <v>15</v>
      </c>
      <c r="AH172" s="146">
        <f t="shared" si="225"/>
        <v>1307</v>
      </c>
    </row>
    <row r="173" spans="1:35" ht="15.75" x14ac:dyDescent="0.25">
      <c r="A173" s="313"/>
      <c r="B173" s="296"/>
      <c r="C173" s="99" t="s">
        <v>107</v>
      </c>
      <c r="D173" s="181">
        <v>3</v>
      </c>
      <c r="E173" s="181">
        <v>5</v>
      </c>
      <c r="F173" s="181"/>
      <c r="G173" s="181"/>
      <c r="H173" s="181"/>
      <c r="I173" s="181">
        <v>5</v>
      </c>
      <c r="J173" s="181">
        <v>4</v>
      </c>
      <c r="K173" s="181">
        <v>2</v>
      </c>
      <c r="L173" s="181">
        <v>1</v>
      </c>
      <c r="M173" s="181">
        <v>0</v>
      </c>
      <c r="N173" s="181"/>
      <c r="O173" s="181"/>
      <c r="P173" s="181">
        <v>0</v>
      </c>
      <c r="Q173" s="181">
        <v>3</v>
      </c>
      <c r="R173" s="181">
        <v>2</v>
      </c>
      <c r="S173" s="181">
        <v>3</v>
      </c>
      <c r="T173" s="181">
        <v>3</v>
      </c>
      <c r="U173" s="181"/>
      <c r="V173" s="181"/>
      <c r="W173" s="181">
        <v>0</v>
      </c>
      <c r="X173" s="181"/>
      <c r="Y173" s="181">
        <v>3</v>
      </c>
      <c r="Z173" s="181">
        <v>6</v>
      </c>
      <c r="AA173" s="181">
        <v>0</v>
      </c>
      <c r="AB173" s="181"/>
      <c r="AC173" s="181"/>
      <c r="AD173" s="181">
        <v>0</v>
      </c>
      <c r="AE173" s="181">
        <v>1</v>
      </c>
      <c r="AF173" s="181">
        <v>4</v>
      </c>
      <c r="AG173" s="181">
        <v>0</v>
      </c>
      <c r="AH173" s="146">
        <f t="shared" si="225"/>
        <v>45</v>
      </c>
    </row>
    <row r="174" spans="1:35" ht="15.75" x14ac:dyDescent="0.25">
      <c r="A174" s="313"/>
      <c r="B174" s="296"/>
      <c r="C174" s="99" t="s">
        <v>108</v>
      </c>
      <c r="D174" s="181">
        <v>79</v>
      </c>
      <c r="E174" s="181">
        <v>50</v>
      </c>
      <c r="F174" s="181"/>
      <c r="G174" s="181"/>
      <c r="H174" s="181"/>
      <c r="I174" s="181">
        <v>48</v>
      </c>
      <c r="J174" s="181">
        <v>61</v>
      </c>
      <c r="K174" s="181">
        <v>58</v>
      </c>
      <c r="L174" s="181">
        <v>68</v>
      </c>
      <c r="M174" s="181">
        <v>81</v>
      </c>
      <c r="N174" s="181"/>
      <c r="O174" s="181"/>
      <c r="P174" s="181">
        <v>79</v>
      </c>
      <c r="Q174" s="181">
        <v>62</v>
      </c>
      <c r="R174" s="181">
        <v>62</v>
      </c>
      <c r="S174" s="181">
        <v>43</v>
      </c>
      <c r="T174" s="181">
        <v>37</v>
      </c>
      <c r="U174" s="181"/>
      <c r="V174" s="181"/>
      <c r="W174" s="181">
        <v>74</v>
      </c>
      <c r="X174" s="181"/>
      <c r="Y174" s="181">
        <v>43</v>
      </c>
      <c r="Z174" s="181">
        <v>66</v>
      </c>
      <c r="AA174" s="181">
        <v>63</v>
      </c>
      <c r="AB174" s="181"/>
      <c r="AC174" s="181"/>
      <c r="AD174" s="181">
        <v>71</v>
      </c>
      <c r="AE174" s="181">
        <v>70</v>
      </c>
      <c r="AF174" s="181">
        <v>62</v>
      </c>
      <c r="AG174" s="181">
        <v>55</v>
      </c>
      <c r="AH174" s="146">
        <f t="shared" si="225"/>
        <v>1232</v>
      </c>
    </row>
    <row r="175" spans="1:35" ht="15.75" x14ac:dyDescent="0.25">
      <c r="A175" s="313"/>
      <c r="B175" s="296"/>
      <c r="C175" s="99" t="s">
        <v>109</v>
      </c>
      <c r="D175" s="181">
        <v>5</v>
      </c>
      <c r="E175" s="181">
        <v>2</v>
      </c>
      <c r="F175" s="181"/>
      <c r="G175" s="181"/>
      <c r="H175" s="181"/>
      <c r="I175" s="181">
        <v>0</v>
      </c>
      <c r="J175" s="181">
        <v>1</v>
      </c>
      <c r="K175" s="181">
        <v>0</v>
      </c>
      <c r="L175" s="181">
        <v>1</v>
      </c>
      <c r="M175" s="181">
        <v>1</v>
      </c>
      <c r="N175" s="181"/>
      <c r="O175" s="181"/>
      <c r="P175" s="181">
        <v>1</v>
      </c>
      <c r="Q175" s="181">
        <v>2</v>
      </c>
      <c r="R175" s="181">
        <v>0</v>
      </c>
      <c r="S175" s="181">
        <v>0</v>
      </c>
      <c r="T175" s="181">
        <v>0</v>
      </c>
      <c r="U175" s="181"/>
      <c r="V175" s="181"/>
      <c r="W175" s="181">
        <v>1</v>
      </c>
      <c r="X175" s="181"/>
      <c r="Y175" s="181">
        <v>2</v>
      </c>
      <c r="Z175" s="181">
        <v>1</v>
      </c>
      <c r="AA175" s="181">
        <v>1</v>
      </c>
      <c r="AB175" s="181"/>
      <c r="AC175" s="181"/>
      <c r="AD175" s="181">
        <v>1</v>
      </c>
      <c r="AE175" s="181">
        <v>0</v>
      </c>
      <c r="AF175" s="181">
        <v>0</v>
      </c>
      <c r="AG175" s="181">
        <v>0</v>
      </c>
      <c r="AH175" s="146">
        <f t="shared" si="225"/>
        <v>19</v>
      </c>
    </row>
    <row r="176" spans="1:35" ht="15.75" x14ac:dyDescent="0.25">
      <c r="A176" s="313"/>
      <c r="B176" s="296"/>
      <c r="C176" s="99" t="s">
        <v>110</v>
      </c>
      <c r="D176" s="181">
        <v>31</v>
      </c>
      <c r="E176" s="181">
        <v>35</v>
      </c>
      <c r="F176" s="181"/>
      <c r="G176" s="181"/>
      <c r="H176" s="181"/>
      <c r="I176" s="181">
        <v>29</v>
      </c>
      <c r="J176" s="181">
        <v>38</v>
      </c>
      <c r="K176" s="181">
        <v>30</v>
      </c>
      <c r="L176" s="181">
        <v>39</v>
      </c>
      <c r="M176" s="181">
        <v>42</v>
      </c>
      <c r="N176" s="181"/>
      <c r="O176" s="181"/>
      <c r="P176" s="181">
        <v>28</v>
      </c>
      <c r="Q176" s="181">
        <v>35</v>
      </c>
      <c r="R176" s="181">
        <v>41</v>
      </c>
      <c r="S176" s="181">
        <v>35</v>
      </c>
      <c r="T176" s="181">
        <v>30</v>
      </c>
      <c r="U176" s="181"/>
      <c r="V176" s="181"/>
      <c r="W176" s="181">
        <v>25</v>
      </c>
      <c r="X176" s="181"/>
      <c r="Y176" s="181">
        <v>80</v>
      </c>
      <c r="Z176" s="181">
        <v>33</v>
      </c>
      <c r="AA176" s="181">
        <v>32</v>
      </c>
      <c r="AB176" s="181"/>
      <c r="AC176" s="181"/>
      <c r="AD176" s="181">
        <v>38</v>
      </c>
      <c r="AE176" s="181">
        <v>36</v>
      </c>
      <c r="AF176" s="181">
        <v>31</v>
      </c>
      <c r="AG176" s="181">
        <v>5</v>
      </c>
      <c r="AH176" s="146">
        <f t="shared" si="225"/>
        <v>693</v>
      </c>
    </row>
    <row r="177" spans="1:35" ht="15.75" x14ac:dyDescent="0.25">
      <c r="A177" s="313"/>
      <c r="B177" s="296"/>
      <c r="C177" s="99" t="s">
        <v>111</v>
      </c>
      <c r="D177" s="181">
        <v>1</v>
      </c>
      <c r="E177" s="181">
        <v>0</v>
      </c>
      <c r="F177" s="181"/>
      <c r="G177" s="181"/>
      <c r="H177" s="181"/>
      <c r="I177" s="181">
        <v>2</v>
      </c>
      <c r="J177" s="181">
        <v>2</v>
      </c>
      <c r="K177" s="181">
        <v>1</v>
      </c>
      <c r="L177" s="181">
        <v>0</v>
      </c>
      <c r="M177" s="181">
        <v>0</v>
      </c>
      <c r="N177" s="181"/>
      <c r="O177" s="181"/>
      <c r="P177" s="181">
        <v>0</v>
      </c>
      <c r="Q177" s="181">
        <v>2</v>
      </c>
      <c r="R177" s="181">
        <v>2</v>
      </c>
      <c r="S177" s="181">
        <v>2</v>
      </c>
      <c r="T177" s="181">
        <v>2</v>
      </c>
      <c r="U177" s="181"/>
      <c r="V177" s="181"/>
      <c r="W177" s="181">
        <v>0</v>
      </c>
      <c r="X177" s="181"/>
      <c r="Y177" s="181">
        <v>5</v>
      </c>
      <c r="Z177" s="181">
        <v>1</v>
      </c>
      <c r="AA177" s="181">
        <v>0</v>
      </c>
      <c r="AB177" s="181"/>
      <c r="AC177" s="181"/>
      <c r="AD177" s="181">
        <v>1</v>
      </c>
      <c r="AE177" s="181">
        <v>2</v>
      </c>
      <c r="AF177" s="181">
        <v>0</v>
      </c>
      <c r="AG177" s="181">
        <v>0</v>
      </c>
      <c r="AH177" s="146">
        <f t="shared" si="225"/>
        <v>23</v>
      </c>
    </row>
    <row r="178" spans="1:35" ht="15.75" x14ac:dyDescent="0.25">
      <c r="A178" s="313"/>
      <c r="B178" s="296"/>
      <c r="C178" s="99" t="s">
        <v>112</v>
      </c>
      <c r="D178" s="181">
        <v>6</v>
      </c>
      <c r="E178" s="181">
        <v>6</v>
      </c>
      <c r="F178" s="181"/>
      <c r="G178" s="181"/>
      <c r="H178" s="181"/>
      <c r="I178" s="181">
        <v>5</v>
      </c>
      <c r="J178" s="181">
        <v>6</v>
      </c>
      <c r="K178" s="181">
        <v>7</v>
      </c>
      <c r="L178" s="181">
        <v>3</v>
      </c>
      <c r="M178" s="181">
        <v>1</v>
      </c>
      <c r="N178" s="181"/>
      <c r="O178" s="181"/>
      <c r="P178" s="181">
        <v>1</v>
      </c>
      <c r="Q178" s="181">
        <v>1</v>
      </c>
      <c r="R178" s="181">
        <v>2</v>
      </c>
      <c r="S178" s="181">
        <v>4</v>
      </c>
      <c r="T178" s="181">
        <v>2</v>
      </c>
      <c r="U178" s="181"/>
      <c r="V178" s="181"/>
      <c r="W178" s="181">
        <v>1</v>
      </c>
      <c r="X178" s="181"/>
      <c r="Y178" s="181">
        <v>6</v>
      </c>
      <c r="Z178" s="181">
        <v>9</v>
      </c>
      <c r="AA178" s="181">
        <v>2</v>
      </c>
      <c r="AB178" s="181"/>
      <c r="AC178" s="181"/>
      <c r="AD178" s="181">
        <v>2</v>
      </c>
      <c r="AE178" s="181">
        <v>2</v>
      </c>
      <c r="AF178" s="181">
        <v>8</v>
      </c>
      <c r="AG178" s="181">
        <v>0</v>
      </c>
      <c r="AH178" s="147">
        <f t="shared" si="225"/>
        <v>74</v>
      </c>
    </row>
    <row r="179" spans="1:35" ht="15.75" x14ac:dyDescent="0.25">
      <c r="A179" s="313"/>
      <c r="B179" s="296"/>
      <c r="C179" s="99" t="s">
        <v>113</v>
      </c>
      <c r="D179" s="181">
        <v>0</v>
      </c>
      <c r="E179" s="181">
        <v>0</v>
      </c>
      <c r="F179" s="181"/>
      <c r="G179" s="181"/>
      <c r="H179" s="181"/>
      <c r="I179" s="181">
        <v>1</v>
      </c>
      <c r="J179" s="181">
        <v>0</v>
      </c>
      <c r="K179" s="181">
        <v>0</v>
      </c>
      <c r="L179" s="181">
        <v>1</v>
      </c>
      <c r="M179" s="181">
        <v>0</v>
      </c>
      <c r="N179" s="181"/>
      <c r="O179" s="181"/>
      <c r="P179" s="181">
        <v>0</v>
      </c>
      <c r="Q179" s="181">
        <v>0</v>
      </c>
      <c r="R179" s="181">
        <v>1</v>
      </c>
      <c r="S179" s="181">
        <v>1</v>
      </c>
      <c r="T179" s="181">
        <v>1</v>
      </c>
      <c r="U179" s="181"/>
      <c r="V179" s="181"/>
      <c r="W179" s="181">
        <v>0</v>
      </c>
      <c r="X179" s="181"/>
      <c r="Y179" s="181">
        <v>2</v>
      </c>
      <c r="Z179" s="181">
        <v>0</v>
      </c>
      <c r="AA179" s="181">
        <v>0</v>
      </c>
      <c r="AB179" s="181"/>
      <c r="AC179" s="181"/>
      <c r="AD179" s="181">
        <v>0</v>
      </c>
      <c r="AE179" s="181">
        <v>0</v>
      </c>
      <c r="AF179" s="181">
        <v>0</v>
      </c>
      <c r="AG179" s="181">
        <v>0</v>
      </c>
      <c r="AH179" s="147">
        <f t="shared" si="225"/>
        <v>7</v>
      </c>
    </row>
    <row r="180" spans="1:35" ht="16.5" thickBot="1" x14ac:dyDescent="0.3">
      <c r="A180" s="313"/>
      <c r="B180" s="296"/>
      <c r="C180" s="100" t="s">
        <v>114</v>
      </c>
      <c r="D180" s="181">
        <v>8</v>
      </c>
      <c r="E180" s="181">
        <v>13</v>
      </c>
      <c r="F180" s="181"/>
      <c r="G180" s="181"/>
      <c r="H180" s="181"/>
      <c r="I180" s="181">
        <v>9</v>
      </c>
      <c r="J180" s="181">
        <v>15</v>
      </c>
      <c r="K180" s="181">
        <v>11</v>
      </c>
      <c r="L180" s="181">
        <v>11</v>
      </c>
      <c r="M180" s="181">
        <v>12</v>
      </c>
      <c r="N180" s="181"/>
      <c r="O180" s="181"/>
      <c r="P180" s="181">
        <v>11</v>
      </c>
      <c r="Q180" s="181">
        <v>12</v>
      </c>
      <c r="R180" s="181">
        <v>16</v>
      </c>
      <c r="S180" s="181">
        <v>14</v>
      </c>
      <c r="T180" s="181">
        <v>11</v>
      </c>
      <c r="U180" s="181"/>
      <c r="V180" s="181"/>
      <c r="W180" s="181">
        <v>13</v>
      </c>
      <c r="X180" s="181"/>
      <c r="Y180" s="181">
        <v>15</v>
      </c>
      <c r="Z180" s="181">
        <v>12</v>
      </c>
      <c r="AA180" s="181">
        <v>12</v>
      </c>
      <c r="AB180" s="181"/>
      <c r="AC180" s="181"/>
      <c r="AD180" s="181">
        <v>12</v>
      </c>
      <c r="AE180" s="181">
        <v>15</v>
      </c>
      <c r="AF180" s="181">
        <v>12</v>
      </c>
      <c r="AG180" s="181">
        <v>6</v>
      </c>
      <c r="AH180" s="151">
        <f t="shared" si="225"/>
        <v>240</v>
      </c>
    </row>
    <row r="181" spans="1:35" ht="18.75" x14ac:dyDescent="0.25">
      <c r="A181" s="313"/>
      <c r="B181" s="297" t="s">
        <v>72</v>
      </c>
      <c r="C181" s="298"/>
      <c r="D181" s="182">
        <f>SUM(D166:D180)</f>
        <v>348</v>
      </c>
      <c r="E181" s="182">
        <f>SUM(E166:E180)</f>
        <v>322</v>
      </c>
      <c r="F181" s="181"/>
      <c r="G181" s="182"/>
      <c r="H181" s="182"/>
      <c r="I181" s="182">
        <f t="shared" ref="I181" si="226">SUM(I166:I180)</f>
        <v>358</v>
      </c>
      <c r="J181" s="182">
        <f t="shared" ref="J181" si="227">SUM(J166:J180)</f>
        <v>400</v>
      </c>
      <c r="K181" s="182">
        <f t="shared" ref="K181" si="228">SUM(K166:K180)</f>
        <v>360</v>
      </c>
      <c r="L181" s="182">
        <f t="shared" ref="L181" si="229">SUM(L166:L180)</f>
        <v>345</v>
      </c>
      <c r="M181" s="182">
        <f t="shared" ref="M181" si="230">SUM(M166:M180)</f>
        <v>400</v>
      </c>
      <c r="N181" s="182"/>
      <c r="O181" s="182"/>
      <c r="P181" s="182">
        <f t="shared" ref="P181" si="231">SUM(P166:P180)</f>
        <v>383</v>
      </c>
      <c r="Q181" s="182">
        <f t="shared" ref="Q181" si="232">SUM(Q166:Q180)</f>
        <v>364</v>
      </c>
      <c r="R181" s="182">
        <f t="shared" ref="R181" si="233">SUM(R166:R180)</f>
        <v>400</v>
      </c>
      <c r="S181" s="182">
        <f t="shared" ref="S181" si="234">SUM(S166:S180)</f>
        <v>354</v>
      </c>
      <c r="T181" s="182">
        <f t="shared" ref="T181" si="235">SUM(T166:T180)</f>
        <v>281</v>
      </c>
      <c r="U181" s="182"/>
      <c r="V181" s="182"/>
      <c r="W181" s="182">
        <f t="shared" ref="W181" si="236">SUM(W166:W180)</f>
        <v>335</v>
      </c>
      <c r="X181" s="181"/>
      <c r="Y181" s="182">
        <f t="shared" ref="Y181" si="237">SUM(Y166:Y180)</f>
        <v>340</v>
      </c>
      <c r="Z181" s="182">
        <f t="shared" ref="Z181" si="238">SUM(Z166:Z180)</f>
        <v>400</v>
      </c>
      <c r="AA181" s="182">
        <f t="shared" ref="AA181" si="239">SUM(AA166:AA180)</f>
        <v>365</v>
      </c>
      <c r="AB181" s="182"/>
      <c r="AC181" s="182"/>
      <c r="AD181" s="182">
        <f t="shared" ref="AD181" si="240">SUM(AD166:AD180)</f>
        <v>400</v>
      </c>
      <c r="AE181" s="182">
        <f t="shared" ref="AE181" si="241">SUM(AE166:AE180)</f>
        <v>400</v>
      </c>
      <c r="AF181" s="182">
        <f t="shared" ref="AF181:AG181" si="242">SUM(AF166:AF180)</f>
        <v>400</v>
      </c>
      <c r="AG181" s="182">
        <f t="shared" si="242"/>
        <v>154</v>
      </c>
      <c r="AH181" s="150">
        <f t="shared" si="225"/>
        <v>7109</v>
      </c>
    </row>
    <row r="182" spans="1:35" ht="18.75" x14ac:dyDescent="0.25">
      <c r="A182" s="313"/>
      <c r="B182" s="299" t="s">
        <v>71</v>
      </c>
      <c r="C182" s="300"/>
      <c r="D182" s="104">
        <v>348</v>
      </c>
      <c r="E182" s="104">
        <v>319</v>
      </c>
      <c r="F182" s="181"/>
      <c r="G182" s="104"/>
      <c r="H182" s="104"/>
      <c r="I182" s="104">
        <v>354</v>
      </c>
      <c r="J182" s="104">
        <v>398</v>
      </c>
      <c r="K182" s="104">
        <v>354</v>
      </c>
      <c r="L182" s="104">
        <v>342</v>
      </c>
      <c r="M182" s="104">
        <v>393</v>
      </c>
      <c r="N182" s="104"/>
      <c r="O182" s="104"/>
      <c r="P182" s="104">
        <v>380</v>
      </c>
      <c r="Q182" s="104">
        <v>359</v>
      </c>
      <c r="R182" s="104">
        <v>397</v>
      </c>
      <c r="S182" s="104">
        <v>353</v>
      </c>
      <c r="T182" s="104">
        <v>270</v>
      </c>
      <c r="U182" s="104"/>
      <c r="V182" s="104"/>
      <c r="W182" s="104">
        <v>332</v>
      </c>
      <c r="X182" s="181"/>
      <c r="Y182" s="104">
        <v>340</v>
      </c>
      <c r="Z182" s="104">
        <v>397</v>
      </c>
      <c r="AA182" s="104">
        <v>360</v>
      </c>
      <c r="AB182" s="104"/>
      <c r="AC182" s="104"/>
      <c r="AD182" s="104">
        <v>399</v>
      </c>
      <c r="AE182" s="104">
        <v>397</v>
      </c>
      <c r="AF182" s="104">
        <v>395</v>
      </c>
      <c r="AG182" s="104">
        <v>152</v>
      </c>
      <c r="AH182" s="145">
        <f t="shared" si="225"/>
        <v>7039</v>
      </c>
    </row>
    <row r="183" spans="1:35" ht="18.75" x14ac:dyDescent="0.25">
      <c r="A183" s="313"/>
      <c r="B183" s="301" t="s">
        <v>115</v>
      </c>
      <c r="C183" s="302"/>
      <c r="D183" s="104">
        <v>400</v>
      </c>
      <c r="E183" s="104">
        <v>400</v>
      </c>
      <c r="F183" s="181"/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81"/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46">
        <f t="shared" si="225"/>
        <v>8000</v>
      </c>
    </row>
    <row r="184" spans="1:35" ht="18.75" x14ac:dyDescent="0.25">
      <c r="A184" s="313"/>
      <c r="B184" s="301" t="s">
        <v>125</v>
      </c>
      <c r="C184" s="302"/>
      <c r="D184" s="104">
        <f>D183-D182</f>
        <v>52</v>
      </c>
      <c r="E184" s="104">
        <f>E183-E182</f>
        <v>81</v>
      </c>
      <c r="F184" s="181"/>
      <c r="G184" s="104"/>
      <c r="H184" s="104"/>
      <c r="I184" s="104">
        <f t="shared" ref="I184" si="243">I183-I182</f>
        <v>46</v>
      </c>
      <c r="J184" s="104">
        <f t="shared" ref="J184" si="244">J183-J182</f>
        <v>2</v>
      </c>
      <c r="K184" s="104">
        <f t="shared" ref="K184" si="245">K183-K182</f>
        <v>46</v>
      </c>
      <c r="L184" s="104">
        <f t="shared" ref="L184" si="246">L183-L182</f>
        <v>58</v>
      </c>
      <c r="M184" s="104">
        <f t="shared" ref="M184" si="247">M183-M182</f>
        <v>7</v>
      </c>
      <c r="N184" s="104"/>
      <c r="O184" s="104"/>
      <c r="P184" s="104">
        <f t="shared" ref="P184" si="248">P183-P182</f>
        <v>20</v>
      </c>
      <c r="Q184" s="104">
        <f t="shared" ref="Q184" si="249">Q183-Q182</f>
        <v>41</v>
      </c>
      <c r="R184" s="104">
        <f t="shared" ref="R184" si="250">R183-R182</f>
        <v>3</v>
      </c>
      <c r="S184" s="104">
        <f t="shared" ref="S184" si="251">S183-S182</f>
        <v>47</v>
      </c>
      <c r="T184" s="104">
        <f t="shared" ref="T184" si="252">T183-T182</f>
        <v>130</v>
      </c>
      <c r="U184" s="104"/>
      <c r="V184" s="104"/>
      <c r="W184" s="104">
        <f t="shared" ref="W184" si="253">W183-W182</f>
        <v>68</v>
      </c>
      <c r="X184" s="181"/>
      <c r="Y184" s="104">
        <f t="shared" ref="Y184" si="254">Y183-Y182</f>
        <v>60</v>
      </c>
      <c r="Z184" s="104">
        <f t="shared" ref="Z184" si="255">Z183-Z182</f>
        <v>3</v>
      </c>
      <c r="AA184" s="104">
        <f t="shared" ref="AA184" si="256">AA183-AA182</f>
        <v>40</v>
      </c>
      <c r="AB184" s="104"/>
      <c r="AC184" s="104"/>
      <c r="AD184" s="104">
        <f t="shared" ref="AD184" si="257">AD183-AD182</f>
        <v>1</v>
      </c>
      <c r="AE184" s="104">
        <f t="shared" ref="AE184" si="258">AE183-AE182</f>
        <v>3</v>
      </c>
      <c r="AF184" s="104">
        <f t="shared" ref="AF184:AG184" si="259">AF183-AF182</f>
        <v>5</v>
      </c>
      <c r="AG184" s="104">
        <f t="shared" si="259"/>
        <v>248</v>
      </c>
      <c r="AH184" s="153">
        <f t="shared" si="225"/>
        <v>961</v>
      </c>
    </row>
    <row r="185" spans="1:35" ht="18.75" x14ac:dyDescent="0.25">
      <c r="A185" s="313"/>
      <c r="B185" s="301" t="s">
        <v>197</v>
      </c>
      <c r="C185" s="302"/>
      <c r="D185" s="104">
        <f>D183-D181</f>
        <v>52</v>
      </c>
      <c r="E185" s="104">
        <f>E183-E181</f>
        <v>78</v>
      </c>
      <c r="F185" s="181"/>
      <c r="G185" s="104"/>
      <c r="H185" s="104"/>
      <c r="I185" s="104">
        <f t="shared" ref="I185" si="260">I183-I181</f>
        <v>42</v>
      </c>
      <c r="J185" s="104">
        <f t="shared" ref="J185:AF185" si="261">J183-J181</f>
        <v>0</v>
      </c>
      <c r="K185" s="104">
        <f t="shared" si="261"/>
        <v>40</v>
      </c>
      <c r="L185" s="104">
        <f t="shared" si="261"/>
        <v>55</v>
      </c>
      <c r="M185" s="104">
        <f t="shared" si="261"/>
        <v>0</v>
      </c>
      <c r="N185" s="104"/>
      <c r="O185" s="104"/>
      <c r="P185" s="104">
        <f t="shared" si="261"/>
        <v>17</v>
      </c>
      <c r="Q185" s="104">
        <f t="shared" si="261"/>
        <v>36</v>
      </c>
      <c r="R185" s="104">
        <f t="shared" si="261"/>
        <v>0</v>
      </c>
      <c r="S185" s="104">
        <f t="shared" si="261"/>
        <v>46</v>
      </c>
      <c r="T185" s="104">
        <f t="shared" si="261"/>
        <v>119</v>
      </c>
      <c r="U185" s="104"/>
      <c r="V185" s="104"/>
      <c r="W185" s="104">
        <f t="shared" si="261"/>
        <v>65</v>
      </c>
      <c r="X185" s="181"/>
      <c r="Y185" s="104">
        <f t="shared" si="261"/>
        <v>60</v>
      </c>
      <c r="Z185" s="104">
        <f t="shared" si="261"/>
        <v>0</v>
      </c>
      <c r="AA185" s="104">
        <f t="shared" si="261"/>
        <v>35</v>
      </c>
      <c r="AB185" s="104"/>
      <c r="AC185" s="104"/>
      <c r="AD185" s="104">
        <f t="shared" si="261"/>
        <v>0</v>
      </c>
      <c r="AE185" s="104">
        <f t="shared" si="261"/>
        <v>0</v>
      </c>
      <c r="AF185" s="104">
        <f t="shared" si="261"/>
        <v>0</v>
      </c>
      <c r="AG185" s="104">
        <f t="shared" ref="AG185" si="262">AG183-AG181</f>
        <v>246</v>
      </c>
      <c r="AH185" s="153">
        <f t="shared" si="225"/>
        <v>891</v>
      </c>
    </row>
    <row r="186" spans="1:35" ht="16.5" thickBot="1" x14ac:dyDescent="0.3">
      <c r="A186" s="313"/>
      <c r="B186" s="303" t="s">
        <v>116</v>
      </c>
      <c r="C186" s="304"/>
      <c r="D186" s="104">
        <f>D167+D169+D171+D173+D175+D177</f>
        <v>17</v>
      </c>
      <c r="E186" s="104">
        <f>E167+E169+E171+E173+E175+E177</f>
        <v>17</v>
      </c>
      <c r="F186" s="181"/>
      <c r="G186" s="104"/>
      <c r="H186" s="104"/>
      <c r="I186" s="104">
        <f t="shared" ref="I186" si="263">I167+I169+I171+I173+I175+I177</f>
        <v>19</v>
      </c>
      <c r="J186" s="104">
        <f t="shared" ref="J186:AF186" si="264">J167+J169+J171+J173+J175+J177</f>
        <v>17</v>
      </c>
      <c r="K186" s="104">
        <f t="shared" si="264"/>
        <v>11</v>
      </c>
      <c r="L186" s="104">
        <f t="shared" si="264"/>
        <v>6</v>
      </c>
      <c r="M186" s="104">
        <f t="shared" si="264"/>
        <v>4</v>
      </c>
      <c r="N186" s="104"/>
      <c r="O186" s="104"/>
      <c r="P186" s="104">
        <f t="shared" si="264"/>
        <v>2</v>
      </c>
      <c r="Q186" s="104">
        <f t="shared" si="264"/>
        <v>16</v>
      </c>
      <c r="R186" s="104">
        <f t="shared" si="264"/>
        <v>13</v>
      </c>
      <c r="S186" s="104">
        <f t="shared" si="264"/>
        <v>21</v>
      </c>
      <c r="T186" s="104">
        <f t="shared" si="264"/>
        <v>20</v>
      </c>
      <c r="U186" s="104"/>
      <c r="V186" s="104"/>
      <c r="W186" s="104">
        <f t="shared" si="264"/>
        <v>4</v>
      </c>
      <c r="X186" s="181"/>
      <c r="Y186" s="104">
        <f t="shared" si="264"/>
        <v>11</v>
      </c>
      <c r="Z186" s="104">
        <f t="shared" si="264"/>
        <v>18</v>
      </c>
      <c r="AA186" s="104">
        <f t="shared" si="264"/>
        <v>5</v>
      </c>
      <c r="AB186" s="104"/>
      <c r="AC186" s="104"/>
      <c r="AD186" s="104">
        <f t="shared" si="264"/>
        <v>6</v>
      </c>
      <c r="AE186" s="104">
        <f t="shared" si="264"/>
        <v>15</v>
      </c>
      <c r="AF186" s="104">
        <f t="shared" si="264"/>
        <v>15</v>
      </c>
      <c r="AG186" s="104">
        <f t="shared" ref="AG186" si="265">AG167+AG169+AG171+AG173+AG175+AG177</f>
        <v>0</v>
      </c>
      <c r="AH186" s="149">
        <f t="shared" si="225"/>
        <v>237</v>
      </c>
    </row>
    <row r="187" spans="1:35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166</v>
      </c>
    </row>
    <row r="188" spans="1:35" ht="16.149999999999999" customHeight="1" thickBot="1" x14ac:dyDescent="0.3">
      <c r="A188" s="314" t="s">
        <v>155</v>
      </c>
      <c r="B188" s="310" t="s">
        <v>2</v>
      </c>
      <c r="C188" s="311"/>
      <c r="D188" s="109">
        <v>15</v>
      </c>
      <c r="E188" s="109">
        <v>0</v>
      </c>
      <c r="F188" s="109"/>
      <c r="G188" s="109"/>
      <c r="H188" s="109"/>
      <c r="I188" s="109">
        <v>3</v>
      </c>
      <c r="J188" s="109">
        <v>7</v>
      </c>
      <c r="K188" s="109">
        <v>5</v>
      </c>
      <c r="L188" s="109">
        <v>4</v>
      </c>
      <c r="M188" s="109">
        <v>0</v>
      </c>
      <c r="N188" s="109"/>
      <c r="O188" s="109"/>
      <c r="P188" s="109">
        <v>0</v>
      </c>
      <c r="Q188" s="109">
        <v>0</v>
      </c>
      <c r="R188" s="109">
        <v>0</v>
      </c>
      <c r="S188" s="109">
        <v>0</v>
      </c>
      <c r="T188" s="109">
        <v>0</v>
      </c>
      <c r="U188" s="109"/>
      <c r="V188" s="109"/>
      <c r="W188" s="109">
        <v>0</v>
      </c>
      <c r="X188" s="109"/>
      <c r="Y188" s="109">
        <v>0</v>
      </c>
      <c r="Z188" s="109">
        <v>0</v>
      </c>
      <c r="AA188" s="109">
        <v>0</v>
      </c>
      <c r="AB188" s="109"/>
      <c r="AC188" s="109"/>
      <c r="AD188" s="109">
        <v>0</v>
      </c>
      <c r="AE188" s="109">
        <v>0</v>
      </c>
      <c r="AF188" s="109">
        <v>0</v>
      </c>
      <c r="AG188" s="109">
        <v>0</v>
      </c>
      <c r="AH188" s="110">
        <f t="shared" ref="AH188:AH209" si="266">SUM(D188:AG188)</f>
        <v>34</v>
      </c>
    </row>
    <row r="189" spans="1:35" ht="15.75" x14ac:dyDescent="0.25">
      <c r="A189" s="315"/>
      <c r="B189" s="296" t="s">
        <v>3</v>
      </c>
      <c r="C189" s="99" t="s">
        <v>102</v>
      </c>
      <c r="D189" s="181">
        <v>5</v>
      </c>
      <c r="E189" s="181">
        <v>14</v>
      </c>
      <c r="F189" s="181"/>
      <c r="G189" s="181"/>
      <c r="H189" s="181"/>
      <c r="I189" s="181">
        <v>29</v>
      </c>
      <c r="J189" s="181">
        <v>2</v>
      </c>
      <c r="K189" s="181">
        <v>19</v>
      </c>
      <c r="L189" s="181">
        <v>13</v>
      </c>
      <c r="M189" s="181">
        <v>7</v>
      </c>
      <c r="N189" s="181"/>
      <c r="O189" s="181"/>
      <c r="P189" s="181">
        <v>13</v>
      </c>
      <c r="Q189" s="181">
        <v>12</v>
      </c>
      <c r="R189" s="181">
        <v>22</v>
      </c>
      <c r="S189" s="181">
        <v>22</v>
      </c>
      <c r="T189" s="181">
        <v>41</v>
      </c>
      <c r="U189" s="181"/>
      <c r="V189" s="181"/>
      <c r="W189" s="181">
        <v>19</v>
      </c>
      <c r="X189" s="181"/>
      <c r="Y189" s="181">
        <v>31</v>
      </c>
      <c r="Z189" s="181">
        <v>24</v>
      </c>
      <c r="AA189" s="181">
        <v>17</v>
      </c>
      <c r="AB189" s="181"/>
      <c r="AC189" s="181"/>
      <c r="AD189" s="181">
        <v>41</v>
      </c>
      <c r="AE189" s="181">
        <v>43</v>
      </c>
      <c r="AF189" s="181">
        <v>13</v>
      </c>
      <c r="AG189" s="181">
        <v>22</v>
      </c>
      <c r="AH189" s="146">
        <f t="shared" si="266"/>
        <v>409</v>
      </c>
    </row>
    <row r="190" spans="1:35" ht="15.75" x14ac:dyDescent="0.25">
      <c r="A190" s="315"/>
      <c r="B190" s="296"/>
      <c r="C190" s="99" t="s">
        <v>103</v>
      </c>
      <c r="D190" s="181">
        <v>0</v>
      </c>
      <c r="E190" s="181">
        <v>0</v>
      </c>
      <c r="F190" s="181"/>
      <c r="G190" s="181"/>
      <c r="H190" s="181"/>
      <c r="I190" s="181">
        <v>0</v>
      </c>
      <c r="J190" s="181">
        <v>0</v>
      </c>
      <c r="K190" s="181">
        <v>0</v>
      </c>
      <c r="L190" s="181">
        <v>0</v>
      </c>
      <c r="M190" s="181">
        <v>0</v>
      </c>
      <c r="N190" s="181"/>
      <c r="O190" s="181"/>
      <c r="P190" s="181">
        <v>0</v>
      </c>
      <c r="Q190" s="181">
        <v>0</v>
      </c>
      <c r="R190" s="181">
        <v>0</v>
      </c>
      <c r="S190" s="181">
        <v>0</v>
      </c>
      <c r="T190" s="181">
        <v>0</v>
      </c>
      <c r="U190" s="181"/>
      <c r="V190" s="181"/>
      <c r="W190" s="181">
        <v>0</v>
      </c>
      <c r="X190" s="181"/>
      <c r="Y190" s="181">
        <v>0</v>
      </c>
      <c r="Z190" s="181">
        <v>0</v>
      </c>
      <c r="AA190" s="181">
        <v>0</v>
      </c>
      <c r="AB190" s="181"/>
      <c r="AC190" s="181"/>
      <c r="AD190" s="181">
        <v>0</v>
      </c>
      <c r="AE190" s="181">
        <v>0</v>
      </c>
      <c r="AF190" s="181">
        <v>0</v>
      </c>
      <c r="AG190" s="181">
        <v>0</v>
      </c>
      <c r="AH190" s="146">
        <f t="shared" si="266"/>
        <v>0</v>
      </c>
    </row>
    <row r="191" spans="1:35" ht="15.75" x14ac:dyDescent="0.25">
      <c r="A191" s="315"/>
      <c r="B191" s="296"/>
      <c r="C191" s="99" t="s">
        <v>117</v>
      </c>
      <c r="D191" s="181">
        <v>6</v>
      </c>
      <c r="E191" s="181">
        <v>8</v>
      </c>
      <c r="F191" s="181"/>
      <c r="G191" s="181"/>
      <c r="H191" s="181"/>
      <c r="I191" s="181">
        <v>23</v>
      </c>
      <c r="J191" s="181">
        <v>3</v>
      </c>
      <c r="K191" s="181">
        <v>26</v>
      </c>
      <c r="L191" s="181">
        <v>8</v>
      </c>
      <c r="M191" s="181">
        <v>6</v>
      </c>
      <c r="N191" s="181"/>
      <c r="O191" s="181"/>
      <c r="P191" s="181">
        <v>18</v>
      </c>
      <c r="Q191" s="181">
        <v>7</v>
      </c>
      <c r="R191" s="181">
        <v>21</v>
      </c>
      <c r="S191" s="181">
        <v>25</v>
      </c>
      <c r="T191" s="181">
        <v>38</v>
      </c>
      <c r="U191" s="181"/>
      <c r="V191" s="181"/>
      <c r="W191" s="181">
        <v>16</v>
      </c>
      <c r="X191" s="181"/>
      <c r="Y191" s="181">
        <v>34</v>
      </c>
      <c r="Z191" s="181">
        <v>30</v>
      </c>
      <c r="AA191" s="181">
        <v>18</v>
      </c>
      <c r="AB191" s="181"/>
      <c r="AC191" s="181"/>
      <c r="AD191" s="181">
        <v>17</v>
      </c>
      <c r="AE191" s="181">
        <v>25</v>
      </c>
      <c r="AF191" s="181">
        <v>13</v>
      </c>
      <c r="AG191" s="181">
        <v>24</v>
      </c>
      <c r="AH191" s="146">
        <f t="shared" si="266"/>
        <v>366</v>
      </c>
    </row>
    <row r="192" spans="1:35" ht="15.75" x14ac:dyDescent="0.25">
      <c r="A192" s="315"/>
      <c r="B192" s="296"/>
      <c r="C192" s="99" t="s">
        <v>118</v>
      </c>
      <c r="D192" s="181">
        <v>0</v>
      </c>
      <c r="E192" s="181">
        <v>0</v>
      </c>
      <c r="F192" s="181"/>
      <c r="G192" s="181"/>
      <c r="H192" s="181"/>
      <c r="I192" s="181">
        <v>0</v>
      </c>
      <c r="J192" s="181">
        <v>0</v>
      </c>
      <c r="K192" s="181">
        <v>0</v>
      </c>
      <c r="L192" s="181">
        <v>0</v>
      </c>
      <c r="M192" s="181">
        <v>0</v>
      </c>
      <c r="N192" s="181"/>
      <c r="O192" s="181"/>
      <c r="P192" s="181">
        <v>0</v>
      </c>
      <c r="Q192" s="181">
        <v>0</v>
      </c>
      <c r="R192" s="181">
        <v>0</v>
      </c>
      <c r="S192" s="181">
        <v>0</v>
      </c>
      <c r="T192" s="181">
        <v>0</v>
      </c>
      <c r="U192" s="181"/>
      <c r="V192" s="181"/>
      <c r="W192" s="181">
        <v>0</v>
      </c>
      <c r="X192" s="181"/>
      <c r="Y192" s="181">
        <v>0</v>
      </c>
      <c r="Z192" s="181">
        <v>0</v>
      </c>
      <c r="AA192" s="181">
        <v>0</v>
      </c>
      <c r="AB192" s="181"/>
      <c r="AC192" s="181"/>
      <c r="AD192" s="181">
        <v>0</v>
      </c>
      <c r="AE192" s="181">
        <v>0</v>
      </c>
      <c r="AF192" s="181">
        <v>0</v>
      </c>
      <c r="AG192" s="181">
        <v>0</v>
      </c>
      <c r="AH192" s="146">
        <f t="shared" si="266"/>
        <v>0</v>
      </c>
    </row>
    <row r="193" spans="1:34" ht="15.75" x14ac:dyDescent="0.25">
      <c r="A193" s="315"/>
      <c r="B193" s="296"/>
      <c r="C193" s="99" t="s">
        <v>104</v>
      </c>
      <c r="D193" s="181">
        <v>83</v>
      </c>
      <c r="E193" s="181">
        <v>96</v>
      </c>
      <c r="F193" s="181"/>
      <c r="G193" s="181"/>
      <c r="H193" s="181"/>
      <c r="I193" s="181">
        <v>92</v>
      </c>
      <c r="J193" s="181">
        <v>126</v>
      </c>
      <c r="K193" s="181">
        <v>62</v>
      </c>
      <c r="L193" s="181">
        <v>72</v>
      </c>
      <c r="M193" s="181">
        <v>120</v>
      </c>
      <c r="N193" s="181"/>
      <c r="O193" s="181"/>
      <c r="P193" s="181">
        <v>74</v>
      </c>
      <c r="Q193" s="181">
        <v>83</v>
      </c>
      <c r="R193" s="181">
        <v>105</v>
      </c>
      <c r="S193" s="181">
        <v>86</v>
      </c>
      <c r="T193" s="181">
        <v>89</v>
      </c>
      <c r="U193" s="181"/>
      <c r="V193" s="181"/>
      <c r="W193" s="181">
        <v>71</v>
      </c>
      <c r="X193" s="181"/>
      <c r="Y193" s="181">
        <v>91</v>
      </c>
      <c r="Z193" s="181">
        <v>80</v>
      </c>
      <c r="AA193" s="181">
        <v>63</v>
      </c>
      <c r="AB193" s="181"/>
      <c r="AC193" s="181"/>
      <c r="AD193" s="181">
        <v>81</v>
      </c>
      <c r="AE193" s="181">
        <v>79</v>
      </c>
      <c r="AF193" s="181">
        <v>88</v>
      </c>
      <c r="AG193" s="181">
        <v>79</v>
      </c>
      <c r="AH193" s="146">
        <f t="shared" si="266"/>
        <v>1720</v>
      </c>
    </row>
    <row r="194" spans="1:34" ht="15.75" x14ac:dyDescent="0.25">
      <c r="A194" s="315"/>
      <c r="B194" s="296"/>
      <c r="C194" s="99" t="s">
        <v>105</v>
      </c>
      <c r="D194" s="181">
        <v>1</v>
      </c>
      <c r="E194" s="181">
        <v>1</v>
      </c>
      <c r="F194" s="181"/>
      <c r="G194" s="181"/>
      <c r="H194" s="181"/>
      <c r="I194" s="181">
        <v>0</v>
      </c>
      <c r="J194" s="181">
        <v>0</v>
      </c>
      <c r="K194" s="181">
        <v>0</v>
      </c>
      <c r="L194" s="181">
        <v>0</v>
      </c>
      <c r="M194" s="181">
        <v>0</v>
      </c>
      <c r="N194" s="181"/>
      <c r="O194" s="181"/>
      <c r="P194" s="181">
        <v>0</v>
      </c>
      <c r="Q194" s="181">
        <v>0</v>
      </c>
      <c r="R194" s="181">
        <v>0</v>
      </c>
      <c r="S194" s="181">
        <v>0</v>
      </c>
      <c r="T194" s="181">
        <v>0</v>
      </c>
      <c r="U194" s="181"/>
      <c r="V194" s="181"/>
      <c r="W194" s="181">
        <v>0</v>
      </c>
      <c r="X194" s="181"/>
      <c r="Y194" s="181">
        <v>0</v>
      </c>
      <c r="Z194" s="181">
        <v>0</v>
      </c>
      <c r="AA194" s="181">
        <v>0</v>
      </c>
      <c r="AB194" s="181"/>
      <c r="AC194" s="181"/>
      <c r="AD194" s="181">
        <v>0</v>
      </c>
      <c r="AE194" s="181">
        <v>0</v>
      </c>
      <c r="AF194" s="181">
        <v>0</v>
      </c>
      <c r="AG194" s="181">
        <v>0</v>
      </c>
      <c r="AH194" s="146">
        <f t="shared" si="266"/>
        <v>2</v>
      </c>
    </row>
    <row r="195" spans="1:34" ht="15.75" x14ac:dyDescent="0.25">
      <c r="A195" s="315"/>
      <c r="B195" s="296"/>
      <c r="C195" s="99" t="s">
        <v>106</v>
      </c>
      <c r="D195" s="181">
        <v>120</v>
      </c>
      <c r="E195" s="181">
        <v>126</v>
      </c>
      <c r="F195" s="181"/>
      <c r="G195" s="181"/>
      <c r="H195" s="181"/>
      <c r="I195" s="181">
        <v>87</v>
      </c>
      <c r="J195" s="181">
        <v>132</v>
      </c>
      <c r="K195" s="181">
        <v>73</v>
      </c>
      <c r="L195" s="181">
        <v>117</v>
      </c>
      <c r="M195" s="181">
        <v>132</v>
      </c>
      <c r="N195" s="181"/>
      <c r="O195" s="181"/>
      <c r="P195" s="181">
        <v>129</v>
      </c>
      <c r="Q195" s="181">
        <v>104</v>
      </c>
      <c r="R195" s="181">
        <v>145</v>
      </c>
      <c r="S195" s="181">
        <v>119</v>
      </c>
      <c r="T195" s="181">
        <v>153</v>
      </c>
      <c r="U195" s="181"/>
      <c r="V195" s="181"/>
      <c r="W195" s="181">
        <v>73</v>
      </c>
      <c r="X195" s="181"/>
      <c r="Y195" s="181">
        <v>167</v>
      </c>
      <c r="Z195" s="181">
        <v>126</v>
      </c>
      <c r="AA195" s="181">
        <v>106</v>
      </c>
      <c r="AB195" s="181"/>
      <c r="AC195" s="181"/>
      <c r="AD195" s="181">
        <v>111</v>
      </c>
      <c r="AE195" s="181">
        <v>113</v>
      </c>
      <c r="AF195" s="181">
        <v>114</v>
      </c>
      <c r="AG195" s="181">
        <v>113</v>
      </c>
      <c r="AH195" s="146">
        <f t="shared" si="266"/>
        <v>2360</v>
      </c>
    </row>
    <row r="196" spans="1:34" ht="15.75" x14ac:dyDescent="0.25">
      <c r="A196" s="315"/>
      <c r="B196" s="296"/>
      <c r="C196" s="99" t="s">
        <v>107</v>
      </c>
      <c r="D196" s="181">
        <v>0</v>
      </c>
      <c r="E196" s="181">
        <v>0</v>
      </c>
      <c r="F196" s="181"/>
      <c r="G196" s="181"/>
      <c r="H196" s="181"/>
      <c r="I196" s="181">
        <v>0</v>
      </c>
      <c r="J196" s="181">
        <v>0</v>
      </c>
      <c r="K196" s="181">
        <v>0</v>
      </c>
      <c r="L196" s="181">
        <v>0</v>
      </c>
      <c r="M196" s="181">
        <v>0</v>
      </c>
      <c r="N196" s="181"/>
      <c r="O196" s="181"/>
      <c r="P196" s="181">
        <v>0</v>
      </c>
      <c r="Q196" s="181">
        <v>0</v>
      </c>
      <c r="R196" s="181">
        <v>0</v>
      </c>
      <c r="S196" s="181">
        <v>0</v>
      </c>
      <c r="T196" s="181">
        <v>0</v>
      </c>
      <c r="U196" s="181"/>
      <c r="V196" s="181"/>
      <c r="W196" s="181">
        <v>0</v>
      </c>
      <c r="X196" s="181"/>
      <c r="Y196" s="181">
        <v>0</v>
      </c>
      <c r="Z196" s="181">
        <v>0</v>
      </c>
      <c r="AA196" s="181">
        <v>0</v>
      </c>
      <c r="AB196" s="181"/>
      <c r="AC196" s="181"/>
      <c r="AD196" s="181">
        <v>0</v>
      </c>
      <c r="AE196" s="181">
        <v>0</v>
      </c>
      <c r="AF196" s="181">
        <v>0</v>
      </c>
      <c r="AG196" s="181">
        <v>0</v>
      </c>
      <c r="AH196" s="146">
        <f t="shared" si="266"/>
        <v>0</v>
      </c>
    </row>
    <row r="197" spans="1:34" ht="15.75" x14ac:dyDescent="0.25">
      <c r="A197" s="315"/>
      <c r="B197" s="296"/>
      <c r="C197" s="99" t="s">
        <v>108</v>
      </c>
      <c r="D197" s="181">
        <v>29</v>
      </c>
      <c r="E197" s="181">
        <v>22</v>
      </c>
      <c r="F197" s="181"/>
      <c r="G197" s="181"/>
      <c r="H197" s="181"/>
      <c r="I197" s="181">
        <v>28</v>
      </c>
      <c r="J197" s="181">
        <v>47</v>
      </c>
      <c r="K197" s="181">
        <v>20</v>
      </c>
      <c r="L197" s="181">
        <v>22</v>
      </c>
      <c r="M197" s="181">
        <v>35</v>
      </c>
      <c r="N197" s="181"/>
      <c r="O197" s="181"/>
      <c r="P197" s="181">
        <v>24</v>
      </c>
      <c r="Q197" s="181">
        <v>28</v>
      </c>
      <c r="R197" s="181">
        <v>38</v>
      </c>
      <c r="S197" s="181">
        <v>33</v>
      </c>
      <c r="T197" s="181">
        <v>38</v>
      </c>
      <c r="U197" s="181"/>
      <c r="V197" s="181"/>
      <c r="W197" s="181">
        <v>24</v>
      </c>
      <c r="X197" s="181"/>
      <c r="Y197" s="181">
        <v>38</v>
      </c>
      <c r="Z197" s="181">
        <v>32</v>
      </c>
      <c r="AA197" s="181">
        <v>19</v>
      </c>
      <c r="AB197" s="181"/>
      <c r="AC197" s="181"/>
      <c r="AD197" s="181">
        <v>19</v>
      </c>
      <c r="AE197" s="181">
        <v>16</v>
      </c>
      <c r="AF197" s="181">
        <v>23</v>
      </c>
      <c r="AG197" s="181">
        <v>25</v>
      </c>
      <c r="AH197" s="146">
        <f t="shared" si="266"/>
        <v>560</v>
      </c>
    </row>
    <row r="198" spans="1:34" ht="15.75" x14ac:dyDescent="0.25">
      <c r="A198" s="315"/>
      <c r="B198" s="296"/>
      <c r="C198" s="99" t="s">
        <v>109</v>
      </c>
      <c r="D198" s="181">
        <v>0</v>
      </c>
      <c r="E198" s="181">
        <v>0</v>
      </c>
      <c r="F198" s="181"/>
      <c r="G198" s="181"/>
      <c r="H198" s="181"/>
      <c r="I198" s="181">
        <v>0</v>
      </c>
      <c r="J198" s="181">
        <v>0</v>
      </c>
      <c r="K198" s="181">
        <v>0</v>
      </c>
      <c r="L198" s="181">
        <v>1</v>
      </c>
      <c r="M198" s="181">
        <v>0</v>
      </c>
      <c r="N198" s="181"/>
      <c r="O198" s="181"/>
      <c r="P198" s="181">
        <v>0</v>
      </c>
      <c r="Q198" s="181">
        <v>0</v>
      </c>
      <c r="R198" s="181">
        <v>0</v>
      </c>
      <c r="S198" s="181">
        <v>0</v>
      </c>
      <c r="T198" s="181">
        <v>0</v>
      </c>
      <c r="U198" s="181"/>
      <c r="V198" s="181"/>
      <c r="W198" s="181">
        <v>0</v>
      </c>
      <c r="X198" s="181"/>
      <c r="Y198" s="181">
        <v>0</v>
      </c>
      <c r="Z198" s="181">
        <v>0</v>
      </c>
      <c r="AA198" s="181">
        <v>0</v>
      </c>
      <c r="AB198" s="181"/>
      <c r="AC198" s="181"/>
      <c r="AD198" s="181">
        <v>0</v>
      </c>
      <c r="AE198" s="181">
        <v>0</v>
      </c>
      <c r="AF198" s="181">
        <v>0</v>
      </c>
      <c r="AG198" s="181">
        <v>0</v>
      </c>
      <c r="AH198" s="146">
        <f t="shared" si="266"/>
        <v>1</v>
      </c>
    </row>
    <row r="199" spans="1:34" ht="15.75" x14ac:dyDescent="0.25">
      <c r="A199" s="315"/>
      <c r="B199" s="296"/>
      <c r="C199" s="99" t="s">
        <v>110</v>
      </c>
      <c r="D199" s="181">
        <v>37</v>
      </c>
      <c r="E199" s="181">
        <v>29</v>
      </c>
      <c r="F199" s="181"/>
      <c r="G199" s="181"/>
      <c r="H199" s="181"/>
      <c r="I199" s="181">
        <v>16</v>
      </c>
      <c r="J199" s="181">
        <v>20</v>
      </c>
      <c r="K199" s="181">
        <v>13</v>
      </c>
      <c r="L199" s="181">
        <v>29</v>
      </c>
      <c r="M199" s="181">
        <v>24</v>
      </c>
      <c r="N199" s="181"/>
      <c r="O199" s="181"/>
      <c r="P199" s="181">
        <v>21</v>
      </c>
      <c r="Q199" s="181">
        <v>20</v>
      </c>
      <c r="R199" s="181">
        <v>22</v>
      </c>
      <c r="S199" s="181">
        <v>28</v>
      </c>
      <c r="T199" s="181">
        <v>31</v>
      </c>
      <c r="U199" s="181"/>
      <c r="V199" s="181"/>
      <c r="W199" s="181">
        <v>14</v>
      </c>
      <c r="X199" s="181"/>
      <c r="Y199" s="181">
        <v>27</v>
      </c>
      <c r="Z199" s="181">
        <v>18</v>
      </c>
      <c r="AA199" s="181">
        <v>24</v>
      </c>
      <c r="AB199" s="181"/>
      <c r="AC199" s="181"/>
      <c r="AD199" s="181">
        <v>12</v>
      </c>
      <c r="AE199" s="181">
        <v>24</v>
      </c>
      <c r="AF199" s="181">
        <v>27</v>
      </c>
      <c r="AG199" s="181">
        <v>18</v>
      </c>
      <c r="AH199" s="146">
        <f t="shared" si="266"/>
        <v>454</v>
      </c>
    </row>
    <row r="200" spans="1:34" ht="15.75" x14ac:dyDescent="0.25">
      <c r="A200" s="315"/>
      <c r="B200" s="296"/>
      <c r="C200" s="99" t="s">
        <v>111</v>
      </c>
      <c r="D200" s="181">
        <v>0</v>
      </c>
      <c r="E200" s="181">
        <v>0</v>
      </c>
      <c r="F200" s="181"/>
      <c r="G200" s="181"/>
      <c r="H200" s="181"/>
      <c r="I200" s="181">
        <v>0</v>
      </c>
      <c r="J200" s="181">
        <v>0</v>
      </c>
      <c r="K200" s="181">
        <v>0</v>
      </c>
      <c r="L200" s="181">
        <v>0</v>
      </c>
      <c r="M200" s="181">
        <v>0</v>
      </c>
      <c r="N200" s="181"/>
      <c r="O200" s="181"/>
      <c r="P200" s="181">
        <v>0</v>
      </c>
      <c r="Q200" s="181">
        <v>0</v>
      </c>
      <c r="R200" s="181">
        <v>0</v>
      </c>
      <c r="S200" s="181">
        <v>0</v>
      </c>
      <c r="T200" s="181">
        <v>0</v>
      </c>
      <c r="U200" s="181"/>
      <c r="V200" s="181"/>
      <c r="W200" s="181">
        <v>0</v>
      </c>
      <c r="X200" s="181"/>
      <c r="Y200" s="181">
        <v>0</v>
      </c>
      <c r="Z200" s="181">
        <v>0</v>
      </c>
      <c r="AA200" s="181">
        <v>0</v>
      </c>
      <c r="AB200" s="181"/>
      <c r="AC200" s="181"/>
      <c r="AD200" s="181">
        <v>0</v>
      </c>
      <c r="AE200" s="181">
        <v>0</v>
      </c>
      <c r="AF200" s="181">
        <v>0</v>
      </c>
      <c r="AG200" s="181">
        <v>0</v>
      </c>
      <c r="AH200" s="146">
        <f t="shared" si="266"/>
        <v>0</v>
      </c>
    </row>
    <row r="201" spans="1:34" ht="15.75" x14ac:dyDescent="0.25">
      <c r="A201" s="315"/>
      <c r="B201" s="296"/>
      <c r="C201" s="99" t="s">
        <v>112</v>
      </c>
      <c r="D201" s="181">
        <v>1</v>
      </c>
      <c r="E201" s="181">
        <v>1</v>
      </c>
      <c r="F201" s="181"/>
      <c r="G201" s="181"/>
      <c r="H201" s="181"/>
      <c r="I201" s="181">
        <v>1</v>
      </c>
      <c r="J201" s="181">
        <v>7</v>
      </c>
      <c r="K201" s="181">
        <v>5</v>
      </c>
      <c r="L201" s="181">
        <v>4</v>
      </c>
      <c r="M201" s="181">
        <v>0</v>
      </c>
      <c r="N201" s="181"/>
      <c r="O201" s="181"/>
      <c r="P201" s="181">
        <v>0</v>
      </c>
      <c r="Q201" s="181">
        <v>0</v>
      </c>
      <c r="R201" s="181">
        <v>0</v>
      </c>
      <c r="S201" s="181">
        <v>0</v>
      </c>
      <c r="T201" s="181">
        <v>0</v>
      </c>
      <c r="U201" s="181"/>
      <c r="V201" s="181"/>
      <c r="W201" s="181">
        <v>0</v>
      </c>
      <c r="X201" s="181"/>
      <c r="Y201" s="181">
        <v>0</v>
      </c>
      <c r="Z201" s="181">
        <v>0</v>
      </c>
      <c r="AA201" s="181">
        <v>0</v>
      </c>
      <c r="AB201" s="181"/>
      <c r="AC201" s="181"/>
      <c r="AD201" s="181">
        <v>0</v>
      </c>
      <c r="AE201" s="181">
        <v>0</v>
      </c>
      <c r="AF201" s="181">
        <v>0</v>
      </c>
      <c r="AG201" s="181">
        <v>0</v>
      </c>
      <c r="AH201" s="147">
        <f t="shared" si="266"/>
        <v>19</v>
      </c>
    </row>
    <row r="202" spans="1:34" ht="15.75" x14ac:dyDescent="0.25">
      <c r="A202" s="315"/>
      <c r="B202" s="296"/>
      <c r="C202" s="99" t="s">
        <v>113</v>
      </c>
      <c r="D202" s="181">
        <v>1</v>
      </c>
      <c r="E202" s="181">
        <v>0</v>
      </c>
      <c r="F202" s="181"/>
      <c r="G202" s="181"/>
      <c r="H202" s="181"/>
      <c r="I202" s="181">
        <v>0</v>
      </c>
      <c r="J202" s="181">
        <v>1</v>
      </c>
      <c r="K202" s="181">
        <v>0</v>
      </c>
      <c r="L202" s="181">
        <v>4</v>
      </c>
      <c r="M202" s="181">
        <v>0</v>
      </c>
      <c r="N202" s="181"/>
      <c r="O202" s="181"/>
      <c r="P202" s="181">
        <v>0</v>
      </c>
      <c r="Q202" s="181">
        <v>0</v>
      </c>
      <c r="R202" s="181">
        <v>0</v>
      </c>
      <c r="S202" s="181">
        <v>0</v>
      </c>
      <c r="T202" s="181">
        <v>0</v>
      </c>
      <c r="U202" s="181"/>
      <c r="V202" s="181"/>
      <c r="W202" s="181">
        <v>0</v>
      </c>
      <c r="X202" s="181"/>
      <c r="Y202" s="181">
        <v>0</v>
      </c>
      <c r="Z202" s="181">
        <v>0</v>
      </c>
      <c r="AA202" s="181">
        <v>0</v>
      </c>
      <c r="AB202" s="181"/>
      <c r="AC202" s="181"/>
      <c r="AD202" s="181">
        <v>0</v>
      </c>
      <c r="AE202" s="181">
        <v>0</v>
      </c>
      <c r="AF202" s="181">
        <v>0</v>
      </c>
      <c r="AG202" s="181">
        <v>0</v>
      </c>
      <c r="AH202" s="147">
        <f t="shared" si="266"/>
        <v>6</v>
      </c>
    </row>
    <row r="203" spans="1:34" ht="16.5" thickBot="1" x14ac:dyDescent="0.3">
      <c r="A203" s="315"/>
      <c r="B203" s="296"/>
      <c r="C203" s="100" t="s">
        <v>114</v>
      </c>
      <c r="D203" s="181">
        <v>6</v>
      </c>
      <c r="E203" s="181">
        <v>4</v>
      </c>
      <c r="F203" s="181"/>
      <c r="G203" s="181"/>
      <c r="H203" s="181"/>
      <c r="I203" s="181">
        <v>7</v>
      </c>
      <c r="J203" s="181">
        <v>5</v>
      </c>
      <c r="K203" s="181">
        <v>4</v>
      </c>
      <c r="L203" s="181">
        <v>8</v>
      </c>
      <c r="M203" s="181">
        <v>1</v>
      </c>
      <c r="N203" s="181"/>
      <c r="O203" s="181"/>
      <c r="P203" s="181">
        <v>0</v>
      </c>
      <c r="Q203" s="181">
        <v>1</v>
      </c>
      <c r="R203" s="181">
        <v>0</v>
      </c>
      <c r="S203" s="181">
        <v>2</v>
      </c>
      <c r="T203" s="181">
        <v>10</v>
      </c>
      <c r="U203" s="181"/>
      <c r="V203" s="181"/>
      <c r="W203" s="181">
        <v>2</v>
      </c>
      <c r="X203" s="181"/>
      <c r="Y203" s="181">
        <v>12</v>
      </c>
      <c r="Z203" s="181">
        <v>16</v>
      </c>
      <c r="AA203" s="181">
        <v>5</v>
      </c>
      <c r="AB203" s="181"/>
      <c r="AC203" s="181"/>
      <c r="AD203" s="181">
        <v>17</v>
      </c>
      <c r="AE203" s="181">
        <v>30</v>
      </c>
      <c r="AF203" s="181">
        <v>26</v>
      </c>
      <c r="AG203" s="181">
        <v>49</v>
      </c>
      <c r="AH203" s="151">
        <f t="shared" si="266"/>
        <v>205</v>
      </c>
    </row>
    <row r="204" spans="1:34" ht="18.75" x14ac:dyDescent="0.25">
      <c r="A204" s="315"/>
      <c r="B204" s="297" t="s">
        <v>72</v>
      </c>
      <c r="C204" s="298"/>
      <c r="D204" s="182">
        <f>SUM(D189:D203)</f>
        <v>289</v>
      </c>
      <c r="E204" s="182">
        <f>SUM(E189:E203)</f>
        <v>301</v>
      </c>
      <c r="F204" s="181"/>
      <c r="G204" s="182"/>
      <c r="H204" s="182"/>
      <c r="I204" s="182">
        <f t="shared" ref="I204" si="267">SUM(I189:I203)</f>
        <v>283</v>
      </c>
      <c r="J204" s="182">
        <f t="shared" ref="J204" si="268">SUM(J189:J203)</f>
        <v>343</v>
      </c>
      <c r="K204" s="182">
        <f t="shared" ref="K204" si="269">SUM(K189:K203)</f>
        <v>222</v>
      </c>
      <c r="L204" s="182">
        <f t="shared" ref="L204" si="270">SUM(L189:L203)</f>
        <v>278</v>
      </c>
      <c r="M204" s="182">
        <f t="shared" ref="M204" si="271">SUM(M189:M203)</f>
        <v>325</v>
      </c>
      <c r="N204" s="182"/>
      <c r="O204" s="182"/>
      <c r="P204" s="182">
        <f t="shared" ref="P204" si="272">SUM(P189:P203)</f>
        <v>279</v>
      </c>
      <c r="Q204" s="182">
        <f t="shared" ref="Q204" si="273">SUM(Q189:Q203)</f>
        <v>255</v>
      </c>
      <c r="R204" s="182">
        <f t="shared" ref="R204" si="274">SUM(R189:R203)</f>
        <v>353</v>
      </c>
      <c r="S204" s="182">
        <f t="shared" ref="S204" si="275">SUM(S189:S203)</f>
        <v>315</v>
      </c>
      <c r="T204" s="182">
        <f t="shared" ref="T204" si="276">SUM(T189:T203)</f>
        <v>400</v>
      </c>
      <c r="U204" s="182"/>
      <c r="V204" s="182"/>
      <c r="W204" s="182">
        <f t="shared" ref="W204" si="277">SUM(W189:W203)</f>
        <v>219</v>
      </c>
      <c r="X204" s="181"/>
      <c r="Y204" s="182">
        <f t="shared" ref="Y204" si="278">SUM(Y189:Y203)</f>
        <v>400</v>
      </c>
      <c r="Z204" s="182">
        <f t="shared" ref="Z204" si="279">SUM(Z189:Z203)</f>
        <v>326</v>
      </c>
      <c r="AA204" s="182">
        <f t="shared" ref="AA204" si="280">SUM(AA189:AA203)</f>
        <v>252</v>
      </c>
      <c r="AB204" s="182"/>
      <c r="AC204" s="182"/>
      <c r="AD204" s="182">
        <f t="shared" ref="AD204" si="281">SUM(AD189:AD203)</f>
        <v>298</v>
      </c>
      <c r="AE204" s="182">
        <f t="shared" ref="AE204" si="282">SUM(AE189:AE203)</f>
        <v>330</v>
      </c>
      <c r="AF204" s="182">
        <f t="shared" ref="AF204:AG204" si="283">SUM(AF189:AF203)</f>
        <v>304</v>
      </c>
      <c r="AG204" s="182">
        <f t="shared" si="283"/>
        <v>330</v>
      </c>
      <c r="AH204" s="150">
        <f t="shared" si="266"/>
        <v>6102</v>
      </c>
    </row>
    <row r="205" spans="1:34" ht="18.75" x14ac:dyDescent="0.25">
      <c r="A205" s="315"/>
      <c r="B205" s="299" t="s">
        <v>71</v>
      </c>
      <c r="C205" s="300"/>
      <c r="D205" s="104">
        <v>289</v>
      </c>
      <c r="E205" s="104">
        <v>301</v>
      </c>
      <c r="F205" s="181"/>
      <c r="G205" s="104"/>
      <c r="H205" s="104"/>
      <c r="I205" s="104">
        <v>283</v>
      </c>
      <c r="J205" s="104">
        <v>343</v>
      </c>
      <c r="K205" s="104">
        <v>222</v>
      </c>
      <c r="L205" s="104">
        <v>278</v>
      </c>
      <c r="M205" s="104">
        <v>325</v>
      </c>
      <c r="N205" s="104"/>
      <c r="O205" s="104"/>
      <c r="P205" s="104">
        <v>0</v>
      </c>
      <c r="Q205" s="104">
        <v>255</v>
      </c>
      <c r="R205" s="104">
        <v>353</v>
      </c>
      <c r="S205" s="104">
        <v>315</v>
      </c>
      <c r="T205" s="104">
        <v>400</v>
      </c>
      <c r="U205" s="104"/>
      <c r="V205" s="104"/>
      <c r="W205" s="104">
        <v>219</v>
      </c>
      <c r="X205" s="181"/>
      <c r="Y205" s="104">
        <v>400</v>
      </c>
      <c r="Z205" s="104">
        <v>326</v>
      </c>
      <c r="AA205" s="104">
        <v>252</v>
      </c>
      <c r="AB205" s="104"/>
      <c r="AC205" s="104"/>
      <c r="AD205" s="104">
        <v>298</v>
      </c>
      <c r="AE205" s="104">
        <v>330</v>
      </c>
      <c r="AF205" s="104">
        <v>304</v>
      </c>
      <c r="AG205" s="104">
        <v>330</v>
      </c>
      <c r="AH205" s="145">
        <f t="shared" si="266"/>
        <v>5823</v>
      </c>
    </row>
    <row r="206" spans="1:34" ht="18.75" x14ac:dyDescent="0.25">
      <c r="A206" s="315"/>
      <c r="B206" s="301" t="s">
        <v>115</v>
      </c>
      <c r="C206" s="302"/>
      <c r="D206" s="104">
        <v>400</v>
      </c>
      <c r="E206" s="104">
        <v>400</v>
      </c>
      <c r="F206" s="181"/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81"/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46">
        <f t="shared" si="266"/>
        <v>8000</v>
      </c>
    </row>
    <row r="207" spans="1:34" ht="18.75" x14ac:dyDescent="0.25">
      <c r="A207" s="315"/>
      <c r="B207" s="301" t="s">
        <v>125</v>
      </c>
      <c r="C207" s="302"/>
      <c r="D207" s="104">
        <f>D206-D205</f>
        <v>111</v>
      </c>
      <c r="E207" s="104">
        <f>E206-E205</f>
        <v>99</v>
      </c>
      <c r="F207" s="181"/>
      <c r="G207" s="104"/>
      <c r="H207" s="104"/>
      <c r="I207" s="104">
        <f t="shared" ref="I207" si="284">I206-I205</f>
        <v>117</v>
      </c>
      <c r="J207" s="104">
        <f t="shared" ref="J207" si="285">J206-J205</f>
        <v>57</v>
      </c>
      <c r="K207" s="104">
        <f t="shared" ref="K207" si="286">K206-K205</f>
        <v>178</v>
      </c>
      <c r="L207" s="104">
        <f t="shared" ref="L207" si="287">L206-L205</f>
        <v>122</v>
      </c>
      <c r="M207" s="104">
        <f t="shared" ref="M207" si="288">M206-M205</f>
        <v>75</v>
      </c>
      <c r="N207" s="104"/>
      <c r="O207" s="104"/>
      <c r="P207" s="104">
        <f t="shared" ref="P207" si="289">P206-P205</f>
        <v>400</v>
      </c>
      <c r="Q207" s="104">
        <f t="shared" ref="Q207" si="290">Q206-Q205</f>
        <v>145</v>
      </c>
      <c r="R207" s="104">
        <f t="shared" ref="R207" si="291">R206-R205</f>
        <v>47</v>
      </c>
      <c r="S207" s="104">
        <f t="shared" ref="S207" si="292">S206-S205</f>
        <v>85</v>
      </c>
      <c r="T207" s="104">
        <f t="shared" ref="T207" si="293">T206-T205</f>
        <v>0</v>
      </c>
      <c r="U207" s="104"/>
      <c r="V207" s="104"/>
      <c r="W207" s="104">
        <f t="shared" ref="W207" si="294">W206-W205</f>
        <v>181</v>
      </c>
      <c r="X207" s="181"/>
      <c r="Y207" s="104">
        <f t="shared" ref="Y207" si="295">Y206-Y205</f>
        <v>0</v>
      </c>
      <c r="Z207" s="104">
        <f t="shared" ref="Z207" si="296">Z206-Z205</f>
        <v>74</v>
      </c>
      <c r="AA207" s="104">
        <f t="shared" ref="AA207" si="297">AA206-AA205</f>
        <v>148</v>
      </c>
      <c r="AB207" s="104"/>
      <c r="AC207" s="104"/>
      <c r="AD207" s="104">
        <f t="shared" ref="AD207" si="298">AD206-AD205</f>
        <v>102</v>
      </c>
      <c r="AE207" s="104">
        <f t="shared" ref="AE207" si="299">AE206-AE205</f>
        <v>70</v>
      </c>
      <c r="AF207" s="104">
        <f t="shared" ref="AF207:AG207" si="300">AF206-AF205</f>
        <v>96</v>
      </c>
      <c r="AG207" s="104">
        <f t="shared" si="300"/>
        <v>70</v>
      </c>
      <c r="AH207" s="153">
        <f t="shared" si="266"/>
        <v>2177</v>
      </c>
    </row>
    <row r="208" spans="1:34" ht="18.75" x14ac:dyDescent="0.25">
      <c r="A208" s="315"/>
      <c r="B208" s="301" t="s">
        <v>197</v>
      </c>
      <c r="C208" s="302"/>
      <c r="D208" s="104">
        <f>D206-D204</f>
        <v>111</v>
      </c>
      <c r="E208" s="104">
        <f>E206-E204</f>
        <v>99</v>
      </c>
      <c r="F208" s="181"/>
      <c r="G208" s="104"/>
      <c r="H208" s="104"/>
      <c r="I208" s="104">
        <f t="shared" ref="I208" si="301">I206-I204</f>
        <v>117</v>
      </c>
      <c r="J208" s="104">
        <f t="shared" ref="J208:AF208" si="302">J206-J204</f>
        <v>57</v>
      </c>
      <c r="K208" s="104">
        <f t="shared" si="302"/>
        <v>178</v>
      </c>
      <c r="L208" s="104">
        <f t="shared" si="302"/>
        <v>122</v>
      </c>
      <c r="M208" s="104">
        <f t="shared" si="302"/>
        <v>75</v>
      </c>
      <c r="N208" s="104"/>
      <c r="O208" s="104"/>
      <c r="P208" s="104">
        <f t="shared" si="302"/>
        <v>121</v>
      </c>
      <c r="Q208" s="104">
        <f t="shared" si="302"/>
        <v>145</v>
      </c>
      <c r="R208" s="104">
        <f t="shared" si="302"/>
        <v>47</v>
      </c>
      <c r="S208" s="104">
        <f t="shared" si="302"/>
        <v>85</v>
      </c>
      <c r="T208" s="104">
        <f t="shared" si="302"/>
        <v>0</v>
      </c>
      <c r="U208" s="104"/>
      <c r="V208" s="104"/>
      <c r="W208" s="104">
        <f t="shared" si="302"/>
        <v>181</v>
      </c>
      <c r="X208" s="181"/>
      <c r="Y208" s="104">
        <f t="shared" si="302"/>
        <v>0</v>
      </c>
      <c r="Z208" s="104">
        <f t="shared" si="302"/>
        <v>74</v>
      </c>
      <c r="AA208" s="104">
        <f t="shared" si="302"/>
        <v>148</v>
      </c>
      <c r="AB208" s="104"/>
      <c r="AC208" s="104"/>
      <c r="AD208" s="104">
        <f t="shared" si="302"/>
        <v>102</v>
      </c>
      <c r="AE208" s="104">
        <f t="shared" si="302"/>
        <v>70</v>
      </c>
      <c r="AF208" s="104">
        <f t="shared" si="302"/>
        <v>96</v>
      </c>
      <c r="AG208" s="104">
        <f t="shared" ref="AG208" si="303">AG206-AG204</f>
        <v>70</v>
      </c>
      <c r="AH208" s="153">
        <f t="shared" si="266"/>
        <v>1898</v>
      </c>
    </row>
    <row r="209" spans="1:35" ht="16.5" thickBot="1" x14ac:dyDescent="0.3">
      <c r="A209" s="315"/>
      <c r="B209" s="303" t="s">
        <v>116</v>
      </c>
      <c r="C209" s="304"/>
      <c r="D209" s="104">
        <f>D190+D192+D194+D196+D198+D200</f>
        <v>1</v>
      </c>
      <c r="E209" s="104">
        <f>E190+E192+E194+E196+E198+E200</f>
        <v>1</v>
      </c>
      <c r="F209" s="181"/>
      <c r="G209" s="104"/>
      <c r="H209" s="104"/>
      <c r="I209" s="104">
        <f t="shared" ref="I209" si="304">I190+I192+I194+I196+I198+I200</f>
        <v>0</v>
      </c>
      <c r="J209" s="104">
        <f t="shared" ref="J209:AF209" si="305">J190+J192+J194+J196+J198+J200</f>
        <v>0</v>
      </c>
      <c r="K209" s="104">
        <f t="shared" si="305"/>
        <v>0</v>
      </c>
      <c r="L209" s="104">
        <f t="shared" si="305"/>
        <v>1</v>
      </c>
      <c r="M209" s="104">
        <f t="shared" si="305"/>
        <v>0</v>
      </c>
      <c r="N209" s="104"/>
      <c r="O209" s="104"/>
      <c r="P209" s="104">
        <f t="shared" si="305"/>
        <v>0</v>
      </c>
      <c r="Q209" s="104">
        <f t="shared" si="305"/>
        <v>0</v>
      </c>
      <c r="R209" s="104">
        <f t="shared" si="305"/>
        <v>0</v>
      </c>
      <c r="S209" s="104">
        <f t="shared" si="305"/>
        <v>0</v>
      </c>
      <c r="T209" s="104">
        <f t="shared" si="305"/>
        <v>0</v>
      </c>
      <c r="U209" s="104"/>
      <c r="V209" s="104"/>
      <c r="W209" s="104">
        <f t="shared" si="305"/>
        <v>0</v>
      </c>
      <c r="X209" s="181"/>
      <c r="Y209" s="104">
        <f t="shared" si="305"/>
        <v>0</v>
      </c>
      <c r="Z209" s="104">
        <f t="shared" si="305"/>
        <v>0</v>
      </c>
      <c r="AA209" s="104">
        <f t="shared" si="305"/>
        <v>0</v>
      </c>
      <c r="AB209" s="104"/>
      <c r="AC209" s="104"/>
      <c r="AD209" s="104">
        <f t="shared" si="305"/>
        <v>0</v>
      </c>
      <c r="AE209" s="104">
        <f t="shared" si="305"/>
        <v>0</v>
      </c>
      <c r="AF209" s="104">
        <f t="shared" si="305"/>
        <v>0</v>
      </c>
      <c r="AG209" s="104">
        <f t="shared" ref="AG209" si="306">AG190+AG192+AG194+AG196+AG198+AG200</f>
        <v>0</v>
      </c>
      <c r="AH209" s="149">
        <f t="shared" si="266"/>
        <v>3</v>
      </c>
    </row>
    <row r="210" spans="1:35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166</v>
      </c>
    </row>
    <row r="211" spans="1:35" ht="16.5" thickBot="1" x14ac:dyDescent="0.3">
      <c r="A211" s="314" t="s">
        <v>156</v>
      </c>
      <c r="B211" s="310" t="s">
        <v>2</v>
      </c>
      <c r="C211" s="311"/>
      <c r="D211" s="109">
        <v>6</v>
      </c>
      <c r="E211" s="109">
        <v>0</v>
      </c>
      <c r="F211" s="109"/>
      <c r="G211" s="109"/>
      <c r="H211" s="109"/>
      <c r="I211" s="109">
        <v>3</v>
      </c>
      <c r="J211" s="109">
        <v>5</v>
      </c>
      <c r="K211" s="109">
        <v>3</v>
      </c>
      <c r="L211" s="109">
        <v>5</v>
      </c>
      <c r="M211" s="109">
        <v>0</v>
      </c>
      <c r="N211" s="109"/>
      <c r="O211" s="109"/>
      <c r="P211" s="109">
        <v>0</v>
      </c>
      <c r="Q211" s="109">
        <v>3</v>
      </c>
      <c r="R211" s="109">
        <v>0</v>
      </c>
      <c r="S211" s="109">
        <v>0</v>
      </c>
      <c r="T211" s="109">
        <v>0</v>
      </c>
      <c r="U211" s="109"/>
      <c r="V211" s="109"/>
      <c r="W211" s="109">
        <v>0</v>
      </c>
      <c r="X211" s="109"/>
      <c r="Y211" s="109">
        <v>0</v>
      </c>
      <c r="Z211" s="109">
        <v>9</v>
      </c>
      <c r="AA211" s="109">
        <v>7</v>
      </c>
      <c r="AB211" s="109"/>
      <c r="AC211" s="109"/>
      <c r="AD211" s="109">
        <v>0</v>
      </c>
      <c r="AE211" s="109">
        <v>7</v>
      </c>
      <c r="AF211" s="109">
        <v>10</v>
      </c>
      <c r="AG211" s="109">
        <v>0</v>
      </c>
      <c r="AH211" s="110">
        <f t="shared" ref="AH211:AH232" si="307">SUM(D211:AG211)</f>
        <v>58</v>
      </c>
    </row>
    <row r="212" spans="1:35" ht="15.75" x14ac:dyDescent="0.25">
      <c r="A212" s="315"/>
      <c r="B212" s="296" t="s">
        <v>3</v>
      </c>
      <c r="C212" s="99" t="s">
        <v>102</v>
      </c>
      <c r="D212" s="181">
        <v>38</v>
      </c>
      <c r="E212" s="181">
        <v>38</v>
      </c>
      <c r="F212" s="181"/>
      <c r="G212" s="181"/>
      <c r="H212" s="181"/>
      <c r="I212" s="181">
        <v>57</v>
      </c>
      <c r="J212" s="181">
        <v>40</v>
      </c>
      <c r="K212" s="181">
        <v>39</v>
      </c>
      <c r="L212" s="181">
        <v>37</v>
      </c>
      <c r="M212" s="181">
        <v>63</v>
      </c>
      <c r="N212" s="181"/>
      <c r="O212" s="181"/>
      <c r="P212" s="181">
        <v>55</v>
      </c>
      <c r="Q212" s="181">
        <v>53</v>
      </c>
      <c r="R212" s="181">
        <v>40</v>
      </c>
      <c r="S212" s="181">
        <v>62</v>
      </c>
      <c r="T212" s="181">
        <v>80</v>
      </c>
      <c r="U212" s="181"/>
      <c r="V212" s="181"/>
      <c r="W212" s="181">
        <v>44</v>
      </c>
      <c r="X212" s="181"/>
      <c r="Y212" s="181">
        <v>74</v>
      </c>
      <c r="Z212" s="181">
        <v>62</v>
      </c>
      <c r="AA212" s="181">
        <v>49</v>
      </c>
      <c r="AB212" s="181"/>
      <c r="AC212" s="181"/>
      <c r="AD212" s="181">
        <v>53</v>
      </c>
      <c r="AE212" s="181">
        <v>73</v>
      </c>
      <c r="AF212" s="181">
        <v>55</v>
      </c>
      <c r="AG212" s="181">
        <v>62</v>
      </c>
      <c r="AH212" s="146">
        <f t="shared" si="307"/>
        <v>1074</v>
      </c>
    </row>
    <row r="213" spans="1:35" ht="15.75" x14ac:dyDescent="0.25">
      <c r="A213" s="315"/>
      <c r="B213" s="296"/>
      <c r="C213" s="99" t="s">
        <v>103</v>
      </c>
      <c r="D213" s="181">
        <v>4</v>
      </c>
      <c r="E213" s="181">
        <v>5</v>
      </c>
      <c r="F213" s="181"/>
      <c r="G213" s="181"/>
      <c r="H213" s="181"/>
      <c r="I213" s="181">
        <v>0</v>
      </c>
      <c r="J213" s="181">
        <v>3</v>
      </c>
      <c r="K213" s="181">
        <v>2</v>
      </c>
      <c r="L213" s="181">
        <v>3</v>
      </c>
      <c r="M213" s="181">
        <v>3</v>
      </c>
      <c r="N213" s="181"/>
      <c r="O213" s="181"/>
      <c r="P213" s="181">
        <v>2</v>
      </c>
      <c r="Q213" s="181">
        <v>2</v>
      </c>
      <c r="R213" s="181">
        <v>10</v>
      </c>
      <c r="S213" s="181">
        <v>0</v>
      </c>
      <c r="T213" s="181">
        <v>3</v>
      </c>
      <c r="U213" s="181"/>
      <c r="V213" s="181"/>
      <c r="W213" s="181">
        <v>2</v>
      </c>
      <c r="X213" s="181"/>
      <c r="Y213" s="181">
        <v>0</v>
      </c>
      <c r="Z213" s="181">
        <v>3</v>
      </c>
      <c r="AA213" s="181">
        <v>1</v>
      </c>
      <c r="AB213" s="181"/>
      <c r="AC213" s="181"/>
      <c r="AD213" s="181">
        <v>5</v>
      </c>
      <c r="AE213" s="181">
        <v>6</v>
      </c>
      <c r="AF213" s="181">
        <v>1</v>
      </c>
      <c r="AG213" s="181">
        <v>6</v>
      </c>
      <c r="AH213" s="146">
        <f t="shared" si="307"/>
        <v>61</v>
      </c>
    </row>
    <row r="214" spans="1:35" ht="15.75" x14ac:dyDescent="0.25">
      <c r="A214" s="315"/>
      <c r="B214" s="296"/>
      <c r="C214" s="99" t="s">
        <v>117</v>
      </c>
      <c r="D214" s="181">
        <v>34</v>
      </c>
      <c r="E214" s="181">
        <v>18</v>
      </c>
      <c r="F214" s="181"/>
      <c r="G214" s="181"/>
      <c r="H214" s="181"/>
      <c r="I214" s="181">
        <v>48</v>
      </c>
      <c r="J214" s="181">
        <v>32</v>
      </c>
      <c r="K214" s="181">
        <v>43</v>
      </c>
      <c r="L214" s="181">
        <v>48</v>
      </c>
      <c r="M214" s="181">
        <v>61</v>
      </c>
      <c r="N214" s="181"/>
      <c r="O214" s="181"/>
      <c r="P214" s="181">
        <v>45</v>
      </c>
      <c r="Q214" s="181">
        <v>55</v>
      </c>
      <c r="R214" s="181">
        <v>34</v>
      </c>
      <c r="S214" s="181">
        <v>60</v>
      </c>
      <c r="T214" s="181">
        <v>55</v>
      </c>
      <c r="U214" s="181"/>
      <c r="V214" s="181"/>
      <c r="W214" s="181">
        <v>49</v>
      </c>
      <c r="X214" s="181"/>
      <c r="Y214" s="181">
        <v>38</v>
      </c>
      <c r="Z214" s="181">
        <v>68</v>
      </c>
      <c r="AA214" s="181">
        <v>46</v>
      </c>
      <c r="AB214" s="181"/>
      <c r="AC214" s="181"/>
      <c r="AD214" s="181">
        <v>37</v>
      </c>
      <c r="AE214" s="181">
        <v>74</v>
      </c>
      <c r="AF214" s="181">
        <v>44</v>
      </c>
      <c r="AG214" s="181">
        <v>55</v>
      </c>
      <c r="AH214" s="146">
        <f t="shared" si="307"/>
        <v>944</v>
      </c>
    </row>
    <row r="215" spans="1:35" ht="15.75" x14ac:dyDescent="0.25">
      <c r="A215" s="315"/>
      <c r="B215" s="296"/>
      <c r="C215" s="99" t="s">
        <v>118</v>
      </c>
      <c r="D215" s="181">
        <v>4</v>
      </c>
      <c r="E215" s="181">
        <v>2</v>
      </c>
      <c r="F215" s="181"/>
      <c r="G215" s="181"/>
      <c r="H215" s="181"/>
      <c r="I215" s="181">
        <v>1</v>
      </c>
      <c r="J215" s="181">
        <v>4</v>
      </c>
      <c r="K215" s="181">
        <v>6</v>
      </c>
      <c r="L215" s="181">
        <v>2</v>
      </c>
      <c r="M215" s="181">
        <v>3</v>
      </c>
      <c r="N215" s="181"/>
      <c r="O215" s="181"/>
      <c r="P215" s="181">
        <v>6</v>
      </c>
      <c r="Q215" s="181">
        <v>2</v>
      </c>
      <c r="R215" s="181">
        <v>2</v>
      </c>
      <c r="S215" s="181">
        <v>0</v>
      </c>
      <c r="T215" s="181">
        <v>1</v>
      </c>
      <c r="U215" s="181"/>
      <c r="V215" s="181"/>
      <c r="W215" s="181">
        <v>0</v>
      </c>
      <c r="X215" s="181"/>
      <c r="Y215" s="181">
        <v>0</v>
      </c>
      <c r="Z215" s="181">
        <v>2</v>
      </c>
      <c r="AA215" s="181">
        <v>0</v>
      </c>
      <c r="AB215" s="181"/>
      <c r="AC215" s="181"/>
      <c r="AD215" s="181">
        <v>1</v>
      </c>
      <c r="AE215" s="181">
        <v>3</v>
      </c>
      <c r="AF215" s="181">
        <v>0</v>
      </c>
      <c r="AG215" s="181">
        <v>1</v>
      </c>
      <c r="AH215" s="146">
        <f t="shared" si="307"/>
        <v>40</v>
      </c>
    </row>
    <row r="216" spans="1:35" ht="15.75" x14ac:dyDescent="0.25">
      <c r="A216" s="315"/>
      <c r="B216" s="296"/>
      <c r="C216" s="99" t="s">
        <v>104</v>
      </c>
      <c r="D216" s="181">
        <v>23</v>
      </c>
      <c r="E216" s="181">
        <v>39</v>
      </c>
      <c r="F216" s="181"/>
      <c r="G216" s="181"/>
      <c r="H216" s="181"/>
      <c r="I216" s="181">
        <v>56</v>
      </c>
      <c r="J216" s="181">
        <v>56</v>
      </c>
      <c r="K216" s="181">
        <v>31</v>
      </c>
      <c r="L216" s="181">
        <v>91</v>
      </c>
      <c r="M216" s="181">
        <v>52</v>
      </c>
      <c r="N216" s="181"/>
      <c r="O216" s="181"/>
      <c r="P216" s="181">
        <v>39</v>
      </c>
      <c r="Q216" s="181">
        <v>45</v>
      </c>
      <c r="R216" s="181">
        <v>60</v>
      </c>
      <c r="S216" s="181">
        <v>55</v>
      </c>
      <c r="T216" s="181">
        <v>74</v>
      </c>
      <c r="U216" s="181"/>
      <c r="V216" s="181"/>
      <c r="W216" s="181">
        <v>59</v>
      </c>
      <c r="X216" s="181"/>
      <c r="Y216" s="181">
        <v>73</v>
      </c>
      <c r="Z216" s="181">
        <v>75</v>
      </c>
      <c r="AA216" s="181">
        <v>66</v>
      </c>
      <c r="AB216" s="181"/>
      <c r="AC216" s="181"/>
      <c r="AD216" s="181">
        <v>53</v>
      </c>
      <c r="AE216" s="181">
        <v>68</v>
      </c>
      <c r="AF216" s="181">
        <v>70</v>
      </c>
      <c r="AG216" s="181">
        <v>72</v>
      </c>
      <c r="AH216" s="146">
        <f t="shared" si="307"/>
        <v>1157</v>
      </c>
    </row>
    <row r="217" spans="1:35" ht="15.75" x14ac:dyDescent="0.25">
      <c r="A217" s="315"/>
      <c r="B217" s="296"/>
      <c r="C217" s="99" t="s">
        <v>105</v>
      </c>
      <c r="D217" s="181">
        <v>1</v>
      </c>
      <c r="E217" s="181">
        <v>2</v>
      </c>
      <c r="F217" s="181"/>
      <c r="G217" s="181"/>
      <c r="H217" s="181"/>
      <c r="I217" s="181">
        <v>1</v>
      </c>
      <c r="J217" s="181">
        <v>3</v>
      </c>
      <c r="K217" s="181">
        <v>1</v>
      </c>
      <c r="L217" s="181">
        <v>4</v>
      </c>
      <c r="M217" s="181">
        <v>2</v>
      </c>
      <c r="N217" s="181"/>
      <c r="O217" s="181"/>
      <c r="P217" s="181">
        <v>0</v>
      </c>
      <c r="Q217" s="181">
        <v>2</v>
      </c>
      <c r="R217" s="181">
        <v>4</v>
      </c>
      <c r="S217" s="181">
        <v>2</v>
      </c>
      <c r="T217" s="181">
        <v>1</v>
      </c>
      <c r="U217" s="181"/>
      <c r="V217" s="181"/>
      <c r="W217" s="181">
        <v>3</v>
      </c>
      <c r="X217" s="181"/>
      <c r="Y217" s="181">
        <v>2</v>
      </c>
      <c r="Z217" s="181">
        <v>3</v>
      </c>
      <c r="AA217" s="181">
        <v>2</v>
      </c>
      <c r="AB217" s="181"/>
      <c r="AC217" s="181"/>
      <c r="AD217" s="181">
        <v>2</v>
      </c>
      <c r="AE217" s="181">
        <v>6</v>
      </c>
      <c r="AF217" s="181">
        <v>2</v>
      </c>
      <c r="AG217" s="181">
        <v>3</v>
      </c>
      <c r="AH217" s="146">
        <f t="shared" si="307"/>
        <v>46</v>
      </c>
    </row>
    <row r="218" spans="1:35" ht="15.75" x14ac:dyDescent="0.25">
      <c r="A218" s="315"/>
      <c r="B218" s="296"/>
      <c r="C218" s="99" t="s">
        <v>106</v>
      </c>
      <c r="D218" s="181">
        <v>47</v>
      </c>
      <c r="E218" s="181">
        <v>43</v>
      </c>
      <c r="F218" s="181"/>
      <c r="G218" s="181"/>
      <c r="H218" s="181"/>
      <c r="I218" s="181">
        <v>50</v>
      </c>
      <c r="J218" s="181">
        <v>53</v>
      </c>
      <c r="K218" s="181">
        <v>59</v>
      </c>
      <c r="L218" s="181">
        <v>68</v>
      </c>
      <c r="M218" s="181">
        <v>81</v>
      </c>
      <c r="N218" s="181"/>
      <c r="O218" s="181"/>
      <c r="P218" s="181">
        <v>87</v>
      </c>
      <c r="Q218" s="181">
        <v>60</v>
      </c>
      <c r="R218" s="181">
        <v>57</v>
      </c>
      <c r="S218" s="181">
        <v>82</v>
      </c>
      <c r="T218" s="181">
        <v>87</v>
      </c>
      <c r="U218" s="181"/>
      <c r="V218" s="181"/>
      <c r="W218" s="181">
        <v>45</v>
      </c>
      <c r="X218" s="181"/>
      <c r="Y218" s="181">
        <v>91</v>
      </c>
      <c r="Z218" s="181">
        <v>65</v>
      </c>
      <c r="AA218" s="181">
        <v>75</v>
      </c>
      <c r="AB218" s="181"/>
      <c r="AC218" s="181"/>
      <c r="AD218" s="181">
        <v>62</v>
      </c>
      <c r="AE218" s="181">
        <v>86</v>
      </c>
      <c r="AF218" s="181">
        <v>95</v>
      </c>
      <c r="AG218" s="181">
        <v>80</v>
      </c>
      <c r="AH218" s="146">
        <f t="shared" si="307"/>
        <v>1373</v>
      </c>
    </row>
    <row r="219" spans="1:35" ht="15.75" x14ac:dyDescent="0.25">
      <c r="A219" s="315"/>
      <c r="B219" s="296"/>
      <c r="C219" s="99" t="s">
        <v>107</v>
      </c>
      <c r="D219" s="181">
        <v>3</v>
      </c>
      <c r="E219" s="181">
        <v>1</v>
      </c>
      <c r="F219" s="181"/>
      <c r="G219" s="181"/>
      <c r="H219" s="181"/>
      <c r="I219" s="181">
        <v>2</v>
      </c>
      <c r="J219" s="181">
        <v>3</v>
      </c>
      <c r="K219" s="181">
        <v>5</v>
      </c>
      <c r="L219" s="181">
        <v>1</v>
      </c>
      <c r="M219" s="181">
        <v>0</v>
      </c>
      <c r="N219" s="181"/>
      <c r="O219" s="181"/>
      <c r="P219" s="181">
        <v>4</v>
      </c>
      <c r="Q219" s="181">
        <v>0</v>
      </c>
      <c r="R219" s="181">
        <v>3</v>
      </c>
      <c r="S219" s="181">
        <v>0</v>
      </c>
      <c r="T219" s="181">
        <v>2</v>
      </c>
      <c r="U219" s="181"/>
      <c r="V219" s="181"/>
      <c r="W219" s="181">
        <v>0</v>
      </c>
      <c r="X219" s="181"/>
      <c r="Y219" s="181">
        <v>0</v>
      </c>
      <c r="Z219" s="181">
        <v>1</v>
      </c>
      <c r="AA219" s="181">
        <v>0</v>
      </c>
      <c r="AB219" s="181"/>
      <c r="AC219" s="181"/>
      <c r="AD219" s="181">
        <v>1</v>
      </c>
      <c r="AE219" s="181">
        <v>0</v>
      </c>
      <c r="AF219" s="181">
        <v>1</v>
      </c>
      <c r="AG219" s="181">
        <v>3</v>
      </c>
      <c r="AH219" s="146">
        <f t="shared" si="307"/>
        <v>30</v>
      </c>
    </row>
    <row r="220" spans="1:35" ht="15.75" x14ac:dyDescent="0.25">
      <c r="A220" s="315"/>
      <c r="B220" s="296"/>
      <c r="C220" s="99" t="s">
        <v>108</v>
      </c>
      <c r="D220" s="181">
        <v>10</v>
      </c>
      <c r="E220" s="181">
        <v>19</v>
      </c>
      <c r="F220" s="181"/>
      <c r="G220" s="181"/>
      <c r="H220" s="181"/>
      <c r="I220" s="181">
        <v>14</v>
      </c>
      <c r="J220" s="181">
        <v>17</v>
      </c>
      <c r="K220" s="181">
        <v>12</v>
      </c>
      <c r="L220" s="181">
        <v>19</v>
      </c>
      <c r="M220" s="181">
        <v>15</v>
      </c>
      <c r="N220" s="181"/>
      <c r="O220" s="181"/>
      <c r="P220" s="181">
        <v>18</v>
      </c>
      <c r="Q220" s="181">
        <v>16</v>
      </c>
      <c r="R220" s="181">
        <v>33</v>
      </c>
      <c r="S220" s="181">
        <v>25</v>
      </c>
      <c r="T220" s="181">
        <v>23</v>
      </c>
      <c r="U220" s="181"/>
      <c r="V220" s="181"/>
      <c r="W220" s="181">
        <v>16</v>
      </c>
      <c r="X220" s="181"/>
      <c r="Y220" s="181">
        <v>29</v>
      </c>
      <c r="Z220" s="181">
        <v>24</v>
      </c>
      <c r="AA220" s="181">
        <v>28</v>
      </c>
      <c r="AB220" s="181"/>
      <c r="AC220" s="181"/>
      <c r="AD220" s="181">
        <v>28</v>
      </c>
      <c r="AE220" s="181">
        <v>15</v>
      </c>
      <c r="AF220" s="181">
        <v>28</v>
      </c>
      <c r="AG220" s="181">
        <v>23</v>
      </c>
      <c r="AH220" s="146">
        <f t="shared" si="307"/>
        <v>412</v>
      </c>
    </row>
    <row r="221" spans="1:35" ht="15.75" x14ac:dyDescent="0.25">
      <c r="A221" s="315"/>
      <c r="B221" s="296"/>
      <c r="C221" s="99" t="s">
        <v>109</v>
      </c>
      <c r="D221" s="181">
        <v>0</v>
      </c>
      <c r="E221" s="181">
        <v>3</v>
      </c>
      <c r="F221" s="181"/>
      <c r="G221" s="181"/>
      <c r="H221" s="181"/>
      <c r="I221" s="181">
        <v>1</v>
      </c>
      <c r="J221" s="181">
        <v>2</v>
      </c>
      <c r="K221" s="181">
        <v>3</v>
      </c>
      <c r="L221" s="181">
        <v>5</v>
      </c>
      <c r="M221" s="181">
        <v>1</v>
      </c>
      <c r="N221" s="181"/>
      <c r="O221" s="181"/>
      <c r="P221" s="181">
        <v>4</v>
      </c>
      <c r="Q221" s="181">
        <v>1</v>
      </c>
      <c r="R221" s="181">
        <v>5</v>
      </c>
      <c r="S221" s="181">
        <v>0</v>
      </c>
      <c r="T221" s="181">
        <v>2</v>
      </c>
      <c r="U221" s="181"/>
      <c r="V221" s="181"/>
      <c r="W221" s="181">
        <v>3</v>
      </c>
      <c r="X221" s="181"/>
      <c r="Y221" s="181">
        <v>7</v>
      </c>
      <c r="Z221" s="181">
        <v>1</v>
      </c>
      <c r="AA221" s="181">
        <v>5</v>
      </c>
      <c r="AB221" s="181"/>
      <c r="AC221" s="181"/>
      <c r="AD221" s="181">
        <v>4</v>
      </c>
      <c r="AE221" s="181">
        <v>4</v>
      </c>
      <c r="AF221" s="181">
        <v>6</v>
      </c>
      <c r="AG221" s="181">
        <v>0</v>
      </c>
      <c r="AH221" s="146">
        <f t="shared" si="307"/>
        <v>57</v>
      </c>
    </row>
    <row r="222" spans="1:35" ht="15.75" x14ac:dyDescent="0.25">
      <c r="A222" s="315"/>
      <c r="B222" s="296"/>
      <c r="C222" s="99" t="s">
        <v>110</v>
      </c>
      <c r="D222" s="181">
        <v>8</v>
      </c>
      <c r="E222" s="181">
        <v>13</v>
      </c>
      <c r="F222" s="181"/>
      <c r="G222" s="181"/>
      <c r="H222" s="181"/>
      <c r="I222" s="181">
        <v>14</v>
      </c>
      <c r="J222" s="181">
        <v>12</v>
      </c>
      <c r="K222" s="181">
        <v>27</v>
      </c>
      <c r="L222" s="181">
        <v>7</v>
      </c>
      <c r="M222" s="181">
        <v>14</v>
      </c>
      <c r="N222" s="181"/>
      <c r="O222" s="181"/>
      <c r="P222" s="181">
        <v>31</v>
      </c>
      <c r="Q222" s="181">
        <v>12</v>
      </c>
      <c r="R222" s="181">
        <v>14</v>
      </c>
      <c r="S222" s="181">
        <v>16</v>
      </c>
      <c r="T222" s="181">
        <v>12</v>
      </c>
      <c r="U222" s="181"/>
      <c r="V222" s="181"/>
      <c r="W222" s="181">
        <v>14</v>
      </c>
      <c r="X222" s="181"/>
      <c r="Y222" s="181">
        <v>15</v>
      </c>
      <c r="Z222" s="181">
        <v>23</v>
      </c>
      <c r="AA222" s="181">
        <v>12</v>
      </c>
      <c r="AB222" s="181"/>
      <c r="AC222" s="181"/>
      <c r="AD222" s="181">
        <v>15</v>
      </c>
      <c r="AE222" s="181">
        <v>12</v>
      </c>
      <c r="AF222" s="181">
        <v>17</v>
      </c>
      <c r="AG222" s="181">
        <v>11</v>
      </c>
      <c r="AH222" s="146">
        <f t="shared" si="307"/>
        <v>299</v>
      </c>
    </row>
    <row r="223" spans="1:35" ht="15.75" x14ac:dyDescent="0.25">
      <c r="A223" s="315"/>
      <c r="B223" s="296"/>
      <c r="C223" s="99" t="s">
        <v>111</v>
      </c>
      <c r="D223" s="181">
        <v>0</v>
      </c>
      <c r="E223" s="181">
        <v>0</v>
      </c>
      <c r="F223" s="181"/>
      <c r="G223" s="181"/>
      <c r="H223" s="181"/>
      <c r="I223" s="181">
        <v>0</v>
      </c>
      <c r="J223" s="181">
        <v>2</v>
      </c>
      <c r="K223" s="181">
        <v>1</v>
      </c>
      <c r="L223" s="181">
        <v>1</v>
      </c>
      <c r="M223" s="181">
        <v>0</v>
      </c>
      <c r="N223" s="181"/>
      <c r="O223" s="181"/>
      <c r="P223" s="181">
        <v>4</v>
      </c>
      <c r="Q223" s="181">
        <v>0</v>
      </c>
      <c r="R223" s="181">
        <v>0</v>
      </c>
      <c r="S223" s="181">
        <v>0</v>
      </c>
      <c r="T223" s="181">
        <v>0</v>
      </c>
      <c r="U223" s="181"/>
      <c r="V223" s="181"/>
      <c r="W223" s="181">
        <v>0</v>
      </c>
      <c r="X223" s="181"/>
      <c r="Y223" s="181">
        <v>1</v>
      </c>
      <c r="Z223" s="181">
        <v>1</v>
      </c>
      <c r="AA223" s="181">
        <v>0</v>
      </c>
      <c r="AB223" s="181"/>
      <c r="AC223" s="181"/>
      <c r="AD223" s="181">
        <v>0</v>
      </c>
      <c r="AE223" s="181">
        <v>0</v>
      </c>
      <c r="AF223" s="181">
        <v>0</v>
      </c>
      <c r="AG223" s="181">
        <v>2</v>
      </c>
      <c r="AH223" s="146">
        <f t="shared" si="307"/>
        <v>12</v>
      </c>
    </row>
    <row r="224" spans="1:35" ht="15.75" x14ac:dyDescent="0.25">
      <c r="A224" s="315"/>
      <c r="B224" s="296"/>
      <c r="C224" s="99" t="s">
        <v>112</v>
      </c>
      <c r="D224" s="181">
        <v>20</v>
      </c>
      <c r="E224" s="181">
        <v>18</v>
      </c>
      <c r="F224" s="181"/>
      <c r="G224" s="181"/>
      <c r="H224" s="181"/>
      <c r="I224" s="181">
        <v>19</v>
      </c>
      <c r="J224" s="181">
        <v>19</v>
      </c>
      <c r="K224" s="181">
        <v>6</v>
      </c>
      <c r="L224" s="181">
        <v>50</v>
      </c>
      <c r="M224" s="181">
        <v>46</v>
      </c>
      <c r="N224" s="181"/>
      <c r="O224" s="181"/>
      <c r="P224" s="181">
        <v>6</v>
      </c>
      <c r="Q224" s="181">
        <v>15</v>
      </c>
      <c r="R224" s="181">
        <v>41</v>
      </c>
      <c r="S224" s="181">
        <v>21</v>
      </c>
      <c r="T224" s="181">
        <v>41</v>
      </c>
      <c r="U224" s="181"/>
      <c r="V224" s="181"/>
      <c r="W224" s="181">
        <v>13</v>
      </c>
      <c r="X224" s="181"/>
      <c r="Y224" s="181">
        <v>38</v>
      </c>
      <c r="Z224" s="181">
        <v>30</v>
      </c>
      <c r="AA224" s="181">
        <v>10</v>
      </c>
      <c r="AB224" s="181"/>
      <c r="AC224" s="181"/>
      <c r="AD224" s="181">
        <v>39</v>
      </c>
      <c r="AE224" s="181">
        <v>30</v>
      </c>
      <c r="AF224" s="181">
        <v>6</v>
      </c>
      <c r="AG224" s="181">
        <v>35</v>
      </c>
      <c r="AH224" s="147">
        <f t="shared" si="307"/>
        <v>503</v>
      </c>
    </row>
    <row r="225" spans="1:35" ht="15.75" x14ac:dyDescent="0.25">
      <c r="A225" s="315"/>
      <c r="B225" s="296"/>
      <c r="C225" s="99" t="s">
        <v>113</v>
      </c>
      <c r="D225" s="181">
        <v>2</v>
      </c>
      <c r="E225" s="181">
        <v>2</v>
      </c>
      <c r="F225" s="181"/>
      <c r="G225" s="181"/>
      <c r="H225" s="181"/>
      <c r="I225" s="181">
        <v>0</v>
      </c>
      <c r="J225" s="181">
        <v>0</v>
      </c>
      <c r="K225" s="181">
        <v>0</v>
      </c>
      <c r="L225" s="181">
        <v>1</v>
      </c>
      <c r="M225" s="181">
        <v>3</v>
      </c>
      <c r="N225" s="181"/>
      <c r="O225" s="181"/>
      <c r="P225" s="181">
        <v>2</v>
      </c>
      <c r="Q225" s="181">
        <v>2</v>
      </c>
      <c r="R225" s="181">
        <v>1</v>
      </c>
      <c r="S225" s="181">
        <v>4</v>
      </c>
      <c r="T225" s="181">
        <v>3</v>
      </c>
      <c r="U225" s="181"/>
      <c r="V225" s="181"/>
      <c r="W225" s="181">
        <v>0</v>
      </c>
      <c r="X225" s="181"/>
      <c r="Y225" s="181">
        <v>2</v>
      </c>
      <c r="Z225" s="181">
        <v>1</v>
      </c>
      <c r="AA225" s="181">
        <v>1</v>
      </c>
      <c r="AB225" s="181"/>
      <c r="AC225" s="181"/>
      <c r="AD225" s="181">
        <v>0</v>
      </c>
      <c r="AE225" s="181">
        <v>2</v>
      </c>
      <c r="AF225" s="181">
        <v>0</v>
      </c>
      <c r="AG225" s="181">
        <v>1</v>
      </c>
      <c r="AH225" s="147">
        <f t="shared" si="307"/>
        <v>27</v>
      </c>
    </row>
    <row r="226" spans="1:35" ht="16.5" thickBot="1" x14ac:dyDescent="0.3">
      <c r="A226" s="315"/>
      <c r="B226" s="296"/>
      <c r="C226" s="100" t="s">
        <v>114</v>
      </c>
      <c r="D226" s="181">
        <v>60</v>
      </c>
      <c r="E226" s="181">
        <v>54</v>
      </c>
      <c r="F226" s="181"/>
      <c r="G226" s="181"/>
      <c r="H226" s="181"/>
      <c r="I226" s="181">
        <v>25</v>
      </c>
      <c r="J226" s="181">
        <v>23</v>
      </c>
      <c r="K226" s="181">
        <v>14</v>
      </c>
      <c r="L226" s="181">
        <v>11</v>
      </c>
      <c r="M226" s="181">
        <v>17</v>
      </c>
      <c r="N226" s="181"/>
      <c r="O226" s="181"/>
      <c r="P226" s="181">
        <v>13</v>
      </c>
      <c r="Q226" s="181">
        <v>10</v>
      </c>
      <c r="R226" s="181">
        <v>15</v>
      </c>
      <c r="S226" s="181">
        <v>9</v>
      </c>
      <c r="T226" s="181">
        <v>16</v>
      </c>
      <c r="U226" s="181"/>
      <c r="V226" s="181"/>
      <c r="W226" s="181">
        <v>23</v>
      </c>
      <c r="X226" s="181"/>
      <c r="Y226" s="181">
        <v>25</v>
      </c>
      <c r="Z226" s="181">
        <v>11</v>
      </c>
      <c r="AA226" s="181">
        <v>11</v>
      </c>
      <c r="AB226" s="181"/>
      <c r="AC226" s="181"/>
      <c r="AD226" s="181">
        <v>20</v>
      </c>
      <c r="AE226" s="181">
        <v>20</v>
      </c>
      <c r="AF226" s="181">
        <v>17</v>
      </c>
      <c r="AG226" s="181">
        <v>12</v>
      </c>
      <c r="AH226" s="151">
        <f t="shared" si="307"/>
        <v>406</v>
      </c>
    </row>
    <row r="227" spans="1:35" ht="18.75" x14ac:dyDescent="0.25">
      <c r="A227" s="315"/>
      <c r="B227" s="297" t="s">
        <v>72</v>
      </c>
      <c r="C227" s="298"/>
      <c r="D227" s="182">
        <f t="shared" ref="D227" si="308">SUM(D212:D226)</f>
        <v>254</v>
      </c>
      <c r="E227" s="182">
        <f t="shared" ref="E227:I227" si="309">SUM(E212:E226)</f>
        <v>257</v>
      </c>
      <c r="F227" s="181"/>
      <c r="G227" s="182"/>
      <c r="H227" s="182"/>
      <c r="I227" s="182">
        <f t="shared" si="309"/>
        <v>288</v>
      </c>
      <c r="J227" s="182">
        <f t="shared" ref="J227:AF227" si="310">SUM(J212:J226)</f>
        <v>269</v>
      </c>
      <c r="K227" s="182">
        <f t="shared" si="310"/>
        <v>249</v>
      </c>
      <c r="L227" s="182">
        <f t="shared" si="310"/>
        <v>348</v>
      </c>
      <c r="M227" s="182">
        <f t="shared" si="310"/>
        <v>361</v>
      </c>
      <c r="N227" s="182"/>
      <c r="O227" s="182"/>
      <c r="P227" s="182">
        <f t="shared" si="310"/>
        <v>316</v>
      </c>
      <c r="Q227" s="182">
        <f t="shared" si="310"/>
        <v>275</v>
      </c>
      <c r="R227" s="182">
        <f t="shared" si="310"/>
        <v>319</v>
      </c>
      <c r="S227" s="182">
        <f t="shared" si="310"/>
        <v>336</v>
      </c>
      <c r="T227" s="182">
        <f t="shared" si="310"/>
        <v>400</v>
      </c>
      <c r="U227" s="182"/>
      <c r="V227" s="182"/>
      <c r="W227" s="182">
        <f t="shared" si="310"/>
        <v>271</v>
      </c>
      <c r="X227" s="181"/>
      <c r="Y227" s="182">
        <f t="shared" si="310"/>
        <v>395</v>
      </c>
      <c r="Z227" s="182">
        <f t="shared" si="310"/>
        <v>370</v>
      </c>
      <c r="AA227" s="182">
        <f t="shared" si="310"/>
        <v>306</v>
      </c>
      <c r="AB227" s="182"/>
      <c r="AC227" s="182"/>
      <c r="AD227" s="182">
        <f t="shared" si="310"/>
        <v>320</v>
      </c>
      <c r="AE227" s="182">
        <f t="shared" si="310"/>
        <v>399</v>
      </c>
      <c r="AF227" s="182">
        <f t="shared" si="310"/>
        <v>342</v>
      </c>
      <c r="AG227" s="182">
        <f t="shared" ref="AG227" si="311">SUM(AG212:AG226)</f>
        <v>366</v>
      </c>
      <c r="AH227" s="150">
        <f t="shared" si="307"/>
        <v>6441</v>
      </c>
    </row>
    <row r="228" spans="1:35" ht="18.75" x14ac:dyDescent="0.25">
      <c r="A228" s="315"/>
      <c r="B228" s="299" t="s">
        <v>71</v>
      </c>
      <c r="C228" s="300"/>
      <c r="D228" s="104">
        <v>254</v>
      </c>
      <c r="E228" s="104">
        <v>257</v>
      </c>
      <c r="F228" s="181"/>
      <c r="G228" s="104"/>
      <c r="H228" s="104"/>
      <c r="I228" s="104">
        <v>288</v>
      </c>
      <c r="J228" s="104">
        <v>269</v>
      </c>
      <c r="K228" s="104">
        <v>249</v>
      </c>
      <c r="L228" s="104">
        <v>348</v>
      </c>
      <c r="M228" s="104">
        <v>361</v>
      </c>
      <c r="N228" s="104"/>
      <c r="O228" s="104"/>
      <c r="P228" s="104">
        <v>316</v>
      </c>
      <c r="Q228" s="104">
        <v>275</v>
      </c>
      <c r="R228" s="104">
        <v>319</v>
      </c>
      <c r="S228" s="104">
        <v>336</v>
      </c>
      <c r="T228" s="104">
        <v>400</v>
      </c>
      <c r="U228" s="104"/>
      <c r="V228" s="104"/>
      <c r="W228" s="104">
        <v>271</v>
      </c>
      <c r="X228" s="181"/>
      <c r="Y228" s="104">
        <v>395</v>
      </c>
      <c r="Z228" s="104">
        <v>370</v>
      </c>
      <c r="AA228" s="104">
        <v>306</v>
      </c>
      <c r="AB228" s="104"/>
      <c r="AC228" s="104"/>
      <c r="AD228" s="104">
        <v>320</v>
      </c>
      <c r="AE228" s="104">
        <v>399</v>
      </c>
      <c r="AF228" s="104">
        <v>342</v>
      </c>
      <c r="AG228" s="104">
        <v>366</v>
      </c>
      <c r="AH228" s="145">
        <f t="shared" si="307"/>
        <v>6441</v>
      </c>
    </row>
    <row r="229" spans="1:35" ht="18.75" x14ac:dyDescent="0.25">
      <c r="A229" s="315"/>
      <c r="B229" s="301" t="s">
        <v>115</v>
      </c>
      <c r="C229" s="302"/>
      <c r="D229" s="104">
        <v>400</v>
      </c>
      <c r="E229" s="104">
        <v>400</v>
      </c>
      <c r="F229" s="181"/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81"/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46">
        <f t="shared" si="307"/>
        <v>8000</v>
      </c>
    </row>
    <row r="230" spans="1:35" ht="18.75" x14ac:dyDescent="0.25">
      <c r="A230" s="315"/>
      <c r="B230" s="301" t="s">
        <v>125</v>
      </c>
      <c r="C230" s="302"/>
      <c r="D230" s="104">
        <f>D229-D228</f>
        <v>146</v>
      </c>
      <c r="E230" s="104">
        <f>E229-E228</f>
        <v>143</v>
      </c>
      <c r="F230" s="181"/>
      <c r="G230" s="104"/>
      <c r="H230" s="104"/>
      <c r="I230" s="104">
        <f t="shared" ref="I230" si="312">I229-I228</f>
        <v>112</v>
      </c>
      <c r="J230" s="104">
        <f t="shared" ref="J230" si="313">J229-J228</f>
        <v>131</v>
      </c>
      <c r="K230" s="104">
        <f t="shared" ref="K230" si="314">K229-K228</f>
        <v>151</v>
      </c>
      <c r="L230" s="104">
        <f t="shared" ref="L230" si="315">L229-L228</f>
        <v>52</v>
      </c>
      <c r="M230" s="104">
        <f t="shared" ref="M230" si="316">M229-M228</f>
        <v>39</v>
      </c>
      <c r="N230" s="104"/>
      <c r="O230" s="104"/>
      <c r="P230" s="104">
        <f t="shared" ref="P230" si="317">P229-P228</f>
        <v>84</v>
      </c>
      <c r="Q230" s="104">
        <f t="shared" ref="Q230" si="318">Q229-Q228</f>
        <v>125</v>
      </c>
      <c r="R230" s="104">
        <f t="shared" ref="R230" si="319">R229-R228</f>
        <v>81</v>
      </c>
      <c r="S230" s="104">
        <f t="shared" ref="S230" si="320">S229-S228</f>
        <v>64</v>
      </c>
      <c r="T230" s="104">
        <f t="shared" ref="T230" si="321">T229-T228</f>
        <v>0</v>
      </c>
      <c r="U230" s="104"/>
      <c r="V230" s="104"/>
      <c r="W230" s="104">
        <f t="shared" ref="W230" si="322">W229-W228</f>
        <v>129</v>
      </c>
      <c r="X230" s="181"/>
      <c r="Y230" s="104">
        <f t="shared" ref="Y230" si="323">Y229-Y228</f>
        <v>5</v>
      </c>
      <c r="Z230" s="104">
        <f t="shared" ref="Z230" si="324">Z229-Z228</f>
        <v>30</v>
      </c>
      <c r="AA230" s="104">
        <f t="shared" ref="AA230" si="325">AA229-AA228</f>
        <v>94</v>
      </c>
      <c r="AB230" s="104"/>
      <c r="AC230" s="104"/>
      <c r="AD230" s="104">
        <f t="shared" ref="AD230" si="326">AD229-AD228</f>
        <v>80</v>
      </c>
      <c r="AE230" s="104">
        <f t="shared" ref="AE230" si="327">AE229-AE228</f>
        <v>1</v>
      </c>
      <c r="AF230" s="104">
        <f t="shared" ref="AF230:AG230" si="328">AF229-AF228</f>
        <v>58</v>
      </c>
      <c r="AG230" s="104">
        <f t="shared" si="328"/>
        <v>34</v>
      </c>
      <c r="AH230" s="153">
        <f t="shared" si="307"/>
        <v>1559</v>
      </c>
    </row>
    <row r="231" spans="1:35" ht="18.75" x14ac:dyDescent="0.25">
      <c r="A231" s="315"/>
      <c r="B231" s="301" t="s">
        <v>197</v>
      </c>
      <c r="C231" s="302"/>
      <c r="D231" s="104">
        <f t="shared" ref="D231" si="329">D229-D227</f>
        <v>146</v>
      </c>
      <c r="E231" s="104">
        <f t="shared" ref="E231:I231" si="330">E229-E227</f>
        <v>143</v>
      </c>
      <c r="F231" s="181"/>
      <c r="G231" s="104"/>
      <c r="H231" s="104"/>
      <c r="I231" s="104">
        <f t="shared" si="330"/>
        <v>112</v>
      </c>
      <c r="J231" s="104">
        <f t="shared" ref="J231:AF231" si="331">J229-J227</f>
        <v>131</v>
      </c>
      <c r="K231" s="104">
        <f t="shared" si="331"/>
        <v>151</v>
      </c>
      <c r="L231" s="104">
        <f t="shared" si="331"/>
        <v>52</v>
      </c>
      <c r="M231" s="104">
        <f t="shared" si="331"/>
        <v>39</v>
      </c>
      <c r="N231" s="104"/>
      <c r="O231" s="104"/>
      <c r="P231" s="104">
        <f t="shared" si="331"/>
        <v>84</v>
      </c>
      <c r="Q231" s="104">
        <f t="shared" si="331"/>
        <v>125</v>
      </c>
      <c r="R231" s="104">
        <f t="shared" si="331"/>
        <v>81</v>
      </c>
      <c r="S231" s="104">
        <f t="shared" si="331"/>
        <v>64</v>
      </c>
      <c r="T231" s="104">
        <f t="shared" si="331"/>
        <v>0</v>
      </c>
      <c r="U231" s="104"/>
      <c r="V231" s="104"/>
      <c r="W231" s="104">
        <f t="shared" si="331"/>
        <v>129</v>
      </c>
      <c r="X231" s="181"/>
      <c r="Y231" s="104">
        <f t="shared" si="331"/>
        <v>5</v>
      </c>
      <c r="Z231" s="104">
        <f t="shared" si="331"/>
        <v>30</v>
      </c>
      <c r="AA231" s="104">
        <f t="shared" si="331"/>
        <v>94</v>
      </c>
      <c r="AB231" s="104"/>
      <c r="AC231" s="104"/>
      <c r="AD231" s="104">
        <f t="shared" si="331"/>
        <v>80</v>
      </c>
      <c r="AE231" s="104">
        <f t="shared" si="331"/>
        <v>1</v>
      </c>
      <c r="AF231" s="104">
        <f t="shared" si="331"/>
        <v>58</v>
      </c>
      <c r="AG231" s="104">
        <f t="shared" ref="AG231" si="332">AG229-AG227</f>
        <v>34</v>
      </c>
      <c r="AH231" s="153">
        <f t="shared" si="307"/>
        <v>1559</v>
      </c>
    </row>
    <row r="232" spans="1:35" ht="16.5" thickBot="1" x14ac:dyDescent="0.3">
      <c r="A232" s="315"/>
      <c r="B232" s="303" t="s">
        <v>116</v>
      </c>
      <c r="C232" s="304"/>
      <c r="D232" s="104">
        <f>D213+D215+D217+D219+D221+D223</f>
        <v>12</v>
      </c>
      <c r="E232" s="104">
        <f>E213+E215+E217+E219+E221+E223</f>
        <v>13</v>
      </c>
      <c r="F232" s="181"/>
      <c r="G232" s="104"/>
      <c r="H232" s="104"/>
      <c r="I232" s="104">
        <f t="shared" ref="I232" si="333">I213+I215+I217+I219+I221+I223</f>
        <v>5</v>
      </c>
      <c r="J232" s="104">
        <f t="shared" ref="J232:AF232" si="334">J213+J215+J217+J219+J221+J223</f>
        <v>17</v>
      </c>
      <c r="K232" s="104">
        <f t="shared" si="334"/>
        <v>18</v>
      </c>
      <c r="L232" s="104">
        <f t="shared" si="334"/>
        <v>16</v>
      </c>
      <c r="M232" s="104">
        <f t="shared" si="334"/>
        <v>9</v>
      </c>
      <c r="N232" s="104"/>
      <c r="O232" s="104"/>
      <c r="P232" s="104">
        <f t="shared" si="334"/>
        <v>20</v>
      </c>
      <c r="Q232" s="104">
        <f t="shared" si="334"/>
        <v>7</v>
      </c>
      <c r="R232" s="104">
        <f t="shared" si="334"/>
        <v>24</v>
      </c>
      <c r="S232" s="104">
        <f t="shared" si="334"/>
        <v>2</v>
      </c>
      <c r="T232" s="104">
        <f t="shared" si="334"/>
        <v>9</v>
      </c>
      <c r="U232" s="104"/>
      <c r="V232" s="104"/>
      <c r="W232" s="104">
        <f t="shared" si="334"/>
        <v>8</v>
      </c>
      <c r="X232" s="181"/>
      <c r="Y232" s="104">
        <f t="shared" si="334"/>
        <v>10</v>
      </c>
      <c r="Z232" s="104">
        <f t="shared" si="334"/>
        <v>11</v>
      </c>
      <c r="AA232" s="104">
        <f t="shared" si="334"/>
        <v>8</v>
      </c>
      <c r="AB232" s="104"/>
      <c r="AC232" s="104"/>
      <c r="AD232" s="104">
        <f t="shared" si="334"/>
        <v>13</v>
      </c>
      <c r="AE232" s="104">
        <f t="shared" si="334"/>
        <v>19</v>
      </c>
      <c r="AF232" s="104">
        <f t="shared" si="334"/>
        <v>10</v>
      </c>
      <c r="AG232" s="104">
        <f t="shared" ref="AG232" si="335">AG213+AG215+AG217+AG219+AG221+AG223</f>
        <v>15</v>
      </c>
      <c r="AH232" s="149">
        <f t="shared" si="307"/>
        <v>246</v>
      </c>
    </row>
    <row r="233" spans="1:35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166</v>
      </c>
    </row>
    <row r="234" spans="1:35" ht="16.5" thickBot="1" x14ac:dyDescent="0.3">
      <c r="A234" s="314" t="s">
        <v>157</v>
      </c>
      <c r="B234" s="310" t="s">
        <v>2</v>
      </c>
      <c r="C234" s="311"/>
      <c r="D234" s="109">
        <v>5</v>
      </c>
      <c r="E234" s="109">
        <v>15</v>
      </c>
      <c r="F234" s="109"/>
      <c r="G234" s="109"/>
      <c r="H234" s="109"/>
      <c r="I234" s="109">
        <v>5</v>
      </c>
      <c r="J234" s="109">
        <v>1</v>
      </c>
      <c r="K234" s="109">
        <v>0</v>
      </c>
      <c r="L234" s="109">
        <v>7</v>
      </c>
      <c r="M234" s="109">
        <v>7</v>
      </c>
      <c r="N234" s="109"/>
      <c r="O234" s="109"/>
      <c r="P234" s="109">
        <v>15</v>
      </c>
      <c r="Q234" s="109">
        <v>9</v>
      </c>
      <c r="R234" s="109">
        <v>5</v>
      </c>
      <c r="S234" s="109">
        <v>9</v>
      </c>
      <c r="T234" s="109">
        <v>10</v>
      </c>
      <c r="U234" s="109"/>
      <c r="V234" s="109"/>
      <c r="W234" s="109">
        <v>3</v>
      </c>
      <c r="X234" s="109"/>
      <c r="Y234" s="109">
        <v>12</v>
      </c>
      <c r="Z234" s="109">
        <v>20</v>
      </c>
      <c r="AA234" s="109">
        <v>17</v>
      </c>
      <c r="AB234" s="109"/>
      <c r="AC234" s="109"/>
      <c r="AD234" s="109">
        <v>16</v>
      </c>
      <c r="AE234" s="109">
        <v>6</v>
      </c>
      <c r="AF234" s="109">
        <v>0</v>
      </c>
      <c r="AG234" s="109">
        <v>0</v>
      </c>
      <c r="AH234" s="110">
        <f t="shared" ref="AH234:AH255" si="336">SUM(D234:AG234)</f>
        <v>162</v>
      </c>
    </row>
    <row r="235" spans="1:35" ht="15.75" x14ac:dyDescent="0.25">
      <c r="A235" s="315"/>
      <c r="B235" s="296" t="s">
        <v>3</v>
      </c>
      <c r="C235" s="99" t="s">
        <v>102</v>
      </c>
      <c r="D235" s="181">
        <v>25</v>
      </c>
      <c r="E235" s="181">
        <v>29</v>
      </c>
      <c r="F235" s="181"/>
      <c r="G235" s="181"/>
      <c r="H235" s="181"/>
      <c r="I235" s="181">
        <v>33</v>
      </c>
      <c r="J235" s="181">
        <v>27</v>
      </c>
      <c r="K235" s="181">
        <v>27</v>
      </c>
      <c r="L235" s="181">
        <v>53</v>
      </c>
      <c r="M235" s="181">
        <v>58</v>
      </c>
      <c r="N235" s="181"/>
      <c r="O235" s="181"/>
      <c r="P235" s="181">
        <v>29</v>
      </c>
      <c r="Q235" s="181">
        <v>42</v>
      </c>
      <c r="R235" s="181">
        <v>44</v>
      </c>
      <c r="S235" s="181">
        <v>40</v>
      </c>
      <c r="T235" s="181">
        <v>54</v>
      </c>
      <c r="U235" s="181"/>
      <c r="V235" s="181"/>
      <c r="W235" s="181">
        <v>43</v>
      </c>
      <c r="X235" s="181"/>
      <c r="Y235" s="181">
        <v>34</v>
      </c>
      <c r="Z235" s="181">
        <v>41</v>
      </c>
      <c r="AA235" s="181">
        <v>37</v>
      </c>
      <c r="AB235" s="181"/>
      <c r="AC235" s="181"/>
      <c r="AD235" s="181">
        <v>38</v>
      </c>
      <c r="AE235" s="181">
        <v>36</v>
      </c>
      <c r="AF235" s="181">
        <v>40</v>
      </c>
      <c r="AG235" s="181">
        <v>33</v>
      </c>
      <c r="AH235" s="146">
        <f t="shared" si="336"/>
        <v>763</v>
      </c>
    </row>
    <row r="236" spans="1:35" ht="15.75" x14ac:dyDescent="0.25">
      <c r="A236" s="315"/>
      <c r="B236" s="296"/>
      <c r="C236" s="99" t="s">
        <v>103</v>
      </c>
      <c r="D236" s="181">
        <v>0</v>
      </c>
      <c r="E236" s="181">
        <v>1</v>
      </c>
      <c r="F236" s="181"/>
      <c r="G236" s="181"/>
      <c r="H236" s="181"/>
      <c r="I236" s="181">
        <v>1</v>
      </c>
      <c r="J236" s="181">
        <v>1</v>
      </c>
      <c r="K236" s="181">
        <v>0</v>
      </c>
      <c r="L236" s="181">
        <v>2</v>
      </c>
      <c r="M236" s="181">
        <v>4</v>
      </c>
      <c r="N236" s="181"/>
      <c r="O236" s="181"/>
      <c r="P236" s="181">
        <v>1</v>
      </c>
      <c r="Q236" s="181">
        <v>2</v>
      </c>
      <c r="R236" s="181">
        <v>2</v>
      </c>
      <c r="S236" s="181">
        <v>1</v>
      </c>
      <c r="T236" s="181">
        <v>1</v>
      </c>
      <c r="U236" s="181"/>
      <c r="V236" s="181"/>
      <c r="W236" s="181">
        <v>1</v>
      </c>
      <c r="X236" s="181"/>
      <c r="Y236" s="181">
        <v>1</v>
      </c>
      <c r="Z236" s="181">
        <v>1</v>
      </c>
      <c r="AA236" s="181">
        <v>1</v>
      </c>
      <c r="AB236" s="181"/>
      <c r="AC236" s="181"/>
      <c r="AD236" s="181">
        <v>1</v>
      </c>
      <c r="AE236" s="181">
        <v>0</v>
      </c>
      <c r="AF236" s="181">
        <v>0</v>
      </c>
      <c r="AG236" s="181">
        <v>0</v>
      </c>
      <c r="AH236" s="146">
        <f t="shared" si="336"/>
        <v>21</v>
      </c>
    </row>
    <row r="237" spans="1:35" ht="15.75" x14ac:dyDescent="0.25">
      <c r="A237" s="315"/>
      <c r="B237" s="296"/>
      <c r="C237" s="99" t="s">
        <v>117</v>
      </c>
      <c r="D237" s="181">
        <v>18</v>
      </c>
      <c r="E237" s="181">
        <v>13</v>
      </c>
      <c r="F237" s="181"/>
      <c r="G237" s="181"/>
      <c r="H237" s="181"/>
      <c r="I237" s="181">
        <v>16</v>
      </c>
      <c r="J237" s="181">
        <v>15</v>
      </c>
      <c r="K237" s="181">
        <v>16</v>
      </c>
      <c r="L237" s="181">
        <v>31</v>
      </c>
      <c r="M237" s="181">
        <v>37</v>
      </c>
      <c r="N237" s="181"/>
      <c r="O237" s="181"/>
      <c r="P237" s="181">
        <v>24</v>
      </c>
      <c r="Q237" s="181">
        <v>21</v>
      </c>
      <c r="R237" s="181">
        <v>28</v>
      </c>
      <c r="S237" s="181">
        <v>26</v>
      </c>
      <c r="T237" s="181">
        <v>26</v>
      </c>
      <c r="U237" s="181"/>
      <c r="V237" s="181"/>
      <c r="W237" s="181">
        <v>22</v>
      </c>
      <c r="X237" s="181"/>
      <c r="Y237" s="181">
        <v>28</v>
      </c>
      <c r="Z237" s="181">
        <v>29</v>
      </c>
      <c r="AA237" s="181">
        <v>20</v>
      </c>
      <c r="AB237" s="181"/>
      <c r="AC237" s="181"/>
      <c r="AD237" s="181">
        <v>25</v>
      </c>
      <c r="AE237" s="181">
        <v>30</v>
      </c>
      <c r="AF237" s="181">
        <v>24</v>
      </c>
      <c r="AG237" s="181">
        <v>12</v>
      </c>
      <c r="AH237" s="146">
        <f t="shared" si="336"/>
        <v>461</v>
      </c>
    </row>
    <row r="238" spans="1:35" ht="15.75" x14ac:dyDescent="0.25">
      <c r="A238" s="315"/>
      <c r="B238" s="296"/>
      <c r="C238" s="99" t="s">
        <v>118</v>
      </c>
      <c r="D238" s="181">
        <v>0</v>
      </c>
      <c r="E238" s="181">
        <v>0</v>
      </c>
      <c r="F238" s="181"/>
      <c r="G238" s="181"/>
      <c r="H238" s="181"/>
      <c r="I238" s="181">
        <v>0</v>
      </c>
      <c r="J238" s="181">
        <v>0</v>
      </c>
      <c r="K238" s="181">
        <v>1</v>
      </c>
      <c r="L238" s="181">
        <v>1</v>
      </c>
      <c r="M238" s="181">
        <v>0</v>
      </c>
      <c r="N238" s="181"/>
      <c r="O238" s="181"/>
      <c r="P238" s="181">
        <v>1</v>
      </c>
      <c r="Q238" s="181">
        <v>1</v>
      </c>
      <c r="R238" s="181">
        <v>0</v>
      </c>
      <c r="S238" s="181">
        <v>0</v>
      </c>
      <c r="T238" s="181">
        <v>0</v>
      </c>
      <c r="U238" s="181"/>
      <c r="V238" s="181"/>
      <c r="W238" s="181">
        <v>0</v>
      </c>
      <c r="X238" s="181"/>
      <c r="Y238" s="181">
        <v>0</v>
      </c>
      <c r="Z238" s="181">
        <v>2</v>
      </c>
      <c r="AA238" s="181">
        <v>0</v>
      </c>
      <c r="AB238" s="181"/>
      <c r="AC238" s="181"/>
      <c r="AD238" s="181">
        <v>0</v>
      </c>
      <c r="AE238" s="181">
        <v>1</v>
      </c>
      <c r="AF238" s="181">
        <v>0</v>
      </c>
      <c r="AG238" s="181">
        <v>0</v>
      </c>
      <c r="AH238" s="146">
        <f t="shared" si="336"/>
        <v>7</v>
      </c>
    </row>
    <row r="239" spans="1:35" ht="15.75" x14ac:dyDescent="0.25">
      <c r="A239" s="315"/>
      <c r="B239" s="296"/>
      <c r="C239" s="99" t="s">
        <v>104</v>
      </c>
      <c r="D239" s="181">
        <v>85</v>
      </c>
      <c r="E239" s="181">
        <v>98</v>
      </c>
      <c r="F239" s="181"/>
      <c r="G239" s="181"/>
      <c r="H239" s="181"/>
      <c r="I239" s="181">
        <v>105</v>
      </c>
      <c r="J239" s="181">
        <v>93</v>
      </c>
      <c r="K239" s="181">
        <v>78</v>
      </c>
      <c r="L239" s="181">
        <v>128</v>
      </c>
      <c r="M239" s="181">
        <v>130</v>
      </c>
      <c r="N239" s="181"/>
      <c r="O239" s="181"/>
      <c r="P239" s="181">
        <v>101</v>
      </c>
      <c r="Q239" s="181">
        <v>114</v>
      </c>
      <c r="R239" s="181">
        <v>118</v>
      </c>
      <c r="S239" s="181">
        <v>91</v>
      </c>
      <c r="T239" s="181">
        <v>102</v>
      </c>
      <c r="U239" s="181"/>
      <c r="V239" s="181"/>
      <c r="W239" s="181">
        <v>104</v>
      </c>
      <c r="X239" s="181"/>
      <c r="Y239" s="181">
        <v>146</v>
      </c>
      <c r="Z239" s="181">
        <v>131</v>
      </c>
      <c r="AA239" s="181">
        <v>100</v>
      </c>
      <c r="AB239" s="181"/>
      <c r="AC239" s="181"/>
      <c r="AD239" s="181">
        <v>116</v>
      </c>
      <c r="AE239" s="181">
        <v>111</v>
      </c>
      <c r="AF239" s="181">
        <v>136</v>
      </c>
      <c r="AG239" s="181">
        <v>122</v>
      </c>
      <c r="AH239" s="146">
        <f t="shared" si="336"/>
        <v>2209</v>
      </c>
    </row>
    <row r="240" spans="1:35" ht="15.75" x14ac:dyDescent="0.25">
      <c r="A240" s="315"/>
      <c r="B240" s="296"/>
      <c r="C240" s="99" t="s">
        <v>105</v>
      </c>
      <c r="D240" s="181">
        <v>11</v>
      </c>
      <c r="E240" s="181">
        <v>11</v>
      </c>
      <c r="F240" s="181"/>
      <c r="G240" s="181"/>
      <c r="H240" s="181"/>
      <c r="I240" s="181">
        <v>6</v>
      </c>
      <c r="J240" s="181">
        <v>9</v>
      </c>
      <c r="K240" s="181">
        <v>8</v>
      </c>
      <c r="L240" s="181">
        <v>7</v>
      </c>
      <c r="M240" s="181">
        <v>10</v>
      </c>
      <c r="N240" s="181"/>
      <c r="O240" s="181"/>
      <c r="P240" s="181">
        <v>7</v>
      </c>
      <c r="Q240" s="181">
        <v>6</v>
      </c>
      <c r="R240" s="181">
        <v>8</v>
      </c>
      <c r="S240" s="181">
        <v>7</v>
      </c>
      <c r="T240" s="181">
        <v>4</v>
      </c>
      <c r="U240" s="181"/>
      <c r="V240" s="181"/>
      <c r="W240" s="181">
        <v>4</v>
      </c>
      <c r="X240" s="181"/>
      <c r="Y240" s="181">
        <v>9</v>
      </c>
      <c r="Z240" s="181">
        <v>8</v>
      </c>
      <c r="AA240" s="181">
        <v>3</v>
      </c>
      <c r="AB240" s="181"/>
      <c r="AC240" s="181"/>
      <c r="AD240" s="181">
        <v>5</v>
      </c>
      <c r="AE240" s="181">
        <v>10</v>
      </c>
      <c r="AF240" s="181">
        <v>0</v>
      </c>
      <c r="AG240" s="181">
        <v>0</v>
      </c>
      <c r="AH240" s="146">
        <f t="shared" si="336"/>
        <v>133</v>
      </c>
    </row>
    <row r="241" spans="1:35" ht="15.75" x14ac:dyDescent="0.25">
      <c r="A241" s="315"/>
      <c r="B241" s="296"/>
      <c r="C241" s="99" t="s">
        <v>106</v>
      </c>
      <c r="D241" s="181">
        <v>28</v>
      </c>
      <c r="E241" s="181">
        <v>30</v>
      </c>
      <c r="F241" s="181"/>
      <c r="G241" s="181"/>
      <c r="H241" s="181"/>
      <c r="I241" s="181">
        <v>32</v>
      </c>
      <c r="J241" s="181">
        <v>34</v>
      </c>
      <c r="K241" s="181">
        <v>24</v>
      </c>
      <c r="L241" s="181">
        <v>50</v>
      </c>
      <c r="M241" s="181">
        <v>60</v>
      </c>
      <c r="N241" s="181"/>
      <c r="O241" s="181"/>
      <c r="P241" s="181">
        <v>39</v>
      </c>
      <c r="Q241" s="181">
        <v>41</v>
      </c>
      <c r="R241" s="181">
        <v>35</v>
      </c>
      <c r="S241" s="181">
        <v>30</v>
      </c>
      <c r="T241" s="181">
        <v>46</v>
      </c>
      <c r="U241" s="181"/>
      <c r="V241" s="181"/>
      <c r="W241" s="181">
        <v>47</v>
      </c>
      <c r="X241" s="181"/>
      <c r="Y241" s="181">
        <v>51</v>
      </c>
      <c r="Z241" s="181">
        <v>37</v>
      </c>
      <c r="AA241" s="181">
        <v>40</v>
      </c>
      <c r="AB241" s="181"/>
      <c r="AC241" s="181"/>
      <c r="AD241" s="181">
        <v>36</v>
      </c>
      <c r="AE241" s="181">
        <v>47</v>
      </c>
      <c r="AF241" s="181">
        <v>36</v>
      </c>
      <c r="AG241" s="181">
        <v>30</v>
      </c>
      <c r="AH241" s="146">
        <f t="shared" si="336"/>
        <v>773</v>
      </c>
    </row>
    <row r="242" spans="1:35" ht="15.75" x14ac:dyDescent="0.25">
      <c r="A242" s="315"/>
      <c r="B242" s="296"/>
      <c r="C242" s="99" t="s">
        <v>107</v>
      </c>
      <c r="D242" s="181">
        <v>2</v>
      </c>
      <c r="E242" s="181">
        <v>0</v>
      </c>
      <c r="F242" s="181"/>
      <c r="G242" s="181"/>
      <c r="H242" s="181"/>
      <c r="I242" s="181">
        <v>0</v>
      </c>
      <c r="J242" s="181">
        <v>1</v>
      </c>
      <c r="K242" s="181">
        <v>1</v>
      </c>
      <c r="L242" s="181">
        <v>1</v>
      </c>
      <c r="M242" s="181">
        <v>2</v>
      </c>
      <c r="N242" s="181"/>
      <c r="O242" s="181"/>
      <c r="P242" s="181">
        <v>2</v>
      </c>
      <c r="Q242" s="181">
        <v>3</v>
      </c>
      <c r="R242" s="181">
        <v>4</v>
      </c>
      <c r="S242" s="181">
        <v>1</v>
      </c>
      <c r="T242" s="181">
        <v>0</v>
      </c>
      <c r="U242" s="181"/>
      <c r="V242" s="181"/>
      <c r="W242" s="181">
        <v>0</v>
      </c>
      <c r="X242" s="181"/>
      <c r="Y242" s="181">
        <v>0</v>
      </c>
      <c r="Z242" s="181">
        <v>0</v>
      </c>
      <c r="AA242" s="181">
        <v>1</v>
      </c>
      <c r="AB242" s="181"/>
      <c r="AC242" s="181"/>
      <c r="AD242" s="181">
        <v>4</v>
      </c>
      <c r="AE242" s="181">
        <v>3</v>
      </c>
      <c r="AF242" s="181">
        <v>0</v>
      </c>
      <c r="AG242" s="181">
        <v>0</v>
      </c>
      <c r="AH242" s="146">
        <f t="shared" si="336"/>
        <v>25</v>
      </c>
    </row>
    <row r="243" spans="1:35" ht="15.75" x14ac:dyDescent="0.25">
      <c r="A243" s="315"/>
      <c r="B243" s="296"/>
      <c r="C243" s="99" t="s">
        <v>108</v>
      </c>
      <c r="D243" s="181">
        <v>28</v>
      </c>
      <c r="E243" s="181">
        <v>30</v>
      </c>
      <c r="F243" s="181"/>
      <c r="G243" s="181"/>
      <c r="H243" s="181"/>
      <c r="I243" s="181">
        <v>29</v>
      </c>
      <c r="J243" s="181">
        <v>25</v>
      </c>
      <c r="K243" s="181">
        <v>31</v>
      </c>
      <c r="L243" s="181">
        <v>43</v>
      </c>
      <c r="M243" s="181">
        <v>43</v>
      </c>
      <c r="N243" s="181"/>
      <c r="O243" s="181"/>
      <c r="P243" s="181">
        <v>27</v>
      </c>
      <c r="Q243" s="181">
        <v>39</v>
      </c>
      <c r="R243" s="181">
        <v>38</v>
      </c>
      <c r="S243" s="181">
        <v>27</v>
      </c>
      <c r="T243" s="181">
        <v>41</v>
      </c>
      <c r="U243" s="181"/>
      <c r="V243" s="181"/>
      <c r="W243" s="181">
        <v>31</v>
      </c>
      <c r="X243" s="181"/>
      <c r="Y243" s="181">
        <v>37</v>
      </c>
      <c r="Z243" s="181">
        <v>32</v>
      </c>
      <c r="AA243" s="181">
        <v>34</v>
      </c>
      <c r="AB243" s="181"/>
      <c r="AC243" s="181"/>
      <c r="AD243" s="181">
        <v>33</v>
      </c>
      <c r="AE243" s="181">
        <v>34</v>
      </c>
      <c r="AF243" s="181">
        <v>36</v>
      </c>
      <c r="AG243" s="181">
        <v>39</v>
      </c>
      <c r="AH243" s="146">
        <f t="shared" si="336"/>
        <v>677</v>
      </c>
    </row>
    <row r="244" spans="1:35" ht="15.75" x14ac:dyDescent="0.25">
      <c r="A244" s="315"/>
      <c r="B244" s="296"/>
      <c r="C244" s="99" t="s">
        <v>109</v>
      </c>
      <c r="D244" s="181">
        <v>1</v>
      </c>
      <c r="E244" s="181">
        <v>2</v>
      </c>
      <c r="F244" s="181"/>
      <c r="G244" s="181"/>
      <c r="H244" s="181"/>
      <c r="I244" s="181">
        <v>1</v>
      </c>
      <c r="J244" s="181">
        <v>1</v>
      </c>
      <c r="K244" s="181">
        <v>0</v>
      </c>
      <c r="L244" s="181">
        <v>1</v>
      </c>
      <c r="M244" s="181">
        <v>1</v>
      </c>
      <c r="N244" s="181"/>
      <c r="O244" s="181"/>
      <c r="P244" s="181">
        <v>1</v>
      </c>
      <c r="Q244" s="181">
        <v>0</v>
      </c>
      <c r="R244" s="181">
        <v>1</v>
      </c>
      <c r="S244" s="181">
        <v>0</v>
      </c>
      <c r="T244" s="181">
        <v>1</v>
      </c>
      <c r="U244" s="181"/>
      <c r="V244" s="181"/>
      <c r="W244" s="181">
        <v>1</v>
      </c>
      <c r="X244" s="181"/>
      <c r="Y244" s="181">
        <v>0</v>
      </c>
      <c r="Z244" s="181">
        <v>2</v>
      </c>
      <c r="AA244" s="181">
        <v>1</v>
      </c>
      <c r="AB244" s="181"/>
      <c r="AC244" s="181"/>
      <c r="AD244" s="181">
        <v>0</v>
      </c>
      <c r="AE244" s="181">
        <v>0</v>
      </c>
      <c r="AF244" s="181">
        <v>0</v>
      </c>
      <c r="AG244" s="181">
        <v>0</v>
      </c>
      <c r="AH244" s="146">
        <f t="shared" si="336"/>
        <v>14</v>
      </c>
    </row>
    <row r="245" spans="1:35" ht="15.75" x14ac:dyDescent="0.25">
      <c r="A245" s="315"/>
      <c r="B245" s="296"/>
      <c r="C245" s="99" t="s">
        <v>110</v>
      </c>
      <c r="D245" s="181">
        <v>7</v>
      </c>
      <c r="E245" s="181">
        <v>11</v>
      </c>
      <c r="F245" s="181"/>
      <c r="G245" s="181"/>
      <c r="H245" s="181"/>
      <c r="I245" s="181">
        <v>11</v>
      </c>
      <c r="J245" s="181">
        <v>5</v>
      </c>
      <c r="K245" s="181">
        <v>11</v>
      </c>
      <c r="L245" s="181">
        <v>7</v>
      </c>
      <c r="M245" s="181">
        <v>14</v>
      </c>
      <c r="N245" s="181"/>
      <c r="O245" s="181"/>
      <c r="P245" s="181">
        <v>9</v>
      </c>
      <c r="Q245" s="181">
        <v>4</v>
      </c>
      <c r="R245" s="181">
        <v>8</v>
      </c>
      <c r="S245" s="181">
        <v>6</v>
      </c>
      <c r="T245" s="181">
        <v>5</v>
      </c>
      <c r="U245" s="181"/>
      <c r="V245" s="181"/>
      <c r="W245" s="181">
        <v>8</v>
      </c>
      <c r="X245" s="181"/>
      <c r="Y245" s="181">
        <v>9</v>
      </c>
      <c r="Z245" s="181">
        <v>8</v>
      </c>
      <c r="AA245" s="181">
        <v>3</v>
      </c>
      <c r="AB245" s="181"/>
      <c r="AC245" s="181"/>
      <c r="AD245" s="181">
        <v>8</v>
      </c>
      <c r="AE245" s="181">
        <v>15</v>
      </c>
      <c r="AF245" s="181">
        <v>8</v>
      </c>
      <c r="AG245" s="181">
        <v>5</v>
      </c>
      <c r="AH245" s="146">
        <f t="shared" si="336"/>
        <v>162</v>
      </c>
    </row>
    <row r="246" spans="1:35" ht="15.75" x14ac:dyDescent="0.25">
      <c r="A246" s="315"/>
      <c r="B246" s="296"/>
      <c r="C246" s="99" t="s">
        <v>111</v>
      </c>
      <c r="D246" s="181">
        <v>0</v>
      </c>
      <c r="E246" s="181">
        <v>0</v>
      </c>
      <c r="F246" s="181"/>
      <c r="G246" s="181"/>
      <c r="H246" s="181"/>
      <c r="I246" s="181">
        <v>0</v>
      </c>
      <c r="J246" s="181">
        <v>0</v>
      </c>
      <c r="K246" s="181">
        <v>0</v>
      </c>
      <c r="L246" s="181">
        <v>1</v>
      </c>
      <c r="M246" s="181">
        <v>0</v>
      </c>
      <c r="N246" s="181"/>
      <c r="O246" s="181"/>
      <c r="P246" s="181">
        <v>0</v>
      </c>
      <c r="Q246" s="181">
        <v>0</v>
      </c>
      <c r="R246" s="181">
        <v>0</v>
      </c>
      <c r="S246" s="181">
        <v>0</v>
      </c>
      <c r="T246" s="181">
        <v>0</v>
      </c>
      <c r="U246" s="181"/>
      <c r="V246" s="181"/>
      <c r="W246" s="181">
        <v>0</v>
      </c>
      <c r="X246" s="181"/>
      <c r="Y246" s="181">
        <v>0</v>
      </c>
      <c r="Z246" s="181">
        <v>0</v>
      </c>
      <c r="AA246" s="181">
        <v>0</v>
      </c>
      <c r="AB246" s="181"/>
      <c r="AC246" s="181"/>
      <c r="AD246" s="181">
        <v>0</v>
      </c>
      <c r="AE246" s="181">
        <v>0</v>
      </c>
      <c r="AF246" s="181">
        <v>0</v>
      </c>
      <c r="AG246" s="181">
        <v>0</v>
      </c>
      <c r="AH246" s="146">
        <f t="shared" si="336"/>
        <v>1</v>
      </c>
    </row>
    <row r="247" spans="1:35" ht="15.75" x14ac:dyDescent="0.25">
      <c r="A247" s="315"/>
      <c r="B247" s="296"/>
      <c r="C247" s="99" t="s">
        <v>112</v>
      </c>
      <c r="D247" s="181">
        <v>7</v>
      </c>
      <c r="E247" s="181">
        <v>8</v>
      </c>
      <c r="F247" s="181"/>
      <c r="G247" s="181"/>
      <c r="H247" s="181"/>
      <c r="I247" s="181">
        <v>14</v>
      </c>
      <c r="J247" s="181">
        <v>12</v>
      </c>
      <c r="K247" s="181">
        <v>6</v>
      </c>
      <c r="L247" s="181">
        <v>18</v>
      </c>
      <c r="M247" s="181">
        <v>9</v>
      </c>
      <c r="N247" s="181"/>
      <c r="O247" s="181"/>
      <c r="P247" s="181">
        <v>13</v>
      </c>
      <c r="Q247" s="181">
        <v>7</v>
      </c>
      <c r="R247" s="181">
        <v>15</v>
      </c>
      <c r="S247" s="181">
        <v>15</v>
      </c>
      <c r="T247" s="181">
        <v>11</v>
      </c>
      <c r="U247" s="181"/>
      <c r="V247" s="181"/>
      <c r="W247" s="181">
        <v>7</v>
      </c>
      <c r="X247" s="181"/>
      <c r="Y247" s="181">
        <v>16</v>
      </c>
      <c r="Z247" s="181">
        <v>16</v>
      </c>
      <c r="AA247" s="181">
        <v>16</v>
      </c>
      <c r="AB247" s="181"/>
      <c r="AC247" s="181"/>
      <c r="AD247" s="181">
        <v>15</v>
      </c>
      <c r="AE247" s="181">
        <v>14</v>
      </c>
      <c r="AF247" s="181">
        <v>0</v>
      </c>
      <c r="AG247" s="181">
        <v>0</v>
      </c>
      <c r="AH247" s="147">
        <f t="shared" si="336"/>
        <v>219</v>
      </c>
    </row>
    <row r="248" spans="1:35" ht="15.75" x14ac:dyDescent="0.25">
      <c r="A248" s="315"/>
      <c r="B248" s="296"/>
      <c r="C248" s="99" t="s">
        <v>113</v>
      </c>
      <c r="D248" s="181">
        <v>1</v>
      </c>
      <c r="E248" s="181">
        <v>0</v>
      </c>
      <c r="F248" s="181"/>
      <c r="G248" s="181"/>
      <c r="H248" s="181"/>
      <c r="I248" s="181">
        <v>0</v>
      </c>
      <c r="J248" s="181">
        <v>0</v>
      </c>
      <c r="K248" s="181">
        <v>0</v>
      </c>
      <c r="L248" s="181">
        <v>0</v>
      </c>
      <c r="M248" s="181">
        <v>1</v>
      </c>
      <c r="N248" s="181"/>
      <c r="O248" s="181"/>
      <c r="P248" s="181">
        <v>0</v>
      </c>
      <c r="Q248" s="181">
        <v>0</v>
      </c>
      <c r="R248" s="181">
        <v>0</v>
      </c>
      <c r="S248" s="181">
        <v>1</v>
      </c>
      <c r="T248" s="181">
        <v>0</v>
      </c>
      <c r="U248" s="181"/>
      <c r="V248" s="181"/>
      <c r="W248" s="181">
        <v>0</v>
      </c>
      <c r="X248" s="181"/>
      <c r="Y248" s="181">
        <v>0</v>
      </c>
      <c r="Z248" s="181">
        <v>2</v>
      </c>
      <c r="AA248" s="181">
        <v>1</v>
      </c>
      <c r="AB248" s="181"/>
      <c r="AC248" s="181"/>
      <c r="AD248" s="181">
        <v>0</v>
      </c>
      <c r="AE248" s="181">
        <v>0</v>
      </c>
      <c r="AF248" s="181">
        <v>0</v>
      </c>
      <c r="AG248" s="181">
        <v>0</v>
      </c>
      <c r="AH248" s="147">
        <f t="shared" si="336"/>
        <v>6</v>
      </c>
    </row>
    <row r="249" spans="1:35" ht="16.5" thickBot="1" x14ac:dyDescent="0.3">
      <c r="A249" s="315"/>
      <c r="B249" s="296"/>
      <c r="C249" s="100" t="s">
        <v>114</v>
      </c>
      <c r="D249" s="181">
        <v>11</v>
      </c>
      <c r="E249" s="181">
        <v>9</v>
      </c>
      <c r="F249" s="181"/>
      <c r="G249" s="181"/>
      <c r="H249" s="181"/>
      <c r="I249" s="181">
        <v>12</v>
      </c>
      <c r="J249" s="181">
        <v>12</v>
      </c>
      <c r="K249" s="181">
        <v>9</v>
      </c>
      <c r="L249" s="181">
        <v>14</v>
      </c>
      <c r="M249" s="181">
        <v>16</v>
      </c>
      <c r="N249" s="181"/>
      <c r="O249" s="181"/>
      <c r="P249" s="181">
        <v>9</v>
      </c>
      <c r="Q249" s="181">
        <v>12</v>
      </c>
      <c r="R249" s="181">
        <v>9</v>
      </c>
      <c r="S249" s="181">
        <v>7</v>
      </c>
      <c r="T249" s="181">
        <v>10</v>
      </c>
      <c r="U249" s="181"/>
      <c r="V249" s="181"/>
      <c r="W249" s="181">
        <v>9</v>
      </c>
      <c r="X249" s="181"/>
      <c r="Y249" s="181">
        <v>11</v>
      </c>
      <c r="Z249" s="181">
        <v>8</v>
      </c>
      <c r="AA249" s="181">
        <v>6</v>
      </c>
      <c r="AB249" s="181"/>
      <c r="AC249" s="181"/>
      <c r="AD249" s="181">
        <v>13</v>
      </c>
      <c r="AE249" s="181">
        <v>14</v>
      </c>
      <c r="AF249" s="181">
        <v>0</v>
      </c>
      <c r="AG249" s="181">
        <v>0</v>
      </c>
      <c r="AH249" s="151">
        <f t="shared" si="336"/>
        <v>191</v>
      </c>
    </row>
    <row r="250" spans="1:35" ht="18.75" x14ac:dyDescent="0.25">
      <c r="A250" s="315"/>
      <c r="B250" s="297" t="s">
        <v>72</v>
      </c>
      <c r="C250" s="298"/>
      <c r="D250" s="182">
        <f t="shared" ref="D250" si="337">SUM(D235:D249)</f>
        <v>224</v>
      </c>
      <c r="E250" s="182">
        <f t="shared" ref="E250:I250" si="338">SUM(E235:E249)</f>
        <v>242</v>
      </c>
      <c r="F250" s="181"/>
      <c r="G250" s="182"/>
      <c r="H250" s="182"/>
      <c r="I250" s="182">
        <f t="shared" si="338"/>
        <v>260</v>
      </c>
      <c r="J250" s="182">
        <f t="shared" ref="J250:AF250" si="339">SUM(J235:J249)</f>
        <v>235</v>
      </c>
      <c r="K250" s="182">
        <f t="shared" si="339"/>
        <v>212</v>
      </c>
      <c r="L250" s="182">
        <f t="shared" si="339"/>
        <v>357</v>
      </c>
      <c r="M250" s="182">
        <f t="shared" si="339"/>
        <v>385</v>
      </c>
      <c r="N250" s="182"/>
      <c r="O250" s="182"/>
      <c r="P250" s="182">
        <f t="shared" si="339"/>
        <v>263</v>
      </c>
      <c r="Q250" s="182">
        <f t="shared" si="339"/>
        <v>292</v>
      </c>
      <c r="R250" s="182">
        <f t="shared" si="339"/>
        <v>310</v>
      </c>
      <c r="S250" s="182">
        <f t="shared" si="339"/>
        <v>252</v>
      </c>
      <c r="T250" s="182">
        <f t="shared" si="339"/>
        <v>301</v>
      </c>
      <c r="U250" s="182"/>
      <c r="V250" s="182"/>
      <c r="W250" s="182">
        <f t="shared" si="339"/>
        <v>277</v>
      </c>
      <c r="X250" s="181"/>
      <c r="Y250" s="182">
        <f t="shared" si="339"/>
        <v>342</v>
      </c>
      <c r="Z250" s="182">
        <f t="shared" si="339"/>
        <v>317</v>
      </c>
      <c r="AA250" s="182">
        <f t="shared" si="339"/>
        <v>263</v>
      </c>
      <c r="AB250" s="182"/>
      <c r="AC250" s="182"/>
      <c r="AD250" s="182">
        <f t="shared" si="339"/>
        <v>294</v>
      </c>
      <c r="AE250" s="182">
        <f t="shared" si="339"/>
        <v>315</v>
      </c>
      <c r="AF250" s="182">
        <f t="shared" si="339"/>
        <v>280</v>
      </c>
      <c r="AG250" s="182">
        <f t="shared" ref="AG250" si="340">SUM(AG235:AG249)</f>
        <v>241</v>
      </c>
      <c r="AH250" s="150">
        <f t="shared" si="336"/>
        <v>5662</v>
      </c>
    </row>
    <row r="251" spans="1:35" ht="18.75" x14ac:dyDescent="0.25">
      <c r="A251" s="315"/>
      <c r="B251" s="299" t="s">
        <v>71</v>
      </c>
      <c r="C251" s="300"/>
      <c r="D251" s="104">
        <v>224</v>
      </c>
      <c r="E251" s="104">
        <v>240</v>
      </c>
      <c r="F251" s="181"/>
      <c r="G251" s="104"/>
      <c r="H251" s="104"/>
      <c r="I251" s="104">
        <v>257</v>
      </c>
      <c r="J251" s="104">
        <v>231</v>
      </c>
      <c r="K251" s="104">
        <v>210</v>
      </c>
      <c r="L251" s="104">
        <v>356</v>
      </c>
      <c r="M251" s="104">
        <v>376</v>
      </c>
      <c r="N251" s="104"/>
      <c r="O251" s="104"/>
      <c r="P251" s="104">
        <v>257</v>
      </c>
      <c r="Q251" s="104">
        <v>289</v>
      </c>
      <c r="R251" s="104">
        <v>308</v>
      </c>
      <c r="S251" s="104">
        <v>250</v>
      </c>
      <c r="T251" s="104">
        <v>295</v>
      </c>
      <c r="U251" s="104"/>
      <c r="V251" s="104"/>
      <c r="W251" s="104">
        <v>273</v>
      </c>
      <c r="X251" s="181"/>
      <c r="Y251" s="104">
        <v>338</v>
      </c>
      <c r="Z251" s="104">
        <v>313</v>
      </c>
      <c r="AA251" s="104">
        <v>258</v>
      </c>
      <c r="AB251" s="104"/>
      <c r="AC251" s="104"/>
      <c r="AD251" s="104">
        <v>292</v>
      </c>
      <c r="AE251" s="104">
        <v>308</v>
      </c>
      <c r="AF251" s="104">
        <v>274</v>
      </c>
      <c r="AG251" s="104">
        <v>237</v>
      </c>
      <c r="AH251" s="145">
        <f t="shared" si="336"/>
        <v>5586</v>
      </c>
    </row>
    <row r="252" spans="1:35" ht="18.75" x14ac:dyDescent="0.25">
      <c r="A252" s="315"/>
      <c r="B252" s="301" t="s">
        <v>115</v>
      </c>
      <c r="C252" s="302"/>
      <c r="D252" s="104">
        <v>400</v>
      </c>
      <c r="E252" s="104">
        <v>400</v>
      </c>
      <c r="F252" s="181"/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81"/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46">
        <f t="shared" si="336"/>
        <v>8000</v>
      </c>
    </row>
    <row r="253" spans="1:35" ht="18.75" x14ac:dyDescent="0.25">
      <c r="A253" s="315"/>
      <c r="B253" s="301" t="s">
        <v>125</v>
      </c>
      <c r="C253" s="302"/>
      <c r="D253" s="104">
        <f>D252-D251</f>
        <v>176</v>
      </c>
      <c r="E253" s="104">
        <f>E252-E251</f>
        <v>160</v>
      </c>
      <c r="F253" s="181"/>
      <c r="G253" s="104"/>
      <c r="H253" s="104"/>
      <c r="I253" s="104">
        <f t="shared" ref="I253" si="341">I252-I251</f>
        <v>143</v>
      </c>
      <c r="J253" s="104">
        <f t="shared" ref="J253" si="342">J252-J251</f>
        <v>169</v>
      </c>
      <c r="K253" s="104">
        <f t="shared" ref="K253" si="343">K252-K251</f>
        <v>190</v>
      </c>
      <c r="L253" s="104">
        <f t="shared" ref="L253" si="344">L252-L251</f>
        <v>44</v>
      </c>
      <c r="M253" s="104">
        <f t="shared" ref="M253" si="345">M252-M251</f>
        <v>24</v>
      </c>
      <c r="N253" s="104"/>
      <c r="O253" s="104"/>
      <c r="P253" s="104">
        <f t="shared" ref="P253" si="346">P252-P251</f>
        <v>143</v>
      </c>
      <c r="Q253" s="104">
        <f t="shared" ref="Q253" si="347">Q252-Q251</f>
        <v>111</v>
      </c>
      <c r="R253" s="104">
        <f t="shared" ref="R253" si="348">R252-R251</f>
        <v>92</v>
      </c>
      <c r="S253" s="104">
        <f t="shared" ref="S253" si="349">S252-S251</f>
        <v>150</v>
      </c>
      <c r="T253" s="104">
        <f t="shared" ref="T253" si="350">T252-T251</f>
        <v>105</v>
      </c>
      <c r="U253" s="104"/>
      <c r="V253" s="104"/>
      <c r="W253" s="104">
        <f t="shared" ref="W253" si="351">W252-W251</f>
        <v>127</v>
      </c>
      <c r="X253" s="181"/>
      <c r="Y253" s="104">
        <f t="shared" ref="Y253" si="352">Y252-Y251</f>
        <v>62</v>
      </c>
      <c r="Z253" s="104">
        <f t="shared" ref="Z253" si="353">Z252-Z251</f>
        <v>87</v>
      </c>
      <c r="AA253" s="104">
        <f t="shared" ref="AA253" si="354">AA252-AA251</f>
        <v>142</v>
      </c>
      <c r="AB253" s="104"/>
      <c r="AC253" s="104"/>
      <c r="AD253" s="104">
        <f t="shared" ref="AD253" si="355">AD252-AD251</f>
        <v>108</v>
      </c>
      <c r="AE253" s="104">
        <f t="shared" ref="AE253" si="356">AE252-AE251</f>
        <v>92</v>
      </c>
      <c r="AF253" s="104">
        <f t="shared" ref="AF253:AG253" si="357">AF252-AF251</f>
        <v>126</v>
      </c>
      <c r="AG253" s="104">
        <f t="shared" si="357"/>
        <v>163</v>
      </c>
      <c r="AH253" s="153">
        <f t="shared" si="336"/>
        <v>2414</v>
      </c>
    </row>
    <row r="254" spans="1:35" ht="18.75" x14ac:dyDescent="0.25">
      <c r="A254" s="315"/>
      <c r="B254" s="301" t="s">
        <v>197</v>
      </c>
      <c r="C254" s="302"/>
      <c r="D254" s="104">
        <f>D252-D250</f>
        <v>176</v>
      </c>
      <c r="E254" s="104">
        <f>E252-E250</f>
        <v>158</v>
      </c>
      <c r="F254" s="181"/>
      <c r="G254" s="104"/>
      <c r="H254" s="104"/>
      <c r="I254" s="104">
        <f t="shared" ref="I254" si="358">I252-I250</f>
        <v>140</v>
      </c>
      <c r="J254" s="104">
        <f t="shared" ref="J254:AF254" si="359">J252-J250</f>
        <v>165</v>
      </c>
      <c r="K254" s="104">
        <f t="shared" si="359"/>
        <v>188</v>
      </c>
      <c r="L254" s="104">
        <f t="shared" si="359"/>
        <v>43</v>
      </c>
      <c r="M254" s="104">
        <f t="shared" si="359"/>
        <v>15</v>
      </c>
      <c r="N254" s="104"/>
      <c r="O254" s="104"/>
      <c r="P254" s="104">
        <f t="shared" si="359"/>
        <v>137</v>
      </c>
      <c r="Q254" s="104">
        <f t="shared" si="359"/>
        <v>108</v>
      </c>
      <c r="R254" s="104">
        <f t="shared" si="359"/>
        <v>90</v>
      </c>
      <c r="S254" s="104">
        <f t="shared" si="359"/>
        <v>148</v>
      </c>
      <c r="T254" s="104">
        <f t="shared" si="359"/>
        <v>99</v>
      </c>
      <c r="U254" s="104"/>
      <c r="V254" s="104"/>
      <c r="W254" s="104">
        <f t="shared" si="359"/>
        <v>123</v>
      </c>
      <c r="X254" s="181"/>
      <c r="Y254" s="104">
        <f t="shared" si="359"/>
        <v>58</v>
      </c>
      <c r="Z254" s="104">
        <f t="shared" si="359"/>
        <v>83</v>
      </c>
      <c r="AA254" s="104">
        <f t="shared" si="359"/>
        <v>137</v>
      </c>
      <c r="AB254" s="104"/>
      <c r="AC254" s="104"/>
      <c r="AD254" s="104">
        <f t="shared" si="359"/>
        <v>106</v>
      </c>
      <c r="AE254" s="104">
        <f t="shared" si="359"/>
        <v>85</v>
      </c>
      <c r="AF254" s="104">
        <f t="shared" si="359"/>
        <v>120</v>
      </c>
      <c r="AG254" s="104">
        <f t="shared" ref="AG254" si="360">AG252-AG250</f>
        <v>159</v>
      </c>
      <c r="AH254" s="153">
        <f t="shared" si="336"/>
        <v>2338</v>
      </c>
    </row>
    <row r="255" spans="1:35" ht="16.5" thickBot="1" x14ac:dyDescent="0.3">
      <c r="A255" s="315"/>
      <c r="B255" s="303" t="s">
        <v>116</v>
      </c>
      <c r="C255" s="304"/>
      <c r="D255" s="104">
        <f>D236+D238+D240+D242+D244+D246</f>
        <v>14</v>
      </c>
      <c r="E255" s="104">
        <f>E236+E238+E240+E242+E244+E246</f>
        <v>14</v>
      </c>
      <c r="F255" s="181"/>
      <c r="G255" s="104"/>
      <c r="H255" s="104"/>
      <c r="I255" s="104">
        <f t="shared" ref="I255" si="361">I236+I238+I240+I242+I244+I246</f>
        <v>8</v>
      </c>
      <c r="J255" s="104">
        <f t="shared" ref="J255:AF255" si="362">J236+J238+J240+J242+J244+J246</f>
        <v>12</v>
      </c>
      <c r="K255" s="104">
        <f t="shared" si="362"/>
        <v>10</v>
      </c>
      <c r="L255" s="104">
        <f t="shared" si="362"/>
        <v>13</v>
      </c>
      <c r="M255" s="104">
        <f t="shared" si="362"/>
        <v>17</v>
      </c>
      <c r="N255" s="104"/>
      <c r="O255" s="104"/>
      <c r="P255" s="104">
        <f t="shared" si="362"/>
        <v>12</v>
      </c>
      <c r="Q255" s="104">
        <f t="shared" si="362"/>
        <v>12</v>
      </c>
      <c r="R255" s="104">
        <f t="shared" si="362"/>
        <v>15</v>
      </c>
      <c r="S255" s="104">
        <f t="shared" si="362"/>
        <v>9</v>
      </c>
      <c r="T255" s="104">
        <f t="shared" si="362"/>
        <v>6</v>
      </c>
      <c r="U255" s="104"/>
      <c r="V255" s="104"/>
      <c r="W255" s="104">
        <f t="shared" si="362"/>
        <v>6</v>
      </c>
      <c r="X255" s="181"/>
      <c r="Y255" s="104">
        <f t="shared" si="362"/>
        <v>10</v>
      </c>
      <c r="Z255" s="104">
        <f t="shared" si="362"/>
        <v>13</v>
      </c>
      <c r="AA255" s="104">
        <f t="shared" si="362"/>
        <v>6</v>
      </c>
      <c r="AB255" s="104"/>
      <c r="AC255" s="104"/>
      <c r="AD255" s="104">
        <f t="shared" si="362"/>
        <v>10</v>
      </c>
      <c r="AE255" s="104">
        <f t="shared" si="362"/>
        <v>14</v>
      </c>
      <c r="AF255" s="104">
        <f t="shared" si="362"/>
        <v>0</v>
      </c>
      <c r="AG255" s="104">
        <f t="shared" ref="AG255" si="363">AG236+AG238+AG240+AG242+AG244+AG246</f>
        <v>0</v>
      </c>
      <c r="AH255" s="149">
        <f t="shared" si="336"/>
        <v>201</v>
      </c>
    </row>
    <row r="256" spans="1:35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166</v>
      </c>
    </row>
    <row r="257" spans="1:34" ht="16.5" thickBot="1" x14ac:dyDescent="0.3">
      <c r="A257" s="314" t="s">
        <v>158</v>
      </c>
      <c r="B257" s="310" t="s">
        <v>2</v>
      </c>
      <c r="C257" s="311"/>
      <c r="D257" s="109">
        <v>1</v>
      </c>
      <c r="E257" s="109">
        <v>1</v>
      </c>
      <c r="F257" s="109"/>
      <c r="G257" s="109"/>
      <c r="H257" s="109"/>
      <c r="I257" s="109">
        <v>2</v>
      </c>
      <c r="J257" s="109">
        <v>2</v>
      </c>
      <c r="K257" s="109">
        <v>0</v>
      </c>
      <c r="L257" s="109">
        <v>1</v>
      </c>
      <c r="M257" s="109">
        <v>7</v>
      </c>
      <c r="N257" s="109"/>
      <c r="O257" s="109"/>
      <c r="P257" s="109">
        <v>0</v>
      </c>
      <c r="Q257" s="109">
        <v>9</v>
      </c>
      <c r="R257" s="109">
        <v>2</v>
      </c>
      <c r="S257" s="109">
        <v>0</v>
      </c>
      <c r="T257" s="109">
        <v>2</v>
      </c>
      <c r="U257" s="109"/>
      <c r="V257" s="109"/>
      <c r="W257" s="109">
        <v>0</v>
      </c>
      <c r="X257" s="109"/>
      <c r="Y257" s="109">
        <v>0</v>
      </c>
      <c r="Z257" s="109">
        <v>5</v>
      </c>
      <c r="AA257" s="109">
        <v>0</v>
      </c>
      <c r="AB257" s="109"/>
      <c r="AC257" s="109"/>
      <c r="AD257" s="109">
        <v>0</v>
      </c>
      <c r="AE257" s="109">
        <v>0</v>
      </c>
      <c r="AF257" s="109">
        <v>0</v>
      </c>
      <c r="AG257" s="109">
        <v>0</v>
      </c>
      <c r="AH257" s="110">
        <f t="shared" ref="AH257:AH278" si="364">SUM(D257:AG257)</f>
        <v>32</v>
      </c>
    </row>
    <row r="258" spans="1:34" ht="15.75" x14ac:dyDescent="0.25">
      <c r="A258" s="315"/>
      <c r="B258" s="296" t="s">
        <v>3</v>
      </c>
      <c r="C258" s="99" t="s">
        <v>102</v>
      </c>
      <c r="D258" s="181">
        <v>4</v>
      </c>
      <c r="E258" s="181">
        <v>0</v>
      </c>
      <c r="F258" s="181"/>
      <c r="G258" s="181"/>
      <c r="H258" s="181"/>
      <c r="I258" s="181">
        <v>8</v>
      </c>
      <c r="J258" s="181">
        <v>1</v>
      </c>
      <c r="K258" s="181">
        <v>0</v>
      </c>
      <c r="L258" s="181">
        <v>5</v>
      </c>
      <c r="M258" s="181">
        <v>7</v>
      </c>
      <c r="N258" s="181"/>
      <c r="O258" s="181"/>
      <c r="P258" s="181">
        <v>3</v>
      </c>
      <c r="Q258" s="181">
        <v>6</v>
      </c>
      <c r="R258" s="181">
        <v>23</v>
      </c>
      <c r="S258" s="181">
        <v>2</v>
      </c>
      <c r="T258" s="181">
        <v>5</v>
      </c>
      <c r="U258" s="181"/>
      <c r="V258" s="181"/>
      <c r="W258" s="181">
        <v>1</v>
      </c>
      <c r="X258" s="181"/>
      <c r="Y258" s="181">
        <v>3</v>
      </c>
      <c r="Z258" s="181">
        <v>6</v>
      </c>
      <c r="AA258" s="181">
        <v>1</v>
      </c>
      <c r="AB258" s="181"/>
      <c r="AC258" s="181"/>
      <c r="AD258" s="181">
        <v>4</v>
      </c>
      <c r="AE258" s="181">
        <v>8</v>
      </c>
      <c r="AF258" s="181">
        <v>16</v>
      </c>
      <c r="AG258" s="181">
        <v>21</v>
      </c>
      <c r="AH258" s="146">
        <f t="shared" si="364"/>
        <v>124</v>
      </c>
    </row>
    <row r="259" spans="1:34" ht="15.75" x14ac:dyDescent="0.25">
      <c r="A259" s="315"/>
      <c r="B259" s="296"/>
      <c r="C259" s="99" t="s">
        <v>103</v>
      </c>
      <c r="D259" s="181">
        <v>0</v>
      </c>
      <c r="E259" s="181">
        <v>0</v>
      </c>
      <c r="F259" s="181"/>
      <c r="G259" s="181"/>
      <c r="H259" s="181"/>
      <c r="I259" s="181">
        <v>0</v>
      </c>
      <c r="J259" s="181">
        <v>0</v>
      </c>
      <c r="K259" s="181">
        <v>0</v>
      </c>
      <c r="L259" s="181">
        <v>0</v>
      </c>
      <c r="M259" s="181">
        <v>2</v>
      </c>
      <c r="N259" s="181"/>
      <c r="O259" s="181"/>
      <c r="P259" s="181">
        <v>0</v>
      </c>
      <c r="Q259" s="181">
        <v>0</v>
      </c>
      <c r="R259" s="181">
        <v>0</v>
      </c>
      <c r="S259" s="181">
        <v>0</v>
      </c>
      <c r="T259" s="181">
        <v>0</v>
      </c>
      <c r="U259" s="181"/>
      <c r="V259" s="181"/>
      <c r="W259" s="181">
        <v>1</v>
      </c>
      <c r="X259" s="181"/>
      <c r="Y259" s="181">
        <v>0</v>
      </c>
      <c r="Z259" s="181">
        <v>2</v>
      </c>
      <c r="AA259" s="181">
        <v>0</v>
      </c>
      <c r="AB259" s="181"/>
      <c r="AC259" s="181"/>
      <c r="AD259" s="181">
        <v>0</v>
      </c>
      <c r="AE259" s="181">
        <v>0</v>
      </c>
      <c r="AF259" s="181">
        <v>0</v>
      </c>
      <c r="AG259" s="181">
        <v>0</v>
      </c>
      <c r="AH259" s="146">
        <f t="shared" si="364"/>
        <v>5</v>
      </c>
    </row>
    <row r="260" spans="1:34" ht="15.75" x14ac:dyDescent="0.25">
      <c r="A260" s="315"/>
      <c r="B260" s="296"/>
      <c r="C260" s="99" t="s">
        <v>117</v>
      </c>
      <c r="D260" s="181">
        <v>1</v>
      </c>
      <c r="E260" s="181">
        <v>0</v>
      </c>
      <c r="F260" s="181"/>
      <c r="G260" s="181"/>
      <c r="H260" s="181"/>
      <c r="I260" s="181">
        <v>8</v>
      </c>
      <c r="J260" s="181">
        <v>3</v>
      </c>
      <c r="K260" s="181">
        <v>0</v>
      </c>
      <c r="L260" s="181">
        <v>1</v>
      </c>
      <c r="M260" s="181">
        <v>2</v>
      </c>
      <c r="N260" s="181"/>
      <c r="O260" s="181"/>
      <c r="P260" s="181">
        <v>3</v>
      </c>
      <c r="Q260" s="181">
        <v>7</v>
      </c>
      <c r="R260" s="181">
        <v>15</v>
      </c>
      <c r="S260" s="181">
        <v>2</v>
      </c>
      <c r="T260" s="181">
        <v>5</v>
      </c>
      <c r="U260" s="181"/>
      <c r="V260" s="181"/>
      <c r="W260" s="181">
        <v>2</v>
      </c>
      <c r="X260" s="181"/>
      <c r="Y260" s="181">
        <v>0</v>
      </c>
      <c r="Z260" s="181">
        <v>3</v>
      </c>
      <c r="AA260" s="181">
        <v>3</v>
      </c>
      <c r="AB260" s="181"/>
      <c r="AC260" s="181"/>
      <c r="AD260" s="181">
        <v>4</v>
      </c>
      <c r="AE260" s="181">
        <v>9</v>
      </c>
      <c r="AF260" s="181">
        <v>7</v>
      </c>
      <c r="AG260" s="181">
        <v>14</v>
      </c>
      <c r="AH260" s="146">
        <f t="shared" si="364"/>
        <v>89</v>
      </c>
    </row>
    <row r="261" spans="1:34" ht="15.75" x14ac:dyDescent="0.25">
      <c r="A261" s="315"/>
      <c r="B261" s="296"/>
      <c r="C261" s="99" t="s">
        <v>118</v>
      </c>
      <c r="D261" s="181">
        <v>2</v>
      </c>
      <c r="E261" s="181">
        <v>0</v>
      </c>
      <c r="F261" s="181"/>
      <c r="G261" s="181"/>
      <c r="H261" s="181"/>
      <c r="I261" s="181">
        <v>0</v>
      </c>
      <c r="J261" s="181">
        <v>2</v>
      </c>
      <c r="K261" s="181">
        <v>0</v>
      </c>
      <c r="L261" s="181">
        <v>0</v>
      </c>
      <c r="M261" s="181">
        <v>2</v>
      </c>
      <c r="N261" s="181"/>
      <c r="O261" s="181"/>
      <c r="P261" s="181">
        <v>0</v>
      </c>
      <c r="Q261" s="181">
        <v>1</v>
      </c>
      <c r="R261" s="181">
        <v>0</v>
      </c>
      <c r="S261" s="181">
        <v>1</v>
      </c>
      <c r="T261" s="181">
        <v>1</v>
      </c>
      <c r="U261" s="181"/>
      <c r="V261" s="181"/>
      <c r="W261" s="181">
        <v>0</v>
      </c>
      <c r="X261" s="181"/>
      <c r="Y261" s="181">
        <v>1</v>
      </c>
      <c r="Z261" s="181">
        <v>3</v>
      </c>
      <c r="AA261" s="181">
        <v>0</v>
      </c>
      <c r="AB261" s="181"/>
      <c r="AC261" s="181"/>
      <c r="AD261" s="181">
        <v>2</v>
      </c>
      <c r="AE261" s="181">
        <v>0</v>
      </c>
      <c r="AF261" s="181">
        <v>0</v>
      </c>
      <c r="AG261" s="181">
        <v>0</v>
      </c>
      <c r="AH261" s="146">
        <f t="shared" si="364"/>
        <v>15</v>
      </c>
    </row>
    <row r="262" spans="1:34" ht="15.75" x14ac:dyDescent="0.25">
      <c r="A262" s="315"/>
      <c r="B262" s="296"/>
      <c r="C262" s="99" t="s">
        <v>104</v>
      </c>
      <c r="D262" s="181">
        <v>116</v>
      </c>
      <c r="E262" s="181">
        <v>143</v>
      </c>
      <c r="F262" s="181"/>
      <c r="G262" s="181"/>
      <c r="H262" s="181"/>
      <c r="I262" s="181">
        <v>126</v>
      </c>
      <c r="J262" s="181">
        <v>116</v>
      </c>
      <c r="K262" s="181">
        <v>127</v>
      </c>
      <c r="L262" s="181">
        <v>181</v>
      </c>
      <c r="M262" s="181">
        <v>129</v>
      </c>
      <c r="N262" s="181"/>
      <c r="O262" s="181"/>
      <c r="P262" s="181">
        <v>134</v>
      </c>
      <c r="Q262" s="181">
        <v>147</v>
      </c>
      <c r="R262" s="181">
        <v>117</v>
      </c>
      <c r="S262" s="181">
        <v>110</v>
      </c>
      <c r="T262" s="181">
        <v>160</v>
      </c>
      <c r="U262" s="181"/>
      <c r="V262" s="181"/>
      <c r="W262" s="181">
        <v>120</v>
      </c>
      <c r="X262" s="181"/>
      <c r="Y262" s="181">
        <v>120</v>
      </c>
      <c r="Z262" s="181">
        <v>119</v>
      </c>
      <c r="AA262" s="181">
        <v>136</v>
      </c>
      <c r="AB262" s="181"/>
      <c r="AC262" s="181"/>
      <c r="AD262" s="181">
        <v>128</v>
      </c>
      <c r="AE262" s="181">
        <v>148</v>
      </c>
      <c r="AF262" s="181">
        <v>123</v>
      </c>
      <c r="AG262" s="181">
        <v>116</v>
      </c>
      <c r="AH262" s="146">
        <f t="shared" si="364"/>
        <v>2616</v>
      </c>
    </row>
    <row r="263" spans="1:34" ht="15.75" x14ac:dyDescent="0.25">
      <c r="A263" s="315"/>
      <c r="B263" s="296"/>
      <c r="C263" s="99" t="s">
        <v>105</v>
      </c>
      <c r="D263" s="181">
        <v>9</v>
      </c>
      <c r="E263" s="181">
        <v>15</v>
      </c>
      <c r="F263" s="181"/>
      <c r="G263" s="181"/>
      <c r="H263" s="181"/>
      <c r="I263" s="181">
        <v>9</v>
      </c>
      <c r="J263" s="181">
        <v>20</v>
      </c>
      <c r="K263" s="181">
        <v>12</v>
      </c>
      <c r="L263" s="181">
        <v>16</v>
      </c>
      <c r="M263" s="181">
        <v>19</v>
      </c>
      <c r="N263" s="181"/>
      <c r="O263" s="181"/>
      <c r="P263" s="181">
        <v>14</v>
      </c>
      <c r="Q263" s="181">
        <v>14</v>
      </c>
      <c r="R263" s="181">
        <v>11</v>
      </c>
      <c r="S263" s="181">
        <v>21</v>
      </c>
      <c r="T263" s="181">
        <v>14</v>
      </c>
      <c r="U263" s="181"/>
      <c r="V263" s="181"/>
      <c r="W263" s="181">
        <v>13</v>
      </c>
      <c r="X263" s="181"/>
      <c r="Y263" s="181">
        <v>9</v>
      </c>
      <c r="Z263" s="181">
        <v>14</v>
      </c>
      <c r="AA263" s="181">
        <v>10</v>
      </c>
      <c r="AB263" s="181"/>
      <c r="AC263" s="181"/>
      <c r="AD263" s="181">
        <v>12</v>
      </c>
      <c r="AE263" s="181">
        <v>0</v>
      </c>
      <c r="AF263" s="181">
        <v>0</v>
      </c>
      <c r="AG263" s="181">
        <v>0</v>
      </c>
      <c r="AH263" s="146">
        <f t="shared" si="364"/>
        <v>232</v>
      </c>
    </row>
    <row r="264" spans="1:34" ht="15.75" x14ac:dyDescent="0.25">
      <c r="A264" s="315"/>
      <c r="B264" s="296"/>
      <c r="C264" s="99" t="s">
        <v>106</v>
      </c>
      <c r="D264" s="181">
        <v>63</v>
      </c>
      <c r="E264" s="181">
        <v>77</v>
      </c>
      <c r="F264" s="181"/>
      <c r="G264" s="181"/>
      <c r="H264" s="181"/>
      <c r="I264" s="181">
        <v>75</v>
      </c>
      <c r="J264" s="181">
        <v>55</v>
      </c>
      <c r="K264" s="181">
        <v>66</v>
      </c>
      <c r="L264" s="181">
        <v>73</v>
      </c>
      <c r="M264" s="181">
        <v>68</v>
      </c>
      <c r="N264" s="181"/>
      <c r="O264" s="181"/>
      <c r="P264" s="181">
        <v>71</v>
      </c>
      <c r="Q264" s="181">
        <v>72</v>
      </c>
      <c r="R264" s="181">
        <v>95</v>
      </c>
      <c r="S264" s="181">
        <v>57</v>
      </c>
      <c r="T264" s="181">
        <v>81</v>
      </c>
      <c r="U264" s="181"/>
      <c r="V264" s="181"/>
      <c r="W264" s="181">
        <v>61</v>
      </c>
      <c r="X264" s="181"/>
      <c r="Y264" s="181">
        <v>60</v>
      </c>
      <c r="Z264" s="181">
        <v>83</v>
      </c>
      <c r="AA264" s="181">
        <v>72</v>
      </c>
      <c r="AB264" s="181"/>
      <c r="AC264" s="181"/>
      <c r="AD264" s="181">
        <v>67</v>
      </c>
      <c r="AE264" s="181">
        <v>58</v>
      </c>
      <c r="AF264" s="181">
        <v>50</v>
      </c>
      <c r="AG264" s="181">
        <v>54</v>
      </c>
      <c r="AH264" s="146">
        <f t="shared" si="364"/>
        <v>1358</v>
      </c>
    </row>
    <row r="265" spans="1:34" ht="15.75" x14ac:dyDescent="0.25">
      <c r="A265" s="315"/>
      <c r="B265" s="296"/>
      <c r="C265" s="99" t="s">
        <v>107</v>
      </c>
      <c r="D265" s="181">
        <v>3</v>
      </c>
      <c r="E265" s="181">
        <v>4</v>
      </c>
      <c r="F265" s="181"/>
      <c r="G265" s="181"/>
      <c r="H265" s="181"/>
      <c r="I265" s="181">
        <v>1</v>
      </c>
      <c r="J265" s="181">
        <v>10</v>
      </c>
      <c r="K265" s="181">
        <v>5</v>
      </c>
      <c r="L265" s="181">
        <v>3</v>
      </c>
      <c r="M265" s="181">
        <v>7</v>
      </c>
      <c r="N265" s="181"/>
      <c r="O265" s="181"/>
      <c r="P265" s="181">
        <v>2</v>
      </c>
      <c r="Q265" s="181">
        <v>5</v>
      </c>
      <c r="R265" s="181">
        <v>6</v>
      </c>
      <c r="S265" s="181">
        <v>12</v>
      </c>
      <c r="T265" s="181">
        <v>5</v>
      </c>
      <c r="U265" s="181"/>
      <c r="V265" s="181"/>
      <c r="W265" s="181">
        <v>4</v>
      </c>
      <c r="X265" s="181"/>
      <c r="Y265" s="181">
        <v>3</v>
      </c>
      <c r="Z265" s="181">
        <v>10</v>
      </c>
      <c r="AA265" s="181">
        <v>5</v>
      </c>
      <c r="AB265" s="181"/>
      <c r="AC265" s="181"/>
      <c r="AD265" s="181">
        <v>3</v>
      </c>
      <c r="AE265" s="181">
        <v>0</v>
      </c>
      <c r="AF265" s="181">
        <v>0</v>
      </c>
      <c r="AG265" s="181">
        <v>0</v>
      </c>
      <c r="AH265" s="146">
        <f t="shared" si="364"/>
        <v>88</v>
      </c>
    </row>
    <row r="266" spans="1:34" ht="15.75" x14ac:dyDescent="0.25">
      <c r="A266" s="315"/>
      <c r="B266" s="296"/>
      <c r="C266" s="99" t="s">
        <v>108</v>
      </c>
      <c r="D266" s="181">
        <v>38</v>
      </c>
      <c r="E266" s="181">
        <v>39</v>
      </c>
      <c r="F266" s="181"/>
      <c r="G266" s="181"/>
      <c r="H266" s="181"/>
      <c r="I266" s="181">
        <v>35</v>
      </c>
      <c r="J266" s="181">
        <v>41</v>
      </c>
      <c r="K266" s="181">
        <v>34</v>
      </c>
      <c r="L266" s="181">
        <v>50</v>
      </c>
      <c r="M266" s="181">
        <v>51</v>
      </c>
      <c r="N266" s="181"/>
      <c r="O266" s="181"/>
      <c r="P266" s="181">
        <v>35</v>
      </c>
      <c r="Q266" s="181">
        <v>42</v>
      </c>
      <c r="R266" s="181">
        <v>51</v>
      </c>
      <c r="S266" s="181">
        <v>31</v>
      </c>
      <c r="T266" s="181">
        <v>49</v>
      </c>
      <c r="U266" s="181"/>
      <c r="V266" s="181"/>
      <c r="W266" s="181">
        <v>33</v>
      </c>
      <c r="X266" s="181"/>
      <c r="Y266" s="181">
        <v>34</v>
      </c>
      <c r="Z266" s="181">
        <v>51</v>
      </c>
      <c r="AA266" s="181">
        <v>41</v>
      </c>
      <c r="AB266" s="181"/>
      <c r="AC266" s="181"/>
      <c r="AD266" s="181">
        <v>33</v>
      </c>
      <c r="AE266" s="181">
        <v>55</v>
      </c>
      <c r="AF266" s="181">
        <v>64</v>
      </c>
      <c r="AG266" s="181">
        <v>53</v>
      </c>
      <c r="AH266" s="146">
        <f t="shared" si="364"/>
        <v>860</v>
      </c>
    </row>
    <row r="267" spans="1:34" ht="15.75" x14ac:dyDescent="0.25">
      <c r="A267" s="315"/>
      <c r="B267" s="296"/>
      <c r="C267" s="99" t="s">
        <v>109</v>
      </c>
      <c r="D267" s="181">
        <v>6</v>
      </c>
      <c r="E267" s="181">
        <v>3</v>
      </c>
      <c r="F267" s="181"/>
      <c r="G267" s="181"/>
      <c r="H267" s="181"/>
      <c r="I267" s="181">
        <v>7</v>
      </c>
      <c r="J267" s="181">
        <v>6</v>
      </c>
      <c r="K267" s="181">
        <v>6</v>
      </c>
      <c r="L267" s="181">
        <v>5</v>
      </c>
      <c r="M267" s="181">
        <v>6</v>
      </c>
      <c r="N267" s="181"/>
      <c r="O267" s="181"/>
      <c r="P267" s="181">
        <v>3</v>
      </c>
      <c r="Q267" s="181">
        <v>4</v>
      </c>
      <c r="R267" s="181">
        <v>4</v>
      </c>
      <c r="S267" s="181">
        <v>10</v>
      </c>
      <c r="T267" s="181">
        <v>5</v>
      </c>
      <c r="U267" s="181"/>
      <c r="V267" s="181"/>
      <c r="W267" s="181">
        <v>4</v>
      </c>
      <c r="X267" s="181"/>
      <c r="Y267" s="181">
        <v>2</v>
      </c>
      <c r="Z267" s="181">
        <v>9</v>
      </c>
      <c r="AA267" s="181">
        <v>1</v>
      </c>
      <c r="AB267" s="181"/>
      <c r="AC267" s="181"/>
      <c r="AD267" s="181">
        <v>3</v>
      </c>
      <c r="AE267" s="181">
        <v>0</v>
      </c>
      <c r="AF267" s="181">
        <v>0</v>
      </c>
      <c r="AG267" s="181">
        <v>0</v>
      </c>
      <c r="AH267" s="146">
        <f t="shared" si="364"/>
        <v>84</v>
      </c>
    </row>
    <row r="268" spans="1:34" ht="15.75" x14ac:dyDescent="0.25">
      <c r="A268" s="315"/>
      <c r="B268" s="296"/>
      <c r="C268" s="99" t="s">
        <v>110</v>
      </c>
      <c r="D268" s="181">
        <v>28</v>
      </c>
      <c r="E268" s="181">
        <v>14</v>
      </c>
      <c r="F268" s="181"/>
      <c r="G268" s="181"/>
      <c r="H268" s="181"/>
      <c r="I268" s="181">
        <v>30</v>
      </c>
      <c r="J268" s="181">
        <v>25</v>
      </c>
      <c r="K268" s="181">
        <v>25</v>
      </c>
      <c r="L268" s="181">
        <v>22</v>
      </c>
      <c r="M268" s="181">
        <v>42</v>
      </c>
      <c r="N268" s="181"/>
      <c r="O268" s="181"/>
      <c r="P268" s="181">
        <v>19</v>
      </c>
      <c r="Q268" s="181">
        <v>23</v>
      </c>
      <c r="R268" s="181">
        <v>27</v>
      </c>
      <c r="S268" s="181">
        <v>22</v>
      </c>
      <c r="T268" s="181">
        <v>22</v>
      </c>
      <c r="U268" s="181"/>
      <c r="V268" s="181"/>
      <c r="W268" s="181">
        <v>18</v>
      </c>
      <c r="X268" s="181"/>
      <c r="Y268" s="181">
        <v>19</v>
      </c>
      <c r="Z268" s="181">
        <v>38</v>
      </c>
      <c r="AA268" s="181">
        <v>24</v>
      </c>
      <c r="AB268" s="181"/>
      <c r="AC268" s="181"/>
      <c r="AD268" s="181">
        <v>20</v>
      </c>
      <c r="AE268" s="181">
        <v>14</v>
      </c>
      <c r="AF268" s="181">
        <v>12</v>
      </c>
      <c r="AG268" s="181">
        <v>24</v>
      </c>
      <c r="AH268" s="146">
        <f t="shared" si="364"/>
        <v>468</v>
      </c>
    </row>
    <row r="269" spans="1:34" ht="15.75" x14ac:dyDescent="0.25">
      <c r="A269" s="315"/>
      <c r="B269" s="296"/>
      <c r="C269" s="99" t="s">
        <v>111</v>
      </c>
      <c r="D269" s="181">
        <v>2</v>
      </c>
      <c r="E269" s="181">
        <v>1</v>
      </c>
      <c r="F269" s="181"/>
      <c r="G269" s="181"/>
      <c r="H269" s="181"/>
      <c r="I269" s="181">
        <v>3</v>
      </c>
      <c r="J269" s="181">
        <v>6</v>
      </c>
      <c r="K269" s="181">
        <v>2</v>
      </c>
      <c r="L269" s="181">
        <v>4</v>
      </c>
      <c r="M269" s="181">
        <v>5</v>
      </c>
      <c r="N269" s="181"/>
      <c r="O269" s="181"/>
      <c r="P269" s="181">
        <v>3</v>
      </c>
      <c r="Q269" s="181">
        <v>2</v>
      </c>
      <c r="R269" s="181">
        <v>2</v>
      </c>
      <c r="S269" s="181">
        <v>2</v>
      </c>
      <c r="T269" s="181">
        <v>1</v>
      </c>
      <c r="U269" s="181"/>
      <c r="V269" s="181"/>
      <c r="W269" s="181">
        <v>1</v>
      </c>
      <c r="X269" s="181"/>
      <c r="Y269" s="181">
        <v>2</v>
      </c>
      <c r="Z269" s="181">
        <v>5</v>
      </c>
      <c r="AA269" s="181">
        <v>1</v>
      </c>
      <c r="AB269" s="181"/>
      <c r="AC269" s="181"/>
      <c r="AD269" s="181">
        <v>2</v>
      </c>
      <c r="AE269" s="181">
        <v>0</v>
      </c>
      <c r="AF269" s="181">
        <v>0</v>
      </c>
      <c r="AG269" s="181">
        <v>0</v>
      </c>
      <c r="AH269" s="146">
        <f t="shared" si="364"/>
        <v>44</v>
      </c>
    </row>
    <row r="270" spans="1:34" ht="15.75" x14ac:dyDescent="0.25">
      <c r="A270" s="315"/>
      <c r="B270" s="296"/>
      <c r="C270" s="99" t="s">
        <v>112</v>
      </c>
      <c r="D270" s="181">
        <v>0</v>
      </c>
      <c r="E270" s="181">
        <v>0</v>
      </c>
      <c r="F270" s="181"/>
      <c r="G270" s="181"/>
      <c r="H270" s="181"/>
      <c r="I270" s="181">
        <v>0</v>
      </c>
      <c r="J270" s="181">
        <v>0</v>
      </c>
      <c r="K270" s="181">
        <v>1</v>
      </c>
      <c r="L270" s="181">
        <v>1</v>
      </c>
      <c r="M270" s="181">
        <v>0</v>
      </c>
      <c r="N270" s="181"/>
      <c r="O270" s="181"/>
      <c r="P270" s="181">
        <v>0</v>
      </c>
      <c r="Q270" s="181">
        <v>1</v>
      </c>
      <c r="R270" s="181">
        <v>1</v>
      </c>
      <c r="S270" s="181">
        <v>1</v>
      </c>
      <c r="T270" s="181">
        <v>0</v>
      </c>
      <c r="U270" s="181"/>
      <c r="V270" s="181"/>
      <c r="W270" s="181">
        <v>1</v>
      </c>
      <c r="X270" s="181"/>
      <c r="Y270" s="181">
        <v>0</v>
      </c>
      <c r="Z270" s="181">
        <v>0</v>
      </c>
      <c r="AA270" s="181">
        <v>0</v>
      </c>
      <c r="AB270" s="181"/>
      <c r="AC270" s="181"/>
      <c r="AD270" s="181">
        <v>1</v>
      </c>
      <c r="AE270" s="181">
        <v>0</v>
      </c>
      <c r="AF270" s="181">
        <v>0</v>
      </c>
      <c r="AG270" s="181">
        <v>0</v>
      </c>
      <c r="AH270" s="147">
        <f t="shared" si="364"/>
        <v>7</v>
      </c>
    </row>
    <row r="271" spans="1:34" ht="15.75" x14ac:dyDescent="0.25">
      <c r="A271" s="315"/>
      <c r="B271" s="296"/>
      <c r="C271" s="99" t="s">
        <v>113</v>
      </c>
      <c r="D271" s="181">
        <v>0</v>
      </c>
      <c r="E271" s="181">
        <v>0</v>
      </c>
      <c r="F271" s="181"/>
      <c r="G271" s="181"/>
      <c r="H271" s="181"/>
      <c r="I271" s="181">
        <v>0</v>
      </c>
      <c r="J271" s="181">
        <v>0</v>
      </c>
      <c r="K271" s="181">
        <v>0</v>
      </c>
      <c r="L271" s="181">
        <v>0</v>
      </c>
      <c r="M271" s="181">
        <v>0</v>
      </c>
      <c r="N271" s="181"/>
      <c r="O271" s="181"/>
      <c r="P271" s="181">
        <v>0</v>
      </c>
      <c r="Q271" s="181">
        <v>0</v>
      </c>
      <c r="R271" s="181">
        <v>0</v>
      </c>
      <c r="S271" s="181">
        <v>0</v>
      </c>
      <c r="T271" s="181">
        <v>0</v>
      </c>
      <c r="U271" s="181"/>
      <c r="V271" s="181"/>
      <c r="W271" s="181">
        <v>0</v>
      </c>
      <c r="X271" s="181"/>
      <c r="Y271" s="181">
        <v>0</v>
      </c>
      <c r="Z271" s="181">
        <v>0</v>
      </c>
      <c r="AA271" s="181">
        <v>0</v>
      </c>
      <c r="AB271" s="181"/>
      <c r="AC271" s="181"/>
      <c r="AD271" s="181">
        <v>0</v>
      </c>
      <c r="AE271" s="181">
        <v>0</v>
      </c>
      <c r="AF271" s="181">
        <v>0</v>
      </c>
      <c r="AG271" s="181">
        <v>0</v>
      </c>
      <c r="AH271" s="147">
        <f t="shared" si="364"/>
        <v>0</v>
      </c>
    </row>
    <row r="272" spans="1:34" ht="16.5" thickBot="1" x14ac:dyDescent="0.3">
      <c r="A272" s="315"/>
      <c r="B272" s="296"/>
      <c r="C272" s="100" t="s">
        <v>114</v>
      </c>
      <c r="D272" s="181">
        <v>6</v>
      </c>
      <c r="E272" s="181">
        <v>4</v>
      </c>
      <c r="F272" s="181"/>
      <c r="G272" s="181"/>
      <c r="H272" s="181"/>
      <c r="I272" s="181">
        <v>6</v>
      </c>
      <c r="J272" s="181">
        <v>11</v>
      </c>
      <c r="K272" s="181">
        <v>6</v>
      </c>
      <c r="L272" s="181">
        <v>9</v>
      </c>
      <c r="M272" s="181">
        <v>11</v>
      </c>
      <c r="N272" s="181"/>
      <c r="O272" s="181"/>
      <c r="P272" s="181">
        <v>6</v>
      </c>
      <c r="Q272" s="181">
        <v>5</v>
      </c>
      <c r="R272" s="181">
        <v>6</v>
      </c>
      <c r="S272" s="181">
        <v>4</v>
      </c>
      <c r="T272" s="181">
        <v>8</v>
      </c>
      <c r="U272" s="181"/>
      <c r="V272" s="181"/>
      <c r="W272" s="181">
        <v>5</v>
      </c>
      <c r="X272" s="181"/>
      <c r="Y272" s="181">
        <v>7</v>
      </c>
      <c r="Z272" s="181">
        <v>12</v>
      </c>
      <c r="AA272" s="181">
        <v>6</v>
      </c>
      <c r="AB272" s="181"/>
      <c r="AC272" s="181"/>
      <c r="AD272" s="181">
        <v>7</v>
      </c>
      <c r="AE272" s="181">
        <v>34</v>
      </c>
      <c r="AF272" s="181">
        <v>19</v>
      </c>
      <c r="AG272" s="181">
        <v>1</v>
      </c>
      <c r="AH272" s="151">
        <f t="shared" si="364"/>
        <v>173</v>
      </c>
    </row>
    <row r="273" spans="1:35" ht="18.75" x14ac:dyDescent="0.25">
      <c r="A273" s="315"/>
      <c r="B273" s="297" t="s">
        <v>72</v>
      </c>
      <c r="C273" s="298"/>
      <c r="D273" s="182">
        <f t="shared" ref="D273" si="365">SUM(D258:D272)</f>
        <v>278</v>
      </c>
      <c r="E273" s="182">
        <f t="shared" ref="E273:I273" si="366">SUM(E258:E272)</f>
        <v>300</v>
      </c>
      <c r="F273" s="181"/>
      <c r="G273" s="182"/>
      <c r="H273" s="182"/>
      <c r="I273" s="182">
        <f t="shared" si="366"/>
        <v>308</v>
      </c>
      <c r="J273" s="182">
        <f t="shared" ref="J273:AF273" si="367">SUM(J258:J272)</f>
        <v>296</v>
      </c>
      <c r="K273" s="182">
        <f t="shared" si="367"/>
        <v>284</v>
      </c>
      <c r="L273" s="182">
        <f t="shared" si="367"/>
        <v>370</v>
      </c>
      <c r="M273" s="182">
        <f t="shared" si="367"/>
        <v>351</v>
      </c>
      <c r="N273" s="182"/>
      <c r="O273" s="182"/>
      <c r="P273" s="182">
        <f t="shared" si="367"/>
        <v>293</v>
      </c>
      <c r="Q273" s="182">
        <f t="shared" si="367"/>
        <v>329</v>
      </c>
      <c r="R273" s="182">
        <f t="shared" si="367"/>
        <v>358</v>
      </c>
      <c r="S273" s="182">
        <f t="shared" si="367"/>
        <v>275</v>
      </c>
      <c r="T273" s="182">
        <f t="shared" si="367"/>
        <v>356</v>
      </c>
      <c r="U273" s="182"/>
      <c r="V273" s="182"/>
      <c r="W273" s="182">
        <f t="shared" si="367"/>
        <v>264</v>
      </c>
      <c r="X273" s="181"/>
      <c r="Y273" s="182">
        <f t="shared" si="367"/>
        <v>260</v>
      </c>
      <c r="Z273" s="182">
        <f t="shared" si="367"/>
        <v>355</v>
      </c>
      <c r="AA273" s="182">
        <f t="shared" si="367"/>
        <v>300</v>
      </c>
      <c r="AB273" s="182"/>
      <c r="AC273" s="182"/>
      <c r="AD273" s="182">
        <f t="shared" si="367"/>
        <v>286</v>
      </c>
      <c r="AE273" s="182">
        <f t="shared" si="367"/>
        <v>326</v>
      </c>
      <c r="AF273" s="182">
        <f t="shared" si="367"/>
        <v>291</v>
      </c>
      <c r="AG273" s="182">
        <f>SUM(AG258:AG272)</f>
        <v>283</v>
      </c>
      <c r="AH273" s="150">
        <f t="shared" si="364"/>
        <v>6163</v>
      </c>
    </row>
    <row r="274" spans="1:35" ht="18.75" x14ac:dyDescent="0.25">
      <c r="A274" s="315"/>
      <c r="B274" s="299" t="s">
        <v>71</v>
      </c>
      <c r="C274" s="300"/>
      <c r="D274" s="104">
        <v>275</v>
      </c>
      <c r="E274" s="104">
        <v>298</v>
      </c>
      <c r="F274" s="181"/>
      <c r="G274" s="104"/>
      <c r="H274" s="104"/>
      <c r="I274" s="104">
        <v>305</v>
      </c>
      <c r="J274" s="104">
        <v>294</v>
      </c>
      <c r="K274" s="104">
        <v>280</v>
      </c>
      <c r="L274" s="104">
        <v>368</v>
      </c>
      <c r="M274" s="104">
        <v>350</v>
      </c>
      <c r="N274" s="104"/>
      <c r="O274" s="104"/>
      <c r="P274" s="104">
        <v>293</v>
      </c>
      <c r="Q274" s="104">
        <v>328</v>
      </c>
      <c r="R274" s="104">
        <v>357</v>
      </c>
      <c r="S274" s="104">
        <v>275</v>
      </c>
      <c r="T274" s="104">
        <v>355</v>
      </c>
      <c r="U274" s="104"/>
      <c r="V274" s="104"/>
      <c r="W274" s="104">
        <v>264</v>
      </c>
      <c r="X274" s="181"/>
      <c r="Y274" s="104">
        <v>260</v>
      </c>
      <c r="Z274" s="104">
        <v>355</v>
      </c>
      <c r="AA274" s="104">
        <v>300</v>
      </c>
      <c r="AB274" s="104"/>
      <c r="AC274" s="104"/>
      <c r="AD274" s="104">
        <v>286</v>
      </c>
      <c r="AE274" s="104">
        <v>324</v>
      </c>
      <c r="AF274" s="104">
        <v>290</v>
      </c>
      <c r="AG274" s="104">
        <v>279</v>
      </c>
      <c r="AH274" s="145">
        <f t="shared" si="364"/>
        <v>6136</v>
      </c>
    </row>
    <row r="275" spans="1:35" ht="18.75" x14ac:dyDescent="0.25">
      <c r="A275" s="315"/>
      <c r="B275" s="301" t="s">
        <v>115</v>
      </c>
      <c r="C275" s="302"/>
      <c r="D275" s="104">
        <v>400</v>
      </c>
      <c r="E275" s="104">
        <v>400</v>
      </c>
      <c r="F275" s="181"/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81"/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46">
        <f t="shared" si="364"/>
        <v>8000</v>
      </c>
    </row>
    <row r="276" spans="1:35" ht="18.75" x14ac:dyDescent="0.25">
      <c r="A276" s="315"/>
      <c r="B276" s="301" t="s">
        <v>125</v>
      </c>
      <c r="C276" s="302"/>
      <c r="D276" s="104">
        <f>D275-D274</f>
        <v>125</v>
      </c>
      <c r="E276" s="104">
        <f>E275-E274</f>
        <v>102</v>
      </c>
      <c r="F276" s="181"/>
      <c r="G276" s="104"/>
      <c r="H276" s="104"/>
      <c r="I276" s="104">
        <f t="shared" ref="I276" si="368">I275-I274</f>
        <v>95</v>
      </c>
      <c r="J276" s="104">
        <f t="shared" ref="J276" si="369">J275-J274</f>
        <v>106</v>
      </c>
      <c r="K276" s="104">
        <f t="shared" ref="K276" si="370">K275-K274</f>
        <v>120</v>
      </c>
      <c r="L276" s="104">
        <f t="shared" ref="L276" si="371">L275-L274</f>
        <v>32</v>
      </c>
      <c r="M276" s="104">
        <f t="shared" ref="M276" si="372">M275-M274</f>
        <v>50</v>
      </c>
      <c r="N276" s="104"/>
      <c r="O276" s="104"/>
      <c r="P276" s="104">
        <f t="shared" ref="P276" si="373">P275-P274</f>
        <v>107</v>
      </c>
      <c r="Q276" s="104">
        <f t="shared" ref="Q276" si="374">Q275-Q274</f>
        <v>72</v>
      </c>
      <c r="R276" s="104">
        <f t="shared" ref="R276" si="375">R275-R274</f>
        <v>43</v>
      </c>
      <c r="S276" s="104">
        <f t="shared" ref="S276" si="376">S275-S274</f>
        <v>125</v>
      </c>
      <c r="T276" s="104">
        <f t="shared" ref="T276" si="377">T275-T274</f>
        <v>45</v>
      </c>
      <c r="U276" s="104"/>
      <c r="V276" s="104"/>
      <c r="W276" s="104">
        <f t="shared" ref="W276" si="378">W275-W274</f>
        <v>136</v>
      </c>
      <c r="X276" s="181"/>
      <c r="Y276" s="104">
        <f t="shared" ref="Y276" si="379">Y275-Y274</f>
        <v>140</v>
      </c>
      <c r="Z276" s="104">
        <f t="shared" ref="Z276" si="380">Z275-Z274</f>
        <v>45</v>
      </c>
      <c r="AA276" s="104">
        <f t="shared" ref="AA276" si="381">AA275-AA274</f>
        <v>100</v>
      </c>
      <c r="AB276" s="104"/>
      <c r="AC276" s="104"/>
      <c r="AD276" s="104">
        <f t="shared" ref="AD276" si="382">AD275-AD274</f>
        <v>114</v>
      </c>
      <c r="AE276" s="104">
        <f t="shared" ref="AE276" si="383">AE275-AE274</f>
        <v>76</v>
      </c>
      <c r="AF276" s="104">
        <f t="shared" ref="AF276:AG276" si="384">AF275-AF274</f>
        <v>110</v>
      </c>
      <c r="AG276" s="104">
        <f t="shared" si="384"/>
        <v>121</v>
      </c>
      <c r="AH276" s="153">
        <f t="shared" si="364"/>
        <v>1864</v>
      </c>
    </row>
    <row r="277" spans="1:35" ht="18.75" x14ac:dyDescent="0.25">
      <c r="A277" s="315"/>
      <c r="B277" s="301" t="s">
        <v>197</v>
      </c>
      <c r="C277" s="302"/>
      <c r="D277" s="104">
        <f t="shared" ref="D277" si="385">D275-D273</f>
        <v>122</v>
      </c>
      <c r="E277" s="104">
        <f t="shared" ref="E277:I277" si="386">E275-E273</f>
        <v>100</v>
      </c>
      <c r="F277" s="181"/>
      <c r="G277" s="104"/>
      <c r="H277" s="104"/>
      <c r="I277" s="104">
        <f t="shared" si="386"/>
        <v>92</v>
      </c>
      <c r="J277" s="104">
        <f t="shared" ref="J277:AF277" si="387">J275-J273</f>
        <v>104</v>
      </c>
      <c r="K277" s="104">
        <f t="shared" si="387"/>
        <v>116</v>
      </c>
      <c r="L277" s="104">
        <f t="shared" si="387"/>
        <v>30</v>
      </c>
      <c r="M277" s="104">
        <f t="shared" si="387"/>
        <v>49</v>
      </c>
      <c r="N277" s="104"/>
      <c r="O277" s="104"/>
      <c r="P277" s="104">
        <f t="shared" si="387"/>
        <v>107</v>
      </c>
      <c r="Q277" s="104">
        <f t="shared" si="387"/>
        <v>71</v>
      </c>
      <c r="R277" s="104">
        <f t="shared" si="387"/>
        <v>42</v>
      </c>
      <c r="S277" s="104">
        <f t="shared" si="387"/>
        <v>125</v>
      </c>
      <c r="T277" s="104">
        <f t="shared" si="387"/>
        <v>44</v>
      </c>
      <c r="U277" s="104"/>
      <c r="V277" s="104"/>
      <c r="W277" s="104">
        <f t="shared" si="387"/>
        <v>136</v>
      </c>
      <c r="X277" s="181"/>
      <c r="Y277" s="104">
        <f t="shared" si="387"/>
        <v>140</v>
      </c>
      <c r="Z277" s="104">
        <f t="shared" si="387"/>
        <v>45</v>
      </c>
      <c r="AA277" s="104">
        <f t="shared" si="387"/>
        <v>100</v>
      </c>
      <c r="AB277" s="104"/>
      <c r="AC277" s="104"/>
      <c r="AD277" s="104">
        <f t="shared" si="387"/>
        <v>114</v>
      </c>
      <c r="AE277" s="104">
        <f t="shared" si="387"/>
        <v>74</v>
      </c>
      <c r="AF277" s="104">
        <f t="shared" si="387"/>
        <v>109</v>
      </c>
      <c r="AG277" s="104">
        <f t="shared" ref="AG277" si="388">AG275-AG273</f>
        <v>117</v>
      </c>
      <c r="AH277" s="153">
        <f t="shared" si="364"/>
        <v>1837</v>
      </c>
    </row>
    <row r="278" spans="1:35" ht="16.5" thickBot="1" x14ac:dyDescent="0.3">
      <c r="A278" s="315"/>
      <c r="B278" s="303" t="s">
        <v>116</v>
      </c>
      <c r="C278" s="304"/>
      <c r="D278" s="104">
        <f>D259+D261+D263+D265+D267+D269</f>
        <v>22</v>
      </c>
      <c r="E278" s="104">
        <f>E259+E261+E263+E265+E267+E269</f>
        <v>23</v>
      </c>
      <c r="F278" s="181"/>
      <c r="G278" s="104"/>
      <c r="H278" s="104"/>
      <c r="I278" s="104">
        <f t="shared" ref="I278" si="389">I259+I261+I263+I265+I267+I269</f>
        <v>20</v>
      </c>
      <c r="J278" s="104">
        <f t="shared" ref="J278:AF278" si="390">J259+J261+J263+J265+J267+J269</f>
        <v>44</v>
      </c>
      <c r="K278" s="104">
        <f t="shared" si="390"/>
        <v>25</v>
      </c>
      <c r="L278" s="104">
        <f t="shared" si="390"/>
        <v>28</v>
      </c>
      <c r="M278" s="104">
        <f t="shared" si="390"/>
        <v>41</v>
      </c>
      <c r="N278" s="104"/>
      <c r="O278" s="104"/>
      <c r="P278" s="104">
        <f t="shared" si="390"/>
        <v>22</v>
      </c>
      <c r="Q278" s="104">
        <f t="shared" si="390"/>
        <v>26</v>
      </c>
      <c r="R278" s="104">
        <f t="shared" si="390"/>
        <v>23</v>
      </c>
      <c r="S278" s="104">
        <f t="shared" si="390"/>
        <v>46</v>
      </c>
      <c r="T278" s="104">
        <f t="shared" si="390"/>
        <v>26</v>
      </c>
      <c r="U278" s="104"/>
      <c r="V278" s="104"/>
      <c r="W278" s="104">
        <f t="shared" si="390"/>
        <v>23</v>
      </c>
      <c r="X278" s="181"/>
      <c r="Y278" s="104">
        <f t="shared" si="390"/>
        <v>17</v>
      </c>
      <c r="Z278" s="104">
        <f t="shared" si="390"/>
        <v>43</v>
      </c>
      <c r="AA278" s="104">
        <f t="shared" si="390"/>
        <v>17</v>
      </c>
      <c r="AB278" s="104"/>
      <c r="AC278" s="104"/>
      <c r="AD278" s="104">
        <f t="shared" si="390"/>
        <v>22</v>
      </c>
      <c r="AE278" s="104">
        <f t="shared" si="390"/>
        <v>0</v>
      </c>
      <c r="AF278" s="104">
        <f t="shared" si="390"/>
        <v>0</v>
      </c>
      <c r="AG278" s="104">
        <f t="shared" ref="AG278" si="391">AG259+AG261+AG263+AG265+AG267+AG269</f>
        <v>0</v>
      </c>
      <c r="AH278" s="149">
        <f t="shared" si="364"/>
        <v>468</v>
      </c>
    </row>
    <row r="279" spans="1:35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166</v>
      </c>
    </row>
    <row r="280" spans="1:35" ht="16.5" thickBot="1" x14ac:dyDescent="0.3">
      <c r="A280" s="314" t="s">
        <v>159</v>
      </c>
      <c r="B280" s="310" t="s">
        <v>2</v>
      </c>
      <c r="C280" s="311"/>
      <c r="D280" s="109">
        <v>11</v>
      </c>
      <c r="E280" s="109">
        <v>4</v>
      </c>
      <c r="F280" s="109"/>
      <c r="G280" s="109"/>
      <c r="H280" s="109"/>
      <c r="I280" s="109">
        <v>2</v>
      </c>
      <c r="J280" s="109">
        <v>5</v>
      </c>
      <c r="K280" s="109">
        <v>8</v>
      </c>
      <c r="L280" s="109">
        <v>6</v>
      </c>
      <c r="M280" s="109">
        <v>9</v>
      </c>
      <c r="N280" s="109"/>
      <c r="O280" s="109"/>
      <c r="P280" s="109">
        <v>6</v>
      </c>
      <c r="Q280" s="109">
        <v>6</v>
      </c>
      <c r="R280" s="109">
        <v>6</v>
      </c>
      <c r="S280" s="109">
        <v>1</v>
      </c>
      <c r="T280" s="109">
        <v>0</v>
      </c>
      <c r="U280" s="109"/>
      <c r="V280" s="109"/>
      <c r="W280" s="109">
        <v>1</v>
      </c>
      <c r="X280" s="109"/>
      <c r="Y280" s="109">
        <v>2</v>
      </c>
      <c r="Z280" s="109">
        <v>1</v>
      </c>
      <c r="AA280" s="109">
        <v>1</v>
      </c>
      <c r="AB280" s="109"/>
      <c r="AC280" s="109"/>
      <c r="AD280" s="109">
        <v>7</v>
      </c>
      <c r="AE280" s="109">
        <v>0</v>
      </c>
      <c r="AF280" s="109">
        <v>0</v>
      </c>
      <c r="AG280" s="109">
        <v>0</v>
      </c>
      <c r="AH280" s="110">
        <f t="shared" ref="AH280:AH301" si="392">SUM(D280:AG280)</f>
        <v>76</v>
      </c>
    </row>
    <row r="281" spans="1:35" ht="15.75" x14ac:dyDescent="0.25">
      <c r="A281" s="315"/>
      <c r="B281" s="296" t="s">
        <v>3</v>
      </c>
      <c r="C281" s="99" t="s">
        <v>102</v>
      </c>
      <c r="D281" s="181">
        <v>49</v>
      </c>
      <c r="E281" s="181">
        <v>52</v>
      </c>
      <c r="F281" s="181"/>
      <c r="G281" s="181"/>
      <c r="H281" s="181"/>
      <c r="I281" s="181">
        <v>67</v>
      </c>
      <c r="J281" s="181">
        <v>56</v>
      </c>
      <c r="K281" s="181">
        <v>46</v>
      </c>
      <c r="L281" s="181">
        <v>58</v>
      </c>
      <c r="M281" s="181">
        <v>38</v>
      </c>
      <c r="N281" s="181"/>
      <c r="O281" s="181"/>
      <c r="P281" s="181">
        <v>62</v>
      </c>
      <c r="Q281" s="181">
        <v>62</v>
      </c>
      <c r="R281" s="181">
        <v>62</v>
      </c>
      <c r="S281" s="181">
        <v>50</v>
      </c>
      <c r="T281" s="181">
        <v>52</v>
      </c>
      <c r="U281" s="181"/>
      <c r="V281" s="181"/>
      <c r="W281" s="181">
        <v>54</v>
      </c>
      <c r="X281" s="181"/>
      <c r="Y281" s="181">
        <v>68</v>
      </c>
      <c r="Z281" s="181">
        <v>52</v>
      </c>
      <c r="AA281" s="181">
        <v>50</v>
      </c>
      <c r="AB281" s="181"/>
      <c r="AC281" s="181"/>
      <c r="AD281" s="181">
        <v>52</v>
      </c>
      <c r="AE281" s="181">
        <v>50</v>
      </c>
      <c r="AF281" s="181">
        <v>50</v>
      </c>
      <c r="AG281" s="181">
        <v>45</v>
      </c>
      <c r="AH281" s="146">
        <f t="shared" si="392"/>
        <v>1075</v>
      </c>
    </row>
    <row r="282" spans="1:35" ht="15.75" x14ac:dyDescent="0.25">
      <c r="A282" s="315"/>
      <c r="B282" s="296"/>
      <c r="C282" s="99" t="s">
        <v>103</v>
      </c>
      <c r="D282" s="181">
        <v>0</v>
      </c>
      <c r="E282" s="181">
        <v>0</v>
      </c>
      <c r="F282" s="181"/>
      <c r="G282" s="181"/>
      <c r="H282" s="181"/>
      <c r="I282" s="181">
        <v>1</v>
      </c>
      <c r="J282" s="181">
        <v>1</v>
      </c>
      <c r="K282" s="181">
        <v>1</v>
      </c>
      <c r="L282" s="181">
        <v>0</v>
      </c>
      <c r="M282" s="181">
        <v>1</v>
      </c>
      <c r="N282" s="181"/>
      <c r="O282" s="181"/>
      <c r="P282" s="181">
        <v>0</v>
      </c>
      <c r="Q282" s="181">
        <v>0</v>
      </c>
      <c r="R282" s="181">
        <v>0</v>
      </c>
      <c r="S282" s="181">
        <v>0</v>
      </c>
      <c r="T282" s="181">
        <v>2</v>
      </c>
      <c r="U282" s="181"/>
      <c r="V282" s="181"/>
      <c r="W282" s="181">
        <v>2</v>
      </c>
      <c r="X282" s="181"/>
      <c r="Y282" s="181">
        <v>1</v>
      </c>
      <c r="Z282" s="181">
        <v>1</v>
      </c>
      <c r="AA282" s="181">
        <v>1</v>
      </c>
      <c r="AB282" s="181"/>
      <c r="AC282" s="181"/>
      <c r="AD282" s="181">
        <v>0</v>
      </c>
      <c r="AE282" s="181">
        <v>1</v>
      </c>
      <c r="AF282" s="181">
        <v>1</v>
      </c>
      <c r="AG282" s="181">
        <v>0</v>
      </c>
      <c r="AH282" s="146">
        <f t="shared" si="392"/>
        <v>13</v>
      </c>
    </row>
    <row r="283" spans="1:35" ht="15.75" x14ac:dyDescent="0.25">
      <c r="A283" s="315"/>
      <c r="B283" s="296"/>
      <c r="C283" s="99" t="s">
        <v>117</v>
      </c>
      <c r="D283" s="181">
        <v>39</v>
      </c>
      <c r="E283" s="181">
        <v>45</v>
      </c>
      <c r="F283" s="181"/>
      <c r="G283" s="181"/>
      <c r="H283" s="181"/>
      <c r="I283" s="181">
        <v>56</v>
      </c>
      <c r="J283" s="181">
        <v>58</v>
      </c>
      <c r="K283" s="181">
        <v>55</v>
      </c>
      <c r="L283" s="181">
        <v>51</v>
      </c>
      <c r="M283" s="181">
        <v>60</v>
      </c>
      <c r="N283" s="181"/>
      <c r="O283" s="181"/>
      <c r="P283" s="181">
        <v>54</v>
      </c>
      <c r="Q283" s="181">
        <v>54</v>
      </c>
      <c r="R283" s="181">
        <v>54</v>
      </c>
      <c r="S283" s="181">
        <v>51</v>
      </c>
      <c r="T283" s="181">
        <v>48</v>
      </c>
      <c r="U283" s="181"/>
      <c r="V283" s="181"/>
      <c r="W283" s="181">
        <v>32</v>
      </c>
      <c r="X283" s="181"/>
      <c r="Y283" s="181">
        <v>54</v>
      </c>
      <c r="Z283" s="181">
        <v>44</v>
      </c>
      <c r="AA283" s="181">
        <v>61</v>
      </c>
      <c r="AB283" s="181"/>
      <c r="AC283" s="181"/>
      <c r="AD283" s="181">
        <v>57</v>
      </c>
      <c r="AE283" s="181">
        <v>42</v>
      </c>
      <c r="AF283" s="181">
        <v>62</v>
      </c>
      <c r="AG283" s="181">
        <v>39</v>
      </c>
      <c r="AH283" s="146">
        <f t="shared" si="392"/>
        <v>1016</v>
      </c>
    </row>
    <row r="284" spans="1:35" ht="15.75" x14ac:dyDescent="0.25">
      <c r="A284" s="315"/>
      <c r="B284" s="296"/>
      <c r="C284" s="99" t="s">
        <v>118</v>
      </c>
      <c r="D284" s="181">
        <v>1</v>
      </c>
      <c r="E284" s="181">
        <v>1</v>
      </c>
      <c r="F284" s="181"/>
      <c r="G284" s="181"/>
      <c r="H284" s="181"/>
      <c r="I284" s="181">
        <v>1</v>
      </c>
      <c r="J284" s="181">
        <v>2</v>
      </c>
      <c r="K284" s="181">
        <v>1</v>
      </c>
      <c r="L284" s="181">
        <v>0</v>
      </c>
      <c r="M284" s="181">
        <v>1</v>
      </c>
      <c r="N284" s="181"/>
      <c r="O284" s="181"/>
      <c r="P284" s="181">
        <v>1</v>
      </c>
      <c r="Q284" s="181">
        <v>1</v>
      </c>
      <c r="R284" s="181">
        <v>1</v>
      </c>
      <c r="S284" s="181">
        <v>0</v>
      </c>
      <c r="T284" s="181">
        <v>2</v>
      </c>
      <c r="U284" s="181"/>
      <c r="V284" s="181"/>
      <c r="W284" s="181">
        <v>1</v>
      </c>
      <c r="X284" s="181"/>
      <c r="Y284" s="181">
        <v>1</v>
      </c>
      <c r="Z284" s="181">
        <v>2</v>
      </c>
      <c r="AA284" s="181">
        <v>1</v>
      </c>
      <c r="AB284" s="181"/>
      <c r="AC284" s="181"/>
      <c r="AD284" s="181">
        <v>0</v>
      </c>
      <c r="AE284" s="181">
        <v>1</v>
      </c>
      <c r="AF284" s="181">
        <v>3</v>
      </c>
      <c r="AG284" s="181">
        <v>0</v>
      </c>
      <c r="AH284" s="146">
        <f t="shared" si="392"/>
        <v>21</v>
      </c>
    </row>
    <row r="285" spans="1:35" ht="15.75" x14ac:dyDescent="0.25">
      <c r="A285" s="315"/>
      <c r="B285" s="296"/>
      <c r="C285" s="99" t="s">
        <v>104</v>
      </c>
      <c r="D285" s="181">
        <v>71</v>
      </c>
      <c r="E285" s="181">
        <v>66</v>
      </c>
      <c r="F285" s="181"/>
      <c r="G285" s="181"/>
      <c r="H285" s="181"/>
      <c r="I285" s="181">
        <v>86</v>
      </c>
      <c r="J285" s="181">
        <v>64</v>
      </c>
      <c r="K285" s="181">
        <v>64</v>
      </c>
      <c r="L285" s="181">
        <v>84</v>
      </c>
      <c r="M285" s="181">
        <v>85</v>
      </c>
      <c r="N285" s="181"/>
      <c r="O285" s="181"/>
      <c r="P285" s="181">
        <v>75</v>
      </c>
      <c r="Q285" s="181">
        <v>75</v>
      </c>
      <c r="R285" s="181">
        <v>75</v>
      </c>
      <c r="S285" s="181">
        <v>76</v>
      </c>
      <c r="T285" s="181">
        <v>72</v>
      </c>
      <c r="U285" s="181"/>
      <c r="V285" s="181"/>
      <c r="W285" s="181">
        <v>83</v>
      </c>
      <c r="X285" s="181"/>
      <c r="Y285" s="181">
        <v>68</v>
      </c>
      <c r="Z285" s="181">
        <v>77</v>
      </c>
      <c r="AA285" s="181">
        <v>79</v>
      </c>
      <c r="AB285" s="181"/>
      <c r="AC285" s="181"/>
      <c r="AD285" s="181">
        <v>78</v>
      </c>
      <c r="AE285" s="181">
        <v>89</v>
      </c>
      <c r="AF285" s="181">
        <v>62</v>
      </c>
      <c r="AG285" s="181">
        <v>84</v>
      </c>
      <c r="AH285" s="146">
        <f t="shared" si="392"/>
        <v>1513</v>
      </c>
    </row>
    <row r="286" spans="1:35" ht="15.75" x14ac:dyDescent="0.25">
      <c r="A286" s="315"/>
      <c r="B286" s="296"/>
      <c r="C286" s="99" t="s">
        <v>105</v>
      </c>
      <c r="D286" s="181">
        <v>11</v>
      </c>
      <c r="E286" s="181">
        <v>6</v>
      </c>
      <c r="F286" s="181"/>
      <c r="G286" s="181"/>
      <c r="H286" s="181"/>
      <c r="I286" s="181">
        <v>5</v>
      </c>
      <c r="J286" s="181">
        <v>6</v>
      </c>
      <c r="K286" s="181">
        <v>15</v>
      </c>
      <c r="L286" s="181">
        <v>7</v>
      </c>
      <c r="M286" s="181">
        <v>14</v>
      </c>
      <c r="N286" s="181"/>
      <c r="O286" s="181"/>
      <c r="P286" s="181">
        <v>8</v>
      </c>
      <c r="Q286" s="181">
        <v>8</v>
      </c>
      <c r="R286" s="181">
        <v>8</v>
      </c>
      <c r="S286" s="181">
        <v>11</v>
      </c>
      <c r="T286" s="181">
        <v>10</v>
      </c>
      <c r="U286" s="181"/>
      <c r="V286" s="181"/>
      <c r="W286" s="181">
        <v>8</v>
      </c>
      <c r="X286" s="181"/>
      <c r="Y286" s="181">
        <v>5</v>
      </c>
      <c r="Z286" s="181">
        <v>11</v>
      </c>
      <c r="AA286" s="181">
        <v>12</v>
      </c>
      <c r="AB286" s="181"/>
      <c r="AC286" s="181"/>
      <c r="AD286" s="181">
        <v>9</v>
      </c>
      <c r="AE286" s="181">
        <v>8</v>
      </c>
      <c r="AF286" s="181">
        <v>6</v>
      </c>
      <c r="AG286" s="181">
        <v>0</v>
      </c>
      <c r="AH286" s="146">
        <f t="shared" si="392"/>
        <v>168</v>
      </c>
    </row>
    <row r="287" spans="1:35" ht="15.75" x14ac:dyDescent="0.25">
      <c r="A287" s="315"/>
      <c r="B287" s="296"/>
      <c r="C287" s="99" t="s">
        <v>106</v>
      </c>
      <c r="D287" s="181">
        <v>97</v>
      </c>
      <c r="E287" s="181">
        <v>103</v>
      </c>
      <c r="F287" s="181"/>
      <c r="G287" s="181"/>
      <c r="H287" s="181"/>
      <c r="I287" s="181">
        <v>113</v>
      </c>
      <c r="J287" s="181">
        <v>99</v>
      </c>
      <c r="K287" s="181">
        <v>106</v>
      </c>
      <c r="L287" s="181">
        <v>128</v>
      </c>
      <c r="M287" s="181">
        <v>106</v>
      </c>
      <c r="N287" s="181"/>
      <c r="O287" s="181"/>
      <c r="P287" s="181">
        <v>122</v>
      </c>
      <c r="Q287" s="181">
        <v>91</v>
      </c>
      <c r="R287" s="181">
        <v>122</v>
      </c>
      <c r="S287" s="181">
        <v>108</v>
      </c>
      <c r="T287" s="181">
        <v>125</v>
      </c>
      <c r="U287" s="181"/>
      <c r="V287" s="181"/>
      <c r="W287" s="181">
        <v>109</v>
      </c>
      <c r="X287" s="181"/>
      <c r="Y287" s="181">
        <v>130</v>
      </c>
      <c r="Z287" s="181">
        <v>121</v>
      </c>
      <c r="AA287" s="181">
        <v>108</v>
      </c>
      <c r="AB287" s="181"/>
      <c r="AC287" s="181"/>
      <c r="AD287" s="181">
        <v>127</v>
      </c>
      <c r="AE287" s="181">
        <v>124</v>
      </c>
      <c r="AF287" s="181">
        <v>111</v>
      </c>
      <c r="AG287" s="181">
        <v>101</v>
      </c>
      <c r="AH287" s="146">
        <f t="shared" si="392"/>
        <v>2251</v>
      </c>
    </row>
    <row r="288" spans="1:35" ht="15.75" x14ac:dyDescent="0.25">
      <c r="A288" s="315"/>
      <c r="B288" s="296"/>
      <c r="C288" s="99" t="s">
        <v>107</v>
      </c>
      <c r="D288" s="181">
        <v>3</v>
      </c>
      <c r="E288" s="181">
        <v>1</v>
      </c>
      <c r="F288" s="181"/>
      <c r="G288" s="181"/>
      <c r="H288" s="181"/>
      <c r="I288" s="181">
        <v>4</v>
      </c>
      <c r="J288" s="181">
        <v>7</v>
      </c>
      <c r="K288" s="181">
        <v>8</v>
      </c>
      <c r="L288" s="181">
        <v>2</v>
      </c>
      <c r="M288" s="181">
        <v>5</v>
      </c>
      <c r="N288" s="181"/>
      <c r="O288" s="181"/>
      <c r="P288" s="181">
        <v>1</v>
      </c>
      <c r="Q288" s="181">
        <v>1</v>
      </c>
      <c r="R288" s="181">
        <v>1</v>
      </c>
      <c r="S288" s="181">
        <v>2</v>
      </c>
      <c r="T288" s="181">
        <v>5</v>
      </c>
      <c r="U288" s="181"/>
      <c r="V288" s="181"/>
      <c r="W288" s="181">
        <v>3</v>
      </c>
      <c r="X288" s="181"/>
      <c r="Y288" s="181">
        <v>3</v>
      </c>
      <c r="Z288" s="181">
        <v>3</v>
      </c>
      <c r="AA288" s="181">
        <v>5</v>
      </c>
      <c r="AB288" s="181"/>
      <c r="AC288" s="181"/>
      <c r="AD288" s="181">
        <v>3</v>
      </c>
      <c r="AE288" s="181">
        <v>4</v>
      </c>
      <c r="AF288" s="181">
        <v>2</v>
      </c>
      <c r="AG288" s="181">
        <v>0</v>
      </c>
      <c r="AH288" s="146">
        <f t="shared" si="392"/>
        <v>63</v>
      </c>
    </row>
    <row r="289" spans="1:35" ht="15.75" x14ac:dyDescent="0.25">
      <c r="A289" s="315"/>
      <c r="B289" s="296"/>
      <c r="C289" s="99" t="s">
        <v>108</v>
      </c>
      <c r="D289" s="181">
        <v>35</v>
      </c>
      <c r="E289" s="181">
        <v>33</v>
      </c>
      <c r="F289" s="181"/>
      <c r="G289" s="181"/>
      <c r="H289" s="181"/>
      <c r="I289" s="181">
        <v>25</v>
      </c>
      <c r="J289" s="181">
        <v>31</v>
      </c>
      <c r="K289" s="181">
        <v>18</v>
      </c>
      <c r="L289" s="181">
        <v>28</v>
      </c>
      <c r="M289" s="181">
        <v>38</v>
      </c>
      <c r="N289" s="181"/>
      <c r="O289" s="181"/>
      <c r="P289" s="181">
        <v>36</v>
      </c>
      <c r="Q289" s="181">
        <v>36</v>
      </c>
      <c r="R289" s="181">
        <v>36</v>
      </c>
      <c r="S289" s="181">
        <v>27</v>
      </c>
      <c r="T289" s="181">
        <v>36</v>
      </c>
      <c r="U289" s="181"/>
      <c r="V289" s="181"/>
      <c r="W289" s="181">
        <v>29</v>
      </c>
      <c r="X289" s="181"/>
      <c r="Y289" s="181">
        <v>40</v>
      </c>
      <c r="Z289" s="181">
        <v>36</v>
      </c>
      <c r="AA289" s="181">
        <v>35</v>
      </c>
      <c r="AB289" s="181"/>
      <c r="AC289" s="181"/>
      <c r="AD289" s="181">
        <v>27</v>
      </c>
      <c r="AE289" s="181">
        <v>21</v>
      </c>
      <c r="AF289" s="181">
        <v>49</v>
      </c>
      <c r="AG289" s="181">
        <v>39</v>
      </c>
      <c r="AH289" s="146">
        <f t="shared" si="392"/>
        <v>655</v>
      </c>
    </row>
    <row r="290" spans="1:35" ht="15.75" x14ac:dyDescent="0.25">
      <c r="A290" s="315"/>
      <c r="B290" s="296"/>
      <c r="C290" s="99" t="s">
        <v>109</v>
      </c>
      <c r="D290" s="181">
        <v>5</v>
      </c>
      <c r="E290" s="181">
        <v>1</v>
      </c>
      <c r="F290" s="181"/>
      <c r="G290" s="181"/>
      <c r="H290" s="181"/>
      <c r="I290" s="181">
        <v>2</v>
      </c>
      <c r="J290" s="181">
        <v>6</v>
      </c>
      <c r="K290" s="181">
        <v>5</v>
      </c>
      <c r="L290" s="181">
        <v>3</v>
      </c>
      <c r="M290" s="181">
        <v>7</v>
      </c>
      <c r="N290" s="181"/>
      <c r="O290" s="181"/>
      <c r="P290" s="181">
        <v>2</v>
      </c>
      <c r="Q290" s="181">
        <v>2</v>
      </c>
      <c r="R290" s="181">
        <v>2</v>
      </c>
      <c r="S290" s="181">
        <v>4</v>
      </c>
      <c r="T290" s="181">
        <v>2</v>
      </c>
      <c r="U290" s="181"/>
      <c r="V290" s="181"/>
      <c r="W290" s="181">
        <v>4</v>
      </c>
      <c r="X290" s="181"/>
      <c r="Y290" s="181">
        <v>1</v>
      </c>
      <c r="Z290" s="181">
        <v>1</v>
      </c>
      <c r="AA290" s="181">
        <v>7</v>
      </c>
      <c r="AB290" s="181"/>
      <c r="AC290" s="181"/>
      <c r="AD290" s="181">
        <v>3</v>
      </c>
      <c r="AE290" s="181">
        <v>2</v>
      </c>
      <c r="AF290" s="181">
        <v>2</v>
      </c>
      <c r="AG290" s="181">
        <v>0</v>
      </c>
      <c r="AH290" s="146">
        <f t="shared" si="392"/>
        <v>61</v>
      </c>
    </row>
    <row r="291" spans="1:35" ht="15.75" x14ac:dyDescent="0.25">
      <c r="A291" s="315"/>
      <c r="B291" s="296"/>
      <c r="C291" s="99" t="s">
        <v>110</v>
      </c>
      <c r="D291" s="181">
        <v>24</v>
      </c>
      <c r="E291" s="181">
        <v>23</v>
      </c>
      <c r="F291" s="181"/>
      <c r="G291" s="181"/>
      <c r="H291" s="181"/>
      <c r="I291" s="181">
        <v>27</v>
      </c>
      <c r="J291" s="181">
        <v>28</v>
      </c>
      <c r="K291" s="181">
        <v>28</v>
      </c>
      <c r="L291" s="181">
        <v>28</v>
      </c>
      <c r="M291" s="181">
        <v>30</v>
      </c>
      <c r="N291" s="181"/>
      <c r="O291" s="181"/>
      <c r="P291" s="181">
        <v>24</v>
      </c>
      <c r="Q291" s="181">
        <v>24</v>
      </c>
      <c r="R291" s="181">
        <v>24</v>
      </c>
      <c r="S291" s="181">
        <v>28</v>
      </c>
      <c r="T291" s="181">
        <v>31</v>
      </c>
      <c r="U291" s="181"/>
      <c r="V291" s="181"/>
      <c r="W291" s="181">
        <v>31</v>
      </c>
      <c r="X291" s="181"/>
      <c r="Y291" s="181">
        <v>19</v>
      </c>
      <c r="Z291" s="181">
        <v>39</v>
      </c>
      <c r="AA291" s="181">
        <v>26</v>
      </c>
      <c r="AB291" s="181"/>
      <c r="AC291" s="181"/>
      <c r="AD291" s="181">
        <v>31</v>
      </c>
      <c r="AE291" s="181">
        <v>43</v>
      </c>
      <c r="AF291" s="181">
        <v>21</v>
      </c>
      <c r="AG291" s="181">
        <v>31</v>
      </c>
      <c r="AH291" s="146">
        <f t="shared" si="392"/>
        <v>560</v>
      </c>
    </row>
    <row r="292" spans="1:35" ht="15.75" x14ac:dyDescent="0.25">
      <c r="A292" s="315"/>
      <c r="B292" s="296"/>
      <c r="C292" s="99" t="s">
        <v>111</v>
      </c>
      <c r="D292" s="181">
        <v>2</v>
      </c>
      <c r="E292" s="181">
        <v>0</v>
      </c>
      <c r="F292" s="181"/>
      <c r="G292" s="181"/>
      <c r="H292" s="181"/>
      <c r="I292" s="181">
        <v>0</v>
      </c>
      <c r="J292" s="181">
        <v>0</v>
      </c>
      <c r="K292" s="181">
        <v>0</v>
      </c>
      <c r="L292" s="181">
        <v>2</v>
      </c>
      <c r="M292" s="181">
        <v>1</v>
      </c>
      <c r="N292" s="181"/>
      <c r="O292" s="181"/>
      <c r="P292" s="181">
        <v>2</v>
      </c>
      <c r="Q292" s="181">
        <v>2</v>
      </c>
      <c r="R292" s="181">
        <v>2</v>
      </c>
      <c r="S292" s="181">
        <v>0</v>
      </c>
      <c r="T292" s="181">
        <v>3</v>
      </c>
      <c r="U292" s="181"/>
      <c r="V292" s="181"/>
      <c r="W292" s="181">
        <v>0</v>
      </c>
      <c r="X292" s="181"/>
      <c r="Y292" s="181">
        <v>2</v>
      </c>
      <c r="Z292" s="181">
        <v>1</v>
      </c>
      <c r="AA292" s="181">
        <v>0</v>
      </c>
      <c r="AB292" s="181"/>
      <c r="AC292" s="181"/>
      <c r="AD292" s="181">
        <v>0</v>
      </c>
      <c r="AE292" s="181">
        <v>1</v>
      </c>
      <c r="AF292" s="181">
        <v>3</v>
      </c>
      <c r="AG292" s="181">
        <v>0</v>
      </c>
      <c r="AH292" s="146">
        <f t="shared" si="392"/>
        <v>21</v>
      </c>
    </row>
    <row r="293" spans="1:35" ht="15.75" x14ac:dyDescent="0.25">
      <c r="A293" s="315"/>
      <c r="B293" s="296"/>
      <c r="C293" s="99" t="s">
        <v>112</v>
      </c>
      <c r="D293" s="181">
        <v>0</v>
      </c>
      <c r="E293" s="181">
        <v>2</v>
      </c>
      <c r="F293" s="181"/>
      <c r="G293" s="181"/>
      <c r="H293" s="181"/>
      <c r="I293" s="181">
        <v>0</v>
      </c>
      <c r="J293" s="181">
        <v>0</v>
      </c>
      <c r="K293" s="181">
        <v>0</v>
      </c>
      <c r="L293" s="181">
        <v>0</v>
      </c>
      <c r="M293" s="181">
        <v>0</v>
      </c>
      <c r="N293" s="181"/>
      <c r="O293" s="181"/>
      <c r="P293" s="181">
        <v>2</v>
      </c>
      <c r="Q293" s="181">
        <v>2</v>
      </c>
      <c r="R293" s="181">
        <v>2</v>
      </c>
      <c r="S293" s="181">
        <v>2</v>
      </c>
      <c r="T293" s="181">
        <v>3</v>
      </c>
      <c r="U293" s="181"/>
      <c r="V293" s="181"/>
      <c r="W293" s="181">
        <v>0</v>
      </c>
      <c r="X293" s="181"/>
      <c r="Y293" s="181">
        <v>0</v>
      </c>
      <c r="Z293" s="181">
        <v>6</v>
      </c>
      <c r="AA293" s="181">
        <v>2</v>
      </c>
      <c r="AB293" s="181"/>
      <c r="AC293" s="181"/>
      <c r="AD293" s="181">
        <v>0</v>
      </c>
      <c r="AE293" s="181">
        <v>3</v>
      </c>
      <c r="AF293" s="181">
        <v>3</v>
      </c>
      <c r="AG293" s="181">
        <v>0</v>
      </c>
      <c r="AH293" s="147">
        <f t="shared" si="392"/>
        <v>27</v>
      </c>
    </row>
    <row r="294" spans="1:35" ht="15.75" x14ac:dyDescent="0.25">
      <c r="A294" s="315"/>
      <c r="B294" s="296"/>
      <c r="C294" s="99" t="s">
        <v>113</v>
      </c>
      <c r="D294" s="181">
        <v>0</v>
      </c>
      <c r="E294" s="181">
        <v>0</v>
      </c>
      <c r="F294" s="181"/>
      <c r="G294" s="181"/>
      <c r="H294" s="181"/>
      <c r="I294" s="181">
        <v>0</v>
      </c>
      <c r="J294" s="181">
        <v>0</v>
      </c>
      <c r="K294" s="181">
        <v>0</v>
      </c>
      <c r="L294" s="181">
        <v>0</v>
      </c>
      <c r="M294" s="181">
        <v>0</v>
      </c>
      <c r="N294" s="181"/>
      <c r="O294" s="181"/>
      <c r="P294" s="181">
        <v>0</v>
      </c>
      <c r="Q294" s="181">
        <v>0</v>
      </c>
      <c r="R294" s="181">
        <v>0</v>
      </c>
      <c r="S294" s="181">
        <v>0</v>
      </c>
      <c r="T294" s="181">
        <v>0</v>
      </c>
      <c r="U294" s="181"/>
      <c r="V294" s="181"/>
      <c r="W294" s="181">
        <v>0</v>
      </c>
      <c r="X294" s="181"/>
      <c r="Y294" s="181">
        <v>0</v>
      </c>
      <c r="Z294" s="181">
        <v>0</v>
      </c>
      <c r="AA294" s="181">
        <v>0</v>
      </c>
      <c r="AB294" s="181"/>
      <c r="AC294" s="181"/>
      <c r="AD294" s="181">
        <v>0</v>
      </c>
      <c r="AE294" s="181">
        <v>0</v>
      </c>
      <c r="AF294" s="181">
        <v>0</v>
      </c>
      <c r="AG294" s="181">
        <v>0</v>
      </c>
      <c r="AH294" s="147">
        <f t="shared" si="392"/>
        <v>0</v>
      </c>
    </row>
    <row r="295" spans="1:35" ht="16.5" thickBot="1" x14ac:dyDescent="0.3">
      <c r="A295" s="315"/>
      <c r="B295" s="296"/>
      <c r="C295" s="100" t="s">
        <v>114</v>
      </c>
      <c r="D295" s="181">
        <v>9</v>
      </c>
      <c r="E295" s="181">
        <v>6</v>
      </c>
      <c r="F295" s="181"/>
      <c r="G295" s="181"/>
      <c r="H295" s="181"/>
      <c r="I295" s="181">
        <v>11</v>
      </c>
      <c r="J295" s="181">
        <v>9</v>
      </c>
      <c r="K295" s="181">
        <v>10</v>
      </c>
      <c r="L295" s="181">
        <v>9</v>
      </c>
      <c r="M295" s="181">
        <v>14</v>
      </c>
      <c r="N295" s="181"/>
      <c r="O295" s="181"/>
      <c r="P295" s="181">
        <v>11</v>
      </c>
      <c r="Q295" s="181">
        <v>11</v>
      </c>
      <c r="R295" s="181">
        <v>11</v>
      </c>
      <c r="S295" s="181">
        <v>5</v>
      </c>
      <c r="T295" s="181">
        <v>9</v>
      </c>
      <c r="U295" s="181"/>
      <c r="V295" s="181"/>
      <c r="W295" s="181">
        <v>6</v>
      </c>
      <c r="X295" s="181"/>
      <c r="Y295" s="181">
        <v>8</v>
      </c>
      <c r="Z295" s="181">
        <v>6</v>
      </c>
      <c r="AA295" s="181">
        <v>6</v>
      </c>
      <c r="AB295" s="181"/>
      <c r="AC295" s="181"/>
      <c r="AD295" s="181">
        <v>13</v>
      </c>
      <c r="AE295" s="181">
        <v>11</v>
      </c>
      <c r="AF295" s="181">
        <v>9</v>
      </c>
      <c r="AG295" s="181">
        <v>61</v>
      </c>
      <c r="AH295" s="151">
        <f t="shared" si="392"/>
        <v>235</v>
      </c>
    </row>
    <row r="296" spans="1:35" ht="18.75" x14ac:dyDescent="0.25">
      <c r="A296" s="315"/>
      <c r="B296" s="297" t="s">
        <v>72</v>
      </c>
      <c r="C296" s="298"/>
      <c r="D296" s="182">
        <f t="shared" ref="D296" si="393">SUM(D281:D295)</f>
        <v>346</v>
      </c>
      <c r="E296" s="182">
        <f t="shared" ref="E296:I296" si="394">SUM(E281:E295)</f>
        <v>339</v>
      </c>
      <c r="F296" s="181"/>
      <c r="G296" s="182"/>
      <c r="H296" s="182"/>
      <c r="I296" s="182">
        <f t="shared" si="394"/>
        <v>398</v>
      </c>
      <c r="J296" s="182">
        <f t="shared" ref="J296:AF296" si="395">SUM(J281:J295)</f>
        <v>367</v>
      </c>
      <c r="K296" s="182">
        <f t="shared" si="395"/>
        <v>357</v>
      </c>
      <c r="L296" s="182">
        <f t="shared" si="395"/>
        <v>400</v>
      </c>
      <c r="M296" s="182">
        <f t="shared" si="395"/>
        <v>400</v>
      </c>
      <c r="N296" s="182"/>
      <c r="O296" s="182"/>
      <c r="P296" s="182">
        <f t="shared" si="395"/>
        <v>400</v>
      </c>
      <c r="Q296" s="182">
        <f t="shared" si="395"/>
        <v>369</v>
      </c>
      <c r="R296" s="182">
        <f t="shared" si="395"/>
        <v>400</v>
      </c>
      <c r="S296" s="182">
        <f t="shared" si="395"/>
        <v>364</v>
      </c>
      <c r="T296" s="182">
        <f t="shared" si="395"/>
        <v>400</v>
      </c>
      <c r="U296" s="182"/>
      <c r="V296" s="182"/>
      <c r="W296" s="182">
        <f t="shared" si="395"/>
        <v>362</v>
      </c>
      <c r="X296" s="181"/>
      <c r="Y296" s="182">
        <f t="shared" si="395"/>
        <v>400</v>
      </c>
      <c r="Z296" s="182">
        <f t="shared" si="395"/>
        <v>400</v>
      </c>
      <c r="AA296" s="182">
        <f t="shared" si="395"/>
        <v>393</v>
      </c>
      <c r="AB296" s="182"/>
      <c r="AC296" s="182"/>
      <c r="AD296" s="182">
        <f t="shared" si="395"/>
        <v>400</v>
      </c>
      <c r="AE296" s="182">
        <f t="shared" si="395"/>
        <v>400</v>
      </c>
      <c r="AF296" s="182">
        <f t="shared" si="395"/>
        <v>384</v>
      </c>
      <c r="AG296" s="182">
        <f t="shared" ref="AG296" si="396">SUM(AG281:AG295)</f>
        <v>400</v>
      </c>
      <c r="AH296" s="150">
        <f t="shared" si="392"/>
        <v>7679</v>
      </c>
    </row>
    <row r="297" spans="1:35" ht="18.75" x14ac:dyDescent="0.25">
      <c r="A297" s="315"/>
      <c r="B297" s="299" t="s">
        <v>71</v>
      </c>
      <c r="C297" s="300"/>
      <c r="D297" s="104">
        <v>346</v>
      </c>
      <c r="E297" s="104">
        <v>339</v>
      </c>
      <c r="F297" s="181"/>
      <c r="G297" s="104"/>
      <c r="H297" s="104"/>
      <c r="I297" s="104">
        <v>398</v>
      </c>
      <c r="J297" s="104">
        <v>367</v>
      </c>
      <c r="K297" s="104">
        <v>357</v>
      </c>
      <c r="L297" s="104">
        <v>400</v>
      </c>
      <c r="M297" s="104">
        <v>400</v>
      </c>
      <c r="N297" s="104"/>
      <c r="O297" s="104"/>
      <c r="P297" s="104">
        <v>400</v>
      </c>
      <c r="Q297" s="104">
        <v>369</v>
      </c>
      <c r="R297" s="104">
        <v>400</v>
      </c>
      <c r="S297" s="104">
        <v>364</v>
      </c>
      <c r="T297" s="104">
        <v>400</v>
      </c>
      <c r="U297" s="104"/>
      <c r="V297" s="104"/>
      <c r="W297" s="104">
        <v>362</v>
      </c>
      <c r="X297" s="181"/>
      <c r="Y297" s="104">
        <v>400</v>
      </c>
      <c r="Z297" s="104">
        <v>400</v>
      </c>
      <c r="AA297" s="104">
        <v>393</v>
      </c>
      <c r="AB297" s="104"/>
      <c r="AC297" s="104"/>
      <c r="AD297" s="104">
        <v>400</v>
      </c>
      <c r="AE297" s="104">
        <v>400</v>
      </c>
      <c r="AF297" s="104">
        <v>384</v>
      </c>
      <c r="AG297" s="104">
        <v>400</v>
      </c>
      <c r="AH297" s="145">
        <f t="shared" si="392"/>
        <v>7679</v>
      </c>
    </row>
    <row r="298" spans="1:35" ht="18.75" x14ac:dyDescent="0.25">
      <c r="A298" s="315"/>
      <c r="B298" s="301" t="s">
        <v>115</v>
      </c>
      <c r="C298" s="302"/>
      <c r="D298" s="104">
        <v>400</v>
      </c>
      <c r="E298" s="104">
        <v>400</v>
      </c>
      <c r="F298" s="181"/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81"/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46">
        <f t="shared" si="392"/>
        <v>8000</v>
      </c>
    </row>
    <row r="299" spans="1:35" ht="18.75" x14ac:dyDescent="0.25">
      <c r="A299" s="315"/>
      <c r="B299" s="301" t="s">
        <v>125</v>
      </c>
      <c r="C299" s="302"/>
      <c r="D299" s="104">
        <f>D298-D297</f>
        <v>54</v>
      </c>
      <c r="E299" s="104">
        <f>E298-E297</f>
        <v>61</v>
      </c>
      <c r="F299" s="181"/>
      <c r="G299" s="104"/>
      <c r="H299" s="104"/>
      <c r="I299" s="104">
        <f t="shared" ref="I299" si="397">I298-I297</f>
        <v>2</v>
      </c>
      <c r="J299" s="104">
        <f t="shared" ref="J299" si="398">J298-J297</f>
        <v>33</v>
      </c>
      <c r="K299" s="104">
        <f t="shared" ref="K299" si="399">K298-K297</f>
        <v>43</v>
      </c>
      <c r="L299" s="104">
        <f t="shared" ref="L299" si="400">L298-L297</f>
        <v>0</v>
      </c>
      <c r="M299" s="104">
        <f t="shared" ref="M299" si="401">M298-M297</f>
        <v>0</v>
      </c>
      <c r="N299" s="104"/>
      <c r="O299" s="104"/>
      <c r="P299" s="104">
        <f t="shared" ref="P299" si="402">P298-P297</f>
        <v>0</v>
      </c>
      <c r="Q299" s="104">
        <f t="shared" ref="Q299" si="403">Q298-Q297</f>
        <v>31</v>
      </c>
      <c r="R299" s="104">
        <f t="shared" ref="R299" si="404">R298-R297</f>
        <v>0</v>
      </c>
      <c r="S299" s="104">
        <f t="shared" ref="S299" si="405">S298-S297</f>
        <v>36</v>
      </c>
      <c r="T299" s="104">
        <f t="shared" ref="T299" si="406">T298-T297</f>
        <v>0</v>
      </c>
      <c r="U299" s="104"/>
      <c r="V299" s="104"/>
      <c r="W299" s="104">
        <f t="shared" ref="W299" si="407">W298-W297</f>
        <v>38</v>
      </c>
      <c r="X299" s="181"/>
      <c r="Y299" s="104">
        <f t="shared" ref="Y299" si="408">Y298-Y297</f>
        <v>0</v>
      </c>
      <c r="Z299" s="104">
        <f t="shared" ref="Z299" si="409">Z298-Z297</f>
        <v>0</v>
      </c>
      <c r="AA299" s="104">
        <f t="shared" ref="AA299" si="410">AA298-AA297</f>
        <v>7</v>
      </c>
      <c r="AB299" s="104"/>
      <c r="AC299" s="104"/>
      <c r="AD299" s="104">
        <f t="shared" ref="AD299" si="411">AD298-AD297</f>
        <v>0</v>
      </c>
      <c r="AE299" s="104">
        <f t="shared" ref="AE299" si="412">AE298-AE297</f>
        <v>0</v>
      </c>
      <c r="AF299" s="104">
        <f t="shared" ref="AF299:AG299" si="413">AF298-AF297</f>
        <v>16</v>
      </c>
      <c r="AG299" s="104">
        <f t="shared" si="413"/>
        <v>0</v>
      </c>
      <c r="AH299" s="153">
        <f t="shared" si="392"/>
        <v>321</v>
      </c>
    </row>
    <row r="300" spans="1:35" ht="18.75" x14ac:dyDescent="0.25">
      <c r="A300" s="315"/>
      <c r="B300" s="301" t="s">
        <v>197</v>
      </c>
      <c r="C300" s="302"/>
      <c r="D300" s="104">
        <f>D298-D296</f>
        <v>54</v>
      </c>
      <c r="E300" s="104">
        <f>E298-E296</f>
        <v>61</v>
      </c>
      <c r="F300" s="181"/>
      <c r="G300" s="104"/>
      <c r="H300" s="104"/>
      <c r="I300" s="104">
        <f t="shared" ref="I300" si="414">I298-I296</f>
        <v>2</v>
      </c>
      <c r="J300" s="104">
        <f t="shared" ref="J300:AF300" si="415">J298-J296</f>
        <v>33</v>
      </c>
      <c r="K300" s="104">
        <f t="shared" si="415"/>
        <v>43</v>
      </c>
      <c r="L300" s="104">
        <f t="shared" si="415"/>
        <v>0</v>
      </c>
      <c r="M300" s="104">
        <f t="shared" si="415"/>
        <v>0</v>
      </c>
      <c r="N300" s="104"/>
      <c r="O300" s="104"/>
      <c r="P300" s="104">
        <f t="shared" si="415"/>
        <v>0</v>
      </c>
      <c r="Q300" s="104">
        <f t="shared" si="415"/>
        <v>31</v>
      </c>
      <c r="R300" s="104">
        <f t="shared" si="415"/>
        <v>0</v>
      </c>
      <c r="S300" s="104">
        <f t="shared" si="415"/>
        <v>36</v>
      </c>
      <c r="T300" s="104">
        <f t="shared" si="415"/>
        <v>0</v>
      </c>
      <c r="U300" s="104"/>
      <c r="V300" s="104"/>
      <c r="W300" s="104">
        <f t="shared" si="415"/>
        <v>38</v>
      </c>
      <c r="X300" s="181"/>
      <c r="Y300" s="104">
        <f t="shared" si="415"/>
        <v>0</v>
      </c>
      <c r="Z300" s="104">
        <f t="shared" si="415"/>
        <v>0</v>
      </c>
      <c r="AA300" s="104">
        <f t="shared" si="415"/>
        <v>7</v>
      </c>
      <c r="AB300" s="104"/>
      <c r="AC300" s="104"/>
      <c r="AD300" s="104">
        <f t="shared" si="415"/>
        <v>0</v>
      </c>
      <c r="AE300" s="104">
        <f t="shared" si="415"/>
        <v>0</v>
      </c>
      <c r="AF300" s="104">
        <f t="shared" si="415"/>
        <v>16</v>
      </c>
      <c r="AG300" s="104">
        <f t="shared" ref="AG300" si="416">AG298-AG296</f>
        <v>0</v>
      </c>
      <c r="AH300" s="153">
        <f t="shared" si="392"/>
        <v>321</v>
      </c>
    </row>
    <row r="301" spans="1:35" ht="16.5" thickBot="1" x14ac:dyDescent="0.3">
      <c r="A301" s="315"/>
      <c r="B301" s="303" t="s">
        <v>116</v>
      </c>
      <c r="C301" s="304"/>
      <c r="D301" s="104">
        <f>D282+D284+D286+D288+D290+D292</f>
        <v>22</v>
      </c>
      <c r="E301" s="104">
        <f>E282+E284+E286+E288+E290+E292</f>
        <v>9</v>
      </c>
      <c r="F301" s="181"/>
      <c r="G301" s="104"/>
      <c r="H301" s="104"/>
      <c r="I301" s="104">
        <f t="shared" ref="I301" si="417">I282+I284+I286+I288+I290+I292</f>
        <v>13</v>
      </c>
      <c r="J301" s="104">
        <f t="shared" ref="J301:AF301" si="418">J282+J284+J286+J288+J290+J292</f>
        <v>22</v>
      </c>
      <c r="K301" s="104">
        <f t="shared" si="418"/>
        <v>30</v>
      </c>
      <c r="L301" s="104">
        <f t="shared" si="418"/>
        <v>14</v>
      </c>
      <c r="M301" s="104">
        <f t="shared" si="418"/>
        <v>29</v>
      </c>
      <c r="N301" s="104"/>
      <c r="O301" s="104"/>
      <c r="P301" s="104">
        <f t="shared" si="418"/>
        <v>14</v>
      </c>
      <c r="Q301" s="104">
        <f t="shared" si="418"/>
        <v>14</v>
      </c>
      <c r="R301" s="104">
        <f t="shared" si="418"/>
        <v>14</v>
      </c>
      <c r="S301" s="104">
        <f t="shared" si="418"/>
        <v>17</v>
      </c>
      <c r="T301" s="104">
        <f t="shared" si="418"/>
        <v>24</v>
      </c>
      <c r="U301" s="104"/>
      <c r="V301" s="104"/>
      <c r="W301" s="104">
        <f t="shared" si="418"/>
        <v>18</v>
      </c>
      <c r="X301" s="181"/>
      <c r="Y301" s="104">
        <f t="shared" si="418"/>
        <v>13</v>
      </c>
      <c r="Z301" s="104">
        <f t="shared" si="418"/>
        <v>19</v>
      </c>
      <c r="AA301" s="104">
        <f t="shared" si="418"/>
        <v>26</v>
      </c>
      <c r="AB301" s="104"/>
      <c r="AC301" s="104"/>
      <c r="AD301" s="104">
        <f t="shared" si="418"/>
        <v>15</v>
      </c>
      <c r="AE301" s="104">
        <f t="shared" si="418"/>
        <v>17</v>
      </c>
      <c r="AF301" s="104">
        <f t="shared" si="418"/>
        <v>17</v>
      </c>
      <c r="AG301" s="104">
        <f t="shared" ref="AG301" si="419">AG282+AG284+AG286+AG288+AG290+AG292</f>
        <v>0</v>
      </c>
      <c r="AH301" s="149">
        <f t="shared" si="392"/>
        <v>347</v>
      </c>
    </row>
    <row r="302" spans="1:35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166</v>
      </c>
    </row>
    <row r="303" spans="1:35" ht="16.5" thickBot="1" x14ac:dyDescent="0.3">
      <c r="A303" s="291" t="s">
        <v>160</v>
      </c>
      <c r="B303" s="310" t="s">
        <v>2</v>
      </c>
      <c r="C303" s="311"/>
      <c r="D303" s="109">
        <v>3</v>
      </c>
      <c r="E303" s="109">
        <v>0</v>
      </c>
      <c r="F303" s="109"/>
      <c r="G303" s="109">
        <v>0</v>
      </c>
      <c r="H303" s="109"/>
      <c r="I303" s="109">
        <v>0</v>
      </c>
      <c r="J303" s="109">
        <v>1</v>
      </c>
      <c r="K303" s="109">
        <v>0</v>
      </c>
      <c r="L303" s="109">
        <v>0</v>
      </c>
      <c r="M303" s="109">
        <v>0</v>
      </c>
      <c r="N303" s="109">
        <v>2</v>
      </c>
      <c r="O303" s="109"/>
      <c r="P303" s="109">
        <v>2</v>
      </c>
      <c r="Q303" s="109">
        <v>1</v>
      </c>
      <c r="R303" s="109">
        <v>1</v>
      </c>
      <c r="S303" s="109">
        <v>0</v>
      </c>
      <c r="T303" s="109">
        <v>3</v>
      </c>
      <c r="U303" s="109">
        <v>0</v>
      </c>
      <c r="V303" s="109"/>
      <c r="W303" s="109">
        <v>0</v>
      </c>
      <c r="X303" s="109"/>
      <c r="Y303" s="109">
        <v>0</v>
      </c>
      <c r="Z303" s="109">
        <v>0</v>
      </c>
      <c r="AA303" s="109">
        <v>0</v>
      </c>
      <c r="AB303" s="109">
        <v>0</v>
      </c>
      <c r="AC303" s="109"/>
      <c r="AD303" s="109">
        <v>0</v>
      </c>
      <c r="AE303" s="109">
        <v>0</v>
      </c>
      <c r="AF303" s="109">
        <v>0</v>
      </c>
      <c r="AG303" s="109">
        <v>0</v>
      </c>
      <c r="AH303" s="110">
        <f t="shared" ref="AH303:AH324" si="420">SUM(D303:AG303)</f>
        <v>13</v>
      </c>
    </row>
    <row r="304" spans="1:35" ht="15.75" x14ac:dyDescent="0.25">
      <c r="A304" s="292"/>
      <c r="B304" s="296" t="s">
        <v>3</v>
      </c>
      <c r="C304" s="99" t="s">
        <v>102</v>
      </c>
      <c r="D304" s="181">
        <v>178</v>
      </c>
      <c r="E304" s="181">
        <v>154</v>
      </c>
      <c r="F304" s="181"/>
      <c r="G304" s="181">
        <v>59</v>
      </c>
      <c r="H304" s="181"/>
      <c r="I304" s="181">
        <v>126</v>
      </c>
      <c r="J304" s="181">
        <v>134</v>
      </c>
      <c r="K304" s="181">
        <v>134</v>
      </c>
      <c r="L304" s="181">
        <v>152</v>
      </c>
      <c r="M304" s="181">
        <v>161</v>
      </c>
      <c r="N304" s="181">
        <v>59</v>
      </c>
      <c r="O304" s="181"/>
      <c r="P304" s="181">
        <v>14</v>
      </c>
      <c r="Q304" s="181">
        <v>145</v>
      </c>
      <c r="R304" s="181">
        <v>141</v>
      </c>
      <c r="S304" s="181">
        <v>146</v>
      </c>
      <c r="T304" s="181">
        <v>121</v>
      </c>
      <c r="U304" s="181">
        <v>60</v>
      </c>
      <c r="V304" s="181"/>
      <c r="W304" s="181">
        <v>124</v>
      </c>
      <c r="X304" s="181"/>
      <c r="Y304" s="181">
        <v>165</v>
      </c>
      <c r="Z304" s="181">
        <v>165</v>
      </c>
      <c r="AA304" s="181">
        <v>161</v>
      </c>
      <c r="AB304" s="181">
        <v>68</v>
      </c>
      <c r="AC304" s="181"/>
      <c r="AD304" s="181">
        <v>135</v>
      </c>
      <c r="AE304" s="181">
        <v>124</v>
      </c>
      <c r="AF304" s="181">
        <v>135</v>
      </c>
      <c r="AG304" s="181">
        <v>149</v>
      </c>
      <c r="AH304" s="146">
        <f t="shared" si="420"/>
        <v>3010</v>
      </c>
    </row>
    <row r="305" spans="1:34" ht="15.75" x14ac:dyDescent="0.25">
      <c r="A305" s="292"/>
      <c r="B305" s="296"/>
      <c r="C305" s="99" t="s">
        <v>103</v>
      </c>
      <c r="D305" s="181">
        <v>15</v>
      </c>
      <c r="E305" s="181">
        <v>16</v>
      </c>
      <c r="F305" s="181"/>
      <c r="G305" s="181">
        <v>9</v>
      </c>
      <c r="H305" s="181"/>
      <c r="I305" s="181">
        <v>14</v>
      </c>
      <c r="J305" s="181">
        <v>13</v>
      </c>
      <c r="K305" s="181">
        <v>13</v>
      </c>
      <c r="L305" s="181">
        <v>15</v>
      </c>
      <c r="M305" s="181">
        <v>13</v>
      </c>
      <c r="N305" s="181">
        <v>7</v>
      </c>
      <c r="O305" s="181"/>
      <c r="P305" s="181">
        <v>1</v>
      </c>
      <c r="Q305" s="181">
        <v>12</v>
      </c>
      <c r="R305" s="181">
        <v>14</v>
      </c>
      <c r="S305" s="181">
        <v>14</v>
      </c>
      <c r="T305" s="181">
        <v>12</v>
      </c>
      <c r="U305" s="181">
        <v>4</v>
      </c>
      <c r="V305" s="181"/>
      <c r="W305" s="181">
        <v>12</v>
      </c>
      <c r="X305" s="181"/>
      <c r="Y305" s="181">
        <v>19</v>
      </c>
      <c r="Z305" s="181">
        <v>19</v>
      </c>
      <c r="AA305" s="181">
        <v>13</v>
      </c>
      <c r="AB305" s="181">
        <v>8</v>
      </c>
      <c r="AC305" s="181"/>
      <c r="AD305" s="181">
        <v>15</v>
      </c>
      <c r="AE305" s="181">
        <v>12</v>
      </c>
      <c r="AF305" s="181">
        <v>15</v>
      </c>
      <c r="AG305" s="181">
        <v>17</v>
      </c>
      <c r="AH305" s="146">
        <f t="shared" si="420"/>
        <v>302</v>
      </c>
    </row>
    <row r="306" spans="1:34" ht="15.75" x14ac:dyDescent="0.25">
      <c r="A306" s="292"/>
      <c r="B306" s="296"/>
      <c r="C306" s="99" t="s">
        <v>117</v>
      </c>
      <c r="D306" s="181">
        <v>121</v>
      </c>
      <c r="E306" s="181">
        <v>120</v>
      </c>
      <c r="F306" s="181"/>
      <c r="G306" s="181">
        <v>38</v>
      </c>
      <c r="H306" s="181"/>
      <c r="I306" s="181">
        <v>103</v>
      </c>
      <c r="J306" s="181">
        <v>111</v>
      </c>
      <c r="K306" s="181">
        <v>111</v>
      </c>
      <c r="L306" s="181">
        <v>104</v>
      </c>
      <c r="M306" s="181">
        <v>118</v>
      </c>
      <c r="N306" s="181">
        <v>39</v>
      </c>
      <c r="O306" s="181"/>
      <c r="P306" s="181">
        <v>6</v>
      </c>
      <c r="Q306" s="181">
        <v>121</v>
      </c>
      <c r="R306" s="181">
        <v>106</v>
      </c>
      <c r="S306" s="181">
        <v>123</v>
      </c>
      <c r="T306" s="181">
        <v>106</v>
      </c>
      <c r="U306" s="181">
        <v>50</v>
      </c>
      <c r="V306" s="181"/>
      <c r="W306" s="181">
        <v>104</v>
      </c>
      <c r="X306" s="181"/>
      <c r="Y306" s="181">
        <v>130</v>
      </c>
      <c r="Z306" s="181">
        <v>130</v>
      </c>
      <c r="AA306" s="181">
        <v>118</v>
      </c>
      <c r="AB306" s="181">
        <v>38</v>
      </c>
      <c r="AC306" s="181"/>
      <c r="AD306" s="181">
        <v>111</v>
      </c>
      <c r="AE306" s="181">
        <v>104</v>
      </c>
      <c r="AF306" s="181">
        <v>111</v>
      </c>
      <c r="AG306" s="181">
        <v>113</v>
      </c>
      <c r="AH306" s="146">
        <f t="shared" si="420"/>
        <v>2336</v>
      </c>
    </row>
    <row r="307" spans="1:34" ht="15.75" x14ac:dyDescent="0.25">
      <c r="A307" s="292"/>
      <c r="B307" s="296"/>
      <c r="C307" s="99" t="s">
        <v>118</v>
      </c>
      <c r="D307" s="181">
        <v>10</v>
      </c>
      <c r="E307" s="181">
        <v>11</v>
      </c>
      <c r="F307" s="181"/>
      <c r="G307" s="181">
        <v>4</v>
      </c>
      <c r="H307" s="181"/>
      <c r="I307" s="181">
        <v>14</v>
      </c>
      <c r="J307" s="181">
        <v>7</v>
      </c>
      <c r="K307" s="181">
        <v>7</v>
      </c>
      <c r="L307" s="181">
        <v>15</v>
      </c>
      <c r="M307" s="181">
        <v>9</v>
      </c>
      <c r="N307" s="181">
        <v>4</v>
      </c>
      <c r="O307" s="181"/>
      <c r="P307" s="181">
        <v>2</v>
      </c>
      <c r="Q307" s="181">
        <v>13</v>
      </c>
      <c r="R307" s="181">
        <v>9</v>
      </c>
      <c r="S307" s="181">
        <v>15</v>
      </c>
      <c r="T307" s="181">
        <v>14</v>
      </c>
      <c r="U307" s="181">
        <v>7</v>
      </c>
      <c r="V307" s="181"/>
      <c r="W307" s="181">
        <v>10</v>
      </c>
      <c r="X307" s="181"/>
      <c r="Y307" s="181">
        <v>15</v>
      </c>
      <c r="Z307" s="181">
        <v>15</v>
      </c>
      <c r="AA307" s="181">
        <v>9</v>
      </c>
      <c r="AB307" s="181">
        <v>9</v>
      </c>
      <c r="AC307" s="181"/>
      <c r="AD307" s="181">
        <v>10</v>
      </c>
      <c r="AE307" s="181">
        <v>10</v>
      </c>
      <c r="AF307" s="181">
        <v>10</v>
      </c>
      <c r="AG307" s="181">
        <v>14</v>
      </c>
      <c r="AH307" s="146">
        <f t="shared" si="420"/>
        <v>243</v>
      </c>
    </row>
    <row r="308" spans="1:34" ht="15.75" x14ac:dyDescent="0.25">
      <c r="A308" s="292"/>
      <c r="B308" s="296"/>
      <c r="C308" s="99" t="s">
        <v>104</v>
      </c>
      <c r="D308" s="181">
        <v>135</v>
      </c>
      <c r="E308" s="181">
        <v>145</v>
      </c>
      <c r="F308" s="181"/>
      <c r="G308" s="181">
        <v>93</v>
      </c>
      <c r="H308" s="181"/>
      <c r="I308" s="181">
        <v>137</v>
      </c>
      <c r="J308" s="181">
        <v>123</v>
      </c>
      <c r="K308" s="181">
        <v>123</v>
      </c>
      <c r="L308" s="181">
        <v>129</v>
      </c>
      <c r="M308" s="181">
        <v>145</v>
      </c>
      <c r="N308" s="181">
        <v>81</v>
      </c>
      <c r="O308" s="181"/>
      <c r="P308" s="181">
        <v>21</v>
      </c>
      <c r="Q308" s="181">
        <v>131</v>
      </c>
      <c r="R308" s="181">
        <v>146</v>
      </c>
      <c r="S308" s="181">
        <v>129</v>
      </c>
      <c r="T308" s="181">
        <v>153</v>
      </c>
      <c r="U308" s="181">
        <v>77</v>
      </c>
      <c r="V308" s="181"/>
      <c r="W308" s="181">
        <v>162</v>
      </c>
      <c r="X308" s="181"/>
      <c r="Y308" s="181">
        <v>133</v>
      </c>
      <c r="Z308" s="181">
        <v>133</v>
      </c>
      <c r="AA308" s="181">
        <v>145</v>
      </c>
      <c r="AB308" s="181">
        <v>79</v>
      </c>
      <c r="AC308" s="181"/>
      <c r="AD308" s="181">
        <v>123</v>
      </c>
      <c r="AE308" s="181">
        <v>162</v>
      </c>
      <c r="AF308" s="181">
        <v>123</v>
      </c>
      <c r="AG308" s="181">
        <v>144</v>
      </c>
      <c r="AH308" s="146">
        <f t="shared" si="420"/>
        <v>2972</v>
      </c>
    </row>
    <row r="309" spans="1:34" ht="15.75" x14ac:dyDescent="0.25">
      <c r="A309" s="292"/>
      <c r="B309" s="296"/>
      <c r="C309" s="99" t="s">
        <v>105</v>
      </c>
      <c r="D309" s="181">
        <v>21</v>
      </c>
      <c r="E309" s="181">
        <v>17</v>
      </c>
      <c r="F309" s="181"/>
      <c r="G309" s="181">
        <v>10</v>
      </c>
      <c r="H309" s="181"/>
      <c r="I309" s="181">
        <v>19</v>
      </c>
      <c r="J309" s="181">
        <v>17</v>
      </c>
      <c r="K309" s="181">
        <v>17</v>
      </c>
      <c r="L309" s="181">
        <v>20</v>
      </c>
      <c r="M309" s="181">
        <v>20</v>
      </c>
      <c r="N309" s="181">
        <v>12</v>
      </c>
      <c r="O309" s="181"/>
      <c r="P309" s="181">
        <v>5</v>
      </c>
      <c r="Q309" s="181">
        <v>15</v>
      </c>
      <c r="R309" s="181">
        <v>19</v>
      </c>
      <c r="S309" s="181">
        <v>18</v>
      </c>
      <c r="T309" s="181">
        <v>20</v>
      </c>
      <c r="U309" s="181">
        <v>9</v>
      </c>
      <c r="V309" s="181"/>
      <c r="W309" s="181">
        <v>21</v>
      </c>
      <c r="X309" s="181"/>
      <c r="Y309" s="181">
        <v>20</v>
      </c>
      <c r="Z309" s="181">
        <v>20</v>
      </c>
      <c r="AA309" s="181">
        <v>20</v>
      </c>
      <c r="AB309" s="181">
        <v>14</v>
      </c>
      <c r="AC309" s="181"/>
      <c r="AD309" s="181">
        <v>16</v>
      </c>
      <c r="AE309" s="181">
        <v>21</v>
      </c>
      <c r="AF309" s="181">
        <v>16</v>
      </c>
      <c r="AG309" s="181">
        <v>20</v>
      </c>
      <c r="AH309" s="146">
        <f t="shared" si="420"/>
        <v>407</v>
      </c>
    </row>
    <row r="310" spans="1:34" ht="15.75" x14ac:dyDescent="0.25">
      <c r="A310" s="292"/>
      <c r="B310" s="296"/>
      <c r="C310" s="99" t="s">
        <v>106</v>
      </c>
      <c r="D310" s="181">
        <v>202</v>
      </c>
      <c r="E310" s="181">
        <v>189</v>
      </c>
      <c r="F310" s="181"/>
      <c r="G310" s="181">
        <v>76</v>
      </c>
      <c r="H310" s="181"/>
      <c r="I310" s="181">
        <v>185</v>
      </c>
      <c r="J310" s="181">
        <v>187</v>
      </c>
      <c r="K310" s="181">
        <v>187</v>
      </c>
      <c r="L310" s="181">
        <v>207</v>
      </c>
      <c r="M310" s="181">
        <v>186</v>
      </c>
      <c r="N310" s="181">
        <v>76</v>
      </c>
      <c r="O310" s="181"/>
      <c r="P310" s="181">
        <v>13</v>
      </c>
      <c r="Q310" s="181">
        <v>182</v>
      </c>
      <c r="R310" s="181">
        <v>192</v>
      </c>
      <c r="S310" s="181">
        <v>186</v>
      </c>
      <c r="T310" s="181">
        <v>179</v>
      </c>
      <c r="U310" s="181">
        <v>72</v>
      </c>
      <c r="V310" s="181"/>
      <c r="W310" s="181">
        <v>178</v>
      </c>
      <c r="X310" s="181"/>
      <c r="Y310" s="181">
        <v>195</v>
      </c>
      <c r="Z310" s="181">
        <v>195</v>
      </c>
      <c r="AA310" s="181">
        <v>186</v>
      </c>
      <c r="AB310" s="181">
        <v>80</v>
      </c>
      <c r="AC310" s="181"/>
      <c r="AD310" s="181">
        <v>193</v>
      </c>
      <c r="AE310" s="181">
        <v>178</v>
      </c>
      <c r="AF310" s="181">
        <v>193</v>
      </c>
      <c r="AG310" s="181">
        <v>183</v>
      </c>
      <c r="AH310" s="146">
        <f t="shared" si="420"/>
        <v>3900</v>
      </c>
    </row>
    <row r="311" spans="1:34" ht="15.75" x14ac:dyDescent="0.25">
      <c r="A311" s="292"/>
      <c r="B311" s="296"/>
      <c r="C311" s="99" t="s">
        <v>107</v>
      </c>
      <c r="D311" s="181">
        <v>12</v>
      </c>
      <c r="E311" s="181">
        <v>12</v>
      </c>
      <c r="F311" s="181"/>
      <c r="G311" s="181">
        <v>6</v>
      </c>
      <c r="H311" s="181"/>
      <c r="I311" s="181">
        <v>15</v>
      </c>
      <c r="J311" s="181">
        <v>9</v>
      </c>
      <c r="K311" s="181">
        <v>9</v>
      </c>
      <c r="L311" s="181">
        <v>10</v>
      </c>
      <c r="M311" s="181">
        <v>11</v>
      </c>
      <c r="N311" s="181">
        <v>5</v>
      </c>
      <c r="O311" s="181"/>
      <c r="P311" s="181">
        <v>1</v>
      </c>
      <c r="Q311" s="181">
        <v>10</v>
      </c>
      <c r="R311" s="181">
        <v>10</v>
      </c>
      <c r="S311" s="181">
        <v>10</v>
      </c>
      <c r="T311" s="181">
        <v>11</v>
      </c>
      <c r="U311" s="181">
        <v>4</v>
      </c>
      <c r="V311" s="181"/>
      <c r="W311" s="181">
        <v>10</v>
      </c>
      <c r="X311" s="181"/>
      <c r="Y311" s="181">
        <v>13</v>
      </c>
      <c r="Z311" s="181">
        <v>13</v>
      </c>
      <c r="AA311" s="181">
        <v>11</v>
      </c>
      <c r="AB311" s="181">
        <v>5</v>
      </c>
      <c r="AC311" s="181"/>
      <c r="AD311" s="181">
        <v>10</v>
      </c>
      <c r="AE311" s="181">
        <v>10</v>
      </c>
      <c r="AF311" s="181">
        <v>10</v>
      </c>
      <c r="AG311" s="181">
        <v>10</v>
      </c>
      <c r="AH311" s="146">
        <f t="shared" si="420"/>
        <v>227</v>
      </c>
    </row>
    <row r="312" spans="1:34" ht="15.75" x14ac:dyDescent="0.25">
      <c r="A312" s="292"/>
      <c r="B312" s="296"/>
      <c r="C312" s="99" t="s">
        <v>108</v>
      </c>
      <c r="D312" s="181">
        <v>82</v>
      </c>
      <c r="E312" s="181">
        <v>96</v>
      </c>
      <c r="F312" s="181"/>
      <c r="G312" s="181">
        <v>47</v>
      </c>
      <c r="H312" s="181"/>
      <c r="I312" s="181">
        <v>91</v>
      </c>
      <c r="J312" s="181">
        <v>85</v>
      </c>
      <c r="K312" s="181">
        <v>85</v>
      </c>
      <c r="L312" s="181">
        <v>74</v>
      </c>
      <c r="M312" s="181">
        <v>86</v>
      </c>
      <c r="N312" s="181">
        <v>50</v>
      </c>
      <c r="O312" s="181"/>
      <c r="P312" s="181">
        <v>16</v>
      </c>
      <c r="Q312" s="181">
        <v>78</v>
      </c>
      <c r="R312" s="181">
        <v>82</v>
      </c>
      <c r="S312" s="181">
        <v>78</v>
      </c>
      <c r="T312" s="181">
        <v>82</v>
      </c>
      <c r="U312" s="181">
        <v>36</v>
      </c>
      <c r="V312" s="181"/>
      <c r="W312" s="181">
        <v>94</v>
      </c>
      <c r="X312" s="181"/>
      <c r="Y312" s="181">
        <v>90</v>
      </c>
      <c r="Z312" s="181">
        <v>90</v>
      </c>
      <c r="AA312" s="181">
        <v>86</v>
      </c>
      <c r="AB312" s="181">
        <v>42</v>
      </c>
      <c r="AC312" s="181"/>
      <c r="AD312" s="181">
        <v>70</v>
      </c>
      <c r="AE312" s="181">
        <v>94</v>
      </c>
      <c r="AF312" s="181">
        <v>70</v>
      </c>
      <c r="AG312" s="181">
        <v>76</v>
      </c>
      <c r="AH312" s="146">
        <f t="shared" si="420"/>
        <v>1780</v>
      </c>
    </row>
    <row r="313" spans="1:34" ht="15.75" x14ac:dyDescent="0.25">
      <c r="A313" s="292"/>
      <c r="B313" s="296"/>
      <c r="C313" s="99" t="s">
        <v>109</v>
      </c>
      <c r="D313" s="181">
        <v>10</v>
      </c>
      <c r="E313" s="181">
        <v>10</v>
      </c>
      <c r="F313" s="181"/>
      <c r="G313" s="181">
        <v>9</v>
      </c>
      <c r="H313" s="181"/>
      <c r="I313" s="181">
        <v>9</v>
      </c>
      <c r="J313" s="181">
        <v>8</v>
      </c>
      <c r="K313" s="181">
        <v>8</v>
      </c>
      <c r="L313" s="181">
        <v>8</v>
      </c>
      <c r="M313" s="181">
        <v>11</v>
      </c>
      <c r="N313" s="181">
        <v>7</v>
      </c>
      <c r="O313" s="181"/>
      <c r="P313" s="181">
        <v>4</v>
      </c>
      <c r="Q313" s="181">
        <v>10</v>
      </c>
      <c r="R313" s="181">
        <v>8</v>
      </c>
      <c r="S313" s="181">
        <v>7</v>
      </c>
      <c r="T313" s="181">
        <v>9</v>
      </c>
      <c r="U313" s="181">
        <v>7</v>
      </c>
      <c r="V313" s="181"/>
      <c r="W313" s="181">
        <v>12</v>
      </c>
      <c r="X313" s="181"/>
      <c r="Y313" s="181">
        <v>11</v>
      </c>
      <c r="Z313" s="181">
        <v>11</v>
      </c>
      <c r="AA313" s="181">
        <v>11</v>
      </c>
      <c r="AB313" s="181">
        <v>7</v>
      </c>
      <c r="AC313" s="181"/>
      <c r="AD313" s="181">
        <v>7</v>
      </c>
      <c r="AE313" s="181">
        <v>12</v>
      </c>
      <c r="AF313" s="181">
        <v>7</v>
      </c>
      <c r="AG313" s="181">
        <v>11</v>
      </c>
      <c r="AH313" s="146">
        <f t="shared" si="420"/>
        <v>214</v>
      </c>
    </row>
    <row r="314" spans="1:34" ht="15.75" x14ac:dyDescent="0.25">
      <c r="A314" s="292"/>
      <c r="B314" s="296"/>
      <c r="C314" s="99" t="s">
        <v>110</v>
      </c>
      <c r="D314" s="181">
        <v>67</v>
      </c>
      <c r="E314" s="181">
        <v>62</v>
      </c>
      <c r="F314" s="181"/>
      <c r="G314" s="181">
        <v>26</v>
      </c>
      <c r="H314" s="181"/>
      <c r="I314" s="181">
        <v>47</v>
      </c>
      <c r="J314" s="181">
        <v>48</v>
      </c>
      <c r="K314" s="181">
        <v>48</v>
      </c>
      <c r="L314" s="181">
        <v>68</v>
      </c>
      <c r="M314" s="181">
        <v>68</v>
      </c>
      <c r="N314" s="181">
        <v>32</v>
      </c>
      <c r="O314" s="181"/>
      <c r="P314" s="181">
        <v>5</v>
      </c>
      <c r="Q314" s="181">
        <v>58</v>
      </c>
      <c r="R314" s="181">
        <v>53</v>
      </c>
      <c r="S314" s="181">
        <v>52</v>
      </c>
      <c r="T314" s="181">
        <v>47</v>
      </c>
      <c r="U314" s="181">
        <v>17</v>
      </c>
      <c r="V314" s="181"/>
      <c r="W314" s="181">
        <v>46</v>
      </c>
      <c r="X314" s="181"/>
      <c r="Y314" s="181">
        <v>63</v>
      </c>
      <c r="Z314" s="181">
        <v>63</v>
      </c>
      <c r="AA314" s="181">
        <v>68</v>
      </c>
      <c r="AB314" s="181">
        <v>27</v>
      </c>
      <c r="AC314" s="181"/>
      <c r="AD314" s="181">
        <v>53</v>
      </c>
      <c r="AE314" s="181">
        <v>46</v>
      </c>
      <c r="AF314" s="181">
        <v>53</v>
      </c>
      <c r="AG314" s="181">
        <v>59</v>
      </c>
      <c r="AH314" s="146">
        <f t="shared" si="420"/>
        <v>1176</v>
      </c>
    </row>
    <row r="315" spans="1:34" ht="15.75" x14ac:dyDescent="0.25">
      <c r="A315" s="292"/>
      <c r="B315" s="296"/>
      <c r="C315" s="99" t="s">
        <v>111</v>
      </c>
      <c r="D315" s="181">
        <v>5</v>
      </c>
      <c r="E315" s="181">
        <v>6</v>
      </c>
      <c r="F315" s="181"/>
      <c r="G315" s="181">
        <v>2</v>
      </c>
      <c r="H315" s="181"/>
      <c r="I315" s="181">
        <v>6</v>
      </c>
      <c r="J315" s="181">
        <v>7</v>
      </c>
      <c r="K315" s="181">
        <v>7</v>
      </c>
      <c r="L315" s="181">
        <v>7</v>
      </c>
      <c r="M315" s="181">
        <v>6</v>
      </c>
      <c r="N315" s="181">
        <v>2</v>
      </c>
      <c r="O315" s="181"/>
      <c r="P315" s="181">
        <v>1</v>
      </c>
      <c r="Q315" s="181">
        <v>4</v>
      </c>
      <c r="R315" s="181">
        <v>6</v>
      </c>
      <c r="S315" s="181">
        <v>4</v>
      </c>
      <c r="T315" s="181">
        <v>6</v>
      </c>
      <c r="U315" s="181">
        <v>1</v>
      </c>
      <c r="V315" s="181"/>
      <c r="W315" s="181">
        <v>5</v>
      </c>
      <c r="X315" s="181"/>
      <c r="Y315" s="181">
        <v>5</v>
      </c>
      <c r="Z315" s="181">
        <v>5</v>
      </c>
      <c r="AA315" s="181">
        <v>6</v>
      </c>
      <c r="AB315" s="181">
        <v>1</v>
      </c>
      <c r="AC315" s="181"/>
      <c r="AD315" s="181">
        <v>6</v>
      </c>
      <c r="AE315" s="181">
        <v>5</v>
      </c>
      <c r="AF315" s="181">
        <v>6</v>
      </c>
      <c r="AG315" s="181">
        <v>6</v>
      </c>
      <c r="AH315" s="146">
        <f t="shared" si="420"/>
        <v>115</v>
      </c>
    </row>
    <row r="316" spans="1:34" ht="15.75" x14ac:dyDescent="0.25">
      <c r="A316" s="292"/>
      <c r="B316" s="296"/>
      <c r="C316" s="99" t="s">
        <v>112</v>
      </c>
      <c r="D316" s="181">
        <v>15</v>
      </c>
      <c r="E316" s="181">
        <v>30</v>
      </c>
      <c r="F316" s="181"/>
      <c r="G316" s="181">
        <v>5</v>
      </c>
      <c r="H316" s="181"/>
      <c r="I316" s="181">
        <v>108</v>
      </c>
      <c r="J316" s="181">
        <v>104</v>
      </c>
      <c r="K316" s="181">
        <v>104</v>
      </c>
      <c r="L316" s="181">
        <v>54</v>
      </c>
      <c r="M316" s="181">
        <v>20</v>
      </c>
      <c r="N316" s="181">
        <v>4</v>
      </c>
      <c r="O316" s="181"/>
      <c r="P316" s="181">
        <v>7</v>
      </c>
      <c r="Q316" s="181">
        <v>83</v>
      </c>
      <c r="R316" s="181">
        <v>84</v>
      </c>
      <c r="S316" s="181">
        <v>84</v>
      </c>
      <c r="T316" s="181">
        <v>107</v>
      </c>
      <c r="U316" s="181">
        <v>35</v>
      </c>
      <c r="V316" s="181"/>
      <c r="W316" s="181">
        <v>75</v>
      </c>
      <c r="X316" s="181"/>
      <c r="Y316" s="181">
        <v>14</v>
      </c>
      <c r="Z316" s="181">
        <v>14</v>
      </c>
      <c r="AA316" s="181">
        <v>20</v>
      </c>
      <c r="AB316" s="181">
        <v>5</v>
      </c>
      <c r="AC316" s="181"/>
      <c r="AD316" s="181">
        <v>114</v>
      </c>
      <c r="AE316" s="181">
        <v>75</v>
      </c>
      <c r="AF316" s="181">
        <v>114</v>
      </c>
      <c r="AG316" s="181">
        <v>60</v>
      </c>
      <c r="AH316" s="147">
        <f t="shared" si="420"/>
        <v>1335</v>
      </c>
    </row>
    <row r="317" spans="1:34" ht="15.75" x14ac:dyDescent="0.25">
      <c r="A317" s="292"/>
      <c r="B317" s="296"/>
      <c r="C317" s="99" t="s">
        <v>113</v>
      </c>
      <c r="D317" s="181">
        <v>0</v>
      </c>
      <c r="E317" s="181">
        <v>2</v>
      </c>
      <c r="F317" s="181"/>
      <c r="G317" s="181">
        <v>1</v>
      </c>
      <c r="H317" s="181"/>
      <c r="I317" s="181">
        <v>7</v>
      </c>
      <c r="J317" s="181">
        <v>14</v>
      </c>
      <c r="K317" s="181">
        <v>14</v>
      </c>
      <c r="L317" s="181">
        <v>7</v>
      </c>
      <c r="M317" s="181">
        <v>1</v>
      </c>
      <c r="N317" s="181">
        <v>0</v>
      </c>
      <c r="O317" s="181"/>
      <c r="P317" s="181">
        <v>0</v>
      </c>
      <c r="Q317" s="181">
        <v>6</v>
      </c>
      <c r="R317" s="181">
        <v>6</v>
      </c>
      <c r="S317" s="181">
        <v>10</v>
      </c>
      <c r="T317" s="181">
        <v>11</v>
      </c>
      <c r="U317" s="181">
        <v>0</v>
      </c>
      <c r="V317" s="181"/>
      <c r="W317" s="181">
        <v>7</v>
      </c>
      <c r="X317" s="181"/>
      <c r="Y317" s="181">
        <v>1</v>
      </c>
      <c r="Z317" s="181">
        <v>1</v>
      </c>
      <c r="AA317" s="181">
        <v>1</v>
      </c>
      <c r="AB317" s="181">
        <v>0</v>
      </c>
      <c r="AC317" s="181"/>
      <c r="AD317" s="181">
        <v>13</v>
      </c>
      <c r="AE317" s="181">
        <v>7</v>
      </c>
      <c r="AF317" s="181">
        <v>13</v>
      </c>
      <c r="AG317" s="181">
        <v>6</v>
      </c>
      <c r="AH317" s="147">
        <f t="shared" si="420"/>
        <v>128</v>
      </c>
    </row>
    <row r="318" spans="1:34" ht="16.5" thickBot="1" x14ac:dyDescent="0.3">
      <c r="A318" s="292"/>
      <c r="B318" s="296"/>
      <c r="C318" s="100" t="s">
        <v>114</v>
      </c>
      <c r="D318" s="181">
        <v>27</v>
      </c>
      <c r="E318" s="181">
        <v>30</v>
      </c>
      <c r="F318" s="181"/>
      <c r="G318" s="181">
        <v>15</v>
      </c>
      <c r="H318" s="181"/>
      <c r="I318" s="181">
        <v>19</v>
      </c>
      <c r="J318" s="181">
        <v>33</v>
      </c>
      <c r="K318" s="181">
        <v>33</v>
      </c>
      <c r="L318" s="181">
        <v>30</v>
      </c>
      <c r="M318" s="181">
        <v>45</v>
      </c>
      <c r="N318" s="181">
        <v>22</v>
      </c>
      <c r="O318" s="181"/>
      <c r="P318" s="181">
        <v>18</v>
      </c>
      <c r="Q318" s="181">
        <v>32</v>
      </c>
      <c r="R318" s="181">
        <v>24</v>
      </c>
      <c r="S318" s="181">
        <v>24</v>
      </c>
      <c r="T318" s="181">
        <v>22</v>
      </c>
      <c r="U318" s="181">
        <v>21</v>
      </c>
      <c r="V318" s="181"/>
      <c r="W318" s="181">
        <v>40</v>
      </c>
      <c r="X318" s="181"/>
      <c r="Y318" s="181">
        <v>26</v>
      </c>
      <c r="Z318" s="181">
        <v>26</v>
      </c>
      <c r="AA318" s="181">
        <v>45</v>
      </c>
      <c r="AB318" s="181">
        <v>17</v>
      </c>
      <c r="AC318" s="181"/>
      <c r="AD318" s="181">
        <v>24</v>
      </c>
      <c r="AE318" s="181">
        <v>40</v>
      </c>
      <c r="AF318" s="181">
        <v>24</v>
      </c>
      <c r="AG318" s="181">
        <v>32</v>
      </c>
      <c r="AH318" s="151">
        <f t="shared" si="420"/>
        <v>669</v>
      </c>
    </row>
    <row r="319" spans="1:34" ht="18.75" x14ac:dyDescent="0.25">
      <c r="A319" s="292"/>
      <c r="B319" s="297" t="s">
        <v>72</v>
      </c>
      <c r="C319" s="298"/>
      <c r="D319" s="182">
        <f t="shared" ref="D319" si="421">SUM(D304:D318)</f>
        <v>900</v>
      </c>
      <c r="E319" s="182">
        <f t="shared" ref="E319:I319" si="422">SUM(E304:E318)</f>
        <v>900</v>
      </c>
      <c r="F319" s="181"/>
      <c r="G319" s="182">
        <f t="shared" ref="G319" si="423">SUM(G304:G318)</f>
        <v>400</v>
      </c>
      <c r="H319" s="182"/>
      <c r="I319" s="182">
        <f t="shared" si="422"/>
        <v>900</v>
      </c>
      <c r="J319" s="182">
        <f t="shared" ref="J319:AF319" si="424">SUM(J304:J318)</f>
        <v>900</v>
      </c>
      <c r="K319" s="182">
        <f t="shared" si="424"/>
        <v>900</v>
      </c>
      <c r="L319" s="182">
        <f t="shared" si="424"/>
        <v>900</v>
      </c>
      <c r="M319" s="182">
        <f t="shared" si="424"/>
        <v>900</v>
      </c>
      <c r="N319" s="182">
        <f t="shared" si="424"/>
        <v>400</v>
      </c>
      <c r="O319" s="182"/>
      <c r="P319" s="182">
        <f t="shared" si="424"/>
        <v>114</v>
      </c>
      <c r="Q319" s="182">
        <f t="shared" si="424"/>
        <v>900</v>
      </c>
      <c r="R319" s="182">
        <f t="shared" si="424"/>
        <v>900</v>
      </c>
      <c r="S319" s="182">
        <f t="shared" si="424"/>
        <v>900</v>
      </c>
      <c r="T319" s="182">
        <f t="shared" si="424"/>
        <v>900</v>
      </c>
      <c r="U319" s="182">
        <f t="shared" si="424"/>
        <v>400</v>
      </c>
      <c r="V319" s="181"/>
      <c r="W319" s="182">
        <f t="shared" si="424"/>
        <v>900</v>
      </c>
      <c r="X319" s="181"/>
      <c r="Y319" s="182">
        <f t="shared" si="424"/>
        <v>900</v>
      </c>
      <c r="Z319" s="182">
        <f t="shared" si="424"/>
        <v>900</v>
      </c>
      <c r="AA319" s="182">
        <f t="shared" si="424"/>
        <v>900</v>
      </c>
      <c r="AB319" s="182">
        <f t="shared" si="424"/>
        <v>400</v>
      </c>
      <c r="AC319" s="182"/>
      <c r="AD319" s="182">
        <f t="shared" si="424"/>
        <v>900</v>
      </c>
      <c r="AE319" s="182">
        <f t="shared" si="424"/>
        <v>900</v>
      </c>
      <c r="AF319" s="182">
        <f t="shared" si="424"/>
        <v>900</v>
      </c>
      <c r="AG319" s="182">
        <f t="shared" ref="AG319" si="425">SUM(AG304:AG318)</f>
        <v>900</v>
      </c>
      <c r="AH319" s="150">
        <f t="shared" si="420"/>
        <v>18814</v>
      </c>
    </row>
    <row r="320" spans="1:34" ht="18.75" x14ac:dyDescent="0.25">
      <c r="A320" s="292"/>
      <c r="B320" s="299" t="s">
        <v>71</v>
      </c>
      <c r="C320" s="300"/>
      <c r="D320" s="104">
        <v>900</v>
      </c>
      <c r="E320" s="104">
        <v>900</v>
      </c>
      <c r="F320" s="181"/>
      <c r="G320" s="104">
        <v>400</v>
      </c>
      <c r="H320" s="104"/>
      <c r="I320" s="104">
        <v>900</v>
      </c>
      <c r="J320" s="104">
        <v>900</v>
      </c>
      <c r="K320" s="104">
        <v>900</v>
      </c>
      <c r="L320" s="104">
        <v>900</v>
      </c>
      <c r="M320" s="104">
        <v>900</v>
      </c>
      <c r="N320" s="104">
        <v>400</v>
      </c>
      <c r="O320" s="104"/>
      <c r="P320" s="104">
        <v>900</v>
      </c>
      <c r="Q320" s="104">
        <v>900</v>
      </c>
      <c r="R320" s="104">
        <v>900</v>
      </c>
      <c r="S320" s="104">
        <v>900</v>
      </c>
      <c r="T320" s="104">
        <v>900</v>
      </c>
      <c r="U320" s="104">
        <v>400</v>
      </c>
      <c r="V320" s="104"/>
      <c r="W320" s="104">
        <v>900</v>
      </c>
      <c r="X320" s="181"/>
      <c r="Y320" s="104">
        <v>900</v>
      </c>
      <c r="Z320" s="104">
        <v>900</v>
      </c>
      <c r="AA320" s="104">
        <v>900</v>
      </c>
      <c r="AB320" s="104">
        <v>400</v>
      </c>
      <c r="AC320" s="104"/>
      <c r="AD320" s="104">
        <v>900</v>
      </c>
      <c r="AE320" s="104">
        <v>900</v>
      </c>
      <c r="AF320" s="104">
        <v>900</v>
      </c>
      <c r="AG320" s="104">
        <v>900</v>
      </c>
      <c r="AH320" s="145">
        <f>SUM(D320:AG320)</f>
        <v>19600</v>
      </c>
    </row>
    <row r="321" spans="1:35" ht="18.75" x14ac:dyDescent="0.25">
      <c r="A321" s="292"/>
      <c r="B321" s="301" t="s">
        <v>115</v>
      </c>
      <c r="C321" s="302"/>
      <c r="D321" s="104">
        <v>900</v>
      </c>
      <c r="E321" s="104">
        <v>900</v>
      </c>
      <c r="F321" s="181"/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81"/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46">
        <f t="shared" si="420"/>
        <v>19600</v>
      </c>
    </row>
    <row r="322" spans="1:35" ht="18.75" x14ac:dyDescent="0.25">
      <c r="A322" s="292"/>
      <c r="B322" s="301" t="s">
        <v>125</v>
      </c>
      <c r="C322" s="302"/>
      <c r="D322" s="104">
        <f t="shared" ref="D322" si="426">D321-D320</f>
        <v>0</v>
      </c>
      <c r="E322" s="104">
        <f t="shared" ref="E322:I322" si="427">E321-E320</f>
        <v>0</v>
      </c>
      <c r="F322" s="181"/>
      <c r="G322" s="104">
        <f t="shared" ref="G322" si="428">G321-G320</f>
        <v>0</v>
      </c>
      <c r="H322" s="104"/>
      <c r="I322" s="104">
        <f t="shared" si="427"/>
        <v>0</v>
      </c>
      <c r="J322" s="104">
        <f t="shared" ref="J322:AF322" si="429">J321-J320</f>
        <v>0</v>
      </c>
      <c r="K322" s="104">
        <f t="shared" si="429"/>
        <v>0</v>
      </c>
      <c r="L322" s="104">
        <f t="shared" si="429"/>
        <v>0</v>
      </c>
      <c r="M322" s="104">
        <f t="shared" si="429"/>
        <v>0</v>
      </c>
      <c r="N322" s="104">
        <f t="shared" si="429"/>
        <v>0</v>
      </c>
      <c r="O322" s="104"/>
      <c r="P322" s="104">
        <f t="shared" si="429"/>
        <v>0</v>
      </c>
      <c r="Q322" s="104">
        <f t="shared" si="429"/>
        <v>0</v>
      </c>
      <c r="R322" s="104">
        <f t="shared" si="429"/>
        <v>0</v>
      </c>
      <c r="S322" s="104">
        <f t="shared" si="429"/>
        <v>0</v>
      </c>
      <c r="T322" s="104">
        <f t="shared" si="429"/>
        <v>0</v>
      </c>
      <c r="U322" s="104">
        <f t="shared" si="429"/>
        <v>0</v>
      </c>
      <c r="V322" s="104"/>
      <c r="W322" s="104">
        <f t="shared" si="429"/>
        <v>0</v>
      </c>
      <c r="X322" s="181"/>
      <c r="Y322" s="104">
        <f t="shared" si="429"/>
        <v>0</v>
      </c>
      <c r="Z322" s="104">
        <f t="shared" si="429"/>
        <v>0</v>
      </c>
      <c r="AA322" s="104">
        <f t="shared" si="429"/>
        <v>0</v>
      </c>
      <c r="AB322" s="104">
        <f t="shared" si="429"/>
        <v>0</v>
      </c>
      <c r="AC322" s="104"/>
      <c r="AD322" s="104">
        <f t="shared" si="429"/>
        <v>0</v>
      </c>
      <c r="AE322" s="104">
        <f t="shared" si="429"/>
        <v>0</v>
      </c>
      <c r="AF322" s="104">
        <f t="shared" si="429"/>
        <v>0</v>
      </c>
      <c r="AG322" s="104">
        <f t="shared" ref="AG322" si="430">AG321-AG320</f>
        <v>0</v>
      </c>
      <c r="AH322" s="153">
        <f t="shared" si="420"/>
        <v>0</v>
      </c>
    </row>
    <row r="323" spans="1:35" ht="18.75" x14ac:dyDescent="0.25">
      <c r="A323" s="292"/>
      <c r="B323" s="301" t="s">
        <v>197</v>
      </c>
      <c r="C323" s="302"/>
      <c r="D323" s="104">
        <f>D321-D319</f>
        <v>0</v>
      </c>
      <c r="E323" s="104">
        <f>E321-E319</f>
        <v>0</v>
      </c>
      <c r="F323" s="181"/>
      <c r="G323" s="104">
        <f t="shared" ref="G323" si="431">G321-G319</f>
        <v>0</v>
      </c>
      <c r="H323" s="104"/>
      <c r="I323" s="104">
        <f t="shared" ref="I323" si="432">I321-I319</f>
        <v>0</v>
      </c>
      <c r="J323" s="104">
        <f t="shared" ref="J323:AF323" si="433">J321-J319</f>
        <v>0</v>
      </c>
      <c r="K323" s="104">
        <f t="shared" si="433"/>
        <v>0</v>
      </c>
      <c r="L323" s="104">
        <f t="shared" si="433"/>
        <v>0</v>
      </c>
      <c r="M323" s="104">
        <f t="shared" si="433"/>
        <v>0</v>
      </c>
      <c r="N323" s="104">
        <f t="shared" si="433"/>
        <v>0</v>
      </c>
      <c r="O323" s="104"/>
      <c r="P323" s="104">
        <f t="shared" si="433"/>
        <v>786</v>
      </c>
      <c r="Q323" s="104">
        <f t="shared" si="433"/>
        <v>0</v>
      </c>
      <c r="R323" s="104">
        <f t="shared" si="433"/>
        <v>0</v>
      </c>
      <c r="S323" s="104">
        <f t="shared" si="433"/>
        <v>0</v>
      </c>
      <c r="T323" s="104">
        <f t="shared" si="433"/>
        <v>0</v>
      </c>
      <c r="U323" s="104">
        <f t="shared" si="433"/>
        <v>0</v>
      </c>
      <c r="V323" s="104"/>
      <c r="W323" s="104">
        <f t="shared" si="433"/>
        <v>0</v>
      </c>
      <c r="X323" s="181"/>
      <c r="Y323" s="104">
        <f t="shared" si="433"/>
        <v>0</v>
      </c>
      <c r="Z323" s="104">
        <f t="shared" si="433"/>
        <v>0</v>
      </c>
      <c r="AA323" s="104">
        <f t="shared" si="433"/>
        <v>0</v>
      </c>
      <c r="AB323" s="104">
        <f t="shared" si="433"/>
        <v>0</v>
      </c>
      <c r="AC323" s="104"/>
      <c r="AD323" s="104">
        <f t="shared" si="433"/>
        <v>0</v>
      </c>
      <c r="AE323" s="104">
        <f t="shared" si="433"/>
        <v>0</v>
      </c>
      <c r="AF323" s="104">
        <f t="shared" si="433"/>
        <v>0</v>
      </c>
      <c r="AG323" s="104">
        <f t="shared" ref="AG323" si="434">AG321-AG319</f>
        <v>0</v>
      </c>
      <c r="AH323" s="153">
        <f t="shared" si="420"/>
        <v>786</v>
      </c>
    </row>
    <row r="324" spans="1:35" ht="16.5" thickBot="1" x14ac:dyDescent="0.3">
      <c r="A324" s="292"/>
      <c r="B324" s="303" t="s">
        <v>116</v>
      </c>
      <c r="C324" s="304"/>
      <c r="D324" s="104">
        <f t="shared" ref="D324" si="435">D305+D307+D309+D311+D313+D315</f>
        <v>73</v>
      </c>
      <c r="E324" s="104">
        <f t="shared" ref="E324:I324" si="436">E305+E307+E309+E311+E313+E315</f>
        <v>72</v>
      </c>
      <c r="F324" s="181"/>
      <c r="G324" s="104">
        <f t="shared" ref="G324" si="437">G305+G307+G309+G311+G313+G315</f>
        <v>40</v>
      </c>
      <c r="H324" s="104"/>
      <c r="I324" s="104">
        <f t="shared" si="436"/>
        <v>77</v>
      </c>
      <c r="J324" s="104">
        <f t="shared" ref="J324:AF324" si="438">J305+J307+J309+J311+J313+J315</f>
        <v>61</v>
      </c>
      <c r="K324" s="104">
        <f t="shared" si="438"/>
        <v>61</v>
      </c>
      <c r="L324" s="104">
        <f t="shared" si="438"/>
        <v>75</v>
      </c>
      <c r="M324" s="104">
        <f t="shared" si="438"/>
        <v>70</v>
      </c>
      <c r="N324" s="104">
        <f t="shared" si="438"/>
        <v>37</v>
      </c>
      <c r="O324" s="104"/>
      <c r="P324" s="104">
        <f t="shared" si="438"/>
        <v>14</v>
      </c>
      <c r="Q324" s="104">
        <f t="shared" si="438"/>
        <v>64</v>
      </c>
      <c r="R324" s="104">
        <f t="shared" si="438"/>
        <v>66</v>
      </c>
      <c r="S324" s="104">
        <f t="shared" si="438"/>
        <v>68</v>
      </c>
      <c r="T324" s="104">
        <f t="shared" si="438"/>
        <v>72</v>
      </c>
      <c r="U324" s="104">
        <f t="shared" si="438"/>
        <v>32</v>
      </c>
      <c r="V324" s="104"/>
      <c r="W324" s="104">
        <f>U305+U307+U309+U311+U313+U315</f>
        <v>32</v>
      </c>
      <c r="X324" s="181"/>
      <c r="Y324" s="104">
        <f t="shared" si="438"/>
        <v>83</v>
      </c>
      <c r="Z324" s="104">
        <f t="shared" si="438"/>
        <v>83</v>
      </c>
      <c r="AA324" s="104">
        <f t="shared" si="438"/>
        <v>70</v>
      </c>
      <c r="AB324" s="104">
        <f t="shared" si="438"/>
        <v>44</v>
      </c>
      <c r="AC324" s="104"/>
      <c r="AD324" s="104">
        <f t="shared" si="438"/>
        <v>64</v>
      </c>
      <c r="AE324" s="104">
        <f t="shared" si="438"/>
        <v>70</v>
      </c>
      <c r="AF324" s="104">
        <f t="shared" si="438"/>
        <v>64</v>
      </c>
      <c r="AG324" s="104">
        <f t="shared" ref="AG324" si="439">AG305+AG307+AG309+AG311+AG313+AG315</f>
        <v>78</v>
      </c>
      <c r="AH324" s="149">
        <f t="shared" si="420"/>
        <v>1470</v>
      </c>
    </row>
    <row r="325" spans="1:35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166</v>
      </c>
    </row>
    <row r="326" spans="1:35" ht="16.5" thickBot="1" x14ac:dyDescent="0.3">
      <c r="A326" s="305" t="s">
        <v>161</v>
      </c>
      <c r="B326" s="310" t="s">
        <v>2</v>
      </c>
      <c r="C326" s="311"/>
      <c r="D326" s="109">
        <v>0</v>
      </c>
      <c r="E326" s="109">
        <v>3</v>
      </c>
      <c r="F326" s="109"/>
      <c r="G326" s="109">
        <v>0</v>
      </c>
      <c r="H326" s="109"/>
      <c r="I326" s="109">
        <v>1</v>
      </c>
      <c r="J326" s="109">
        <v>2</v>
      </c>
      <c r="K326" s="109">
        <v>3</v>
      </c>
      <c r="L326" s="109">
        <v>0</v>
      </c>
      <c r="M326" s="109">
        <v>7</v>
      </c>
      <c r="N326" s="109">
        <v>2</v>
      </c>
      <c r="O326" s="109"/>
      <c r="P326" s="109">
        <v>0</v>
      </c>
      <c r="Q326" s="109">
        <v>7</v>
      </c>
      <c r="R326" s="109">
        <v>0</v>
      </c>
      <c r="S326" s="109">
        <v>0</v>
      </c>
      <c r="T326" s="109">
        <v>0</v>
      </c>
      <c r="U326" s="109">
        <v>0</v>
      </c>
      <c r="V326" s="109"/>
      <c r="W326" s="109">
        <v>0</v>
      </c>
      <c r="X326" s="109"/>
      <c r="Y326" s="109">
        <v>0</v>
      </c>
      <c r="Z326" s="109">
        <v>0</v>
      </c>
      <c r="AA326" s="109">
        <v>0</v>
      </c>
      <c r="AB326" s="109">
        <v>0</v>
      </c>
      <c r="AC326" s="109"/>
      <c r="AD326" s="109">
        <v>0</v>
      </c>
      <c r="AE326" s="109">
        <v>0</v>
      </c>
      <c r="AF326" s="109">
        <v>0</v>
      </c>
      <c r="AG326" s="109">
        <v>0</v>
      </c>
      <c r="AH326" s="110">
        <f t="shared" ref="AH326:AH347" si="440">SUM(D326:AG326)</f>
        <v>25</v>
      </c>
    </row>
    <row r="327" spans="1:35" ht="15.75" x14ac:dyDescent="0.25">
      <c r="A327" s="306"/>
      <c r="B327" s="296" t="s">
        <v>3</v>
      </c>
      <c r="C327" s="99" t="s">
        <v>102</v>
      </c>
      <c r="D327" s="181">
        <v>75</v>
      </c>
      <c r="E327" s="181">
        <v>74</v>
      </c>
      <c r="F327" s="181"/>
      <c r="G327" s="181">
        <v>32</v>
      </c>
      <c r="H327" s="181"/>
      <c r="I327" s="181">
        <v>75</v>
      </c>
      <c r="J327" s="181">
        <v>74</v>
      </c>
      <c r="K327" s="181">
        <v>70</v>
      </c>
      <c r="L327" s="181">
        <v>70</v>
      </c>
      <c r="M327" s="181">
        <v>74</v>
      </c>
      <c r="N327" s="181">
        <v>31</v>
      </c>
      <c r="O327" s="181"/>
      <c r="P327" s="181">
        <v>75</v>
      </c>
      <c r="Q327" s="181">
        <v>73</v>
      </c>
      <c r="R327" s="181">
        <v>74</v>
      </c>
      <c r="S327" s="181">
        <v>68</v>
      </c>
      <c r="T327" s="181">
        <v>73</v>
      </c>
      <c r="U327" s="181">
        <v>34</v>
      </c>
      <c r="V327" s="181"/>
      <c r="W327" s="181">
        <v>74</v>
      </c>
      <c r="X327" s="181"/>
      <c r="Y327" s="181">
        <v>73</v>
      </c>
      <c r="Z327" s="181">
        <v>75</v>
      </c>
      <c r="AA327" s="181">
        <v>73</v>
      </c>
      <c r="AB327" s="181">
        <v>32</v>
      </c>
      <c r="AC327" s="181"/>
      <c r="AD327" s="181">
        <v>76</v>
      </c>
      <c r="AE327" s="181">
        <v>68</v>
      </c>
      <c r="AF327" s="181">
        <v>87</v>
      </c>
      <c r="AG327" s="181">
        <v>89</v>
      </c>
      <c r="AH327" s="146">
        <f t="shared" si="440"/>
        <v>1619</v>
      </c>
    </row>
    <row r="328" spans="1:35" ht="15.75" x14ac:dyDescent="0.25">
      <c r="A328" s="306"/>
      <c r="B328" s="296"/>
      <c r="C328" s="99" t="s">
        <v>103</v>
      </c>
      <c r="D328" s="181">
        <v>0</v>
      </c>
      <c r="E328" s="181">
        <v>0</v>
      </c>
      <c r="F328" s="181"/>
      <c r="G328" s="181">
        <v>0</v>
      </c>
      <c r="H328" s="181"/>
      <c r="I328" s="181">
        <v>0</v>
      </c>
      <c r="J328" s="181">
        <v>0</v>
      </c>
      <c r="K328" s="181">
        <v>0</v>
      </c>
      <c r="L328" s="181">
        <v>0</v>
      </c>
      <c r="M328" s="181">
        <v>0</v>
      </c>
      <c r="N328" s="181">
        <v>0</v>
      </c>
      <c r="O328" s="181"/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>
        <v>0</v>
      </c>
      <c r="V328" s="181"/>
      <c r="W328" s="181">
        <v>0</v>
      </c>
      <c r="X328" s="181"/>
      <c r="Y328" s="181">
        <v>0</v>
      </c>
      <c r="Z328" s="181">
        <v>0</v>
      </c>
      <c r="AA328" s="181">
        <v>0</v>
      </c>
      <c r="AB328" s="181">
        <v>0</v>
      </c>
      <c r="AC328" s="181"/>
      <c r="AD328" s="181">
        <v>0</v>
      </c>
      <c r="AE328" s="181">
        <v>0</v>
      </c>
      <c r="AF328" s="181">
        <v>0</v>
      </c>
      <c r="AG328" s="181">
        <v>0</v>
      </c>
      <c r="AH328" s="146">
        <f t="shared" si="440"/>
        <v>0</v>
      </c>
    </row>
    <row r="329" spans="1:35" ht="15.75" x14ac:dyDescent="0.25">
      <c r="A329" s="306"/>
      <c r="B329" s="296"/>
      <c r="C329" s="99" t="s">
        <v>117</v>
      </c>
      <c r="D329" s="181">
        <v>80</v>
      </c>
      <c r="E329" s="181">
        <v>78</v>
      </c>
      <c r="F329" s="181"/>
      <c r="G329" s="181">
        <v>33</v>
      </c>
      <c r="H329" s="181"/>
      <c r="I329" s="181">
        <v>81</v>
      </c>
      <c r="J329" s="181">
        <v>80</v>
      </c>
      <c r="K329" s="181">
        <v>75</v>
      </c>
      <c r="L329" s="181">
        <v>80</v>
      </c>
      <c r="M329" s="181">
        <v>81</v>
      </c>
      <c r="N329" s="181">
        <v>32</v>
      </c>
      <c r="O329" s="181"/>
      <c r="P329" s="181">
        <v>80</v>
      </c>
      <c r="Q329" s="181">
        <v>78</v>
      </c>
      <c r="R329" s="181">
        <v>82</v>
      </c>
      <c r="S329" s="181">
        <v>73</v>
      </c>
      <c r="T329" s="181">
        <v>79</v>
      </c>
      <c r="U329" s="181">
        <v>52</v>
      </c>
      <c r="V329" s="181"/>
      <c r="W329" s="181">
        <v>78</v>
      </c>
      <c r="X329" s="181"/>
      <c r="Y329" s="181">
        <v>79</v>
      </c>
      <c r="Z329" s="181">
        <v>79</v>
      </c>
      <c r="AA329" s="181">
        <v>81</v>
      </c>
      <c r="AB329" s="181">
        <v>30</v>
      </c>
      <c r="AC329" s="181"/>
      <c r="AD329" s="181">
        <v>82</v>
      </c>
      <c r="AE329" s="181">
        <v>80</v>
      </c>
      <c r="AF329" s="181">
        <v>95</v>
      </c>
      <c r="AG329" s="181">
        <v>93</v>
      </c>
      <c r="AH329" s="146">
        <f t="shared" si="440"/>
        <v>1761</v>
      </c>
    </row>
    <row r="330" spans="1:35" ht="15.75" x14ac:dyDescent="0.25">
      <c r="A330" s="306"/>
      <c r="B330" s="296"/>
      <c r="C330" s="99" t="s">
        <v>118</v>
      </c>
      <c r="D330" s="181">
        <v>0</v>
      </c>
      <c r="E330" s="181">
        <v>0</v>
      </c>
      <c r="F330" s="181"/>
      <c r="G330" s="181">
        <v>0</v>
      </c>
      <c r="H330" s="181"/>
      <c r="I330" s="181">
        <v>0</v>
      </c>
      <c r="J330" s="181">
        <v>0</v>
      </c>
      <c r="K330" s="181">
        <v>0</v>
      </c>
      <c r="L330" s="181">
        <v>0</v>
      </c>
      <c r="M330" s="181">
        <v>0</v>
      </c>
      <c r="N330" s="181">
        <v>0</v>
      </c>
      <c r="O330" s="181"/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>
        <v>0</v>
      </c>
      <c r="V330" s="181"/>
      <c r="W330" s="181">
        <v>0</v>
      </c>
      <c r="X330" s="181"/>
      <c r="Y330" s="181">
        <v>0</v>
      </c>
      <c r="Z330" s="181">
        <v>0</v>
      </c>
      <c r="AA330" s="181">
        <v>0</v>
      </c>
      <c r="AB330" s="181">
        <v>0</v>
      </c>
      <c r="AC330" s="181"/>
      <c r="AD330" s="181">
        <v>0</v>
      </c>
      <c r="AE330" s="181">
        <v>0</v>
      </c>
      <c r="AF330" s="181">
        <v>0</v>
      </c>
      <c r="AG330" s="181">
        <v>0</v>
      </c>
      <c r="AH330" s="146">
        <f t="shared" si="440"/>
        <v>0</v>
      </c>
    </row>
    <row r="331" spans="1:35" ht="15.75" x14ac:dyDescent="0.25">
      <c r="A331" s="306"/>
      <c r="B331" s="296"/>
      <c r="C331" s="99" t="s">
        <v>104</v>
      </c>
      <c r="D331" s="181">
        <v>230</v>
      </c>
      <c r="E331" s="181">
        <v>230</v>
      </c>
      <c r="F331" s="181"/>
      <c r="G331" s="181">
        <v>145</v>
      </c>
      <c r="H331" s="181"/>
      <c r="I331" s="181">
        <v>226</v>
      </c>
      <c r="J331" s="181">
        <v>232</v>
      </c>
      <c r="K331" s="181">
        <v>232</v>
      </c>
      <c r="L331" s="181">
        <v>233</v>
      </c>
      <c r="M331" s="181">
        <v>235</v>
      </c>
      <c r="N331" s="181">
        <v>147</v>
      </c>
      <c r="O331" s="181"/>
      <c r="P331" s="181">
        <v>235</v>
      </c>
      <c r="Q331" s="181">
        <v>234</v>
      </c>
      <c r="R331" s="181">
        <v>235</v>
      </c>
      <c r="S331" s="181">
        <v>232</v>
      </c>
      <c r="T331" s="181">
        <v>235</v>
      </c>
      <c r="U331" s="181">
        <v>121</v>
      </c>
      <c r="V331" s="181"/>
      <c r="W331" s="181">
        <v>232</v>
      </c>
      <c r="X331" s="181"/>
      <c r="Y331" s="181">
        <v>235</v>
      </c>
      <c r="Z331" s="181">
        <v>232</v>
      </c>
      <c r="AA331" s="181">
        <v>232</v>
      </c>
      <c r="AB331" s="181">
        <v>149</v>
      </c>
      <c r="AC331" s="181"/>
      <c r="AD331" s="181">
        <v>236</v>
      </c>
      <c r="AE331" s="181">
        <v>232</v>
      </c>
      <c r="AF331" s="181">
        <v>240</v>
      </c>
      <c r="AG331" s="181">
        <v>232</v>
      </c>
      <c r="AH331" s="146">
        <f t="shared" si="440"/>
        <v>5222</v>
      </c>
    </row>
    <row r="332" spans="1:35" ht="15.75" x14ac:dyDescent="0.25">
      <c r="A332" s="306"/>
      <c r="B332" s="296"/>
      <c r="C332" s="99" t="s">
        <v>105</v>
      </c>
      <c r="D332" s="181">
        <v>2</v>
      </c>
      <c r="E332" s="181">
        <v>2</v>
      </c>
      <c r="F332" s="181"/>
      <c r="G332" s="181">
        <v>2</v>
      </c>
      <c r="H332" s="181"/>
      <c r="I332" s="181">
        <v>2</v>
      </c>
      <c r="J332" s="181">
        <v>2</v>
      </c>
      <c r="K332" s="181">
        <v>2</v>
      </c>
      <c r="L332" s="181">
        <v>2</v>
      </c>
      <c r="M332" s="181">
        <v>2</v>
      </c>
      <c r="N332" s="181">
        <v>2</v>
      </c>
      <c r="O332" s="181"/>
      <c r="P332" s="181">
        <v>2</v>
      </c>
      <c r="Q332" s="181">
        <v>2</v>
      </c>
      <c r="R332" s="181">
        <v>2</v>
      </c>
      <c r="S332" s="181">
        <v>1</v>
      </c>
      <c r="T332" s="181">
        <v>2</v>
      </c>
      <c r="U332" s="181">
        <v>2</v>
      </c>
      <c r="V332" s="181"/>
      <c r="W332" s="181">
        <v>2</v>
      </c>
      <c r="X332" s="181"/>
      <c r="Y332" s="181">
        <v>2</v>
      </c>
      <c r="Z332" s="181">
        <v>2</v>
      </c>
      <c r="AA332" s="181">
        <v>2</v>
      </c>
      <c r="AB332" s="181">
        <v>2</v>
      </c>
      <c r="AC332" s="181"/>
      <c r="AD332" s="181">
        <v>2</v>
      </c>
      <c r="AE332" s="181">
        <v>2</v>
      </c>
      <c r="AF332" s="181">
        <v>0</v>
      </c>
      <c r="AG332" s="181">
        <v>0</v>
      </c>
      <c r="AH332" s="146">
        <f t="shared" si="440"/>
        <v>43</v>
      </c>
    </row>
    <row r="333" spans="1:35" ht="15.75" x14ac:dyDescent="0.25">
      <c r="A333" s="306"/>
      <c r="B333" s="296"/>
      <c r="C333" s="99" t="s">
        <v>106</v>
      </c>
      <c r="D333" s="181">
        <v>357</v>
      </c>
      <c r="E333" s="181">
        <v>352</v>
      </c>
      <c r="F333" s="181"/>
      <c r="G333" s="181">
        <v>187</v>
      </c>
      <c r="H333" s="181"/>
      <c r="I333" s="181">
        <v>355</v>
      </c>
      <c r="J333" s="181">
        <v>363</v>
      </c>
      <c r="K333" s="181">
        <v>358</v>
      </c>
      <c r="L333" s="181">
        <v>357</v>
      </c>
      <c r="M333" s="181">
        <v>362</v>
      </c>
      <c r="N333" s="181">
        <v>197</v>
      </c>
      <c r="O333" s="181"/>
      <c r="P333" s="181">
        <v>370</v>
      </c>
      <c r="Q333" s="181">
        <v>369</v>
      </c>
      <c r="R333" s="181">
        <v>378</v>
      </c>
      <c r="S333" s="181">
        <v>374</v>
      </c>
      <c r="T333" s="181">
        <v>377</v>
      </c>
      <c r="U333" s="181">
        <v>207</v>
      </c>
      <c r="V333" s="181"/>
      <c r="W333" s="181">
        <v>372</v>
      </c>
      <c r="X333" s="181"/>
      <c r="Y333" s="181">
        <v>378</v>
      </c>
      <c r="Z333" s="181">
        <v>374</v>
      </c>
      <c r="AA333" s="181">
        <v>376</v>
      </c>
      <c r="AB333" s="181">
        <v>206</v>
      </c>
      <c r="AC333" s="181"/>
      <c r="AD333" s="181">
        <v>376</v>
      </c>
      <c r="AE333" s="181">
        <v>367</v>
      </c>
      <c r="AF333" s="181">
        <v>374</v>
      </c>
      <c r="AG333" s="181">
        <v>370</v>
      </c>
      <c r="AH333" s="146">
        <f t="shared" si="440"/>
        <v>8156</v>
      </c>
    </row>
    <row r="334" spans="1:35" ht="15.75" x14ac:dyDescent="0.25">
      <c r="A334" s="306"/>
      <c r="B334" s="296"/>
      <c r="C334" s="99" t="s">
        <v>107</v>
      </c>
      <c r="D334" s="181">
        <v>1</v>
      </c>
      <c r="E334" s="181">
        <v>1</v>
      </c>
      <c r="F334" s="181"/>
      <c r="G334" s="181">
        <v>1</v>
      </c>
      <c r="H334" s="181"/>
      <c r="I334" s="181">
        <v>1</v>
      </c>
      <c r="J334" s="181">
        <v>1</v>
      </c>
      <c r="K334" s="181">
        <v>1</v>
      </c>
      <c r="L334" s="181">
        <v>1</v>
      </c>
      <c r="M334" s="181">
        <v>1</v>
      </c>
      <c r="N334" s="181">
        <v>1</v>
      </c>
      <c r="O334" s="181"/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>
        <v>1</v>
      </c>
      <c r="V334" s="181"/>
      <c r="W334" s="181">
        <v>1</v>
      </c>
      <c r="X334" s="181"/>
      <c r="Y334" s="181">
        <v>1</v>
      </c>
      <c r="Z334" s="181">
        <v>1</v>
      </c>
      <c r="AA334" s="181">
        <v>1</v>
      </c>
      <c r="AB334" s="181">
        <v>1</v>
      </c>
      <c r="AC334" s="181"/>
      <c r="AD334" s="181">
        <v>1</v>
      </c>
      <c r="AE334" s="181">
        <v>1</v>
      </c>
      <c r="AF334" s="181">
        <v>0</v>
      </c>
      <c r="AG334" s="181">
        <v>0</v>
      </c>
      <c r="AH334" s="146">
        <f t="shared" si="440"/>
        <v>22</v>
      </c>
    </row>
    <row r="335" spans="1:35" ht="15.75" x14ac:dyDescent="0.25">
      <c r="A335" s="306"/>
      <c r="B335" s="296"/>
      <c r="C335" s="99" t="s">
        <v>108</v>
      </c>
      <c r="D335" s="181">
        <v>78</v>
      </c>
      <c r="E335" s="181">
        <v>77</v>
      </c>
      <c r="F335" s="181"/>
      <c r="G335" s="181">
        <v>47</v>
      </c>
      <c r="H335" s="181"/>
      <c r="I335" s="181">
        <v>76</v>
      </c>
      <c r="J335" s="181">
        <v>78</v>
      </c>
      <c r="K335" s="181">
        <v>77</v>
      </c>
      <c r="L335" s="181">
        <v>74</v>
      </c>
      <c r="M335" s="181">
        <v>74</v>
      </c>
      <c r="N335" s="181">
        <v>44</v>
      </c>
      <c r="O335" s="181"/>
      <c r="P335" s="181">
        <v>78</v>
      </c>
      <c r="Q335" s="181">
        <v>77</v>
      </c>
      <c r="R335" s="181">
        <v>77</v>
      </c>
      <c r="S335" s="181">
        <v>70</v>
      </c>
      <c r="T335" s="181">
        <v>77</v>
      </c>
      <c r="U335" s="181">
        <v>24</v>
      </c>
      <c r="V335" s="181"/>
      <c r="W335" s="181">
        <v>77</v>
      </c>
      <c r="X335" s="181"/>
      <c r="Y335" s="181">
        <v>76</v>
      </c>
      <c r="Z335" s="181">
        <v>77</v>
      </c>
      <c r="AA335" s="181">
        <v>75</v>
      </c>
      <c r="AB335" s="181">
        <v>39</v>
      </c>
      <c r="AC335" s="181"/>
      <c r="AD335" s="181">
        <v>76</v>
      </c>
      <c r="AE335" s="181">
        <v>75</v>
      </c>
      <c r="AF335" s="181">
        <v>72</v>
      </c>
      <c r="AG335" s="181">
        <v>75</v>
      </c>
      <c r="AH335" s="146">
        <f t="shared" si="440"/>
        <v>1670</v>
      </c>
    </row>
    <row r="336" spans="1:35" ht="15.75" x14ac:dyDescent="0.25">
      <c r="A336" s="306"/>
      <c r="B336" s="296"/>
      <c r="C336" s="99" t="s">
        <v>109</v>
      </c>
      <c r="D336" s="181">
        <v>0</v>
      </c>
      <c r="E336" s="181">
        <v>0</v>
      </c>
      <c r="F336" s="181"/>
      <c r="G336" s="181">
        <v>0</v>
      </c>
      <c r="H336" s="181"/>
      <c r="I336" s="181">
        <v>0</v>
      </c>
      <c r="J336" s="181">
        <v>0</v>
      </c>
      <c r="K336" s="181">
        <v>0</v>
      </c>
      <c r="L336" s="181">
        <v>0</v>
      </c>
      <c r="M336" s="181">
        <v>0</v>
      </c>
      <c r="N336" s="181">
        <v>0</v>
      </c>
      <c r="O336" s="181"/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>
        <v>0</v>
      </c>
      <c r="V336" s="181"/>
      <c r="W336" s="181">
        <v>0</v>
      </c>
      <c r="X336" s="181"/>
      <c r="Y336" s="181">
        <v>0</v>
      </c>
      <c r="Z336" s="181">
        <v>0</v>
      </c>
      <c r="AA336" s="181">
        <v>0</v>
      </c>
      <c r="AB336" s="181">
        <v>0</v>
      </c>
      <c r="AC336" s="181"/>
      <c r="AD336" s="181">
        <v>0</v>
      </c>
      <c r="AE336" s="181">
        <v>0</v>
      </c>
      <c r="AF336" s="181">
        <v>0</v>
      </c>
      <c r="AG336" s="181">
        <v>0</v>
      </c>
      <c r="AH336" s="146">
        <f t="shared" si="440"/>
        <v>0</v>
      </c>
    </row>
    <row r="337" spans="1:35" ht="15.75" x14ac:dyDescent="0.25">
      <c r="A337" s="306"/>
      <c r="B337" s="296"/>
      <c r="C337" s="99" t="s">
        <v>110</v>
      </c>
      <c r="D337" s="181">
        <v>57</v>
      </c>
      <c r="E337" s="181">
        <v>58</v>
      </c>
      <c r="F337" s="181"/>
      <c r="G337" s="181">
        <v>28</v>
      </c>
      <c r="H337" s="181"/>
      <c r="I337" s="181">
        <v>55</v>
      </c>
      <c r="J337" s="181">
        <v>58</v>
      </c>
      <c r="K337" s="181">
        <v>57</v>
      </c>
      <c r="L337" s="181">
        <v>57</v>
      </c>
      <c r="M337" s="181">
        <v>58</v>
      </c>
      <c r="N337" s="181">
        <v>26</v>
      </c>
      <c r="O337" s="181"/>
      <c r="P337" s="181">
        <v>58</v>
      </c>
      <c r="Q337" s="181">
        <v>57</v>
      </c>
      <c r="R337" s="181">
        <v>58</v>
      </c>
      <c r="S337" s="181">
        <v>55</v>
      </c>
      <c r="T337" s="181">
        <v>58</v>
      </c>
      <c r="U337" s="181">
        <v>33</v>
      </c>
      <c r="V337" s="181"/>
      <c r="W337" s="181">
        <v>57</v>
      </c>
      <c r="X337" s="181"/>
      <c r="Y337" s="181">
        <v>58</v>
      </c>
      <c r="Z337" s="181">
        <v>58</v>
      </c>
      <c r="AA337" s="181">
        <v>55</v>
      </c>
      <c r="AB337" s="181">
        <v>22</v>
      </c>
      <c r="AC337" s="181"/>
      <c r="AD337" s="181">
        <v>57</v>
      </c>
      <c r="AE337" s="181">
        <v>52</v>
      </c>
      <c r="AF337" s="181">
        <v>55</v>
      </c>
      <c r="AG337" s="181">
        <v>58</v>
      </c>
      <c r="AH337" s="146">
        <f t="shared" si="440"/>
        <v>1245</v>
      </c>
    </row>
    <row r="338" spans="1:35" ht="15.75" x14ac:dyDescent="0.25">
      <c r="A338" s="306"/>
      <c r="B338" s="296"/>
      <c r="C338" s="99" t="s">
        <v>111</v>
      </c>
      <c r="D338" s="181">
        <v>0</v>
      </c>
      <c r="E338" s="181">
        <v>0</v>
      </c>
      <c r="F338" s="181"/>
      <c r="G338" s="181">
        <v>0</v>
      </c>
      <c r="H338" s="181"/>
      <c r="I338" s="181">
        <v>0</v>
      </c>
      <c r="J338" s="181">
        <v>0</v>
      </c>
      <c r="K338" s="181">
        <v>0</v>
      </c>
      <c r="L338" s="181">
        <v>0</v>
      </c>
      <c r="M338" s="181">
        <v>0</v>
      </c>
      <c r="N338" s="181">
        <v>0</v>
      </c>
      <c r="O338" s="181"/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>
        <v>0</v>
      </c>
      <c r="V338" s="181"/>
      <c r="W338" s="181">
        <v>0</v>
      </c>
      <c r="X338" s="181"/>
      <c r="Y338" s="181">
        <v>0</v>
      </c>
      <c r="Z338" s="181">
        <v>0</v>
      </c>
      <c r="AA338" s="181">
        <v>0</v>
      </c>
      <c r="AB338" s="181">
        <v>0</v>
      </c>
      <c r="AC338" s="181"/>
      <c r="AD338" s="181">
        <v>0</v>
      </c>
      <c r="AE338" s="181">
        <v>0</v>
      </c>
      <c r="AF338" s="181">
        <v>0</v>
      </c>
      <c r="AG338" s="181">
        <v>0</v>
      </c>
      <c r="AH338" s="146">
        <f t="shared" si="440"/>
        <v>0</v>
      </c>
    </row>
    <row r="339" spans="1:35" ht="15.75" x14ac:dyDescent="0.25">
      <c r="A339" s="306"/>
      <c r="B339" s="296"/>
      <c r="C339" s="99" t="s">
        <v>112</v>
      </c>
      <c r="D339" s="181">
        <v>1</v>
      </c>
      <c r="E339" s="181">
        <v>1</v>
      </c>
      <c r="F339" s="181"/>
      <c r="G339" s="181">
        <v>1</v>
      </c>
      <c r="H339" s="181"/>
      <c r="I339" s="181">
        <v>1</v>
      </c>
      <c r="J339" s="181">
        <v>1</v>
      </c>
      <c r="K339" s="181">
        <v>1</v>
      </c>
      <c r="L339" s="181">
        <v>1</v>
      </c>
      <c r="M339" s="181">
        <v>1</v>
      </c>
      <c r="N339" s="181">
        <v>1</v>
      </c>
      <c r="O339" s="181"/>
      <c r="P339" s="181">
        <v>1</v>
      </c>
      <c r="Q339" s="181">
        <v>1</v>
      </c>
      <c r="R339" s="181">
        <v>1</v>
      </c>
      <c r="S339" s="181">
        <v>0</v>
      </c>
      <c r="T339" s="181">
        <v>1</v>
      </c>
      <c r="U339" s="181">
        <v>0</v>
      </c>
      <c r="V339" s="181"/>
      <c r="W339" s="181">
        <v>1</v>
      </c>
      <c r="X339" s="181"/>
      <c r="Y339" s="181">
        <v>1</v>
      </c>
      <c r="Z339" s="181">
        <v>1</v>
      </c>
      <c r="AA339" s="181">
        <v>1</v>
      </c>
      <c r="AB339" s="181">
        <v>0</v>
      </c>
      <c r="AC339" s="181"/>
      <c r="AD339" s="181">
        <v>1</v>
      </c>
      <c r="AE339" s="181">
        <v>1</v>
      </c>
      <c r="AF339" s="181">
        <v>0</v>
      </c>
      <c r="AG339" s="181">
        <v>0</v>
      </c>
      <c r="AH339" s="147">
        <f t="shared" si="440"/>
        <v>19</v>
      </c>
    </row>
    <row r="340" spans="1:35" ht="15.75" x14ac:dyDescent="0.25">
      <c r="A340" s="306"/>
      <c r="B340" s="296"/>
      <c r="C340" s="99" t="s">
        <v>113</v>
      </c>
      <c r="D340" s="181">
        <v>0</v>
      </c>
      <c r="E340" s="181">
        <v>0</v>
      </c>
      <c r="F340" s="181"/>
      <c r="G340" s="181">
        <v>0</v>
      </c>
      <c r="H340" s="181"/>
      <c r="I340" s="181">
        <v>0</v>
      </c>
      <c r="J340" s="181">
        <v>0</v>
      </c>
      <c r="K340" s="181">
        <v>0</v>
      </c>
      <c r="L340" s="181">
        <v>0</v>
      </c>
      <c r="M340" s="181">
        <v>0</v>
      </c>
      <c r="N340" s="181">
        <v>0</v>
      </c>
      <c r="O340" s="181"/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>
        <v>0</v>
      </c>
      <c r="V340" s="181"/>
      <c r="W340" s="181">
        <v>0</v>
      </c>
      <c r="X340" s="181"/>
      <c r="Y340" s="181">
        <v>0</v>
      </c>
      <c r="Z340" s="181">
        <v>0</v>
      </c>
      <c r="AA340" s="181">
        <v>0</v>
      </c>
      <c r="AB340" s="181">
        <v>0</v>
      </c>
      <c r="AC340" s="181"/>
      <c r="AD340" s="181">
        <v>0</v>
      </c>
      <c r="AE340" s="181">
        <v>0</v>
      </c>
      <c r="AF340" s="181">
        <v>0</v>
      </c>
      <c r="AG340" s="181">
        <v>0</v>
      </c>
      <c r="AH340" s="147">
        <f t="shared" si="440"/>
        <v>0</v>
      </c>
    </row>
    <row r="341" spans="1:35" ht="16.5" thickBot="1" x14ac:dyDescent="0.3">
      <c r="A341" s="306"/>
      <c r="B341" s="296"/>
      <c r="C341" s="100" t="s">
        <v>114</v>
      </c>
      <c r="D341" s="181">
        <v>119</v>
      </c>
      <c r="E341" s="181">
        <v>127</v>
      </c>
      <c r="F341" s="181"/>
      <c r="G341" s="181">
        <v>24</v>
      </c>
      <c r="H341" s="181"/>
      <c r="I341" s="181">
        <v>128</v>
      </c>
      <c r="J341" s="181">
        <v>111</v>
      </c>
      <c r="K341" s="181">
        <v>127</v>
      </c>
      <c r="L341" s="181">
        <v>125</v>
      </c>
      <c r="M341" s="181">
        <v>112</v>
      </c>
      <c r="N341" s="181">
        <v>19</v>
      </c>
      <c r="O341" s="181"/>
      <c r="P341" s="181">
        <v>100</v>
      </c>
      <c r="Q341" s="181">
        <v>108</v>
      </c>
      <c r="R341" s="181">
        <v>92</v>
      </c>
      <c r="S341" s="181">
        <v>126</v>
      </c>
      <c r="T341" s="181">
        <v>97</v>
      </c>
      <c r="U341" s="181">
        <v>26</v>
      </c>
      <c r="V341" s="181"/>
      <c r="W341" s="181">
        <v>106</v>
      </c>
      <c r="X341" s="181"/>
      <c r="Y341" s="181">
        <v>97</v>
      </c>
      <c r="Z341" s="181">
        <v>101</v>
      </c>
      <c r="AA341" s="181">
        <v>104</v>
      </c>
      <c r="AB341" s="181">
        <v>19</v>
      </c>
      <c r="AC341" s="181"/>
      <c r="AD341" s="181">
        <v>93</v>
      </c>
      <c r="AE341" s="181">
        <v>122</v>
      </c>
      <c r="AF341" s="181">
        <v>68</v>
      </c>
      <c r="AG341" s="181">
        <v>74</v>
      </c>
      <c r="AH341" s="151">
        <f t="shared" si="440"/>
        <v>2225</v>
      </c>
    </row>
    <row r="342" spans="1:35" ht="18.75" x14ac:dyDescent="0.25">
      <c r="A342" s="306"/>
      <c r="B342" s="297" t="s">
        <v>72</v>
      </c>
      <c r="C342" s="298"/>
      <c r="D342" s="182">
        <f t="shared" ref="D342:AB342" si="441">SUM(D327:D341)</f>
        <v>1000</v>
      </c>
      <c r="E342" s="182">
        <f t="shared" si="441"/>
        <v>1000</v>
      </c>
      <c r="F342" s="181"/>
      <c r="G342" s="182">
        <f t="shared" si="441"/>
        <v>500</v>
      </c>
      <c r="H342" s="182"/>
      <c r="I342" s="182">
        <f t="shared" si="441"/>
        <v>1000</v>
      </c>
      <c r="J342" s="182">
        <f t="shared" ref="J342" si="442">SUM(J327:J341)</f>
        <v>1000</v>
      </c>
      <c r="K342" s="182">
        <f t="shared" ref="K342" si="443">SUM(K327:K341)</f>
        <v>1000</v>
      </c>
      <c r="L342" s="182">
        <f t="shared" ref="L342" si="444">SUM(L327:L341)</f>
        <v>1000</v>
      </c>
      <c r="M342" s="182">
        <f t="shared" ref="M342" si="445">SUM(M327:M341)</f>
        <v>1000</v>
      </c>
      <c r="N342" s="182">
        <f t="shared" si="441"/>
        <v>500</v>
      </c>
      <c r="O342" s="182"/>
      <c r="P342" s="182">
        <f t="shared" ref="P342" si="446">SUM(P327:P341)</f>
        <v>1000</v>
      </c>
      <c r="Q342" s="182">
        <f t="shared" ref="Q342" si="447">SUM(Q327:Q341)</f>
        <v>1000</v>
      </c>
      <c r="R342" s="182">
        <f t="shared" ref="R342" si="448">SUM(R327:R341)</f>
        <v>1000</v>
      </c>
      <c r="S342" s="182">
        <f t="shared" ref="S342" si="449">SUM(S327:S341)</f>
        <v>1000</v>
      </c>
      <c r="T342" s="182">
        <f t="shared" ref="T342:U342" si="450">SUM(T327:T341)</f>
        <v>1000</v>
      </c>
      <c r="U342" s="182">
        <f t="shared" si="450"/>
        <v>500</v>
      </c>
      <c r="V342" s="181"/>
      <c r="W342" s="182">
        <f>SUM(W327:W341)</f>
        <v>1000</v>
      </c>
      <c r="X342" s="181"/>
      <c r="Y342" s="182">
        <f t="shared" ref="Y342" si="451">SUM(Y327:Y341)</f>
        <v>1000</v>
      </c>
      <c r="Z342" s="182">
        <f t="shared" ref="Z342" si="452">SUM(Z327:Z341)</f>
        <v>1000</v>
      </c>
      <c r="AA342" s="182">
        <f t="shared" ref="AA342" si="453">SUM(AA327:AA341)</f>
        <v>1000</v>
      </c>
      <c r="AB342" s="182">
        <f t="shared" si="441"/>
        <v>500</v>
      </c>
      <c r="AC342" s="182"/>
      <c r="AD342" s="182">
        <f t="shared" ref="AD342" si="454">SUM(AD327:AD341)</f>
        <v>1000</v>
      </c>
      <c r="AE342" s="182">
        <f t="shared" ref="AE342" si="455">SUM(AE327:AE341)</f>
        <v>1000</v>
      </c>
      <c r="AF342" s="182">
        <f t="shared" ref="AF342" si="456">SUM(AF327:AF341)</f>
        <v>991</v>
      </c>
      <c r="AG342" s="182">
        <f>SUM(AG327:AG341)</f>
        <v>991</v>
      </c>
      <c r="AH342" s="150">
        <f t="shared" si="440"/>
        <v>21982</v>
      </c>
    </row>
    <row r="343" spans="1:35" ht="18.75" x14ac:dyDescent="0.25">
      <c r="A343" s="306"/>
      <c r="B343" s="299" t="s">
        <v>71</v>
      </c>
      <c r="C343" s="300"/>
      <c r="D343" s="104">
        <v>1000</v>
      </c>
      <c r="E343" s="104">
        <v>1000</v>
      </c>
      <c r="F343" s="181"/>
      <c r="G343" s="104">
        <v>500</v>
      </c>
      <c r="H343" s="104"/>
      <c r="I343" s="104">
        <v>1000</v>
      </c>
      <c r="J343" s="104">
        <v>1000</v>
      </c>
      <c r="K343" s="104">
        <v>1000</v>
      </c>
      <c r="L343" s="104">
        <v>1000</v>
      </c>
      <c r="M343" s="104">
        <v>1000</v>
      </c>
      <c r="N343" s="104">
        <v>500</v>
      </c>
      <c r="O343" s="104"/>
      <c r="P343" s="104">
        <v>1000</v>
      </c>
      <c r="Q343" s="104">
        <v>1000</v>
      </c>
      <c r="R343" s="104">
        <v>1000</v>
      </c>
      <c r="S343" s="104">
        <v>1000</v>
      </c>
      <c r="T343" s="104">
        <v>1000</v>
      </c>
      <c r="U343" s="104">
        <v>500</v>
      </c>
      <c r="V343" s="104"/>
      <c r="W343" s="104">
        <v>1000</v>
      </c>
      <c r="X343" s="181"/>
      <c r="Y343" s="104">
        <v>1000</v>
      </c>
      <c r="Z343" s="104">
        <v>1000</v>
      </c>
      <c r="AA343" s="104">
        <v>1000</v>
      </c>
      <c r="AB343" s="104">
        <v>500</v>
      </c>
      <c r="AC343" s="104"/>
      <c r="AD343" s="104">
        <v>1000</v>
      </c>
      <c r="AE343" s="104">
        <v>1000</v>
      </c>
      <c r="AF343" s="104">
        <v>991</v>
      </c>
      <c r="AG343" s="104">
        <v>991</v>
      </c>
      <c r="AH343" s="145">
        <f t="shared" si="440"/>
        <v>21982</v>
      </c>
    </row>
    <row r="344" spans="1:35" ht="18.75" x14ac:dyDescent="0.25">
      <c r="A344" s="306"/>
      <c r="B344" s="301" t="s">
        <v>115</v>
      </c>
      <c r="C344" s="302"/>
      <c r="D344" s="104">
        <v>1000</v>
      </c>
      <c r="E344" s="104">
        <v>1000</v>
      </c>
      <c r="F344" s="181"/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81"/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46">
        <f t="shared" si="440"/>
        <v>22000</v>
      </c>
    </row>
    <row r="345" spans="1:35" ht="18.75" x14ac:dyDescent="0.25">
      <c r="A345" s="306"/>
      <c r="B345" s="301" t="s">
        <v>125</v>
      </c>
      <c r="C345" s="302"/>
      <c r="D345" s="104">
        <f t="shared" ref="D345" si="457">D344-D343</f>
        <v>0</v>
      </c>
      <c r="E345" s="104">
        <f t="shared" ref="E345:I345" si="458">E344-E343</f>
        <v>0</v>
      </c>
      <c r="F345" s="181"/>
      <c r="G345" s="104">
        <f t="shared" ref="G345" si="459">G344-G343</f>
        <v>0</v>
      </c>
      <c r="H345" s="104"/>
      <c r="I345" s="104">
        <f t="shared" si="458"/>
        <v>0</v>
      </c>
      <c r="J345" s="104">
        <f t="shared" ref="J345:AF345" si="460">J344-J343</f>
        <v>0</v>
      </c>
      <c r="K345" s="104">
        <f t="shared" si="460"/>
        <v>0</v>
      </c>
      <c r="L345" s="104">
        <f t="shared" si="460"/>
        <v>0</v>
      </c>
      <c r="M345" s="104">
        <f t="shared" si="460"/>
        <v>0</v>
      </c>
      <c r="N345" s="104">
        <f t="shared" si="460"/>
        <v>0</v>
      </c>
      <c r="O345" s="104"/>
      <c r="P345" s="104">
        <f t="shared" si="460"/>
        <v>0</v>
      </c>
      <c r="Q345" s="104">
        <f t="shared" si="460"/>
        <v>0</v>
      </c>
      <c r="R345" s="104">
        <f t="shared" si="460"/>
        <v>0</v>
      </c>
      <c r="S345" s="104">
        <f t="shared" si="460"/>
        <v>0</v>
      </c>
      <c r="T345" s="104">
        <f t="shared" si="460"/>
        <v>0</v>
      </c>
      <c r="U345" s="104">
        <f t="shared" si="460"/>
        <v>0</v>
      </c>
      <c r="V345" s="104"/>
      <c r="W345" s="104">
        <f t="shared" si="460"/>
        <v>0</v>
      </c>
      <c r="X345" s="181"/>
      <c r="Y345" s="104">
        <f t="shared" si="460"/>
        <v>0</v>
      </c>
      <c r="Z345" s="104">
        <f t="shared" si="460"/>
        <v>0</v>
      </c>
      <c r="AA345" s="104">
        <f t="shared" si="460"/>
        <v>0</v>
      </c>
      <c r="AB345" s="104">
        <f t="shared" si="460"/>
        <v>0</v>
      </c>
      <c r="AC345" s="104"/>
      <c r="AD345" s="104">
        <f t="shared" si="460"/>
        <v>0</v>
      </c>
      <c r="AE345" s="104">
        <f t="shared" si="460"/>
        <v>0</v>
      </c>
      <c r="AF345" s="104">
        <f t="shared" si="460"/>
        <v>9</v>
      </c>
      <c r="AG345" s="104">
        <f t="shared" ref="AG345" si="461">AG344-AG343</f>
        <v>9</v>
      </c>
      <c r="AH345" s="153">
        <f t="shared" si="440"/>
        <v>18</v>
      </c>
    </row>
    <row r="346" spans="1:35" ht="18.75" x14ac:dyDescent="0.25">
      <c r="A346" s="306"/>
      <c r="B346" s="301" t="s">
        <v>197</v>
      </c>
      <c r="C346" s="302"/>
      <c r="D346" s="104">
        <f>D344-D342</f>
        <v>0</v>
      </c>
      <c r="E346" s="104">
        <f>E344-E342</f>
        <v>0</v>
      </c>
      <c r="F346" s="181"/>
      <c r="G346" s="104">
        <f>G344-G342</f>
        <v>0</v>
      </c>
      <c r="H346" s="104"/>
      <c r="I346" s="104">
        <f t="shared" ref="I346" si="462">I344-I342</f>
        <v>0</v>
      </c>
      <c r="J346" s="104">
        <f t="shared" ref="J346:AF346" si="463">J344-J342</f>
        <v>0</v>
      </c>
      <c r="K346" s="104">
        <f t="shared" si="463"/>
        <v>0</v>
      </c>
      <c r="L346" s="104">
        <f t="shared" si="463"/>
        <v>0</v>
      </c>
      <c r="M346" s="104">
        <f t="shared" si="463"/>
        <v>0</v>
      </c>
      <c r="N346" s="104">
        <f>N344-N342</f>
        <v>0</v>
      </c>
      <c r="O346" s="104"/>
      <c r="P346" s="104">
        <f t="shared" si="463"/>
        <v>0</v>
      </c>
      <c r="Q346" s="104">
        <f t="shared" si="463"/>
        <v>0</v>
      </c>
      <c r="R346" s="104">
        <f t="shared" si="463"/>
        <v>0</v>
      </c>
      <c r="S346" s="104">
        <f t="shared" si="463"/>
        <v>0</v>
      </c>
      <c r="T346" s="104">
        <f t="shared" si="463"/>
        <v>0</v>
      </c>
      <c r="U346" s="104">
        <f>U344-U342</f>
        <v>0</v>
      </c>
      <c r="V346" s="104"/>
      <c r="W346" s="104">
        <f>W344-W342</f>
        <v>0</v>
      </c>
      <c r="X346" s="181"/>
      <c r="Y346" s="104">
        <f t="shared" si="463"/>
        <v>0</v>
      </c>
      <c r="Z346" s="104">
        <f t="shared" si="463"/>
        <v>0</v>
      </c>
      <c r="AA346" s="104">
        <f t="shared" si="463"/>
        <v>0</v>
      </c>
      <c r="AB346" s="104">
        <f>AB344-AB342</f>
        <v>0</v>
      </c>
      <c r="AC346" s="104"/>
      <c r="AD346" s="104">
        <f t="shared" si="463"/>
        <v>0</v>
      </c>
      <c r="AE346" s="104">
        <f t="shared" si="463"/>
        <v>0</v>
      </c>
      <c r="AF346" s="104">
        <f t="shared" si="463"/>
        <v>9</v>
      </c>
      <c r="AG346" s="104">
        <f t="shared" ref="AG346" si="464">AG344-AG342</f>
        <v>9</v>
      </c>
      <c r="AH346" s="153">
        <f t="shared" si="440"/>
        <v>18</v>
      </c>
    </row>
    <row r="347" spans="1:35" ht="16.5" thickBot="1" x14ac:dyDescent="0.3">
      <c r="A347" s="306"/>
      <c r="B347" s="303" t="s">
        <v>116</v>
      </c>
      <c r="C347" s="304"/>
      <c r="D347" s="104">
        <f t="shared" ref="D347" si="465">D328+D330+D332+D334+D336+D338</f>
        <v>3</v>
      </c>
      <c r="E347" s="104">
        <f t="shared" ref="E347:I347" si="466">E328+E330+E332+E334+E336+E338</f>
        <v>3</v>
      </c>
      <c r="F347" s="181"/>
      <c r="G347" s="104">
        <f t="shared" ref="G347" si="467">G328+G330+G332+G334+G336+G338</f>
        <v>3</v>
      </c>
      <c r="H347" s="104"/>
      <c r="I347" s="104">
        <f t="shared" si="466"/>
        <v>3</v>
      </c>
      <c r="J347" s="104">
        <f t="shared" ref="J347:AF347" si="468">J328+J330+J332+J334+J336+J338</f>
        <v>3</v>
      </c>
      <c r="K347" s="104">
        <f t="shared" si="468"/>
        <v>3</v>
      </c>
      <c r="L347" s="104">
        <f t="shared" si="468"/>
        <v>3</v>
      </c>
      <c r="M347" s="104">
        <f t="shared" si="468"/>
        <v>3</v>
      </c>
      <c r="N347" s="104">
        <f t="shared" si="468"/>
        <v>3</v>
      </c>
      <c r="O347" s="104"/>
      <c r="P347" s="104">
        <f t="shared" si="468"/>
        <v>3</v>
      </c>
      <c r="Q347" s="104">
        <f t="shared" si="468"/>
        <v>3</v>
      </c>
      <c r="R347" s="104">
        <f t="shared" si="468"/>
        <v>3</v>
      </c>
      <c r="S347" s="104">
        <f t="shared" si="468"/>
        <v>2</v>
      </c>
      <c r="T347" s="104">
        <f t="shared" si="468"/>
        <v>3</v>
      </c>
      <c r="U347" s="104">
        <f t="shared" si="468"/>
        <v>3</v>
      </c>
      <c r="V347" s="104"/>
      <c r="W347" s="104">
        <f>U328+U330+U332+U334+U336+U338</f>
        <v>3</v>
      </c>
      <c r="X347" s="181"/>
      <c r="Y347" s="104">
        <f t="shared" si="468"/>
        <v>3</v>
      </c>
      <c r="Z347" s="104">
        <f t="shared" si="468"/>
        <v>3</v>
      </c>
      <c r="AA347" s="104">
        <f t="shared" si="468"/>
        <v>3</v>
      </c>
      <c r="AB347" s="104">
        <f t="shared" si="468"/>
        <v>3</v>
      </c>
      <c r="AC347" s="104"/>
      <c r="AD347" s="104">
        <f t="shared" si="468"/>
        <v>3</v>
      </c>
      <c r="AE347" s="104">
        <f t="shared" si="468"/>
        <v>3</v>
      </c>
      <c r="AF347" s="104">
        <f t="shared" si="468"/>
        <v>0</v>
      </c>
      <c r="AG347" s="104">
        <f t="shared" ref="AG347" si="469">AG328+AG330+AG332+AG334+AG336+AG338</f>
        <v>0</v>
      </c>
      <c r="AH347" s="149">
        <f t="shared" si="440"/>
        <v>65</v>
      </c>
    </row>
    <row r="348" spans="1:35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166</v>
      </c>
    </row>
    <row r="349" spans="1:35" ht="16.5" thickBot="1" x14ac:dyDescent="0.3">
      <c r="A349" s="291" t="s">
        <v>162</v>
      </c>
      <c r="B349" s="310" t="s">
        <v>2</v>
      </c>
      <c r="C349" s="311"/>
      <c r="D349" s="109">
        <v>0</v>
      </c>
      <c r="E349" s="109">
        <v>0</v>
      </c>
      <c r="F349" s="109"/>
      <c r="G349" s="109">
        <v>0</v>
      </c>
      <c r="H349" s="109"/>
      <c r="I349" s="109">
        <v>1</v>
      </c>
      <c r="J349" s="109">
        <v>0</v>
      </c>
      <c r="K349" s="109">
        <v>2</v>
      </c>
      <c r="L349" s="109">
        <v>2</v>
      </c>
      <c r="M349" s="109">
        <v>1</v>
      </c>
      <c r="N349" s="109">
        <v>0</v>
      </c>
      <c r="O349" s="109"/>
      <c r="P349" s="109">
        <v>0</v>
      </c>
      <c r="Q349" s="109">
        <v>1</v>
      </c>
      <c r="R349" s="109">
        <v>1</v>
      </c>
      <c r="S349" s="109">
        <v>1</v>
      </c>
      <c r="T349" s="109">
        <v>0</v>
      </c>
      <c r="U349" s="109">
        <v>0</v>
      </c>
      <c r="V349" s="109"/>
      <c r="W349" s="109">
        <v>2</v>
      </c>
      <c r="X349" s="109"/>
      <c r="Y349" s="109">
        <v>0</v>
      </c>
      <c r="Z349" s="109">
        <v>0</v>
      </c>
      <c r="AA349" s="109">
        <v>0</v>
      </c>
      <c r="AB349" s="109">
        <v>0</v>
      </c>
      <c r="AC349" s="109"/>
      <c r="AD349" s="109">
        <v>0</v>
      </c>
      <c r="AE349" s="109">
        <v>0</v>
      </c>
      <c r="AF349" s="109">
        <v>0</v>
      </c>
      <c r="AG349" s="109">
        <v>0</v>
      </c>
      <c r="AH349" s="110">
        <f t="shared" ref="AH349:AH370" si="470">SUM(D349:AG349)</f>
        <v>11</v>
      </c>
    </row>
    <row r="350" spans="1:35" ht="15.75" x14ac:dyDescent="0.25">
      <c r="A350" s="292"/>
      <c r="B350" s="296" t="s">
        <v>3</v>
      </c>
      <c r="C350" s="99" t="s">
        <v>102</v>
      </c>
      <c r="D350" s="181">
        <v>24</v>
      </c>
      <c r="E350" s="181">
        <v>71</v>
      </c>
      <c r="F350" s="181"/>
      <c r="G350" s="181">
        <v>23</v>
      </c>
      <c r="H350" s="181"/>
      <c r="I350" s="181">
        <v>33</v>
      </c>
      <c r="J350" s="181">
        <v>40</v>
      </c>
      <c r="K350" s="181">
        <v>22</v>
      </c>
      <c r="L350" s="181">
        <v>46</v>
      </c>
      <c r="M350" s="181">
        <v>51</v>
      </c>
      <c r="N350" s="181">
        <v>23</v>
      </c>
      <c r="O350" s="181"/>
      <c r="P350" s="181">
        <v>25</v>
      </c>
      <c r="Q350" s="181">
        <v>43</v>
      </c>
      <c r="R350" s="181">
        <v>24</v>
      </c>
      <c r="S350" s="181">
        <v>41</v>
      </c>
      <c r="T350" s="181">
        <v>39</v>
      </c>
      <c r="U350" s="181">
        <v>21</v>
      </c>
      <c r="V350" s="181"/>
      <c r="W350" s="181">
        <v>37</v>
      </c>
      <c r="X350" s="181"/>
      <c r="Y350" s="181">
        <v>24</v>
      </c>
      <c r="Z350" s="181">
        <v>35</v>
      </c>
      <c r="AA350" s="181">
        <v>25</v>
      </c>
      <c r="AB350" s="181">
        <v>20</v>
      </c>
      <c r="AC350" s="181"/>
      <c r="AD350" s="181">
        <v>35</v>
      </c>
      <c r="AE350" s="181">
        <v>23</v>
      </c>
      <c r="AF350" s="181">
        <v>21</v>
      </c>
      <c r="AG350" s="181">
        <v>24</v>
      </c>
      <c r="AH350" s="146">
        <f t="shared" si="470"/>
        <v>770</v>
      </c>
    </row>
    <row r="351" spans="1:35" ht="15.75" x14ac:dyDescent="0.25">
      <c r="A351" s="292"/>
      <c r="B351" s="296"/>
      <c r="C351" s="99" t="s">
        <v>103</v>
      </c>
      <c r="D351" s="181">
        <v>0</v>
      </c>
      <c r="E351" s="181">
        <v>6</v>
      </c>
      <c r="F351" s="181"/>
      <c r="G351" s="181">
        <v>0</v>
      </c>
      <c r="H351" s="181"/>
      <c r="I351" s="181">
        <v>6</v>
      </c>
      <c r="J351" s="181">
        <v>5</v>
      </c>
      <c r="K351" s="181">
        <v>0</v>
      </c>
      <c r="L351" s="181">
        <v>6</v>
      </c>
      <c r="M351" s="181">
        <v>6</v>
      </c>
      <c r="N351" s="181">
        <v>0</v>
      </c>
      <c r="O351" s="181"/>
      <c r="P351" s="181">
        <v>4</v>
      </c>
      <c r="Q351" s="181">
        <v>5</v>
      </c>
      <c r="R351" s="181">
        <v>0</v>
      </c>
      <c r="S351" s="181">
        <v>6</v>
      </c>
      <c r="T351" s="181">
        <v>5</v>
      </c>
      <c r="U351" s="181">
        <v>0</v>
      </c>
      <c r="V351" s="181"/>
      <c r="W351" s="181">
        <v>0</v>
      </c>
      <c r="X351" s="181"/>
      <c r="Y351" s="181">
        <v>0</v>
      </c>
      <c r="Z351" s="181">
        <v>0</v>
      </c>
      <c r="AA351" s="181">
        <v>0</v>
      </c>
      <c r="AB351" s="181">
        <v>0</v>
      </c>
      <c r="AC351" s="181"/>
      <c r="AD351" s="181">
        <v>5</v>
      </c>
      <c r="AE351" s="181">
        <v>0</v>
      </c>
      <c r="AF351" s="181">
        <v>0</v>
      </c>
      <c r="AG351" s="181">
        <v>0</v>
      </c>
      <c r="AH351" s="146">
        <f t="shared" si="470"/>
        <v>54</v>
      </c>
    </row>
    <row r="352" spans="1:35" ht="15.75" x14ac:dyDescent="0.25">
      <c r="A352" s="292"/>
      <c r="B352" s="296"/>
      <c r="C352" s="99" t="s">
        <v>117</v>
      </c>
      <c r="D352" s="181">
        <v>69</v>
      </c>
      <c r="E352" s="181">
        <v>45</v>
      </c>
      <c r="F352" s="181"/>
      <c r="G352" s="181">
        <v>51</v>
      </c>
      <c r="H352" s="181"/>
      <c r="I352" s="181">
        <v>58</v>
      </c>
      <c r="J352" s="181">
        <v>59</v>
      </c>
      <c r="K352" s="181">
        <v>68</v>
      </c>
      <c r="L352" s="181">
        <v>64</v>
      </c>
      <c r="M352" s="181">
        <v>66</v>
      </c>
      <c r="N352" s="181">
        <v>52</v>
      </c>
      <c r="O352" s="181"/>
      <c r="P352" s="181">
        <v>52</v>
      </c>
      <c r="Q352" s="181">
        <v>60</v>
      </c>
      <c r="R352" s="181">
        <v>68</v>
      </c>
      <c r="S352" s="181">
        <v>62</v>
      </c>
      <c r="T352" s="181">
        <v>65</v>
      </c>
      <c r="U352" s="181">
        <v>46</v>
      </c>
      <c r="V352" s="181"/>
      <c r="W352" s="181">
        <v>65</v>
      </c>
      <c r="X352" s="181"/>
      <c r="Y352" s="181">
        <v>68</v>
      </c>
      <c r="Z352" s="181">
        <v>66</v>
      </c>
      <c r="AA352" s="181">
        <v>62</v>
      </c>
      <c r="AB352" s="181">
        <v>52</v>
      </c>
      <c r="AC352" s="181"/>
      <c r="AD352" s="181">
        <v>49</v>
      </c>
      <c r="AE352" s="181">
        <v>59</v>
      </c>
      <c r="AF352" s="181">
        <v>68</v>
      </c>
      <c r="AG352" s="181">
        <v>68</v>
      </c>
      <c r="AH352" s="146">
        <f t="shared" si="470"/>
        <v>1442</v>
      </c>
    </row>
    <row r="353" spans="1:34" ht="15.75" x14ac:dyDescent="0.25">
      <c r="A353" s="292"/>
      <c r="B353" s="296"/>
      <c r="C353" s="99" t="s">
        <v>118</v>
      </c>
      <c r="D353" s="181">
        <v>0</v>
      </c>
      <c r="E353" s="181">
        <v>3</v>
      </c>
      <c r="F353" s="181"/>
      <c r="G353" s="181">
        <v>0</v>
      </c>
      <c r="H353" s="181"/>
      <c r="I353" s="181">
        <v>2</v>
      </c>
      <c r="J353" s="181">
        <v>3</v>
      </c>
      <c r="K353" s="181">
        <v>0</v>
      </c>
      <c r="L353" s="181">
        <v>3</v>
      </c>
      <c r="M353" s="181">
        <v>3</v>
      </c>
      <c r="N353" s="181">
        <v>0</v>
      </c>
      <c r="O353" s="181"/>
      <c r="P353" s="181">
        <v>1</v>
      </c>
      <c r="Q353" s="181">
        <v>2</v>
      </c>
      <c r="R353" s="181">
        <v>0</v>
      </c>
      <c r="S353" s="181">
        <v>3</v>
      </c>
      <c r="T353" s="181">
        <v>2</v>
      </c>
      <c r="U353" s="181">
        <v>0</v>
      </c>
      <c r="V353" s="181"/>
      <c r="W353" s="181">
        <v>0</v>
      </c>
      <c r="X353" s="181"/>
      <c r="Y353" s="181">
        <v>0</v>
      </c>
      <c r="Z353" s="181">
        <v>0</v>
      </c>
      <c r="AA353" s="181">
        <v>0</v>
      </c>
      <c r="AB353" s="181">
        <v>0</v>
      </c>
      <c r="AC353" s="181"/>
      <c r="AD353" s="181">
        <v>2</v>
      </c>
      <c r="AE353" s="181">
        <v>0</v>
      </c>
      <c r="AF353" s="181">
        <v>0</v>
      </c>
      <c r="AG353" s="181">
        <v>0</v>
      </c>
      <c r="AH353" s="146">
        <f t="shared" si="470"/>
        <v>24</v>
      </c>
    </row>
    <row r="354" spans="1:34" ht="15.75" x14ac:dyDescent="0.25">
      <c r="A354" s="292"/>
      <c r="B354" s="296"/>
      <c r="C354" s="99" t="s">
        <v>104</v>
      </c>
      <c r="D354" s="181">
        <v>150</v>
      </c>
      <c r="E354" s="181">
        <v>154</v>
      </c>
      <c r="F354" s="181"/>
      <c r="G354" s="181">
        <v>140</v>
      </c>
      <c r="H354" s="181"/>
      <c r="I354" s="181">
        <v>139</v>
      </c>
      <c r="J354" s="181">
        <v>131</v>
      </c>
      <c r="K354" s="181">
        <v>147</v>
      </c>
      <c r="L354" s="181">
        <v>141</v>
      </c>
      <c r="M354" s="181">
        <v>140</v>
      </c>
      <c r="N354" s="181">
        <v>140</v>
      </c>
      <c r="O354" s="181"/>
      <c r="P354" s="181">
        <v>128</v>
      </c>
      <c r="Q354" s="181">
        <v>124</v>
      </c>
      <c r="R354" s="181">
        <v>150</v>
      </c>
      <c r="S354" s="181">
        <v>138</v>
      </c>
      <c r="T354" s="181">
        <v>144</v>
      </c>
      <c r="U354" s="181">
        <v>138</v>
      </c>
      <c r="V354" s="181"/>
      <c r="W354" s="181">
        <v>169</v>
      </c>
      <c r="X354" s="181"/>
      <c r="Y354" s="181">
        <v>146</v>
      </c>
      <c r="Z354" s="181">
        <v>168</v>
      </c>
      <c r="AA354" s="181">
        <v>152</v>
      </c>
      <c r="AB354" s="181">
        <v>138</v>
      </c>
      <c r="AC354" s="181"/>
      <c r="AD354" s="181">
        <v>130</v>
      </c>
      <c r="AE354" s="181">
        <v>147</v>
      </c>
      <c r="AF354" s="181">
        <v>148</v>
      </c>
      <c r="AG354" s="181">
        <v>146</v>
      </c>
      <c r="AH354" s="146">
        <f t="shared" si="470"/>
        <v>3448</v>
      </c>
    </row>
    <row r="355" spans="1:34" ht="15.75" x14ac:dyDescent="0.25">
      <c r="A355" s="292"/>
      <c r="B355" s="296"/>
      <c r="C355" s="99" t="s">
        <v>105</v>
      </c>
      <c r="D355" s="181">
        <v>15</v>
      </c>
      <c r="E355" s="181">
        <v>15</v>
      </c>
      <c r="F355" s="181"/>
      <c r="G355" s="181">
        <v>15</v>
      </c>
      <c r="H355" s="181"/>
      <c r="I355" s="181">
        <v>19</v>
      </c>
      <c r="J355" s="181">
        <v>21</v>
      </c>
      <c r="K355" s="181">
        <v>15</v>
      </c>
      <c r="L355" s="181">
        <v>18</v>
      </c>
      <c r="M355" s="181">
        <v>16</v>
      </c>
      <c r="N355" s="181">
        <v>15</v>
      </c>
      <c r="O355" s="181"/>
      <c r="P355" s="181">
        <v>9</v>
      </c>
      <c r="Q355" s="181">
        <v>18</v>
      </c>
      <c r="R355" s="181">
        <v>15</v>
      </c>
      <c r="S355" s="181">
        <v>20</v>
      </c>
      <c r="T355" s="181">
        <v>17</v>
      </c>
      <c r="U355" s="181">
        <v>15</v>
      </c>
      <c r="V355" s="181"/>
      <c r="W355" s="181">
        <v>19</v>
      </c>
      <c r="X355" s="181"/>
      <c r="Y355" s="181">
        <v>15</v>
      </c>
      <c r="Z355" s="181">
        <v>19</v>
      </c>
      <c r="AA355" s="181">
        <v>16</v>
      </c>
      <c r="AB355" s="181">
        <v>15</v>
      </c>
      <c r="AC355" s="181"/>
      <c r="AD355" s="181">
        <v>11</v>
      </c>
      <c r="AE355" s="181">
        <v>16</v>
      </c>
      <c r="AF355" s="181">
        <v>15</v>
      </c>
      <c r="AG355" s="181">
        <v>15</v>
      </c>
      <c r="AH355" s="146">
        <f t="shared" si="470"/>
        <v>384</v>
      </c>
    </row>
    <row r="356" spans="1:34" ht="15.75" x14ac:dyDescent="0.25">
      <c r="A356" s="292"/>
      <c r="B356" s="296"/>
      <c r="C356" s="99" t="s">
        <v>106</v>
      </c>
      <c r="D356" s="181">
        <v>205</v>
      </c>
      <c r="E356" s="181">
        <v>114</v>
      </c>
      <c r="F356" s="181"/>
      <c r="G356" s="181">
        <v>140</v>
      </c>
      <c r="H356" s="181"/>
      <c r="I356" s="181">
        <v>168</v>
      </c>
      <c r="J356" s="181">
        <v>172</v>
      </c>
      <c r="K356" s="181">
        <v>200</v>
      </c>
      <c r="L356" s="181">
        <v>162</v>
      </c>
      <c r="M356" s="181">
        <v>164</v>
      </c>
      <c r="N356" s="181">
        <v>139</v>
      </c>
      <c r="O356" s="181"/>
      <c r="P356" s="181">
        <v>187</v>
      </c>
      <c r="Q356" s="181">
        <v>164</v>
      </c>
      <c r="R356" s="181">
        <v>207</v>
      </c>
      <c r="S356" s="181">
        <v>167</v>
      </c>
      <c r="T356" s="181">
        <v>154</v>
      </c>
      <c r="U356" s="181">
        <v>124</v>
      </c>
      <c r="V356" s="181"/>
      <c r="W356" s="181">
        <v>139</v>
      </c>
      <c r="X356" s="181"/>
      <c r="Y356" s="181">
        <v>197</v>
      </c>
      <c r="Z356" s="181">
        <v>140</v>
      </c>
      <c r="AA356" s="181">
        <v>175</v>
      </c>
      <c r="AB356" s="181">
        <v>130</v>
      </c>
      <c r="AC356" s="181"/>
      <c r="AD356" s="181">
        <v>168</v>
      </c>
      <c r="AE356" s="181">
        <v>191</v>
      </c>
      <c r="AF356" s="181">
        <v>198</v>
      </c>
      <c r="AG356" s="181">
        <v>197</v>
      </c>
      <c r="AH356" s="146">
        <f t="shared" si="470"/>
        <v>4002</v>
      </c>
    </row>
    <row r="357" spans="1:34" ht="15.75" x14ac:dyDescent="0.25">
      <c r="A357" s="292"/>
      <c r="B357" s="296"/>
      <c r="C357" s="99" t="s">
        <v>107</v>
      </c>
      <c r="D357" s="181">
        <v>3</v>
      </c>
      <c r="E357" s="181">
        <v>9</v>
      </c>
      <c r="F357" s="181"/>
      <c r="G357" s="181">
        <v>3</v>
      </c>
      <c r="H357" s="181"/>
      <c r="I357" s="181">
        <v>12</v>
      </c>
      <c r="J357" s="181">
        <v>11</v>
      </c>
      <c r="K357" s="181">
        <v>3</v>
      </c>
      <c r="L357" s="181">
        <v>9</v>
      </c>
      <c r="M357" s="181">
        <v>9</v>
      </c>
      <c r="N357" s="181">
        <v>3</v>
      </c>
      <c r="O357" s="181"/>
      <c r="P357" s="181">
        <v>6</v>
      </c>
      <c r="Q357" s="181">
        <v>7</v>
      </c>
      <c r="R357" s="181">
        <v>3</v>
      </c>
      <c r="S357" s="181">
        <v>8</v>
      </c>
      <c r="T357" s="181">
        <v>12</v>
      </c>
      <c r="U357" s="181">
        <v>3</v>
      </c>
      <c r="V357" s="181"/>
      <c r="W357" s="181">
        <v>3</v>
      </c>
      <c r="X357" s="181"/>
      <c r="Y357" s="181">
        <v>3</v>
      </c>
      <c r="Z357" s="181">
        <v>3</v>
      </c>
      <c r="AA357" s="181">
        <v>3</v>
      </c>
      <c r="AB357" s="181">
        <v>3</v>
      </c>
      <c r="AC357" s="181"/>
      <c r="AD357" s="181">
        <v>12</v>
      </c>
      <c r="AE357" s="181">
        <v>3</v>
      </c>
      <c r="AF357" s="181">
        <v>3</v>
      </c>
      <c r="AG357" s="181">
        <v>3</v>
      </c>
      <c r="AH357" s="146">
        <f t="shared" si="470"/>
        <v>137</v>
      </c>
    </row>
    <row r="358" spans="1:34" ht="15.75" x14ac:dyDescent="0.25">
      <c r="A358" s="292"/>
      <c r="B358" s="296"/>
      <c r="C358" s="99" t="s">
        <v>108</v>
      </c>
      <c r="D358" s="181">
        <v>47</v>
      </c>
      <c r="E358" s="181">
        <v>79</v>
      </c>
      <c r="F358" s="181"/>
      <c r="G358" s="181">
        <v>46</v>
      </c>
      <c r="H358" s="181"/>
      <c r="I358" s="181">
        <v>57</v>
      </c>
      <c r="J358" s="181">
        <v>59</v>
      </c>
      <c r="K358" s="181">
        <v>46</v>
      </c>
      <c r="L358" s="181">
        <v>54</v>
      </c>
      <c r="M358" s="181">
        <v>54</v>
      </c>
      <c r="N358" s="181">
        <v>47</v>
      </c>
      <c r="O358" s="181"/>
      <c r="P358" s="181">
        <v>37</v>
      </c>
      <c r="Q358" s="181">
        <v>46</v>
      </c>
      <c r="R358" s="181">
        <v>47</v>
      </c>
      <c r="S358" s="181">
        <v>55</v>
      </c>
      <c r="T358" s="181">
        <v>56</v>
      </c>
      <c r="U358" s="181">
        <v>45</v>
      </c>
      <c r="V358" s="181"/>
      <c r="W358" s="181">
        <v>69</v>
      </c>
      <c r="X358" s="181"/>
      <c r="Y358" s="181">
        <v>47</v>
      </c>
      <c r="Z358" s="181">
        <v>69</v>
      </c>
      <c r="AA358" s="181">
        <v>53</v>
      </c>
      <c r="AB358" s="181">
        <v>44</v>
      </c>
      <c r="AC358" s="181"/>
      <c r="AD358" s="181">
        <v>61</v>
      </c>
      <c r="AE358" s="181">
        <v>52</v>
      </c>
      <c r="AF358" s="181">
        <v>45</v>
      </c>
      <c r="AG358" s="181">
        <v>47</v>
      </c>
      <c r="AH358" s="146">
        <f t="shared" si="470"/>
        <v>1262</v>
      </c>
    </row>
    <row r="359" spans="1:34" ht="15.75" x14ac:dyDescent="0.25">
      <c r="A359" s="292"/>
      <c r="B359" s="296"/>
      <c r="C359" s="99" t="s">
        <v>109</v>
      </c>
      <c r="D359" s="181">
        <v>2</v>
      </c>
      <c r="E359" s="181">
        <v>8</v>
      </c>
      <c r="F359" s="181"/>
      <c r="G359" s="181">
        <v>2</v>
      </c>
      <c r="H359" s="181"/>
      <c r="I359" s="181">
        <v>8</v>
      </c>
      <c r="J359" s="181">
        <v>8</v>
      </c>
      <c r="K359" s="181">
        <v>2</v>
      </c>
      <c r="L359" s="181">
        <v>8</v>
      </c>
      <c r="M359" s="181">
        <v>7</v>
      </c>
      <c r="N359" s="181">
        <v>2</v>
      </c>
      <c r="O359" s="181"/>
      <c r="P359" s="181">
        <v>3</v>
      </c>
      <c r="Q359" s="181">
        <v>4</v>
      </c>
      <c r="R359" s="181">
        <v>2</v>
      </c>
      <c r="S359" s="181">
        <v>4</v>
      </c>
      <c r="T359" s="181">
        <v>7</v>
      </c>
      <c r="U359" s="181">
        <v>2</v>
      </c>
      <c r="V359" s="181"/>
      <c r="W359" s="181">
        <v>3</v>
      </c>
      <c r="X359" s="181"/>
      <c r="Y359" s="181">
        <v>2</v>
      </c>
      <c r="Z359" s="181">
        <v>3</v>
      </c>
      <c r="AA359" s="181">
        <v>3</v>
      </c>
      <c r="AB359" s="181">
        <v>2</v>
      </c>
      <c r="AC359" s="181"/>
      <c r="AD359" s="181">
        <v>8</v>
      </c>
      <c r="AE359" s="181">
        <v>3</v>
      </c>
      <c r="AF359" s="181">
        <v>2</v>
      </c>
      <c r="AG359" s="181">
        <v>2</v>
      </c>
      <c r="AH359" s="146">
        <f t="shared" si="470"/>
        <v>97</v>
      </c>
    </row>
    <row r="360" spans="1:34" ht="15.75" x14ac:dyDescent="0.25">
      <c r="A360" s="292"/>
      <c r="B360" s="296"/>
      <c r="C360" s="99" t="s">
        <v>110</v>
      </c>
      <c r="D360" s="181">
        <v>30</v>
      </c>
      <c r="E360" s="181">
        <v>22</v>
      </c>
      <c r="F360" s="181"/>
      <c r="G360" s="181">
        <v>29</v>
      </c>
      <c r="H360" s="181"/>
      <c r="I360" s="181">
        <v>24</v>
      </c>
      <c r="J360" s="181">
        <v>21</v>
      </c>
      <c r="K360" s="181">
        <v>30</v>
      </c>
      <c r="L360" s="181">
        <v>22</v>
      </c>
      <c r="M360" s="181">
        <v>21</v>
      </c>
      <c r="N360" s="181">
        <v>28</v>
      </c>
      <c r="O360" s="181"/>
      <c r="P360" s="181">
        <v>26</v>
      </c>
      <c r="Q360" s="181">
        <v>22</v>
      </c>
      <c r="R360" s="181">
        <v>31</v>
      </c>
      <c r="S360" s="181">
        <v>23</v>
      </c>
      <c r="T360" s="181">
        <v>27</v>
      </c>
      <c r="U360" s="181">
        <v>29</v>
      </c>
      <c r="V360" s="181"/>
      <c r="W360" s="181">
        <v>25</v>
      </c>
      <c r="X360" s="181"/>
      <c r="Y360" s="181">
        <v>29</v>
      </c>
      <c r="Z360" s="181">
        <v>28</v>
      </c>
      <c r="AA360" s="181">
        <v>30</v>
      </c>
      <c r="AB360" s="181">
        <v>29</v>
      </c>
      <c r="AC360" s="181"/>
      <c r="AD360" s="181">
        <v>26</v>
      </c>
      <c r="AE360" s="181">
        <v>29</v>
      </c>
      <c r="AF360" s="181">
        <v>30</v>
      </c>
      <c r="AG360" s="181">
        <v>29</v>
      </c>
      <c r="AH360" s="146">
        <f t="shared" si="470"/>
        <v>640</v>
      </c>
    </row>
    <row r="361" spans="1:34" ht="15.75" x14ac:dyDescent="0.25">
      <c r="A361" s="292"/>
      <c r="B361" s="296"/>
      <c r="C361" s="99" t="s">
        <v>111</v>
      </c>
      <c r="D361" s="181">
        <v>1</v>
      </c>
      <c r="E361" s="181">
        <v>1</v>
      </c>
      <c r="F361" s="181"/>
      <c r="G361" s="181">
        <v>1</v>
      </c>
      <c r="H361" s="181"/>
      <c r="I361" s="181">
        <v>1</v>
      </c>
      <c r="J361" s="181">
        <v>1</v>
      </c>
      <c r="K361" s="181">
        <v>1</v>
      </c>
      <c r="L361" s="181">
        <v>0</v>
      </c>
      <c r="M361" s="181">
        <v>1</v>
      </c>
      <c r="N361" s="181">
        <v>1</v>
      </c>
      <c r="O361" s="181"/>
      <c r="P361" s="181">
        <v>0</v>
      </c>
      <c r="Q361" s="181">
        <v>0</v>
      </c>
      <c r="R361" s="181">
        <v>1</v>
      </c>
      <c r="S361" s="181">
        <v>1</v>
      </c>
      <c r="T361" s="181">
        <v>1</v>
      </c>
      <c r="U361" s="181">
        <v>1</v>
      </c>
      <c r="V361" s="181"/>
      <c r="W361" s="181">
        <v>1</v>
      </c>
      <c r="X361" s="181"/>
      <c r="Y361" s="181">
        <v>1</v>
      </c>
      <c r="Z361" s="181">
        <v>1</v>
      </c>
      <c r="AA361" s="181">
        <v>1</v>
      </c>
      <c r="AB361" s="181">
        <v>1</v>
      </c>
      <c r="AC361" s="181"/>
      <c r="AD361" s="181">
        <v>1</v>
      </c>
      <c r="AE361" s="181">
        <v>1</v>
      </c>
      <c r="AF361" s="181">
        <v>1</v>
      </c>
      <c r="AG361" s="181">
        <v>1</v>
      </c>
      <c r="AH361" s="146">
        <f t="shared" si="470"/>
        <v>21</v>
      </c>
    </row>
    <row r="362" spans="1:34" ht="15.75" x14ac:dyDescent="0.25">
      <c r="A362" s="292"/>
      <c r="B362" s="296"/>
      <c r="C362" s="99" t="s">
        <v>112</v>
      </c>
      <c r="D362" s="181">
        <v>32</v>
      </c>
      <c r="E362" s="181">
        <v>35</v>
      </c>
      <c r="F362" s="181"/>
      <c r="G362" s="181">
        <v>30</v>
      </c>
      <c r="H362" s="181"/>
      <c r="I362" s="181">
        <v>39</v>
      </c>
      <c r="J362" s="181">
        <v>32</v>
      </c>
      <c r="K362" s="181">
        <v>30</v>
      </c>
      <c r="L362" s="181">
        <v>31</v>
      </c>
      <c r="M362" s="181">
        <v>30</v>
      </c>
      <c r="N362" s="181">
        <v>30</v>
      </c>
      <c r="O362" s="181"/>
      <c r="P362" s="181">
        <v>93</v>
      </c>
      <c r="Q362" s="181">
        <v>71</v>
      </c>
      <c r="R362" s="181">
        <v>30</v>
      </c>
      <c r="S362" s="181">
        <v>34</v>
      </c>
      <c r="T362" s="181">
        <v>38</v>
      </c>
      <c r="U362" s="181">
        <v>56</v>
      </c>
      <c r="V362" s="181"/>
      <c r="W362" s="181">
        <v>42</v>
      </c>
      <c r="X362" s="181"/>
      <c r="Y362" s="181">
        <v>46</v>
      </c>
      <c r="Z362" s="181">
        <v>38</v>
      </c>
      <c r="AA362" s="181">
        <v>51</v>
      </c>
      <c r="AB362" s="181">
        <v>46</v>
      </c>
      <c r="AC362" s="181"/>
      <c r="AD362" s="181">
        <v>54</v>
      </c>
      <c r="AE362" s="181">
        <v>50</v>
      </c>
      <c r="AF362" s="181">
        <v>47</v>
      </c>
      <c r="AG362" s="181">
        <v>47</v>
      </c>
      <c r="AH362" s="147">
        <f t="shared" si="470"/>
        <v>1032</v>
      </c>
    </row>
    <row r="363" spans="1:34" ht="15.75" x14ac:dyDescent="0.25">
      <c r="A363" s="292"/>
      <c r="B363" s="296"/>
      <c r="C363" s="99" t="s">
        <v>113</v>
      </c>
      <c r="D363" s="181">
        <v>4</v>
      </c>
      <c r="E363" s="181">
        <v>2</v>
      </c>
      <c r="F363" s="181"/>
      <c r="G363" s="181">
        <v>3</v>
      </c>
      <c r="H363" s="181"/>
      <c r="I363" s="181">
        <v>4</v>
      </c>
      <c r="J363" s="181">
        <v>2</v>
      </c>
      <c r="K363" s="181">
        <v>3</v>
      </c>
      <c r="L363" s="181">
        <v>1</v>
      </c>
      <c r="M363" s="181">
        <v>1</v>
      </c>
      <c r="N363" s="181">
        <v>3</v>
      </c>
      <c r="O363" s="181"/>
      <c r="P363" s="181">
        <v>8</v>
      </c>
      <c r="Q363" s="181">
        <v>5</v>
      </c>
      <c r="R363" s="181">
        <v>3</v>
      </c>
      <c r="S363" s="181">
        <v>2</v>
      </c>
      <c r="T363" s="181">
        <v>4</v>
      </c>
      <c r="U363" s="181">
        <v>5</v>
      </c>
      <c r="V363" s="181"/>
      <c r="W363" s="181">
        <v>4</v>
      </c>
      <c r="X363" s="181"/>
      <c r="Y363" s="181">
        <v>5</v>
      </c>
      <c r="Z363" s="181">
        <v>5</v>
      </c>
      <c r="AA363" s="181">
        <v>5</v>
      </c>
      <c r="AB363" s="181">
        <v>4</v>
      </c>
      <c r="AC363" s="181"/>
      <c r="AD363" s="181">
        <v>5</v>
      </c>
      <c r="AE363" s="181">
        <v>5</v>
      </c>
      <c r="AF363" s="181">
        <v>5</v>
      </c>
      <c r="AG363" s="181">
        <v>4</v>
      </c>
      <c r="AH363" s="147">
        <f t="shared" si="470"/>
        <v>92</v>
      </c>
    </row>
    <row r="364" spans="1:34" ht="16.5" thickBot="1" x14ac:dyDescent="0.3">
      <c r="A364" s="292"/>
      <c r="B364" s="296"/>
      <c r="C364" s="100" t="s">
        <v>114</v>
      </c>
      <c r="D364" s="181">
        <v>18</v>
      </c>
      <c r="E364" s="181">
        <v>36</v>
      </c>
      <c r="F364" s="181"/>
      <c r="G364" s="181">
        <v>17</v>
      </c>
      <c r="H364" s="181"/>
      <c r="I364" s="181">
        <v>30</v>
      </c>
      <c r="J364" s="181">
        <v>35</v>
      </c>
      <c r="K364" s="181">
        <v>17</v>
      </c>
      <c r="L364" s="181">
        <v>31</v>
      </c>
      <c r="M364" s="181">
        <v>31</v>
      </c>
      <c r="N364" s="181">
        <v>17</v>
      </c>
      <c r="O364" s="181"/>
      <c r="P364" s="181">
        <v>21</v>
      </c>
      <c r="Q364" s="181">
        <v>29</v>
      </c>
      <c r="R364" s="181">
        <v>19</v>
      </c>
      <c r="S364" s="181">
        <v>36</v>
      </c>
      <c r="T364" s="181">
        <v>29</v>
      </c>
      <c r="U364" s="181">
        <v>15</v>
      </c>
      <c r="V364" s="181"/>
      <c r="W364" s="181">
        <v>24</v>
      </c>
      <c r="X364" s="181"/>
      <c r="Y364" s="181">
        <v>17</v>
      </c>
      <c r="Z364" s="181">
        <v>25</v>
      </c>
      <c r="AA364" s="181">
        <v>24</v>
      </c>
      <c r="AB364" s="181">
        <v>16</v>
      </c>
      <c r="AC364" s="181"/>
      <c r="AD364" s="181">
        <v>33</v>
      </c>
      <c r="AE364" s="181">
        <v>21</v>
      </c>
      <c r="AF364" s="181">
        <v>17</v>
      </c>
      <c r="AG364" s="181">
        <v>17</v>
      </c>
      <c r="AH364" s="151">
        <f t="shared" si="470"/>
        <v>575</v>
      </c>
    </row>
    <row r="365" spans="1:34" ht="18.75" x14ac:dyDescent="0.25">
      <c r="A365" s="292"/>
      <c r="B365" s="297" t="s">
        <v>72</v>
      </c>
      <c r="C365" s="298"/>
      <c r="D365" s="182">
        <f t="shared" ref="D365" si="471">SUM(D350:D364)</f>
        <v>600</v>
      </c>
      <c r="E365" s="182">
        <f t="shared" ref="E365:I365" si="472">SUM(E350:E364)</f>
        <v>600</v>
      </c>
      <c r="F365" s="181"/>
      <c r="G365" s="182">
        <f t="shared" si="472"/>
        <v>500</v>
      </c>
      <c r="H365" s="182"/>
      <c r="I365" s="182">
        <f t="shared" si="472"/>
        <v>600</v>
      </c>
      <c r="J365" s="182">
        <f t="shared" ref="J365:AE365" si="473">SUM(J350:J364)</f>
        <v>600</v>
      </c>
      <c r="K365" s="182">
        <f t="shared" si="473"/>
        <v>584</v>
      </c>
      <c r="L365" s="182">
        <f t="shared" si="473"/>
        <v>596</v>
      </c>
      <c r="M365" s="182">
        <f t="shared" si="473"/>
        <v>600</v>
      </c>
      <c r="N365" s="182">
        <f t="shared" si="473"/>
        <v>500</v>
      </c>
      <c r="O365" s="182"/>
      <c r="P365" s="182">
        <f t="shared" si="473"/>
        <v>600</v>
      </c>
      <c r="Q365" s="182">
        <f t="shared" si="473"/>
        <v>600</v>
      </c>
      <c r="R365" s="182">
        <f t="shared" si="473"/>
        <v>600</v>
      </c>
      <c r="S365" s="182">
        <f t="shared" si="473"/>
        <v>600</v>
      </c>
      <c r="T365" s="182">
        <f t="shared" si="473"/>
        <v>600</v>
      </c>
      <c r="U365" s="182">
        <f t="shared" ref="U365" si="474">SUM(U350:U364)</f>
        <v>500</v>
      </c>
      <c r="V365" s="182"/>
      <c r="W365" s="182">
        <f>SUM(W350:W364)</f>
        <v>600</v>
      </c>
      <c r="X365" s="181"/>
      <c r="Y365" s="182">
        <f t="shared" si="473"/>
        <v>600</v>
      </c>
      <c r="Z365" s="182">
        <f t="shared" si="473"/>
        <v>600</v>
      </c>
      <c r="AA365" s="182">
        <f t="shared" si="473"/>
        <v>600</v>
      </c>
      <c r="AB365" s="182">
        <f t="shared" si="473"/>
        <v>500</v>
      </c>
      <c r="AC365" s="182"/>
      <c r="AD365" s="182">
        <f t="shared" si="473"/>
        <v>600</v>
      </c>
      <c r="AE365" s="182">
        <f t="shared" si="473"/>
        <v>600</v>
      </c>
      <c r="AF365" s="182">
        <f t="shared" ref="AF365" si="475">SUM(AF350:AF364)</f>
        <v>600</v>
      </c>
      <c r="AG365" s="182">
        <f>SUM(AG350:AG364)</f>
        <v>600</v>
      </c>
      <c r="AH365" s="150">
        <f t="shared" si="470"/>
        <v>13980</v>
      </c>
    </row>
    <row r="366" spans="1:34" ht="18.75" x14ac:dyDescent="0.25">
      <c r="A366" s="292"/>
      <c r="B366" s="299" t="s">
        <v>71</v>
      </c>
      <c r="C366" s="300"/>
      <c r="D366" s="104">
        <v>600</v>
      </c>
      <c r="E366" s="104">
        <v>600</v>
      </c>
      <c r="F366" s="181"/>
      <c r="G366" s="104">
        <v>500</v>
      </c>
      <c r="H366" s="104"/>
      <c r="I366" s="104">
        <v>600</v>
      </c>
      <c r="J366" s="104">
        <v>600</v>
      </c>
      <c r="K366" s="104">
        <v>584</v>
      </c>
      <c r="L366" s="104">
        <v>596</v>
      </c>
      <c r="M366" s="104">
        <v>600</v>
      </c>
      <c r="N366" s="104">
        <v>500</v>
      </c>
      <c r="O366" s="104"/>
      <c r="P366" s="104">
        <v>600</v>
      </c>
      <c r="Q366" s="104">
        <v>600</v>
      </c>
      <c r="R366" s="104">
        <v>600</v>
      </c>
      <c r="S366" s="104">
        <v>600</v>
      </c>
      <c r="T366" s="104">
        <v>600</v>
      </c>
      <c r="U366" s="104">
        <v>500</v>
      </c>
      <c r="V366" s="104"/>
      <c r="W366" s="104">
        <v>600</v>
      </c>
      <c r="X366" s="181"/>
      <c r="Y366" s="104">
        <v>600</v>
      </c>
      <c r="Z366" s="104">
        <v>600</v>
      </c>
      <c r="AA366" s="104">
        <v>600</v>
      </c>
      <c r="AB366" s="104">
        <v>500</v>
      </c>
      <c r="AC366" s="104"/>
      <c r="AD366" s="104">
        <v>600</v>
      </c>
      <c r="AE366" s="104">
        <v>600</v>
      </c>
      <c r="AF366" s="104">
        <v>600</v>
      </c>
      <c r="AG366" s="104">
        <v>600</v>
      </c>
      <c r="AH366" s="145">
        <f t="shared" si="470"/>
        <v>13980</v>
      </c>
    </row>
    <row r="367" spans="1:34" ht="18.75" x14ac:dyDescent="0.25">
      <c r="A367" s="292"/>
      <c r="B367" s="301" t="s">
        <v>115</v>
      </c>
      <c r="C367" s="302"/>
      <c r="D367" s="104">
        <v>600</v>
      </c>
      <c r="E367" s="104">
        <v>600</v>
      </c>
      <c r="F367" s="181"/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81"/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46">
        <f t="shared" si="470"/>
        <v>14000</v>
      </c>
    </row>
    <row r="368" spans="1:34" ht="18.75" x14ac:dyDescent="0.25">
      <c r="A368" s="292"/>
      <c r="B368" s="301" t="s">
        <v>125</v>
      </c>
      <c r="C368" s="302"/>
      <c r="D368" s="104">
        <f t="shared" ref="D368" si="476">D367-D366</f>
        <v>0</v>
      </c>
      <c r="E368" s="104">
        <f t="shared" ref="E368:I368" si="477">E367-E366</f>
        <v>0</v>
      </c>
      <c r="F368" s="181"/>
      <c r="G368" s="104">
        <f t="shared" si="477"/>
        <v>0</v>
      </c>
      <c r="H368" s="104"/>
      <c r="I368" s="104">
        <f t="shared" si="477"/>
        <v>0</v>
      </c>
      <c r="J368" s="104">
        <f t="shared" ref="J368:AE368" si="478">J367-J366</f>
        <v>0</v>
      </c>
      <c r="K368" s="104">
        <f>K367-K366</f>
        <v>16</v>
      </c>
      <c r="L368" s="104">
        <f t="shared" si="478"/>
        <v>4</v>
      </c>
      <c r="M368" s="104">
        <f t="shared" si="478"/>
        <v>0</v>
      </c>
      <c r="N368" s="104">
        <f t="shared" si="478"/>
        <v>0</v>
      </c>
      <c r="O368" s="104"/>
      <c r="P368" s="104">
        <f t="shared" si="478"/>
        <v>0</v>
      </c>
      <c r="Q368" s="104">
        <f t="shared" si="478"/>
        <v>0</v>
      </c>
      <c r="R368" s="104">
        <f t="shared" si="478"/>
        <v>0</v>
      </c>
      <c r="S368" s="104">
        <f t="shared" si="478"/>
        <v>0</v>
      </c>
      <c r="T368" s="104">
        <f t="shared" si="478"/>
        <v>0</v>
      </c>
      <c r="U368" s="104">
        <f t="shared" ref="U368" si="479">U367-U366</f>
        <v>0</v>
      </c>
      <c r="V368" s="104"/>
      <c r="W368" s="104">
        <f t="shared" ref="W368" si="480">W367-W366</f>
        <v>0</v>
      </c>
      <c r="X368" s="181"/>
      <c r="Y368" s="104">
        <f t="shared" si="478"/>
        <v>0</v>
      </c>
      <c r="Z368" s="104">
        <f t="shared" si="478"/>
        <v>0</v>
      </c>
      <c r="AA368" s="104">
        <f t="shared" si="478"/>
        <v>0</v>
      </c>
      <c r="AB368" s="104">
        <f t="shared" si="478"/>
        <v>0</v>
      </c>
      <c r="AC368" s="104"/>
      <c r="AD368" s="104">
        <f t="shared" si="478"/>
        <v>0</v>
      </c>
      <c r="AE368" s="104">
        <f t="shared" si="478"/>
        <v>0</v>
      </c>
      <c r="AF368" s="104">
        <f t="shared" ref="AF368:AG368" si="481">AF367-AF366</f>
        <v>0</v>
      </c>
      <c r="AG368" s="104">
        <f t="shared" si="481"/>
        <v>0</v>
      </c>
      <c r="AH368" s="153">
        <f t="shared" si="470"/>
        <v>20</v>
      </c>
    </row>
    <row r="369" spans="1:35" ht="18.75" x14ac:dyDescent="0.25">
      <c r="A369" s="292"/>
      <c r="B369" s="301" t="s">
        <v>197</v>
      </c>
      <c r="C369" s="302"/>
      <c r="D369" s="104">
        <f>D367-D365</f>
        <v>0</v>
      </c>
      <c r="E369" s="104">
        <f>E367-E365</f>
        <v>0</v>
      </c>
      <c r="F369" s="181"/>
      <c r="G369" s="104">
        <f>G367-G365</f>
        <v>0</v>
      </c>
      <c r="H369" s="104"/>
      <c r="I369" s="104">
        <f t="shared" ref="I369" si="482">I367-I365</f>
        <v>0</v>
      </c>
      <c r="J369" s="104">
        <f t="shared" ref="J369:AE369" si="483">J367-J365</f>
        <v>0</v>
      </c>
      <c r="K369" s="104">
        <f>K367-K365</f>
        <v>16</v>
      </c>
      <c r="L369" s="104">
        <f>L367-L365</f>
        <v>4</v>
      </c>
      <c r="M369" s="104">
        <f t="shared" si="483"/>
        <v>0</v>
      </c>
      <c r="N369" s="104">
        <f>N367-N365</f>
        <v>0</v>
      </c>
      <c r="O369" s="104"/>
      <c r="P369" s="104">
        <f t="shared" si="483"/>
        <v>0</v>
      </c>
      <c r="Q369" s="104">
        <f t="shared" si="483"/>
        <v>0</v>
      </c>
      <c r="R369" s="104">
        <f t="shared" si="483"/>
        <v>0</v>
      </c>
      <c r="S369" s="104">
        <f t="shared" si="483"/>
        <v>0</v>
      </c>
      <c r="T369" s="104">
        <f t="shared" si="483"/>
        <v>0</v>
      </c>
      <c r="U369" s="104">
        <f t="shared" ref="U369" si="484">U367-U365</f>
        <v>0</v>
      </c>
      <c r="V369" s="104"/>
      <c r="W369" s="104">
        <f t="shared" ref="W369" si="485">W367-W365</f>
        <v>0</v>
      </c>
      <c r="X369" s="181"/>
      <c r="Y369" s="104">
        <f t="shared" si="483"/>
        <v>0</v>
      </c>
      <c r="Z369" s="104">
        <f t="shared" si="483"/>
        <v>0</v>
      </c>
      <c r="AA369" s="104">
        <f t="shared" si="483"/>
        <v>0</v>
      </c>
      <c r="AB369" s="104">
        <f>AB367-AB365</f>
        <v>0</v>
      </c>
      <c r="AC369" s="104"/>
      <c r="AD369" s="104">
        <f t="shared" si="483"/>
        <v>0</v>
      </c>
      <c r="AE369" s="104">
        <f t="shared" si="483"/>
        <v>0</v>
      </c>
      <c r="AF369" s="104">
        <f t="shared" ref="AF369:AG369" si="486">AF367-AF365</f>
        <v>0</v>
      </c>
      <c r="AG369" s="104">
        <f t="shared" si="486"/>
        <v>0</v>
      </c>
      <c r="AH369" s="153">
        <f t="shared" si="470"/>
        <v>20</v>
      </c>
    </row>
    <row r="370" spans="1:35" ht="16.5" thickBot="1" x14ac:dyDescent="0.3">
      <c r="A370" s="292"/>
      <c r="B370" s="303" t="s">
        <v>116</v>
      </c>
      <c r="C370" s="304"/>
      <c r="D370" s="104">
        <f t="shared" ref="D370" si="487">D351+D353+D355+D357+D359+D361</f>
        <v>21</v>
      </c>
      <c r="E370" s="104">
        <f t="shared" ref="E370:I370" si="488">E351+E353+E355+E357+E359+E361</f>
        <v>42</v>
      </c>
      <c r="F370" s="181"/>
      <c r="G370" s="104">
        <f t="shared" si="488"/>
        <v>21</v>
      </c>
      <c r="H370" s="104"/>
      <c r="I370" s="104">
        <f t="shared" si="488"/>
        <v>48</v>
      </c>
      <c r="J370" s="104">
        <f t="shared" ref="J370:AE370" si="489">J351+J353+J355+J357+J359+J361</f>
        <v>49</v>
      </c>
      <c r="K370" s="104">
        <f t="shared" si="489"/>
        <v>21</v>
      </c>
      <c r="L370" s="104">
        <f t="shared" si="489"/>
        <v>44</v>
      </c>
      <c r="M370" s="104">
        <f t="shared" si="489"/>
        <v>42</v>
      </c>
      <c r="N370" s="104">
        <f t="shared" si="489"/>
        <v>21</v>
      </c>
      <c r="O370" s="104"/>
      <c r="P370" s="104">
        <f t="shared" si="489"/>
        <v>23</v>
      </c>
      <c r="Q370" s="104">
        <f t="shared" si="489"/>
        <v>36</v>
      </c>
      <c r="R370" s="104">
        <f t="shared" si="489"/>
        <v>21</v>
      </c>
      <c r="S370" s="104">
        <f t="shared" si="489"/>
        <v>42</v>
      </c>
      <c r="T370" s="104">
        <f t="shared" si="489"/>
        <v>44</v>
      </c>
      <c r="U370" s="104">
        <f t="shared" ref="U370" si="490">U351+U353+U355+U357+U359+U361</f>
        <v>21</v>
      </c>
      <c r="V370" s="104"/>
      <c r="W370" s="104">
        <f t="shared" ref="W370" si="491">W351+W353+W355+W357+W359+W361</f>
        <v>26</v>
      </c>
      <c r="X370" s="181"/>
      <c r="Y370" s="104">
        <f t="shared" si="489"/>
        <v>21</v>
      </c>
      <c r="Z370" s="104">
        <f t="shared" si="489"/>
        <v>26</v>
      </c>
      <c r="AA370" s="104">
        <f t="shared" si="489"/>
        <v>23</v>
      </c>
      <c r="AB370" s="104">
        <f t="shared" si="489"/>
        <v>21</v>
      </c>
      <c r="AC370" s="104"/>
      <c r="AD370" s="104">
        <f t="shared" si="489"/>
        <v>39</v>
      </c>
      <c r="AE370" s="104">
        <f t="shared" si="489"/>
        <v>23</v>
      </c>
      <c r="AF370" s="104">
        <f t="shared" ref="AF370:AG370" si="492">AF351+AF353+AF355+AF357+AF359+AF361</f>
        <v>21</v>
      </c>
      <c r="AG370" s="104">
        <f t="shared" si="492"/>
        <v>21</v>
      </c>
      <c r="AH370" s="149">
        <f t="shared" si="470"/>
        <v>717</v>
      </c>
    </row>
    <row r="371" spans="1:35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166</v>
      </c>
    </row>
    <row r="372" spans="1:35" ht="16.5" thickBot="1" x14ac:dyDescent="0.3">
      <c r="A372" s="305" t="s">
        <v>163</v>
      </c>
      <c r="B372" s="310" t="s">
        <v>2</v>
      </c>
      <c r="C372" s="311"/>
      <c r="D372" s="109">
        <v>2</v>
      </c>
      <c r="E372" s="109">
        <v>1</v>
      </c>
      <c r="F372" s="109"/>
      <c r="G372" s="109">
        <v>0</v>
      </c>
      <c r="H372" s="109"/>
      <c r="I372" s="109">
        <v>1</v>
      </c>
      <c r="J372" s="109">
        <v>0</v>
      </c>
      <c r="K372" s="109">
        <v>4</v>
      </c>
      <c r="L372" s="109">
        <v>1</v>
      </c>
      <c r="M372" s="109">
        <v>3</v>
      </c>
      <c r="N372" s="109">
        <v>0</v>
      </c>
      <c r="O372" s="109"/>
      <c r="P372" s="109">
        <v>4</v>
      </c>
      <c r="Q372" s="109">
        <v>0</v>
      </c>
      <c r="R372" s="109">
        <v>0</v>
      </c>
      <c r="S372" s="109">
        <v>0</v>
      </c>
      <c r="T372" s="109">
        <v>0</v>
      </c>
      <c r="U372" s="109">
        <v>0</v>
      </c>
      <c r="V372" s="109"/>
      <c r="W372" s="109">
        <v>0</v>
      </c>
      <c r="X372" s="109"/>
      <c r="Y372" s="109">
        <v>0</v>
      </c>
      <c r="Z372" s="109">
        <v>0</v>
      </c>
      <c r="AA372" s="109">
        <v>0</v>
      </c>
      <c r="AB372" s="109">
        <v>0</v>
      </c>
      <c r="AC372" s="109"/>
      <c r="AD372" s="109">
        <v>0</v>
      </c>
      <c r="AE372" s="109">
        <v>0</v>
      </c>
      <c r="AF372" s="109">
        <v>0</v>
      </c>
      <c r="AG372" s="109">
        <v>0</v>
      </c>
      <c r="AH372" s="110">
        <f t="shared" ref="AH372:AH393" si="493">SUM(D372:AG372)</f>
        <v>16</v>
      </c>
    </row>
    <row r="373" spans="1:35" ht="15.75" x14ac:dyDescent="0.25">
      <c r="A373" s="306"/>
      <c r="B373" s="296" t="s">
        <v>3</v>
      </c>
      <c r="C373" s="99" t="s">
        <v>102</v>
      </c>
      <c r="D373" s="181">
        <v>28</v>
      </c>
      <c r="E373" s="181">
        <v>23</v>
      </c>
      <c r="F373" s="181"/>
      <c r="G373" s="181">
        <v>40</v>
      </c>
      <c r="H373" s="181"/>
      <c r="I373" s="181">
        <v>30</v>
      </c>
      <c r="J373" s="181">
        <v>37</v>
      </c>
      <c r="K373" s="181">
        <v>25</v>
      </c>
      <c r="L373" s="181">
        <v>20</v>
      </c>
      <c r="M373" s="181">
        <v>26</v>
      </c>
      <c r="N373" s="181">
        <v>28</v>
      </c>
      <c r="O373" s="181"/>
      <c r="P373" s="181">
        <v>33</v>
      </c>
      <c r="Q373" s="181">
        <v>40</v>
      </c>
      <c r="R373" s="181">
        <v>42</v>
      </c>
      <c r="S373" s="181">
        <v>28</v>
      </c>
      <c r="T373" s="181">
        <v>27</v>
      </c>
      <c r="U373" s="181">
        <v>32</v>
      </c>
      <c r="V373" s="181"/>
      <c r="W373" s="181">
        <v>39</v>
      </c>
      <c r="X373" s="181"/>
      <c r="Y373" s="181">
        <v>40</v>
      </c>
      <c r="Z373" s="181">
        <v>25</v>
      </c>
      <c r="AA373" s="181">
        <v>30</v>
      </c>
      <c r="AB373" s="181">
        <v>29</v>
      </c>
      <c r="AC373" s="181"/>
      <c r="AD373" s="181">
        <v>33</v>
      </c>
      <c r="AE373" s="181">
        <v>35</v>
      </c>
      <c r="AF373" s="181">
        <v>41</v>
      </c>
      <c r="AG373" s="181">
        <v>31</v>
      </c>
      <c r="AH373" s="146">
        <f t="shared" si="493"/>
        <v>762</v>
      </c>
    </row>
    <row r="374" spans="1:35" ht="15.75" x14ac:dyDescent="0.25">
      <c r="A374" s="306"/>
      <c r="B374" s="296"/>
      <c r="C374" s="99" t="s">
        <v>103</v>
      </c>
      <c r="D374" s="181">
        <v>1</v>
      </c>
      <c r="E374" s="181">
        <v>3</v>
      </c>
      <c r="F374" s="181"/>
      <c r="G374" s="181">
        <v>2</v>
      </c>
      <c r="H374" s="181"/>
      <c r="I374" s="181">
        <v>0</v>
      </c>
      <c r="J374" s="181">
        <v>2</v>
      </c>
      <c r="K374" s="181">
        <v>3</v>
      </c>
      <c r="L374" s="181">
        <v>3</v>
      </c>
      <c r="M374" s="181">
        <v>0</v>
      </c>
      <c r="N374" s="181">
        <v>3</v>
      </c>
      <c r="O374" s="181"/>
      <c r="P374" s="181">
        <v>0</v>
      </c>
      <c r="Q374" s="181">
        <v>0</v>
      </c>
      <c r="R374" s="181">
        <v>0</v>
      </c>
      <c r="S374" s="181">
        <v>0</v>
      </c>
      <c r="T374" s="181">
        <v>0</v>
      </c>
      <c r="U374" s="181">
        <v>0</v>
      </c>
      <c r="V374" s="181"/>
      <c r="W374" s="181">
        <v>0</v>
      </c>
      <c r="X374" s="181"/>
      <c r="Y374" s="181">
        <v>0</v>
      </c>
      <c r="Z374" s="181">
        <v>0</v>
      </c>
      <c r="AA374" s="181">
        <v>0</v>
      </c>
      <c r="AB374" s="181">
        <v>0</v>
      </c>
      <c r="AC374" s="181"/>
      <c r="AD374" s="181">
        <v>0</v>
      </c>
      <c r="AE374" s="181">
        <v>0</v>
      </c>
      <c r="AF374" s="181">
        <v>0</v>
      </c>
      <c r="AG374" s="181">
        <v>0</v>
      </c>
      <c r="AH374" s="146">
        <f t="shared" si="493"/>
        <v>17</v>
      </c>
    </row>
    <row r="375" spans="1:35" ht="15.75" x14ac:dyDescent="0.25">
      <c r="A375" s="306"/>
      <c r="B375" s="296"/>
      <c r="C375" s="99" t="s">
        <v>117</v>
      </c>
      <c r="D375" s="181">
        <v>29</v>
      </c>
      <c r="E375" s="181">
        <v>26</v>
      </c>
      <c r="F375" s="181"/>
      <c r="G375" s="181">
        <v>36</v>
      </c>
      <c r="H375" s="181"/>
      <c r="I375" s="181">
        <v>37</v>
      </c>
      <c r="J375" s="181">
        <v>29</v>
      </c>
      <c r="K375" s="181">
        <v>28</v>
      </c>
      <c r="L375" s="181">
        <v>24</v>
      </c>
      <c r="M375" s="181">
        <v>27</v>
      </c>
      <c r="N375" s="181">
        <v>23</v>
      </c>
      <c r="O375" s="181"/>
      <c r="P375" s="181">
        <v>30</v>
      </c>
      <c r="Q375" s="181">
        <v>34</v>
      </c>
      <c r="R375" s="181">
        <v>28</v>
      </c>
      <c r="S375" s="181">
        <v>36</v>
      </c>
      <c r="T375" s="181">
        <v>34</v>
      </c>
      <c r="U375" s="181">
        <v>39</v>
      </c>
      <c r="V375" s="181"/>
      <c r="W375" s="181">
        <v>35</v>
      </c>
      <c r="X375" s="181"/>
      <c r="Y375" s="181">
        <v>43</v>
      </c>
      <c r="Z375" s="181">
        <v>24</v>
      </c>
      <c r="AA375" s="181">
        <v>27</v>
      </c>
      <c r="AB375" s="181">
        <v>23</v>
      </c>
      <c r="AC375" s="181"/>
      <c r="AD375" s="181">
        <v>32</v>
      </c>
      <c r="AE375" s="181">
        <v>31</v>
      </c>
      <c r="AF375" s="181">
        <v>52</v>
      </c>
      <c r="AG375" s="181">
        <v>28</v>
      </c>
      <c r="AH375" s="146">
        <f t="shared" si="493"/>
        <v>755</v>
      </c>
    </row>
    <row r="376" spans="1:35" ht="15.75" x14ac:dyDescent="0.25">
      <c r="A376" s="306"/>
      <c r="B376" s="296"/>
      <c r="C376" s="99" t="s">
        <v>118</v>
      </c>
      <c r="D376" s="181">
        <v>1</v>
      </c>
      <c r="E376" s="181">
        <v>3</v>
      </c>
      <c r="F376" s="181"/>
      <c r="G376" s="181">
        <v>2</v>
      </c>
      <c r="H376" s="181"/>
      <c r="I376" s="181">
        <v>0</v>
      </c>
      <c r="J376" s="181">
        <v>3</v>
      </c>
      <c r="K376" s="181">
        <v>2</v>
      </c>
      <c r="L376" s="181">
        <v>0</v>
      </c>
      <c r="M376" s="181">
        <v>0</v>
      </c>
      <c r="N376" s="181">
        <v>1</v>
      </c>
      <c r="O376" s="181"/>
      <c r="P376" s="181">
        <v>1</v>
      </c>
      <c r="Q376" s="181">
        <v>0</v>
      </c>
      <c r="R376" s="181">
        <v>0</v>
      </c>
      <c r="S376" s="181">
        <v>0</v>
      </c>
      <c r="T376" s="181">
        <v>0</v>
      </c>
      <c r="U376" s="181">
        <v>0</v>
      </c>
      <c r="V376" s="181"/>
      <c r="W376" s="181">
        <v>0</v>
      </c>
      <c r="X376" s="181"/>
      <c r="Y376" s="181">
        <v>0</v>
      </c>
      <c r="Z376" s="181">
        <v>0</v>
      </c>
      <c r="AA376" s="181">
        <v>0</v>
      </c>
      <c r="AB376" s="181">
        <v>0</v>
      </c>
      <c r="AC376" s="181"/>
      <c r="AD376" s="181">
        <v>0</v>
      </c>
      <c r="AE376" s="181">
        <v>0</v>
      </c>
      <c r="AF376" s="181">
        <v>0</v>
      </c>
      <c r="AG376" s="181">
        <v>0</v>
      </c>
      <c r="AH376" s="146">
        <f t="shared" si="493"/>
        <v>13</v>
      </c>
    </row>
    <row r="377" spans="1:35" ht="15.75" x14ac:dyDescent="0.25">
      <c r="A377" s="306"/>
      <c r="B377" s="296"/>
      <c r="C377" s="99" t="s">
        <v>104</v>
      </c>
      <c r="D377" s="181">
        <v>110</v>
      </c>
      <c r="E377" s="181">
        <v>106</v>
      </c>
      <c r="F377" s="181"/>
      <c r="G377" s="181">
        <v>102</v>
      </c>
      <c r="H377" s="181"/>
      <c r="I377" s="181">
        <v>71</v>
      </c>
      <c r="J377" s="181">
        <v>90</v>
      </c>
      <c r="K377" s="181">
        <v>91</v>
      </c>
      <c r="L377" s="181">
        <v>112</v>
      </c>
      <c r="M377" s="181">
        <v>81</v>
      </c>
      <c r="N377" s="181">
        <v>86</v>
      </c>
      <c r="O377" s="181"/>
      <c r="P377" s="181">
        <v>71</v>
      </c>
      <c r="Q377" s="181">
        <v>114</v>
      </c>
      <c r="R377" s="181">
        <v>98</v>
      </c>
      <c r="S377" s="181">
        <v>141</v>
      </c>
      <c r="T377" s="181">
        <v>142</v>
      </c>
      <c r="U377" s="181">
        <v>127</v>
      </c>
      <c r="V377" s="181"/>
      <c r="W377" s="181">
        <v>140</v>
      </c>
      <c r="X377" s="181"/>
      <c r="Y377" s="181">
        <v>143</v>
      </c>
      <c r="Z377" s="181">
        <v>88</v>
      </c>
      <c r="AA377" s="181">
        <v>80</v>
      </c>
      <c r="AB377" s="181">
        <v>108</v>
      </c>
      <c r="AC377" s="181"/>
      <c r="AD377" s="181">
        <v>80</v>
      </c>
      <c r="AE377" s="181">
        <v>124</v>
      </c>
      <c r="AF377" s="181">
        <v>69</v>
      </c>
      <c r="AG377" s="181">
        <v>82</v>
      </c>
      <c r="AH377" s="146">
        <f t="shared" si="493"/>
        <v>2456</v>
      </c>
    </row>
    <row r="378" spans="1:35" ht="15.75" x14ac:dyDescent="0.25">
      <c r="A378" s="306"/>
      <c r="B378" s="296"/>
      <c r="C378" s="99" t="s">
        <v>105</v>
      </c>
      <c r="D378" s="181">
        <v>4</v>
      </c>
      <c r="E378" s="181">
        <v>3</v>
      </c>
      <c r="F378" s="181"/>
      <c r="G378" s="181">
        <v>11</v>
      </c>
      <c r="H378" s="181"/>
      <c r="I378" s="181">
        <v>3</v>
      </c>
      <c r="J378" s="181">
        <v>7</v>
      </c>
      <c r="K378" s="181">
        <v>2</v>
      </c>
      <c r="L378" s="181">
        <v>3</v>
      </c>
      <c r="M378" s="181">
        <v>2</v>
      </c>
      <c r="N378" s="181">
        <v>4</v>
      </c>
      <c r="O378" s="181"/>
      <c r="P378" s="181">
        <v>3</v>
      </c>
      <c r="Q378" s="181">
        <v>0</v>
      </c>
      <c r="R378" s="181">
        <v>0</v>
      </c>
      <c r="S378" s="181">
        <v>0</v>
      </c>
      <c r="T378" s="181">
        <v>0</v>
      </c>
      <c r="U378" s="181">
        <v>0</v>
      </c>
      <c r="V378" s="181"/>
      <c r="W378" s="181">
        <v>0</v>
      </c>
      <c r="X378" s="181"/>
      <c r="Y378" s="181">
        <v>0</v>
      </c>
      <c r="Z378" s="181">
        <v>0</v>
      </c>
      <c r="AA378" s="181">
        <v>0</v>
      </c>
      <c r="AB378" s="181">
        <v>0</v>
      </c>
      <c r="AC378" s="181"/>
      <c r="AD378" s="181">
        <v>0</v>
      </c>
      <c r="AE378" s="181">
        <v>0</v>
      </c>
      <c r="AF378" s="181">
        <v>0</v>
      </c>
      <c r="AG378" s="181">
        <v>0</v>
      </c>
      <c r="AH378" s="146">
        <f t="shared" si="493"/>
        <v>42</v>
      </c>
    </row>
    <row r="379" spans="1:35" ht="15.75" x14ac:dyDescent="0.25">
      <c r="A379" s="306"/>
      <c r="B379" s="296"/>
      <c r="C379" s="99" t="s">
        <v>106</v>
      </c>
      <c r="D379" s="181">
        <v>40</v>
      </c>
      <c r="E379" s="181">
        <v>49</v>
      </c>
      <c r="F379" s="181"/>
      <c r="G379" s="181">
        <v>66</v>
      </c>
      <c r="H379" s="181"/>
      <c r="I379" s="181">
        <v>61</v>
      </c>
      <c r="J379" s="181">
        <v>54</v>
      </c>
      <c r="K379" s="181">
        <v>53</v>
      </c>
      <c r="L379" s="181">
        <v>43</v>
      </c>
      <c r="M379" s="181">
        <v>51</v>
      </c>
      <c r="N379" s="181">
        <v>56</v>
      </c>
      <c r="O379" s="181"/>
      <c r="P379" s="181">
        <v>58</v>
      </c>
      <c r="Q379" s="181">
        <v>58</v>
      </c>
      <c r="R379" s="181">
        <v>51</v>
      </c>
      <c r="S379" s="181">
        <v>57</v>
      </c>
      <c r="T379" s="181">
        <v>76</v>
      </c>
      <c r="U379" s="181">
        <v>65</v>
      </c>
      <c r="V379" s="181"/>
      <c r="W379" s="181">
        <v>73</v>
      </c>
      <c r="X379" s="181"/>
      <c r="Y379" s="181">
        <v>54</v>
      </c>
      <c r="Z379" s="181">
        <v>30</v>
      </c>
      <c r="AA379" s="181">
        <v>41</v>
      </c>
      <c r="AB379" s="181">
        <v>49</v>
      </c>
      <c r="AC379" s="181"/>
      <c r="AD379" s="181">
        <v>41</v>
      </c>
      <c r="AE379" s="181">
        <v>55</v>
      </c>
      <c r="AF379" s="181">
        <v>82</v>
      </c>
      <c r="AG379" s="181">
        <v>45</v>
      </c>
      <c r="AH379" s="146">
        <f t="shared" si="493"/>
        <v>1308</v>
      </c>
    </row>
    <row r="380" spans="1:35" ht="15.75" x14ac:dyDescent="0.25">
      <c r="A380" s="306"/>
      <c r="B380" s="296"/>
      <c r="C380" s="99" t="s">
        <v>107</v>
      </c>
      <c r="D380" s="181">
        <v>6</v>
      </c>
      <c r="E380" s="181">
        <v>4</v>
      </c>
      <c r="F380" s="181"/>
      <c r="G380" s="181">
        <v>6</v>
      </c>
      <c r="H380" s="181"/>
      <c r="I380" s="181">
        <v>4</v>
      </c>
      <c r="J380" s="181">
        <v>6</v>
      </c>
      <c r="K380" s="181">
        <v>3</v>
      </c>
      <c r="L380" s="181">
        <v>4</v>
      </c>
      <c r="M380" s="181">
        <v>4</v>
      </c>
      <c r="N380" s="181">
        <v>3</v>
      </c>
      <c r="O380" s="181"/>
      <c r="P380" s="181">
        <v>5</v>
      </c>
      <c r="Q380" s="181">
        <v>0</v>
      </c>
      <c r="R380" s="181">
        <v>0</v>
      </c>
      <c r="S380" s="181">
        <v>0</v>
      </c>
      <c r="T380" s="181">
        <v>0</v>
      </c>
      <c r="U380" s="181">
        <v>0</v>
      </c>
      <c r="V380" s="181"/>
      <c r="W380" s="181">
        <v>0</v>
      </c>
      <c r="X380" s="181"/>
      <c r="Y380" s="181">
        <v>0</v>
      </c>
      <c r="Z380" s="181">
        <v>0</v>
      </c>
      <c r="AA380" s="181">
        <v>0</v>
      </c>
      <c r="AB380" s="181">
        <v>0</v>
      </c>
      <c r="AC380" s="181"/>
      <c r="AD380" s="181">
        <v>0</v>
      </c>
      <c r="AE380" s="181">
        <v>0</v>
      </c>
      <c r="AF380" s="181">
        <v>0</v>
      </c>
      <c r="AG380" s="181">
        <v>0</v>
      </c>
      <c r="AH380" s="146">
        <f t="shared" si="493"/>
        <v>45</v>
      </c>
    </row>
    <row r="381" spans="1:35" ht="15.75" x14ac:dyDescent="0.25">
      <c r="A381" s="306"/>
      <c r="B381" s="296"/>
      <c r="C381" s="99" t="s">
        <v>108</v>
      </c>
      <c r="D381" s="181">
        <v>35</v>
      </c>
      <c r="E381" s="181">
        <v>32</v>
      </c>
      <c r="F381" s="181"/>
      <c r="G381" s="181">
        <v>43</v>
      </c>
      <c r="H381" s="181"/>
      <c r="I381" s="181">
        <v>31</v>
      </c>
      <c r="J381" s="181">
        <v>35</v>
      </c>
      <c r="K381" s="181">
        <v>27</v>
      </c>
      <c r="L381" s="181">
        <v>31</v>
      </c>
      <c r="M381" s="181">
        <v>31</v>
      </c>
      <c r="N381" s="181">
        <v>40</v>
      </c>
      <c r="O381" s="181"/>
      <c r="P381" s="181">
        <v>31</v>
      </c>
      <c r="Q381" s="181">
        <v>37</v>
      </c>
      <c r="R381" s="181">
        <v>46</v>
      </c>
      <c r="S381" s="181">
        <v>38</v>
      </c>
      <c r="T381" s="181">
        <v>37</v>
      </c>
      <c r="U381" s="181">
        <v>37</v>
      </c>
      <c r="V381" s="181"/>
      <c r="W381" s="181">
        <v>30</v>
      </c>
      <c r="X381" s="181"/>
      <c r="Y381" s="181">
        <v>42</v>
      </c>
      <c r="Z381" s="181">
        <v>24</v>
      </c>
      <c r="AA381" s="181">
        <v>28</v>
      </c>
      <c r="AB381" s="181">
        <v>33</v>
      </c>
      <c r="AC381" s="181"/>
      <c r="AD381" s="181">
        <v>30</v>
      </c>
      <c r="AE381" s="181">
        <v>24</v>
      </c>
      <c r="AF381" s="181">
        <v>23</v>
      </c>
      <c r="AG381" s="181">
        <v>28</v>
      </c>
      <c r="AH381" s="146">
        <f t="shared" si="493"/>
        <v>793</v>
      </c>
    </row>
    <row r="382" spans="1:35" ht="15.75" x14ac:dyDescent="0.25">
      <c r="A382" s="306"/>
      <c r="B382" s="296"/>
      <c r="C382" s="99" t="s">
        <v>109</v>
      </c>
      <c r="D382" s="181">
        <v>4</v>
      </c>
      <c r="E382" s="181">
        <v>4</v>
      </c>
      <c r="F382" s="181"/>
      <c r="G382" s="181">
        <v>2</v>
      </c>
      <c r="H382" s="181"/>
      <c r="I382" s="181">
        <v>2</v>
      </c>
      <c r="J382" s="181">
        <v>6</v>
      </c>
      <c r="K382" s="181">
        <v>7</v>
      </c>
      <c r="L382" s="181">
        <v>2</v>
      </c>
      <c r="M382" s="181">
        <v>3</v>
      </c>
      <c r="N382" s="181">
        <v>7</v>
      </c>
      <c r="O382" s="181"/>
      <c r="P382" s="181">
        <v>4</v>
      </c>
      <c r="Q382" s="181">
        <v>0</v>
      </c>
      <c r="R382" s="181">
        <v>0</v>
      </c>
      <c r="S382" s="181">
        <v>0</v>
      </c>
      <c r="T382" s="181">
        <v>0</v>
      </c>
      <c r="U382" s="181">
        <v>0</v>
      </c>
      <c r="V382" s="181"/>
      <c r="W382" s="181">
        <v>0</v>
      </c>
      <c r="X382" s="181"/>
      <c r="Y382" s="181">
        <v>0</v>
      </c>
      <c r="Z382" s="181">
        <v>0</v>
      </c>
      <c r="AA382" s="181">
        <v>0</v>
      </c>
      <c r="AB382" s="181">
        <v>0</v>
      </c>
      <c r="AC382" s="181"/>
      <c r="AD382" s="181">
        <v>0</v>
      </c>
      <c r="AE382" s="181">
        <v>0</v>
      </c>
      <c r="AF382" s="181">
        <v>0</v>
      </c>
      <c r="AG382" s="181">
        <v>0</v>
      </c>
      <c r="AH382" s="146">
        <f t="shared" si="493"/>
        <v>41</v>
      </c>
    </row>
    <row r="383" spans="1:35" ht="15.75" x14ac:dyDescent="0.25">
      <c r="A383" s="306"/>
      <c r="B383" s="296"/>
      <c r="C383" s="99" t="s">
        <v>110</v>
      </c>
      <c r="D383" s="181">
        <v>18</v>
      </c>
      <c r="E383" s="181">
        <v>19</v>
      </c>
      <c r="F383" s="181"/>
      <c r="G383" s="181">
        <v>23</v>
      </c>
      <c r="H383" s="181"/>
      <c r="I383" s="181">
        <v>19</v>
      </c>
      <c r="J383" s="181">
        <v>26</v>
      </c>
      <c r="K383" s="181">
        <v>19</v>
      </c>
      <c r="L383" s="181">
        <v>22</v>
      </c>
      <c r="M383" s="181">
        <v>18</v>
      </c>
      <c r="N383" s="181">
        <v>17</v>
      </c>
      <c r="O383" s="181"/>
      <c r="P383" s="181">
        <v>25</v>
      </c>
      <c r="Q383" s="181">
        <v>25</v>
      </c>
      <c r="R383" s="181">
        <v>15</v>
      </c>
      <c r="S383" s="181">
        <v>22</v>
      </c>
      <c r="T383" s="181">
        <v>16</v>
      </c>
      <c r="U383" s="181">
        <v>24</v>
      </c>
      <c r="V383" s="181"/>
      <c r="W383" s="181">
        <v>20</v>
      </c>
      <c r="X383" s="181"/>
      <c r="Y383" s="181">
        <v>8</v>
      </c>
      <c r="Z383" s="181">
        <v>17</v>
      </c>
      <c r="AA383" s="181">
        <v>10</v>
      </c>
      <c r="AB383" s="181">
        <v>10</v>
      </c>
      <c r="AC383" s="181"/>
      <c r="AD383" s="181">
        <v>10</v>
      </c>
      <c r="AE383" s="181">
        <v>13</v>
      </c>
      <c r="AF383" s="181">
        <v>15</v>
      </c>
      <c r="AG383" s="181">
        <v>12</v>
      </c>
      <c r="AH383" s="146">
        <f t="shared" si="493"/>
        <v>423</v>
      </c>
    </row>
    <row r="384" spans="1:35" ht="15.75" x14ac:dyDescent="0.25">
      <c r="A384" s="306"/>
      <c r="B384" s="296"/>
      <c r="C384" s="99" t="s">
        <v>111</v>
      </c>
      <c r="D384" s="181">
        <v>0</v>
      </c>
      <c r="E384" s="181">
        <v>0</v>
      </c>
      <c r="F384" s="181"/>
      <c r="G384" s="181">
        <v>3</v>
      </c>
      <c r="H384" s="181"/>
      <c r="I384" s="181">
        <v>1</v>
      </c>
      <c r="J384" s="181">
        <v>1</v>
      </c>
      <c r="K384" s="181">
        <v>0</v>
      </c>
      <c r="L384" s="181">
        <v>3</v>
      </c>
      <c r="M384" s="181">
        <v>3</v>
      </c>
      <c r="N384" s="181">
        <v>1</v>
      </c>
      <c r="O384" s="181"/>
      <c r="P384" s="181">
        <v>3</v>
      </c>
      <c r="Q384" s="181">
        <v>0</v>
      </c>
      <c r="R384" s="181">
        <v>0</v>
      </c>
      <c r="S384" s="181">
        <v>0</v>
      </c>
      <c r="T384" s="181">
        <v>0</v>
      </c>
      <c r="U384" s="181">
        <v>0</v>
      </c>
      <c r="V384" s="181"/>
      <c r="W384" s="181">
        <v>0</v>
      </c>
      <c r="X384" s="181"/>
      <c r="Y384" s="181">
        <v>0</v>
      </c>
      <c r="Z384" s="181">
        <v>0</v>
      </c>
      <c r="AA384" s="181">
        <v>0</v>
      </c>
      <c r="AB384" s="181">
        <v>0</v>
      </c>
      <c r="AC384" s="181"/>
      <c r="AD384" s="181">
        <v>0</v>
      </c>
      <c r="AE384" s="181">
        <v>0</v>
      </c>
      <c r="AF384" s="181">
        <v>0</v>
      </c>
      <c r="AG384" s="181">
        <v>0</v>
      </c>
      <c r="AH384" s="146">
        <f t="shared" si="493"/>
        <v>15</v>
      </c>
    </row>
    <row r="385" spans="1:35" ht="15.75" x14ac:dyDescent="0.25">
      <c r="A385" s="306"/>
      <c r="B385" s="296"/>
      <c r="C385" s="99" t="s">
        <v>112</v>
      </c>
      <c r="D385" s="181">
        <v>41</v>
      </c>
      <c r="E385" s="181">
        <v>36</v>
      </c>
      <c r="F385" s="181"/>
      <c r="G385" s="181">
        <v>36</v>
      </c>
      <c r="H385" s="181"/>
      <c r="I385" s="181">
        <v>14</v>
      </c>
      <c r="J385" s="181">
        <v>8</v>
      </c>
      <c r="K385" s="181">
        <v>30</v>
      </c>
      <c r="L385" s="181">
        <v>39</v>
      </c>
      <c r="M385" s="181">
        <v>19</v>
      </c>
      <c r="N385" s="181">
        <v>11</v>
      </c>
      <c r="O385" s="181"/>
      <c r="P385" s="181">
        <v>17</v>
      </c>
      <c r="Q385" s="181">
        <v>0</v>
      </c>
      <c r="R385" s="181">
        <v>0</v>
      </c>
      <c r="S385" s="181">
        <v>0</v>
      </c>
      <c r="T385" s="181">
        <v>0</v>
      </c>
      <c r="U385" s="181">
        <v>0</v>
      </c>
      <c r="V385" s="181"/>
      <c r="W385" s="181">
        <v>0</v>
      </c>
      <c r="X385" s="181"/>
      <c r="Y385" s="181">
        <v>0</v>
      </c>
      <c r="Z385" s="181">
        <v>0</v>
      </c>
      <c r="AA385" s="181">
        <v>0</v>
      </c>
      <c r="AB385" s="181">
        <v>0</v>
      </c>
      <c r="AC385" s="181"/>
      <c r="AD385" s="181">
        <v>0</v>
      </c>
      <c r="AE385" s="181">
        <v>0</v>
      </c>
      <c r="AF385" s="181">
        <v>0</v>
      </c>
      <c r="AG385" s="181">
        <v>0</v>
      </c>
      <c r="AH385" s="147">
        <f t="shared" si="493"/>
        <v>251</v>
      </c>
    </row>
    <row r="386" spans="1:35" ht="15.75" x14ac:dyDescent="0.25">
      <c r="A386" s="306"/>
      <c r="B386" s="296"/>
      <c r="C386" s="99" t="s">
        <v>113</v>
      </c>
      <c r="D386" s="181">
        <v>5</v>
      </c>
      <c r="E386" s="181">
        <v>3</v>
      </c>
      <c r="F386" s="181"/>
      <c r="G386" s="181">
        <v>2</v>
      </c>
      <c r="H386" s="181"/>
      <c r="I386" s="181">
        <v>2</v>
      </c>
      <c r="J386" s="181">
        <v>1</v>
      </c>
      <c r="K386" s="181">
        <v>3</v>
      </c>
      <c r="L386" s="181">
        <v>5</v>
      </c>
      <c r="M386" s="181">
        <v>2</v>
      </c>
      <c r="N386" s="181">
        <v>0</v>
      </c>
      <c r="O386" s="181"/>
      <c r="P386" s="181">
        <v>2</v>
      </c>
      <c r="Q386" s="181">
        <v>0</v>
      </c>
      <c r="R386" s="181">
        <v>0</v>
      </c>
      <c r="S386" s="181">
        <v>0</v>
      </c>
      <c r="T386" s="181">
        <v>0</v>
      </c>
      <c r="U386" s="181">
        <v>0</v>
      </c>
      <c r="V386" s="181"/>
      <c r="W386" s="181">
        <v>0</v>
      </c>
      <c r="X386" s="181"/>
      <c r="Y386" s="181">
        <v>0</v>
      </c>
      <c r="Z386" s="181">
        <v>0</v>
      </c>
      <c r="AA386" s="181">
        <v>0</v>
      </c>
      <c r="AB386" s="181">
        <v>0</v>
      </c>
      <c r="AC386" s="181"/>
      <c r="AD386" s="181">
        <v>0</v>
      </c>
      <c r="AE386" s="181">
        <v>0</v>
      </c>
      <c r="AF386" s="181">
        <v>0</v>
      </c>
      <c r="AG386" s="181">
        <v>0</v>
      </c>
      <c r="AH386" s="147">
        <f t="shared" si="493"/>
        <v>25</v>
      </c>
    </row>
    <row r="387" spans="1:35" ht="16.5" thickBot="1" x14ac:dyDescent="0.3">
      <c r="A387" s="306"/>
      <c r="B387" s="296"/>
      <c r="C387" s="100" t="s">
        <v>114</v>
      </c>
      <c r="D387" s="181">
        <v>78</v>
      </c>
      <c r="E387" s="181">
        <v>89</v>
      </c>
      <c r="F387" s="181"/>
      <c r="G387" s="181">
        <v>26</v>
      </c>
      <c r="H387" s="181"/>
      <c r="I387" s="181">
        <v>125</v>
      </c>
      <c r="J387" s="181">
        <v>95</v>
      </c>
      <c r="K387" s="181">
        <v>107</v>
      </c>
      <c r="L387" s="181">
        <v>89</v>
      </c>
      <c r="M387" s="181">
        <v>133</v>
      </c>
      <c r="N387" s="181">
        <v>120</v>
      </c>
      <c r="O387" s="181"/>
      <c r="P387" s="181">
        <v>117</v>
      </c>
      <c r="Q387" s="181">
        <v>91</v>
      </c>
      <c r="R387" s="181">
        <v>119</v>
      </c>
      <c r="S387" s="181">
        <v>78</v>
      </c>
      <c r="T387" s="181">
        <v>68</v>
      </c>
      <c r="U387" s="181">
        <v>76</v>
      </c>
      <c r="V387" s="181"/>
      <c r="W387" s="181">
        <v>63</v>
      </c>
      <c r="X387" s="181"/>
      <c r="Y387" s="181">
        <v>69</v>
      </c>
      <c r="Z387" s="181">
        <v>57</v>
      </c>
      <c r="AA387" s="181">
        <v>61</v>
      </c>
      <c r="AB387" s="181">
        <v>55</v>
      </c>
      <c r="AC387" s="181"/>
      <c r="AD387" s="181">
        <v>85</v>
      </c>
      <c r="AE387" s="181">
        <v>60</v>
      </c>
      <c r="AF387" s="181">
        <v>44</v>
      </c>
      <c r="AG387" s="181">
        <v>75</v>
      </c>
      <c r="AH387" s="151">
        <f t="shared" si="493"/>
        <v>1980</v>
      </c>
    </row>
    <row r="388" spans="1:35" ht="18.75" x14ac:dyDescent="0.25">
      <c r="A388" s="306"/>
      <c r="B388" s="297" t="s">
        <v>72</v>
      </c>
      <c r="C388" s="298"/>
      <c r="D388" s="182">
        <f t="shared" ref="D388" si="494">SUM(D373:D387)</f>
        <v>400</v>
      </c>
      <c r="E388" s="182">
        <f t="shared" ref="E388" si="495">SUM(E373:E387)</f>
        <v>400</v>
      </c>
      <c r="F388" s="181"/>
      <c r="G388" s="182">
        <f t="shared" ref="G388:AF388" si="496">SUM(G373:G387)</f>
        <v>400</v>
      </c>
      <c r="H388" s="182"/>
      <c r="I388" s="182">
        <f t="shared" si="496"/>
        <v>400</v>
      </c>
      <c r="J388" s="182">
        <f t="shared" si="496"/>
        <v>400</v>
      </c>
      <c r="K388" s="182">
        <f>SUM(K373:K387)</f>
        <v>400</v>
      </c>
      <c r="L388" s="182">
        <f>SUM(L373:L387)</f>
        <v>400</v>
      </c>
      <c r="M388" s="182">
        <f t="shared" si="496"/>
        <v>400</v>
      </c>
      <c r="N388" s="182">
        <f t="shared" si="496"/>
        <v>400</v>
      </c>
      <c r="O388" s="182"/>
      <c r="P388" s="182">
        <f t="shared" si="496"/>
        <v>400</v>
      </c>
      <c r="Q388" s="182">
        <f>SUM(Q373:Q387)</f>
        <v>399</v>
      </c>
      <c r="R388" s="182">
        <f t="shared" si="496"/>
        <v>399</v>
      </c>
      <c r="S388" s="182">
        <f t="shared" si="496"/>
        <v>400</v>
      </c>
      <c r="T388" s="182">
        <f t="shared" si="496"/>
        <v>400</v>
      </c>
      <c r="U388" s="182">
        <f t="shared" ref="U388:W388" si="497">SUM(U373:U387)</f>
        <v>400</v>
      </c>
      <c r="V388" s="182"/>
      <c r="W388" s="182">
        <f t="shared" si="497"/>
        <v>400</v>
      </c>
      <c r="X388" s="181"/>
      <c r="Y388" s="182">
        <f t="shared" si="496"/>
        <v>399</v>
      </c>
      <c r="Z388" s="182">
        <f t="shared" si="496"/>
        <v>265</v>
      </c>
      <c r="AA388" s="182">
        <f t="shared" si="496"/>
        <v>277</v>
      </c>
      <c r="AB388" s="182">
        <f t="shared" si="496"/>
        <v>307</v>
      </c>
      <c r="AC388" s="182"/>
      <c r="AD388" s="182">
        <f t="shared" si="496"/>
        <v>311</v>
      </c>
      <c r="AE388" s="182">
        <f t="shared" si="496"/>
        <v>342</v>
      </c>
      <c r="AF388" s="182">
        <f t="shared" si="496"/>
        <v>326</v>
      </c>
      <c r="AG388" s="182">
        <f t="shared" ref="AG388" si="498">SUM(AG373:AG387)</f>
        <v>301</v>
      </c>
      <c r="AH388" s="150">
        <f t="shared" si="493"/>
        <v>8926</v>
      </c>
    </row>
    <row r="389" spans="1:35" ht="18.75" x14ac:dyDescent="0.25">
      <c r="A389" s="306"/>
      <c r="B389" s="299" t="s">
        <v>71</v>
      </c>
      <c r="C389" s="300"/>
      <c r="D389" s="104">
        <v>400</v>
      </c>
      <c r="E389" s="104">
        <v>400</v>
      </c>
      <c r="F389" s="181"/>
      <c r="G389" s="104">
        <v>400</v>
      </c>
      <c r="H389" s="104"/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>
        <v>400</v>
      </c>
      <c r="O389" s="104"/>
      <c r="P389" s="104">
        <v>400</v>
      </c>
      <c r="Q389" s="104">
        <v>399</v>
      </c>
      <c r="R389" s="104">
        <v>399</v>
      </c>
      <c r="S389" s="104">
        <v>400</v>
      </c>
      <c r="T389" s="104">
        <v>400</v>
      </c>
      <c r="U389" s="104">
        <v>400</v>
      </c>
      <c r="V389" s="104"/>
      <c r="W389" s="104">
        <v>400</v>
      </c>
      <c r="X389" s="181"/>
      <c r="Y389" s="104">
        <v>399</v>
      </c>
      <c r="Z389" s="104">
        <v>265</v>
      </c>
      <c r="AA389" s="104">
        <v>277</v>
      </c>
      <c r="AB389" s="104">
        <v>307</v>
      </c>
      <c r="AC389" s="104"/>
      <c r="AD389" s="104">
        <v>311</v>
      </c>
      <c r="AE389" s="104">
        <v>342</v>
      </c>
      <c r="AF389" s="104">
        <v>326</v>
      </c>
      <c r="AG389" s="104">
        <v>301</v>
      </c>
      <c r="AH389" s="145">
        <f t="shared" si="493"/>
        <v>8926</v>
      </c>
    </row>
    <row r="390" spans="1:35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81"/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81"/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46">
        <f t="shared" si="493"/>
        <v>9600</v>
      </c>
    </row>
    <row r="391" spans="1:35" ht="18.75" x14ac:dyDescent="0.25">
      <c r="A391" s="306"/>
      <c r="B391" s="301" t="s">
        <v>125</v>
      </c>
      <c r="C391" s="302"/>
      <c r="D391" s="104">
        <f t="shared" ref="D391" si="499">D390-D389</f>
        <v>0</v>
      </c>
      <c r="E391" s="104">
        <f t="shared" ref="E391" si="500">E390-E389</f>
        <v>0</v>
      </c>
      <c r="F391" s="181"/>
      <c r="G391" s="104">
        <f t="shared" ref="G391:AF391" si="501">G390-G389</f>
        <v>0</v>
      </c>
      <c r="H391" s="104"/>
      <c r="I391" s="104">
        <f t="shared" si="501"/>
        <v>0</v>
      </c>
      <c r="J391" s="104">
        <f t="shared" si="501"/>
        <v>0</v>
      </c>
      <c r="K391" s="104">
        <f t="shared" si="501"/>
        <v>0</v>
      </c>
      <c r="L391" s="104">
        <f t="shared" si="501"/>
        <v>0</v>
      </c>
      <c r="M391" s="104">
        <f t="shared" si="501"/>
        <v>0</v>
      </c>
      <c r="N391" s="104">
        <f t="shared" si="501"/>
        <v>0</v>
      </c>
      <c r="O391" s="104"/>
      <c r="P391" s="104">
        <f t="shared" si="501"/>
        <v>0</v>
      </c>
      <c r="Q391" s="104">
        <f t="shared" si="501"/>
        <v>1</v>
      </c>
      <c r="R391" s="104">
        <f t="shared" si="501"/>
        <v>1</v>
      </c>
      <c r="S391" s="104">
        <f t="shared" si="501"/>
        <v>0</v>
      </c>
      <c r="T391" s="104">
        <f t="shared" si="501"/>
        <v>0</v>
      </c>
      <c r="U391" s="104">
        <f t="shared" ref="U391" si="502">U390-U389</f>
        <v>0</v>
      </c>
      <c r="V391" s="104"/>
      <c r="W391" s="104">
        <f t="shared" si="501"/>
        <v>0</v>
      </c>
      <c r="X391" s="181"/>
      <c r="Y391" s="104">
        <f t="shared" si="501"/>
        <v>1</v>
      </c>
      <c r="Z391" s="104">
        <f t="shared" si="501"/>
        <v>135</v>
      </c>
      <c r="AA391" s="104">
        <f t="shared" si="501"/>
        <v>123</v>
      </c>
      <c r="AB391" s="104">
        <f t="shared" si="501"/>
        <v>93</v>
      </c>
      <c r="AC391" s="104"/>
      <c r="AD391" s="104">
        <f t="shared" si="501"/>
        <v>89</v>
      </c>
      <c r="AE391" s="104">
        <f t="shared" si="501"/>
        <v>58</v>
      </c>
      <c r="AF391" s="104">
        <f t="shared" si="501"/>
        <v>74</v>
      </c>
      <c r="AG391" s="104">
        <f t="shared" ref="AG391" si="503">AG390-AG389</f>
        <v>99</v>
      </c>
      <c r="AH391" s="153">
        <f t="shared" si="493"/>
        <v>674</v>
      </c>
    </row>
    <row r="392" spans="1:35" ht="18.75" x14ac:dyDescent="0.25">
      <c r="A392" s="306"/>
      <c r="B392" s="301" t="s">
        <v>197</v>
      </c>
      <c r="C392" s="302"/>
      <c r="D392" s="104">
        <f t="shared" ref="D392" si="504">D390-D388</f>
        <v>0</v>
      </c>
      <c r="E392" s="104">
        <f t="shared" ref="E392" si="505">E390-E388</f>
        <v>0</v>
      </c>
      <c r="F392" s="181"/>
      <c r="G392" s="104">
        <f t="shared" ref="G392:AF392" si="506">G390-G388</f>
        <v>0</v>
      </c>
      <c r="H392" s="104"/>
      <c r="I392" s="104">
        <f t="shared" si="506"/>
        <v>0</v>
      </c>
      <c r="J392" s="104">
        <f t="shared" si="506"/>
        <v>0</v>
      </c>
      <c r="K392" s="104">
        <f t="shared" si="506"/>
        <v>0</v>
      </c>
      <c r="L392" s="104">
        <f t="shared" si="506"/>
        <v>0</v>
      </c>
      <c r="M392" s="104">
        <f t="shared" si="506"/>
        <v>0</v>
      </c>
      <c r="N392" s="104">
        <f t="shared" si="506"/>
        <v>0</v>
      </c>
      <c r="O392" s="104"/>
      <c r="P392" s="104">
        <f t="shared" si="506"/>
        <v>0</v>
      </c>
      <c r="Q392" s="104">
        <f t="shared" si="506"/>
        <v>1</v>
      </c>
      <c r="R392" s="104">
        <f t="shared" si="506"/>
        <v>1</v>
      </c>
      <c r="S392" s="104">
        <f t="shared" si="506"/>
        <v>0</v>
      </c>
      <c r="T392" s="104">
        <f t="shared" si="506"/>
        <v>0</v>
      </c>
      <c r="U392" s="104">
        <f t="shared" ref="U392" si="507">U390-U388</f>
        <v>0</v>
      </c>
      <c r="V392" s="104"/>
      <c r="W392" s="104">
        <f t="shared" si="506"/>
        <v>0</v>
      </c>
      <c r="X392" s="181"/>
      <c r="Y392" s="104">
        <f t="shared" si="506"/>
        <v>1</v>
      </c>
      <c r="Z392" s="104">
        <f t="shared" si="506"/>
        <v>135</v>
      </c>
      <c r="AA392" s="104">
        <f t="shared" si="506"/>
        <v>123</v>
      </c>
      <c r="AB392" s="104">
        <f t="shared" si="506"/>
        <v>93</v>
      </c>
      <c r="AC392" s="104"/>
      <c r="AD392" s="104">
        <f t="shared" si="506"/>
        <v>89</v>
      </c>
      <c r="AE392" s="104">
        <f t="shared" si="506"/>
        <v>58</v>
      </c>
      <c r="AF392" s="104">
        <f t="shared" si="506"/>
        <v>74</v>
      </c>
      <c r="AG392" s="104">
        <f t="shared" ref="AG392" si="508">AG390-AG388</f>
        <v>99</v>
      </c>
      <c r="AH392" s="153">
        <f t="shared" si="493"/>
        <v>674</v>
      </c>
    </row>
    <row r="393" spans="1:35" ht="16.5" thickBot="1" x14ac:dyDescent="0.3">
      <c r="A393" s="306"/>
      <c r="B393" s="303" t="s">
        <v>116</v>
      </c>
      <c r="C393" s="304"/>
      <c r="D393" s="104">
        <f t="shared" ref="D393" si="509">D374+D376+D378+D380+D382+D384</f>
        <v>16</v>
      </c>
      <c r="E393" s="104">
        <f t="shared" ref="E393" si="510">E374+E376+E378+E380+E382+E384</f>
        <v>17</v>
      </c>
      <c r="F393" s="181"/>
      <c r="G393" s="104">
        <f t="shared" ref="G393:AF393" si="511">G374+G376+G378+G380+G382+G384</f>
        <v>26</v>
      </c>
      <c r="H393" s="104"/>
      <c r="I393" s="104">
        <f t="shared" si="511"/>
        <v>10</v>
      </c>
      <c r="J393" s="104">
        <f t="shared" si="511"/>
        <v>25</v>
      </c>
      <c r="K393" s="104">
        <f>K374+K376+K378+K380+K382+K384</f>
        <v>17</v>
      </c>
      <c r="L393" s="104">
        <f>L374+L376+L378+L380+L382+L384</f>
        <v>15</v>
      </c>
      <c r="M393" s="104">
        <f t="shared" si="511"/>
        <v>12</v>
      </c>
      <c r="N393" s="104">
        <f t="shared" si="511"/>
        <v>19</v>
      </c>
      <c r="O393" s="104"/>
      <c r="P393" s="104">
        <f t="shared" si="511"/>
        <v>16</v>
      </c>
      <c r="Q393" s="104">
        <f t="shared" si="511"/>
        <v>0</v>
      </c>
      <c r="R393" s="104">
        <f t="shared" si="511"/>
        <v>0</v>
      </c>
      <c r="S393" s="104">
        <f t="shared" si="511"/>
        <v>0</v>
      </c>
      <c r="T393" s="104">
        <f>T375+T377+T379+T381+T383+T385</f>
        <v>305</v>
      </c>
      <c r="U393" s="104">
        <f>U375+U377+U379+U381+U383+U385</f>
        <v>292</v>
      </c>
      <c r="V393" s="104"/>
      <c r="W393" s="104">
        <f>U374+U376+U378+U380+U382+U384</f>
        <v>0</v>
      </c>
      <c r="X393" s="181"/>
      <c r="Y393" s="104">
        <f t="shared" si="511"/>
        <v>0</v>
      </c>
      <c r="Z393" s="104">
        <f t="shared" si="511"/>
        <v>0</v>
      </c>
      <c r="AA393" s="104">
        <f t="shared" si="511"/>
        <v>0</v>
      </c>
      <c r="AB393" s="104">
        <f t="shared" si="511"/>
        <v>0</v>
      </c>
      <c r="AC393" s="104"/>
      <c r="AD393" s="104">
        <f t="shared" si="511"/>
        <v>0</v>
      </c>
      <c r="AE393" s="104">
        <f t="shared" si="511"/>
        <v>0</v>
      </c>
      <c r="AF393" s="104">
        <f t="shared" si="511"/>
        <v>0</v>
      </c>
      <c r="AG393" s="104">
        <f t="shared" ref="AG393" si="512">AG374+AG376+AG378+AG380+AG382+AG384</f>
        <v>0</v>
      </c>
      <c r="AH393" s="149">
        <f t="shared" si="493"/>
        <v>770</v>
      </c>
    </row>
    <row r="394" spans="1:35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166</v>
      </c>
    </row>
    <row r="395" spans="1:35" ht="16.5" thickBot="1" x14ac:dyDescent="0.3">
      <c r="A395" s="291" t="s">
        <v>164</v>
      </c>
      <c r="B395" s="310" t="s">
        <v>2</v>
      </c>
      <c r="C395" s="311"/>
      <c r="D395" s="109">
        <v>0</v>
      </c>
      <c r="E395" s="109">
        <v>0</v>
      </c>
      <c r="F395" s="109"/>
      <c r="G395" s="109">
        <v>0</v>
      </c>
      <c r="H395" s="109"/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>
        <v>0</v>
      </c>
      <c r="O395" s="109"/>
      <c r="P395" s="109">
        <v>0</v>
      </c>
      <c r="Q395" s="109">
        <v>0</v>
      </c>
      <c r="R395" s="109">
        <v>0</v>
      </c>
      <c r="S395" s="109">
        <v>0</v>
      </c>
      <c r="T395" s="109">
        <v>0</v>
      </c>
      <c r="U395" s="109">
        <v>0</v>
      </c>
      <c r="V395" s="109"/>
      <c r="W395" s="109">
        <v>0</v>
      </c>
      <c r="X395" s="109"/>
      <c r="Y395" s="109">
        <v>0</v>
      </c>
      <c r="Z395" s="109">
        <v>0</v>
      </c>
      <c r="AA395" s="109">
        <v>0</v>
      </c>
      <c r="AB395" s="109">
        <v>0</v>
      </c>
      <c r="AC395" s="109"/>
      <c r="AD395" s="109">
        <v>0</v>
      </c>
      <c r="AE395" s="109">
        <v>0</v>
      </c>
      <c r="AF395" s="109">
        <v>0</v>
      </c>
      <c r="AG395" s="109"/>
      <c r="AH395" s="110">
        <f t="shared" ref="AH395:AH416" si="513">SUM(D395:AG395)</f>
        <v>0</v>
      </c>
    </row>
    <row r="396" spans="1:35" ht="15.75" x14ac:dyDescent="0.25">
      <c r="A396" s="292"/>
      <c r="B396" s="296" t="s">
        <v>3</v>
      </c>
      <c r="C396" s="99" t="s">
        <v>102</v>
      </c>
      <c r="D396" s="181">
        <v>3</v>
      </c>
      <c r="E396" s="181">
        <v>6</v>
      </c>
      <c r="F396" s="181"/>
      <c r="G396" s="181">
        <v>13</v>
      </c>
      <c r="H396" s="181"/>
      <c r="I396" s="181">
        <v>11</v>
      </c>
      <c r="J396" s="181">
        <v>7</v>
      </c>
      <c r="K396" s="181">
        <v>4</v>
      </c>
      <c r="L396" s="181">
        <v>3</v>
      </c>
      <c r="M396" s="181">
        <v>12</v>
      </c>
      <c r="N396" s="181">
        <v>12</v>
      </c>
      <c r="O396" s="181"/>
      <c r="P396" s="181">
        <v>6</v>
      </c>
      <c r="Q396" s="181">
        <v>6</v>
      </c>
      <c r="R396" s="181">
        <v>0</v>
      </c>
      <c r="S396" s="181">
        <v>2</v>
      </c>
      <c r="T396" s="181">
        <v>5</v>
      </c>
      <c r="U396" s="181">
        <v>8</v>
      </c>
      <c r="V396" s="181"/>
      <c r="W396" s="181">
        <v>9</v>
      </c>
      <c r="X396" s="181"/>
      <c r="Y396" s="181">
        <v>10</v>
      </c>
      <c r="Z396" s="181">
        <v>7</v>
      </c>
      <c r="AA396" s="181">
        <v>5</v>
      </c>
      <c r="AB396" s="181">
        <v>11</v>
      </c>
      <c r="AC396" s="181"/>
      <c r="AD396" s="181">
        <v>8</v>
      </c>
      <c r="AE396" s="181">
        <v>6</v>
      </c>
      <c r="AF396" s="181">
        <v>11</v>
      </c>
      <c r="AG396" s="181"/>
      <c r="AH396" s="146">
        <f t="shared" si="513"/>
        <v>165</v>
      </c>
    </row>
    <row r="397" spans="1:35" ht="15.75" x14ac:dyDescent="0.25">
      <c r="A397" s="292"/>
      <c r="B397" s="296"/>
      <c r="C397" s="99" t="s">
        <v>103</v>
      </c>
      <c r="D397" s="181">
        <v>0</v>
      </c>
      <c r="E397" s="181">
        <v>0</v>
      </c>
      <c r="F397" s="181"/>
      <c r="G397" s="181">
        <v>0</v>
      </c>
      <c r="H397" s="181"/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>
        <v>0</v>
      </c>
      <c r="O397" s="181"/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>
        <v>0</v>
      </c>
      <c r="V397" s="181"/>
      <c r="W397" s="181">
        <v>0</v>
      </c>
      <c r="X397" s="181"/>
      <c r="Y397" s="181">
        <v>0</v>
      </c>
      <c r="Z397" s="181">
        <v>0</v>
      </c>
      <c r="AA397" s="181">
        <v>0</v>
      </c>
      <c r="AB397" s="181">
        <v>0</v>
      </c>
      <c r="AC397" s="181"/>
      <c r="AD397" s="181">
        <v>0</v>
      </c>
      <c r="AE397" s="181">
        <v>0</v>
      </c>
      <c r="AF397" s="181">
        <v>0</v>
      </c>
      <c r="AG397" s="181"/>
      <c r="AH397" s="146">
        <f t="shared" si="513"/>
        <v>0</v>
      </c>
    </row>
    <row r="398" spans="1:35" ht="15.75" x14ac:dyDescent="0.25">
      <c r="A398" s="292"/>
      <c r="B398" s="296"/>
      <c r="C398" s="99" t="s">
        <v>117</v>
      </c>
      <c r="D398" s="181">
        <v>10</v>
      </c>
      <c r="E398" s="181">
        <v>9</v>
      </c>
      <c r="F398" s="181"/>
      <c r="G398" s="181">
        <v>27</v>
      </c>
      <c r="H398" s="181"/>
      <c r="I398" s="181">
        <v>16</v>
      </c>
      <c r="J398" s="181">
        <v>8</v>
      </c>
      <c r="K398" s="181">
        <v>6</v>
      </c>
      <c r="L398" s="181">
        <v>7</v>
      </c>
      <c r="M398" s="181">
        <v>9</v>
      </c>
      <c r="N398" s="181">
        <v>18</v>
      </c>
      <c r="O398" s="181"/>
      <c r="P398" s="181">
        <v>5</v>
      </c>
      <c r="Q398" s="181">
        <v>9</v>
      </c>
      <c r="R398" s="181">
        <v>5</v>
      </c>
      <c r="S398" s="181">
        <v>1</v>
      </c>
      <c r="T398" s="181">
        <v>12</v>
      </c>
      <c r="U398" s="181">
        <v>5</v>
      </c>
      <c r="V398" s="181"/>
      <c r="W398" s="181">
        <v>8</v>
      </c>
      <c r="X398" s="181"/>
      <c r="Y398" s="181">
        <v>10</v>
      </c>
      <c r="Z398" s="181">
        <v>6</v>
      </c>
      <c r="AA398" s="181">
        <v>9</v>
      </c>
      <c r="AB398" s="181">
        <v>11</v>
      </c>
      <c r="AC398" s="181"/>
      <c r="AD398" s="181">
        <v>5</v>
      </c>
      <c r="AE398" s="181">
        <v>6</v>
      </c>
      <c r="AF398" s="181">
        <v>15</v>
      </c>
      <c r="AG398" s="181"/>
      <c r="AH398" s="146">
        <f t="shared" si="513"/>
        <v>217</v>
      </c>
    </row>
    <row r="399" spans="1:35" ht="15.75" x14ac:dyDescent="0.25">
      <c r="A399" s="292"/>
      <c r="B399" s="296"/>
      <c r="C399" s="99" t="s">
        <v>118</v>
      </c>
      <c r="D399" s="181">
        <v>0</v>
      </c>
      <c r="E399" s="181">
        <v>1</v>
      </c>
      <c r="F399" s="181"/>
      <c r="G399" s="181">
        <v>1</v>
      </c>
      <c r="H399" s="181"/>
      <c r="I399" s="181">
        <v>0</v>
      </c>
      <c r="J399" s="181">
        <v>1</v>
      </c>
      <c r="K399" s="181">
        <v>0</v>
      </c>
      <c r="L399" s="181">
        <v>0</v>
      </c>
      <c r="M399" s="181">
        <v>1</v>
      </c>
      <c r="N399" s="181">
        <v>1</v>
      </c>
      <c r="O399" s="181"/>
      <c r="P399" s="181">
        <v>1</v>
      </c>
      <c r="Q399" s="181">
        <v>1</v>
      </c>
      <c r="R399" s="181">
        <v>0</v>
      </c>
      <c r="S399" s="181">
        <v>1</v>
      </c>
      <c r="T399" s="181">
        <v>0</v>
      </c>
      <c r="U399" s="181">
        <v>1</v>
      </c>
      <c r="V399" s="181"/>
      <c r="W399" s="181">
        <v>1</v>
      </c>
      <c r="X399" s="181"/>
      <c r="Y399" s="181">
        <v>1</v>
      </c>
      <c r="Z399" s="181">
        <v>1</v>
      </c>
      <c r="AA399" s="181">
        <v>0</v>
      </c>
      <c r="AB399" s="181">
        <v>1</v>
      </c>
      <c r="AC399" s="181"/>
      <c r="AD399" s="181">
        <v>1</v>
      </c>
      <c r="AE399" s="181">
        <v>1</v>
      </c>
      <c r="AF399" s="181">
        <v>1</v>
      </c>
      <c r="AG399" s="181"/>
      <c r="AH399" s="146">
        <f t="shared" si="513"/>
        <v>16</v>
      </c>
    </row>
    <row r="400" spans="1:35" ht="15.75" x14ac:dyDescent="0.25">
      <c r="A400" s="292"/>
      <c r="B400" s="296"/>
      <c r="C400" s="99" t="s">
        <v>104</v>
      </c>
      <c r="D400" s="181">
        <v>129</v>
      </c>
      <c r="E400" s="181">
        <v>136</v>
      </c>
      <c r="F400" s="181"/>
      <c r="G400" s="181">
        <v>125</v>
      </c>
      <c r="H400" s="181"/>
      <c r="I400" s="181">
        <v>135</v>
      </c>
      <c r="J400" s="181">
        <v>131</v>
      </c>
      <c r="K400" s="181">
        <v>137</v>
      </c>
      <c r="L400" s="181">
        <v>137</v>
      </c>
      <c r="M400" s="181">
        <v>105</v>
      </c>
      <c r="N400" s="181">
        <v>130</v>
      </c>
      <c r="O400" s="181"/>
      <c r="P400" s="181">
        <v>129</v>
      </c>
      <c r="Q400" s="181">
        <v>133</v>
      </c>
      <c r="R400" s="181">
        <v>136</v>
      </c>
      <c r="S400" s="181">
        <v>118</v>
      </c>
      <c r="T400" s="181">
        <v>133</v>
      </c>
      <c r="U400" s="181">
        <v>140</v>
      </c>
      <c r="V400" s="181"/>
      <c r="W400" s="181">
        <v>138</v>
      </c>
      <c r="X400" s="181"/>
      <c r="Y400" s="181">
        <v>130</v>
      </c>
      <c r="Z400" s="181">
        <v>131</v>
      </c>
      <c r="AA400" s="181">
        <v>142</v>
      </c>
      <c r="AB400" s="181">
        <v>141</v>
      </c>
      <c r="AC400" s="181"/>
      <c r="AD400" s="181">
        <v>135</v>
      </c>
      <c r="AE400" s="181">
        <v>142</v>
      </c>
      <c r="AF400" s="181">
        <v>145</v>
      </c>
      <c r="AG400" s="181"/>
      <c r="AH400" s="146">
        <f t="shared" si="513"/>
        <v>3058</v>
      </c>
    </row>
    <row r="401" spans="1:34" ht="15.75" x14ac:dyDescent="0.25">
      <c r="A401" s="292"/>
      <c r="B401" s="296"/>
      <c r="C401" s="99" t="s">
        <v>105</v>
      </c>
      <c r="D401" s="181">
        <v>3</v>
      </c>
      <c r="E401" s="181">
        <v>4</v>
      </c>
      <c r="F401" s="181"/>
      <c r="G401" s="181">
        <v>3</v>
      </c>
      <c r="H401" s="181"/>
      <c r="I401" s="181">
        <v>2</v>
      </c>
      <c r="J401" s="181">
        <v>3</v>
      </c>
      <c r="K401" s="181">
        <v>3</v>
      </c>
      <c r="L401" s="181">
        <v>3</v>
      </c>
      <c r="M401" s="181">
        <v>4</v>
      </c>
      <c r="N401" s="181">
        <v>3</v>
      </c>
      <c r="O401" s="181"/>
      <c r="P401" s="181">
        <v>3</v>
      </c>
      <c r="Q401" s="181">
        <v>3</v>
      </c>
      <c r="R401" s="181">
        <v>5</v>
      </c>
      <c r="S401" s="181">
        <v>3</v>
      </c>
      <c r="T401" s="181">
        <v>3</v>
      </c>
      <c r="U401" s="181">
        <v>2</v>
      </c>
      <c r="V401" s="181"/>
      <c r="W401" s="181">
        <v>4</v>
      </c>
      <c r="X401" s="181"/>
      <c r="Y401" s="181">
        <v>4</v>
      </c>
      <c r="Z401" s="181">
        <v>3</v>
      </c>
      <c r="AA401" s="181">
        <v>4</v>
      </c>
      <c r="AB401" s="181">
        <v>3</v>
      </c>
      <c r="AC401" s="181"/>
      <c r="AD401" s="181">
        <v>3</v>
      </c>
      <c r="AE401" s="181">
        <v>4</v>
      </c>
      <c r="AF401" s="181">
        <v>4</v>
      </c>
      <c r="AG401" s="181"/>
      <c r="AH401" s="146">
        <f t="shared" si="513"/>
        <v>76</v>
      </c>
    </row>
    <row r="402" spans="1:34" ht="15.75" x14ac:dyDescent="0.25">
      <c r="A402" s="292"/>
      <c r="B402" s="296"/>
      <c r="C402" s="99" t="s">
        <v>106</v>
      </c>
      <c r="D402" s="181">
        <v>80</v>
      </c>
      <c r="E402" s="181">
        <v>68</v>
      </c>
      <c r="F402" s="181"/>
      <c r="G402" s="181">
        <v>77</v>
      </c>
      <c r="H402" s="181"/>
      <c r="I402" s="181">
        <v>72</v>
      </c>
      <c r="J402" s="181">
        <v>75</v>
      </c>
      <c r="K402" s="181">
        <v>85</v>
      </c>
      <c r="L402" s="181">
        <v>85</v>
      </c>
      <c r="M402" s="181">
        <v>74</v>
      </c>
      <c r="N402" s="181">
        <v>78</v>
      </c>
      <c r="O402" s="181"/>
      <c r="P402" s="181">
        <v>76</v>
      </c>
      <c r="Q402" s="181">
        <v>80</v>
      </c>
      <c r="R402" s="181">
        <v>79</v>
      </c>
      <c r="S402" s="181">
        <v>63</v>
      </c>
      <c r="T402" s="181">
        <v>73</v>
      </c>
      <c r="U402" s="181">
        <v>74</v>
      </c>
      <c r="V402" s="181"/>
      <c r="W402" s="181">
        <v>69</v>
      </c>
      <c r="X402" s="181"/>
      <c r="Y402" s="181">
        <v>76</v>
      </c>
      <c r="Z402" s="181">
        <v>70</v>
      </c>
      <c r="AA402" s="181">
        <v>77</v>
      </c>
      <c r="AB402" s="181">
        <v>65</v>
      </c>
      <c r="AC402" s="181"/>
      <c r="AD402" s="181">
        <v>68</v>
      </c>
      <c r="AE402" s="181">
        <v>67</v>
      </c>
      <c r="AF402" s="181">
        <v>72</v>
      </c>
      <c r="AG402" s="181"/>
      <c r="AH402" s="146">
        <f t="shared" si="513"/>
        <v>1703</v>
      </c>
    </row>
    <row r="403" spans="1:34" ht="15.75" x14ac:dyDescent="0.25">
      <c r="A403" s="292"/>
      <c r="B403" s="296"/>
      <c r="C403" s="99" t="s">
        <v>107</v>
      </c>
      <c r="D403" s="181">
        <v>6</v>
      </c>
      <c r="E403" s="181">
        <v>6</v>
      </c>
      <c r="F403" s="181"/>
      <c r="G403" s="181">
        <v>4</v>
      </c>
      <c r="H403" s="181"/>
      <c r="I403" s="181">
        <v>3</v>
      </c>
      <c r="J403" s="181">
        <v>5</v>
      </c>
      <c r="K403" s="181">
        <v>3</v>
      </c>
      <c r="L403" s="181">
        <v>4</v>
      </c>
      <c r="M403" s="181">
        <v>6</v>
      </c>
      <c r="N403" s="181">
        <v>5</v>
      </c>
      <c r="O403" s="181"/>
      <c r="P403" s="181">
        <v>5</v>
      </c>
      <c r="Q403" s="181">
        <v>6</v>
      </c>
      <c r="R403" s="181">
        <v>6</v>
      </c>
      <c r="S403" s="181">
        <v>5</v>
      </c>
      <c r="T403" s="181">
        <v>3</v>
      </c>
      <c r="U403" s="181">
        <v>5</v>
      </c>
      <c r="V403" s="181"/>
      <c r="W403" s="181">
        <v>5</v>
      </c>
      <c r="X403" s="181"/>
      <c r="Y403" s="181">
        <v>5</v>
      </c>
      <c r="Z403" s="181">
        <v>6</v>
      </c>
      <c r="AA403" s="181">
        <v>4</v>
      </c>
      <c r="AB403" s="181">
        <v>6</v>
      </c>
      <c r="AC403" s="181"/>
      <c r="AD403" s="181">
        <v>5</v>
      </c>
      <c r="AE403" s="181">
        <v>6</v>
      </c>
      <c r="AF403" s="181">
        <v>6</v>
      </c>
      <c r="AG403" s="181"/>
      <c r="AH403" s="146">
        <f t="shared" si="513"/>
        <v>115</v>
      </c>
    </row>
    <row r="404" spans="1:34" ht="15.75" x14ac:dyDescent="0.25">
      <c r="A404" s="292"/>
      <c r="B404" s="296"/>
      <c r="C404" s="99" t="s">
        <v>108</v>
      </c>
      <c r="D404" s="181">
        <v>34</v>
      </c>
      <c r="E404" s="181">
        <v>55</v>
      </c>
      <c r="F404" s="181"/>
      <c r="G404" s="181">
        <v>35</v>
      </c>
      <c r="H404" s="181"/>
      <c r="I404" s="181">
        <v>44</v>
      </c>
      <c r="J404" s="181">
        <v>46</v>
      </c>
      <c r="K404" s="181">
        <v>38</v>
      </c>
      <c r="L404" s="181">
        <v>41</v>
      </c>
      <c r="M404" s="181">
        <v>59</v>
      </c>
      <c r="N404" s="181">
        <v>38</v>
      </c>
      <c r="O404" s="181"/>
      <c r="P404" s="181">
        <v>53</v>
      </c>
      <c r="Q404" s="181">
        <v>49</v>
      </c>
      <c r="R404" s="181">
        <v>37</v>
      </c>
      <c r="S404" s="181">
        <v>38</v>
      </c>
      <c r="T404" s="181">
        <v>42</v>
      </c>
      <c r="U404" s="181">
        <v>53</v>
      </c>
      <c r="V404" s="181"/>
      <c r="W404" s="181">
        <v>52</v>
      </c>
      <c r="X404" s="181"/>
      <c r="Y404" s="181">
        <v>52</v>
      </c>
      <c r="Z404" s="181">
        <v>46</v>
      </c>
      <c r="AA404" s="181">
        <v>40</v>
      </c>
      <c r="AB404" s="181">
        <v>47</v>
      </c>
      <c r="AC404" s="181"/>
      <c r="AD404" s="181">
        <v>59</v>
      </c>
      <c r="AE404" s="181">
        <v>51</v>
      </c>
      <c r="AF404" s="181">
        <v>36</v>
      </c>
      <c r="AG404" s="181"/>
      <c r="AH404" s="146">
        <f t="shared" si="513"/>
        <v>1045</v>
      </c>
    </row>
    <row r="405" spans="1:34" ht="15.75" x14ac:dyDescent="0.25">
      <c r="A405" s="292"/>
      <c r="B405" s="296"/>
      <c r="C405" s="99" t="s">
        <v>109</v>
      </c>
      <c r="D405" s="181">
        <v>2</v>
      </c>
      <c r="E405" s="181">
        <v>2</v>
      </c>
      <c r="F405" s="181"/>
      <c r="G405" s="181">
        <v>2</v>
      </c>
      <c r="H405" s="181"/>
      <c r="I405" s="181">
        <v>1</v>
      </c>
      <c r="J405" s="181">
        <v>2</v>
      </c>
      <c r="K405" s="181">
        <v>3</v>
      </c>
      <c r="L405" s="181">
        <v>2</v>
      </c>
      <c r="M405" s="181">
        <v>1</v>
      </c>
      <c r="N405" s="181">
        <v>3</v>
      </c>
      <c r="O405" s="181"/>
      <c r="P405" s="181">
        <v>2</v>
      </c>
      <c r="Q405" s="181">
        <v>1</v>
      </c>
      <c r="R405" s="181">
        <v>4</v>
      </c>
      <c r="S405" s="181">
        <v>1</v>
      </c>
      <c r="T405" s="181">
        <v>3</v>
      </c>
      <c r="U405" s="181">
        <v>1</v>
      </c>
      <c r="V405" s="181"/>
      <c r="W405" s="181">
        <v>1</v>
      </c>
      <c r="X405" s="181"/>
      <c r="Y405" s="181">
        <v>2</v>
      </c>
      <c r="Z405" s="181">
        <v>2</v>
      </c>
      <c r="AA405" s="181">
        <v>2</v>
      </c>
      <c r="AB405" s="181">
        <v>1</v>
      </c>
      <c r="AC405" s="181"/>
      <c r="AD405" s="181">
        <v>1</v>
      </c>
      <c r="AE405" s="181">
        <v>1</v>
      </c>
      <c r="AF405" s="181">
        <v>1</v>
      </c>
      <c r="AG405" s="181"/>
      <c r="AH405" s="146">
        <f t="shared" si="513"/>
        <v>41</v>
      </c>
    </row>
    <row r="406" spans="1:34" ht="15.75" x14ac:dyDescent="0.25">
      <c r="A406" s="292"/>
      <c r="B406" s="296"/>
      <c r="C406" s="99" t="s">
        <v>110</v>
      </c>
      <c r="D406" s="181">
        <v>20</v>
      </c>
      <c r="E406" s="181">
        <v>27</v>
      </c>
      <c r="F406" s="181"/>
      <c r="G406" s="181">
        <v>24</v>
      </c>
      <c r="H406" s="181"/>
      <c r="I406" s="181">
        <v>26</v>
      </c>
      <c r="J406" s="181">
        <v>42</v>
      </c>
      <c r="K406" s="181">
        <v>29</v>
      </c>
      <c r="L406" s="181">
        <v>31</v>
      </c>
      <c r="M406" s="181">
        <v>48</v>
      </c>
      <c r="N406" s="181">
        <v>23</v>
      </c>
      <c r="O406" s="181"/>
      <c r="P406" s="181">
        <v>29</v>
      </c>
      <c r="Q406" s="181">
        <v>33</v>
      </c>
      <c r="R406" s="181">
        <v>36</v>
      </c>
      <c r="S406" s="181">
        <v>20</v>
      </c>
      <c r="T406" s="181">
        <v>21</v>
      </c>
      <c r="U406" s="181">
        <v>27</v>
      </c>
      <c r="V406" s="181"/>
      <c r="W406" s="181">
        <v>42</v>
      </c>
      <c r="X406" s="181"/>
      <c r="Y406" s="181">
        <v>31</v>
      </c>
      <c r="Z406" s="181">
        <v>36</v>
      </c>
      <c r="AA406" s="181">
        <v>25</v>
      </c>
      <c r="AB406" s="181">
        <v>25</v>
      </c>
      <c r="AC406" s="181"/>
      <c r="AD406" s="181">
        <v>25</v>
      </c>
      <c r="AE406" s="181">
        <v>25</v>
      </c>
      <c r="AF406" s="181">
        <v>20</v>
      </c>
      <c r="AG406" s="181"/>
      <c r="AH406" s="146">
        <f t="shared" si="513"/>
        <v>665</v>
      </c>
    </row>
    <row r="407" spans="1:34" ht="15.75" x14ac:dyDescent="0.25">
      <c r="A407" s="292"/>
      <c r="B407" s="296"/>
      <c r="C407" s="99" t="s">
        <v>111</v>
      </c>
      <c r="D407" s="181">
        <v>1</v>
      </c>
      <c r="E407" s="181">
        <v>1</v>
      </c>
      <c r="F407" s="181"/>
      <c r="G407" s="181">
        <v>1</v>
      </c>
      <c r="H407" s="181"/>
      <c r="I407" s="181">
        <v>1</v>
      </c>
      <c r="J407" s="181">
        <v>0</v>
      </c>
      <c r="K407" s="181">
        <v>2</v>
      </c>
      <c r="L407" s="181">
        <v>2</v>
      </c>
      <c r="M407" s="181">
        <v>1</v>
      </c>
      <c r="N407" s="181">
        <v>1</v>
      </c>
      <c r="O407" s="181"/>
      <c r="P407" s="181">
        <v>0</v>
      </c>
      <c r="Q407" s="181">
        <v>1</v>
      </c>
      <c r="R407" s="181">
        <v>1</v>
      </c>
      <c r="S407" s="181">
        <v>0</v>
      </c>
      <c r="T407" s="181">
        <v>1</v>
      </c>
      <c r="U407" s="181">
        <v>0</v>
      </c>
      <c r="V407" s="181"/>
      <c r="W407" s="181">
        <v>1</v>
      </c>
      <c r="X407" s="181"/>
      <c r="Y407" s="181">
        <v>1</v>
      </c>
      <c r="Z407" s="181">
        <v>0</v>
      </c>
      <c r="AA407" s="181">
        <v>1</v>
      </c>
      <c r="AB407" s="181">
        <v>0</v>
      </c>
      <c r="AC407" s="181"/>
      <c r="AD407" s="181">
        <v>0</v>
      </c>
      <c r="AE407" s="181">
        <v>0</v>
      </c>
      <c r="AF407" s="181">
        <v>0</v>
      </c>
      <c r="AG407" s="181"/>
      <c r="AH407" s="146">
        <f t="shared" si="513"/>
        <v>16</v>
      </c>
    </row>
    <row r="408" spans="1:34" ht="15.75" x14ac:dyDescent="0.25">
      <c r="A408" s="292"/>
      <c r="B408" s="296"/>
      <c r="C408" s="99" t="s">
        <v>112</v>
      </c>
      <c r="D408" s="181">
        <v>78</v>
      </c>
      <c r="E408" s="181">
        <v>71</v>
      </c>
      <c r="F408" s="181"/>
      <c r="G408" s="181">
        <v>81</v>
      </c>
      <c r="H408" s="181"/>
      <c r="I408" s="181">
        <v>82</v>
      </c>
      <c r="J408" s="181">
        <v>73</v>
      </c>
      <c r="K408" s="181">
        <v>85</v>
      </c>
      <c r="L408" s="181">
        <v>79</v>
      </c>
      <c r="M408" s="181">
        <v>72</v>
      </c>
      <c r="N408" s="181">
        <v>82</v>
      </c>
      <c r="O408" s="181"/>
      <c r="P408" s="181">
        <v>84</v>
      </c>
      <c r="Q408" s="181">
        <v>73</v>
      </c>
      <c r="R408" s="181">
        <v>86</v>
      </c>
      <c r="S408" s="181">
        <v>143</v>
      </c>
      <c r="T408" s="181">
        <v>97</v>
      </c>
      <c r="U408" s="181">
        <v>79</v>
      </c>
      <c r="V408" s="181"/>
      <c r="W408" s="181">
        <v>64</v>
      </c>
      <c r="X408" s="181"/>
      <c r="Y408" s="181">
        <v>72</v>
      </c>
      <c r="Z408" s="181">
        <v>86</v>
      </c>
      <c r="AA408" s="181">
        <v>87</v>
      </c>
      <c r="AB408" s="181">
        <v>81</v>
      </c>
      <c r="AC408" s="181"/>
      <c r="AD408" s="181">
        <v>85</v>
      </c>
      <c r="AE408" s="181">
        <v>87</v>
      </c>
      <c r="AF408" s="181">
        <v>83</v>
      </c>
      <c r="AG408" s="181"/>
      <c r="AH408" s="147">
        <f t="shared" si="513"/>
        <v>1910</v>
      </c>
    </row>
    <row r="409" spans="1:34" ht="15.75" x14ac:dyDescent="0.25">
      <c r="A409" s="292"/>
      <c r="B409" s="296"/>
      <c r="C409" s="99" t="s">
        <v>113</v>
      </c>
      <c r="D409" s="181">
        <v>0</v>
      </c>
      <c r="E409" s="181">
        <v>0</v>
      </c>
      <c r="F409" s="181"/>
      <c r="G409" s="181">
        <v>0</v>
      </c>
      <c r="H409" s="181"/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>
        <v>0</v>
      </c>
      <c r="O409" s="181"/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>
        <v>0</v>
      </c>
      <c r="V409" s="181"/>
      <c r="W409" s="181">
        <v>0</v>
      </c>
      <c r="X409" s="181"/>
      <c r="Y409" s="181">
        <v>0</v>
      </c>
      <c r="Z409" s="181">
        <v>0</v>
      </c>
      <c r="AA409" s="181">
        <v>0</v>
      </c>
      <c r="AB409" s="181">
        <v>0</v>
      </c>
      <c r="AC409" s="181"/>
      <c r="AD409" s="181">
        <v>0</v>
      </c>
      <c r="AE409" s="181">
        <v>0</v>
      </c>
      <c r="AF409" s="181">
        <v>0</v>
      </c>
      <c r="AG409" s="181"/>
      <c r="AH409" s="147">
        <f t="shared" si="513"/>
        <v>0</v>
      </c>
    </row>
    <row r="410" spans="1:34" ht="16.5" thickBot="1" x14ac:dyDescent="0.3">
      <c r="A410" s="292"/>
      <c r="B410" s="296"/>
      <c r="C410" s="100" t="s">
        <v>114</v>
      </c>
      <c r="D410" s="181">
        <v>5</v>
      </c>
      <c r="E410" s="181">
        <v>14</v>
      </c>
      <c r="F410" s="181"/>
      <c r="G410" s="181">
        <v>7</v>
      </c>
      <c r="H410" s="181"/>
      <c r="I410" s="181">
        <v>7</v>
      </c>
      <c r="J410" s="181">
        <v>7</v>
      </c>
      <c r="K410" s="181">
        <v>5</v>
      </c>
      <c r="L410" s="181">
        <v>6</v>
      </c>
      <c r="M410" s="181">
        <v>8</v>
      </c>
      <c r="N410" s="181">
        <v>6</v>
      </c>
      <c r="O410" s="181"/>
      <c r="P410" s="181">
        <v>7</v>
      </c>
      <c r="Q410" s="181">
        <v>5</v>
      </c>
      <c r="R410" s="181">
        <v>5</v>
      </c>
      <c r="S410" s="181">
        <v>5</v>
      </c>
      <c r="T410" s="181">
        <v>7</v>
      </c>
      <c r="U410" s="181">
        <v>5</v>
      </c>
      <c r="V410" s="181"/>
      <c r="W410" s="181">
        <v>6</v>
      </c>
      <c r="X410" s="181"/>
      <c r="Y410" s="181">
        <v>6</v>
      </c>
      <c r="Z410" s="181">
        <v>6</v>
      </c>
      <c r="AA410" s="181">
        <v>4</v>
      </c>
      <c r="AB410" s="181">
        <v>8</v>
      </c>
      <c r="AC410" s="181"/>
      <c r="AD410" s="181">
        <v>5</v>
      </c>
      <c r="AE410" s="181">
        <v>4</v>
      </c>
      <c r="AF410" s="181">
        <v>6</v>
      </c>
      <c r="AG410" s="181"/>
      <c r="AH410" s="151">
        <f t="shared" si="513"/>
        <v>144</v>
      </c>
    </row>
    <row r="411" spans="1:34" ht="18.75" x14ac:dyDescent="0.25">
      <c r="A411" s="292"/>
      <c r="B411" s="297" t="s">
        <v>72</v>
      </c>
      <c r="C411" s="298"/>
      <c r="D411" s="182">
        <f t="shared" ref="D411" si="514">SUM(D396:D410)</f>
        <v>371</v>
      </c>
      <c r="E411" s="182">
        <f t="shared" ref="E411" si="515">SUM(E396:E410)</f>
        <v>400</v>
      </c>
      <c r="F411" s="181"/>
      <c r="G411" s="182">
        <f t="shared" ref="G411:AF411" si="516">SUM(G396:G410)</f>
        <v>400</v>
      </c>
      <c r="H411" s="182"/>
      <c r="I411" s="182">
        <f t="shared" si="516"/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 t="shared" si="516"/>
        <v>400</v>
      </c>
      <c r="N411" s="182">
        <f t="shared" si="516"/>
        <v>400</v>
      </c>
      <c r="O411" s="182"/>
      <c r="P411" s="182">
        <f t="shared" si="516"/>
        <v>400</v>
      </c>
      <c r="Q411" s="182">
        <f t="shared" si="516"/>
        <v>400</v>
      </c>
      <c r="R411" s="182">
        <f t="shared" si="516"/>
        <v>400</v>
      </c>
      <c r="S411" s="182">
        <f t="shared" si="516"/>
        <v>400</v>
      </c>
      <c r="T411" s="182">
        <f t="shared" si="516"/>
        <v>400</v>
      </c>
      <c r="U411" s="182">
        <f>SUM(U396:U410)</f>
        <v>400</v>
      </c>
      <c r="V411" s="182"/>
      <c r="W411" s="182">
        <f t="shared" ref="W411" si="517">SUM(W396:W410)</f>
        <v>400</v>
      </c>
      <c r="X411" s="181"/>
      <c r="Y411" s="182">
        <f t="shared" si="516"/>
        <v>400</v>
      </c>
      <c r="Z411" s="182">
        <f t="shared" si="516"/>
        <v>400</v>
      </c>
      <c r="AA411" s="182">
        <f t="shared" si="516"/>
        <v>400</v>
      </c>
      <c r="AB411" s="182">
        <f t="shared" si="516"/>
        <v>400</v>
      </c>
      <c r="AC411" s="182"/>
      <c r="AD411" s="182">
        <f t="shared" si="516"/>
        <v>400</v>
      </c>
      <c r="AE411" s="182">
        <f t="shared" si="516"/>
        <v>400</v>
      </c>
      <c r="AF411" s="182">
        <f t="shared" si="516"/>
        <v>400</v>
      </c>
      <c r="AG411" s="182">
        <v>400</v>
      </c>
      <c r="AH411" s="150">
        <f t="shared" si="513"/>
        <v>9571</v>
      </c>
    </row>
    <row r="412" spans="1:34" ht="18.75" x14ac:dyDescent="0.25">
      <c r="A412" s="292"/>
      <c r="B412" s="299" t="s">
        <v>71</v>
      </c>
      <c r="C412" s="300"/>
      <c r="D412" s="104">
        <v>370</v>
      </c>
      <c r="E412" s="104">
        <v>400</v>
      </c>
      <c r="F412" s="181"/>
      <c r="G412" s="104">
        <v>400</v>
      </c>
      <c r="H412" s="104"/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>
        <v>400</v>
      </c>
      <c r="O412" s="104"/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>
        <v>400</v>
      </c>
      <c r="V412" s="104"/>
      <c r="W412" s="104">
        <v>400</v>
      </c>
      <c r="X412" s="181"/>
      <c r="Y412" s="104">
        <v>400</v>
      </c>
      <c r="Z412" s="104">
        <v>400</v>
      </c>
      <c r="AA412" s="104">
        <v>400</v>
      </c>
      <c r="AB412" s="104">
        <v>400</v>
      </c>
      <c r="AC412" s="104"/>
      <c r="AD412" s="104">
        <v>400</v>
      </c>
      <c r="AE412" s="104">
        <v>400</v>
      </c>
      <c r="AF412" s="104">
        <v>400</v>
      </c>
      <c r="AG412" s="104">
        <v>400</v>
      </c>
      <c r="AH412" s="145">
        <f t="shared" si="513"/>
        <v>9570</v>
      </c>
    </row>
    <row r="413" spans="1:34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81"/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81"/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46">
        <f t="shared" si="513"/>
        <v>9600</v>
      </c>
    </row>
    <row r="414" spans="1:34" ht="21.75" customHeight="1" x14ac:dyDescent="0.25">
      <c r="A414" s="292"/>
      <c r="B414" s="301" t="s">
        <v>125</v>
      </c>
      <c r="C414" s="302"/>
      <c r="D414" s="104">
        <f t="shared" ref="D414" si="518">D413-D412</f>
        <v>30</v>
      </c>
      <c r="E414" s="104">
        <f t="shared" ref="E414" si="519">E413-E412</f>
        <v>0</v>
      </c>
      <c r="F414" s="181"/>
      <c r="G414" s="104">
        <f t="shared" ref="G414:AF414" si="520">G413-G412</f>
        <v>0</v>
      </c>
      <c r="H414" s="104"/>
      <c r="I414" s="104">
        <f t="shared" si="520"/>
        <v>0</v>
      </c>
      <c r="J414" s="104">
        <f t="shared" si="520"/>
        <v>0</v>
      </c>
      <c r="K414" s="104">
        <f t="shared" ref="K414:L414" si="521">K413-K412</f>
        <v>0</v>
      </c>
      <c r="L414" s="104">
        <f t="shared" si="521"/>
        <v>0</v>
      </c>
      <c r="M414" s="104">
        <f t="shared" si="520"/>
        <v>0</v>
      </c>
      <c r="N414" s="104">
        <f t="shared" si="520"/>
        <v>0</v>
      </c>
      <c r="O414" s="104"/>
      <c r="P414" s="104">
        <f t="shared" si="520"/>
        <v>0</v>
      </c>
      <c r="Q414" s="104">
        <f t="shared" si="520"/>
        <v>0</v>
      </c>
      <c r="R414" s="104">
        <f t="shared" si="520"/>
        <v>0</v>
      </c>
      <c r="S414" s="104">
        <f t="shared" si="520"/>
        <v>0</v>
      </c>
      <c r="T414" s="104">
        <f t="shared" si="520"/>
        <v>0</v>
      </c>
      <c r="U414" s="104">
        <f t="shared" ref="U414" si="522">U413-U412</f>
        <v>0</v>
      </c>
      <c r="V414" s="104"/>
      <c r="W414" s="104">
        <f t="shared" si="520"/>
        <v>0</v>
      </c>
      <c r="X414" s="181"/>
      <c r="Y414" s="104">
        <f t="shared" si="520"/>
        <v>0</v>
      </c>
      <c r="Z414" s="104">
        <f t="shared" si="520"/>
        <v>0</v>
      </c>
      <c r="AA414" s="104">
        <f t="shared" si="520"/>
        <v>0</v>
      </c>
      <c r="AB414" s="104">
        <f t="shared" si="520"/>
        <v>0</v>
      </c>
      <c r="AC414" s="104"/>
      <c r="AD414" s="104">
        <f t="shared" si="520"/>
        <v>0</v>
      </c>
      <c r="AE414" s="104">
        <f t="shared" si="520"/>
        <v>0</v>
      </c>
      <c r="AF414" s="104">
        <f t="shared" si="520"/>
        <v>0</v>
      </c>
      <c r="AG414" s="104">
        <f t="shared" ref="AG414" si="523">AG413-AG412</f>
        <v>0</v>
      </c>
      <c r="AH414" s="153">
        <f t="shared" si="513"/>
        <v>30</v>
      </c>
    </row>
    <row r="415" spans="1:34" ht="18.75" x14ac:dyDescent="0.25">
      <c r="A415" s="292"/>
      <c r="B415" s="301" t="s">
        <v>197</v>
      </c>
      <c r="C415" s="302"/>
      <c r="D415" s="104">
        <f t="shared" ref="D415" si="524">D413-D411</f>
        <v>29</v>
      </c>
      <c r="E415" s="104">
        <f t="shared" ref="E415" si="525">E413-E411</f>
        <v>0</v>
      </c>
      <c r="F415" s="181"/>
      <c r="G415" s="104">
        <f t="shared" ref="G415:AF415" si="526">G413-G411</f>
        <v>0</v>
      </c>
      <c r="H415" s="104"/>
      <c r="I415" s="104">
        <f t="shared" si="526"/>
        <v>0</v>
      </c>
      <c r="J415" s="104">
        <f t="shared" si="526"/>
        <v>0</v>
      </c>
      <c r="K415" s="104">
        <f t="shared" ref="K415:L415" si="527">K413-K411</f>
        <v>0</v>
      </c>
      <c r="L415" s="104">
        <f t="shared" si="527"/>
        <v>0</v>
      </c>
      <c r="M415" s="104">
        <f t="shared" si="526"/>
        <v>0</v>
      </c>
      <c r="N415" s="104">
        <f t="shared" si="526"/>
        <v>0</v>
      </c>
      <c r="O415" s="104"/>
      <c r="P415" s="104">
        <f t="shared" si="526"/>
        <v>0</v>
      </c>
      <c r="Q415" s="104">
        <f t="shared" si="526"/>
        <v>0</v>
      </c>
      <c r="R415" s="104">
        <f t="shared" si="526"/>
        <v>0</v>
      </c>
      <c r="S415" s="104">
        <f t="shared" si="526"/>
        <v>0</v>
      </c>
      <c r="T415" s="104">
        <f t="shared" si="526"/>
        <v>0</v>
      </c>
      <c r="U415" s="104">
        <f t="shared" ref="U415" si="528">U413-U411</f>
        <v>0</v>
      </c>
      <c r="V415" s="104"/>
      <c r="W415" s="104">
        <f t="shared" si="526"/>
        <v>0</v>
      </c>
      <c r="X415" s="181"/>
      <c r="Y415" s="104">
        <f t="shared" si="526"/>
        <v>0</v>
      </c>
      <c r="Z415" s="104">
        <f t="shared" si="526"/>
        <v>0</v>
      </c>
      <c r="AA415" s="104">
        <f t="shared" si="526"/>
        <v>0</v>
      </c>
      <c r="AB415" s="104">
        <f t="shared" si="526"/>
        <v>0</v>
      </c>
      <c r="AC415" s="104"/>
      <c r="AD415" s="104">
        <f t="shared" si="526"/>
        <v>0</v>
      </c>
      <c r="AE415" s="104">
        <f t="shared" si="526"/>
        <v>0</v>
      </c>
      <c r="AF415" s="104">
        <f t="shared" si="526"/>
        <v>0</v>
      </c>
      <c r="AG415" s="104">
        <f t="shared" ref="AG415" si="529">AG413-AG411</f>
        <v>0</v>
      </c>
      <c r="AH415" s="153">
        <f t="shared" si="513"/>
        <v>29</v>
      </c>
    </row>
    <row r="416" spans="1:34" ht="16.5" thickBot="1" x14ac:dyDescent="0.3">
      <c r="A416" s="292"/>
      <c r="B416" s="303" t="s">
        <v>116</v>
      </c>
      <c r="C416" s="304"/>
      <c r="D416" s="104">
        <f t="shared" ref="D416" si="530">D397+D399+D401+D403+D405+D407</f>
        <v>12</v>
      </c>
      <c r="E416" s="104">
        <f t="shared" ref="E416" si="531">E397+E399+E401+E403+E405+E407</f>
        <v>14</v>
      </c>
      <c r="F416" s="181"/>
      <c r="G416" s="104">
        <f t="shared" ref="G416:AF416" si="532">G397+G399+G401+G403+G405+G407</f>
        <v>11</v>
      </c>
      <c r="H416" s="104"/>
      <c r="I416" s="104">
        <f t="shared" si="532"/>
        <v>7</v>
      </c>
      <c r="J416" s="104">
        <f>J397+J399+J401+J403+J405+J407</f>
        <v>11</v>
      </c>
      <c r="K416" s="104">
        <f>K397+K399+K401+K403+K405+K407</f>
        <v>11</v>
      </c>
      <c r="L416" s="104">
        <f>L397+L399+L401+L403+L405+L407</f>
        <v>11</v>
      </c>
      <c r="M416" s="104">
        <f t="shared" si="532"/>
        <v>13</v>
      </c>
      <c r="N416" s="104">
        <f>N397+N399+N401+N403+N405+N407</f>
        <v>13</v>
      </c>
      <c r="O416" s="104"/>
      <c r="P416" s="104">
        <f t="shared" si="532"/>
        <v>11</v>
      </c>
      <c r="Q416" s="104">
        <f t="shared" si="532"/>
        <v>12</v>
      </c>
      <c r="R416" s="104">
        <f t="shared" si="532"/>
        <v>16</v>
      </c>
      <c r="S416" s="104">
        <f t="shared" si="532"/>
        <v>10</v>
      </c>
      <c r="T416" s="104">
        <f t="shared" si="532"/>
        <v>10</v>
      </c>
      <c r="U416" s="104">
        <f t="shared" ref="U416" si="533">U397+U399+U401+U403+U405+U407</f>
        <v>9</v>
      </c>
      <c r="V416" s="104"/>
      <c r="W416" s="104">
        <f>U397+U399+U401+U403+U405+U407</f>
        <v>9</v>
      </c>
      <c r="X416" s="181"/>
      <c r="Y416" s="104">
        <f t="shared" si="532"/>
        <v>13</v>
      </c>
      <c r="Z416" s="104">
        <f t="shared" si="532"/>
        <v>12</v>
      </c>
      <c r="AA416" s="104">
        <f t="shared" si="532"/>
        <v>11</v>
      </c>
      <c r="AB416" s="104">
        <f t="shared" si="532"/>
        <v>11</v>
      </c>
      <c r="AC416" s="104"/>
      <c r="AD416" s="104">
        <f t="shared" si="532"/>
        <v>10</v>
      </c>
      <c r="AE416" s="104">
        <f t="shared" si="532"/>
        <v>12</v>
      </c>
      <c r="AF416" s="104">
        <f t="shared" si="532"/>
        <v>12</v>
      </c>
      <c r="AG416" s="104">
        <f t="shared" ref="AG416" si="534">AG397+AG399+AG401+AG403+AG405+AG407</f>
        <v>0</v>
      </c>
      <c r="AH416" s="149">
        <f t="shared" si="513"/>
        <v>261</v>
      </c>
    </row>
    <row r="417" spans="1:38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8" x14ac:dyDescent="0.2">
      <c r="D418" t="s">
        <v>126</v>
      </c>
    </row>
    <row r="421" spans="1:38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</row>
    <row r="422" spans="1:38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171</v>
      </c>
      <c r="AI422" s="191"/>
      <c r="AJ422" s="195" t="str">
        <f>B2</f>
        <v>ABRIL</v>
      </c>
      <c r="AK422" s="194">
        <f>A2</f>
        <v>2026</v>
      </c>
      <c r="AL422" s="193"/>
    </row>
    <row r="423" spans="1:38" ht="15.75" customHeight="1" x14ac:dyDescent="0.25">
      <c r="B423" s="318" t="s">
        <v>3</v>
      </c>
      <c r="C423" s="155" t="s">
        <v>127</v>
      </c>
      <c r="D423" s="181">
        <f t="shared" ref="D423:AF431" si="535">D5+D28+D51+D74+D97+D120+D143+D166+D189+D212+D235+D258+D281+D304+D327+D350+D373+D396</f>
        <v>554</v>
      </c>
      <c r="E423" s="181">
        <f t="shared" si="535"/>
        <v>608</v>
      </c>
      <c r="F423" s="181">
        <f t="shared" si="535"/>
        <v>0</v>
      </c>
      <c r="G423" s="181">
        <f t="shared" si="535"/>
        <v>167</v>
      </c>
      <c r="H423" s="181">
        <f t="shared" si="535"/>
        <v>0</v>
      </c>
      <c r="I423" s="181">
        <f t="shared" ref="I423:I432" si="536">I6+I28+I51+I74+I97+I120+I143+I166+I189+I212+I235+I258+I281+I304+I327+I350+I373+I396</f>
        <v>637</v>
      </c>
      <c r="J423" s="181">
        <f t="shared" si="535"/>
        <v>580</v>
      </c>
      <c r="K423" s="181">
        <f t="shared" ref="K423:K434" si="537">K5+K28+K51+K74+K97+K120+K143+K166+K189+K212+K235+K258+K281+K304+K327+K350+L373+L396</f>
        <v>501</v>
      </c>
      <c r="L423" s="181" t="e">
        <f>L5+L28+L51+L74+L97+L120+L143+L166+L189+L212+L235+L258+L281+L304+L327+L350+#REF!+#REF!</f>
        <v>#REF!</v>
      </c>
      <c r="M423" s="181">
        <f t="shared" si="535"/>
        <v>654</v>
      </c>
      <c r="N423" s="181">
        <f t="shared" si="535"/>
        <v>153</v>
      </c>
      <c r="O423" s="181">
        <f t="shared" si="535"/>
        <v>0</v>
      </c>
      <c r="P423" s="181">
        <f t="shared" si="535"/>
        <v>504</v>
      </c>
      <c r="Q423" s="181">
        <f t="shared" si="535"/>
        <v>633</v>
      </c>
      <c r="R423" s="181">
        <f t="shared" si="535"/>
        <v>645</v>
      </c>
      <c r="S423" s="181">
        <f t="shared" si="535"/>
        <v>606</v>
      </c>
      <c r="T423" s="181">
        <f t="shared" ref="T423:T434" si="538">T5+T28+T51+T74+T97+T120+T143+T166+T189+T212+T235+T258+T281+T304+T327+T350+T374+T396</f>
        <v>629</v>
      </c>
      <c r="U423" s="181" t="e">
        <f>U5+U28+U51+U74+U97+U120+U143+U166+U189+U212+U235+U258+U281+#REF!+#REF!+#REF!+#REF!+#REF!</f>
        <v>#REF!</v>
      </c>
      <c r="V423" s="181">
        <f t="shared" si="535"/>
        <v>0</v>
      </c>
      <c r="W423" s="181">
        <f t="shared" ref="W423:W434" si="539">W5+W28+W51+W74+W97+W120+W143+W166+W189+W212+W235+W258+W281+U304+U327+U350+U373+U396</f>
        <v>426</v>
      </c>
      <c r="X423" s="181">
        <f t="shared" si="535"/>
        <v>0</v>
      </c>
      <c r="Y423" s="181">
        <f t="shared" si="535"/>
        <v>708</v>
      </c>
      <c r="Z423" s="181">
        <f t="shared" si="535"/>
        <v>589</v>
      </c>
      <c r="AA423" s="181">
        <f t="shared" si="535"/>
        <v>610</v>
      </c>
      <c r="AB423" s="181">
        <f t="shared" si="535"/>
        <v>160</v>
      </c>
      <c r="AC423" s="181">
        <f t="shared" si="535"/>
        <v>0</v>
      </c>
      <c r="AD423" s="181">
        <f t="shared" si="535"/>
        <v>634</v>
      </c>
      <c r="AE423" s="181">
        <f>AE5+AE28+AE51+AE74+AE97+AE120+AE143+AE166+AE189+AE212+AE235+AE258+AE281+AE304+AE327+AE350+AE373+AE396</f>
        <v>651</v>
      </c>
      <c r="AF423" s="181">
        <f t="shared" si="535"/>
        <v>573</v>
      </c>
      <c r="AG423" s="181"/>
      <c r="AH423" s="156">
        <f>SUM(AD423:AG423)</f>
        <v>1858</v>
      </c>
      <c r="AI423" s="319">
        <f>SUM(AH423:AH424)</f>
        <v>1928</v>
      </c>
      <c r="AJ423" s="321" t="s">
        <v>128</v>
      </c>
      <c r="AK423" s="319">
        <f>SUM(AI423:AI426)</f>
        <v>3666</v>
      </c>
      <c r="AL423" s="321" t="s">
        <v>129</v>
      </c>
    </row>
    <row r="424" spans="1:38" ht="15.75" x14ac:dyDescent="0.25">
      <c r="B424" s="318"/>
      <c r="C424" s="155" t="s">
        <v>130</v>
      </c>
      <c r="D424" s="181">
        <f t="shared" si="535"/>
        <v>24</v>
      </c>
      <c r="E424" s="181">
        <f t="shared" si="535"/>
        <v>32</v>
      </c>
      <c r="F424" s="181">
        <f t="shared" si="535"/>
        <v>0</v>
      </c>
      <c r="G424" s="181">
        <f t="shared" si="535"/>
        <v>11</v>
      </c>
      <c r="H424" s="181">
        <f t="shared" si="535"/>
        <v>0</v>
      </c>
      <c r="I424" s="181">
        <f t="shared" si="536"/>
        <v>25</v>
      </c>
      <c r="J424" s="181">
        <f t="shared" si="535"/>
        <v>27</v>
      </c>
      <c r="K424" s="181">
        <f t="shared" si="537"/>
        <v>22</v>
      </c>
      <c r="L424" s="181" t="e">
        <f>L6+L29+L52+L75+L98+L121+L144+L167+L190+L213+L236+L259+L282+L305+L328+L351+#REF!+#REF!</f>
        <v>#REF!</v>
      </c>
      <c r="M424" s="181">
        <f t="shared" si="535"/>
        <v>29</v>
      </c>
      <c r="N424" s="181">
        <f t="shared" si="535"/>
        <v>10</v>
      </c>
      <c r="O424" s="181">
        <f t="shared" si="535"/>
        <v>0</v>
      </c>
      <c r="P424" s="181">
        <f t="shared" si="535"/>
        <v>8</v>
      </c>
      <c r="Q424" s="181">
        <f t="shared" si="535"/>
        <v>26</v>
      </c>
      <c r="R424" s="181">
        <f t="shared" si="535"/>
        <v>33</v>
      </c>
      <c r="S424" s="181">
        <f t="shared" si="535"/>
        <v>24</v>
      </c>
      <c r="T424" s="181">
        <f t="shared" si="538"/>
        <v>60</v>
      </c>
      <c r="U424" s="181" t="e">
        <f>U6+U29+U52+U75+U98+U121+U144+U167+U190+U213+U236+U259+U282+#REF!+#REF!+#REF!+#REF!+#REF!</f>
        <v>#REF!</v>
      </c>
      <c r="V424" s="181">
        <f t="shared" si="535"/>
        <v>0</v>
      </c>
      <c r="W424" s="181">
        <f t="shared" si="539"/>
        <v>10</v>
      </c>
      <c r="X424" s="181">
        <f t="shared" si="535"/>
        <v>0</v>
      </c>
      <c r="Y424" s="181">
        <f t="shared" si="535"/>
        <v>24</v>
      </c>
      <c r="Z424" s="181">
        <f t="shared" si="535"/>
        <v>26</v>
      </c>
      <c r="AA424" s="181">
        <f t="shared" si="535"/>
        <v>18</v>
      </c>
      <c r="AB424" s="181">
        <f t="shared" si="535"/>
        <v>8</v>
      </c>
      <c r="AC424" s="181">
        <f t="shared" si="535"/>
        <v>0</v>
      </c>
      <c r="AD424" s="181">
        <f t="shared" si="535"/>
        <v>31</v>
      </c>
      <c r="AE424" s="181">
        <f t="shared" si="535"/>
        <v>20</v>
      </c>
      <c r="AF424" s="181">
        <f t="shared" si="535"/>
        <v>19</v>
      </c>
      <c r="AG424" s="181"/>
      <c r="AH424" s="156">
        <f t="shared" ref="AH424:AH434" si="540">SUM(AD424:AG424)</f>
        <v>70</v>
      </c>
      <c r="AI424" s="320"/>
      <c r="AJ424" s="321"/>
      <c r="AK424" s="320"/>
      <c r="AL424" s="321"/>
    </row>
    <row r="425" spans="1:38" ht="15.75" x14ac:dyDescent="0.25">
      <c r="B425" s="318"/>
      <c r="C425" s="155" t="s">
        <v>117</v>
      </c>
      <c r="D425" s="181">
        <f t="shared" si="535"/>
        <v>490</v>
      </c>
      <c r="E425" s="181">
        <f t="shared" si="535"/>
        <v>494</v>
      </c>
      <c r="F425" s="181">
        <f t="shared" si="535"/>
        <v>0</v>
      </c>
      <c r="G425" s="181">
        <f t="shared" si="535"/>
        <v>185</v>
      </c>
      <c r="H425" s="181">
        <f t="shared" si="535"/>
        <v>0</v>
      </c>
      <c r="I425" s="181">
        <f t="shared" si="536"/>
        <v>581</v>
      </c>
      <c r="J425" s="181">
        <f t="shared" si="535"/>
        <v>517</v>
      </c>
      <c r="K425" s="181">
        <f t="shared" si="537"/>
        <v>522</v>
      </c>
      <c r="L425" s="181" t="e">
        <f>L7+L30+L53+L76+L99+L122+L145+L168+L191+L214+L237+L260+L283+L306+L329+L352+#REF!+#REF!</f>
        <v>#REF!</v>
      </c>
      <c r="M425" s="181">
        <f t="shared" si="535"/>
        <v>600</v>
      </c>
      <c r="N425" s="181">
        <f t="shared" si="535"/>
        <v>164</v>
      </c>
      <c r="O425" s="181">
        <f t="shared" si="535"/>
        <v>0</v>
      </c>
      <c r="P425" s="181">
        <f t="shared" si="535"/>
        <v>423</v>
      </c>
      <c r="Q425" s="181">
        <f t="shared" si="535"/>
        <v>547</v>
      </c>
      <c r="R425" s="181">
        <f t="shared" si="535"/>
        <v>539</v>
      </c>
      <c r="S425" s="181">
        <f t="shared" si="535"/>
        <v>584</v>
      </c>
      <c r="T425" s="181">
        <f t="shared" si="538"/>
        <v>537</v>
      </c>
      <c r="U425" s="181" t="e">
        <f>U7+U30+U53+U76+U99+U122+U145+U168+U191+U214+U237+U260+U283+#REF!+#REF!+#REF!+#REF!+#REF!</f>
        <v>#REF!</v>
      </c>
      <c r="V425" s="181">
        <f t="shared" si="535"/>
        <v>0</v>
      </c>
      <c r="W425" s="181">
        <f t="shared" si="539"/>
        <v>384</v>
      </c>
      <c r="X425" s="181">
        <f t="shared" si="535"/>
        <v>0</v>
      </c>
      <c r="Y425" s="181">
        <f t="shared" si="535"/>
        <v>608</v>
      </c>
      <c r="Z425" s="181">
        <f t="shared" si="535"/>
        <v>552</v>
      </c>
      <c r="AA425" s="181">
        <f t="shared" si="535"/>
        <v>568</v>
      </c>
      <c r="AB425" s="181">
        <f t="shared" si="535"/>
        <v>154</v>
      </c>
      <c r="AC425" s="181">
        <f t="shared" si="535"/>
        <v>0</v>
      </c>
      <c r="AD425" s="181">
        <f t="shared" si="535"/>
        <v>544</v>
      </c>
      <c r="AE425" s="181">
        <f t="shared" si="535"/>
        <v>564</v>
      </c>
      <c r="AF425" s="181">
        <f t="shared" si="535"/>
        <v>571</v>
      </c>
      <c r="AG425" s="181"/>
      <c r="AH425" s="156">
        <f t="shared" si="540"/>
        <v>1679</v>
      </c>
      <c r="AI425" s="319">
        <f>SUM(AH425:AH426)</f>
        <v>1738</v>
      </c>
      <c r="AJ425" s="321" t="s">
        <v>131</v>
      </c>
      <c r="AK425" s="320"/>
      <c r="AL425" s="321"/>
    </row>
    <row r="426" spans="1:38" ht="15.75" x14ac:dyDescent="0.25">
      <c r="B426" s="318"/>
      <c r="C426" s="155" t="s">
        <v>118</v>
      </c>
      <c r="D426" s="181">
        <f t="shared" si="535"/>
        <v>22</v>
      </c>
      <c r="E426" s="181">
        <f t="shared" si="535"/>
        <v>29</v>
      </c>
      <c r="F426" s="181">
        <f t="shared" si="535"/>
        <v>0</v>
      </c>
      <c r="G426" s="181">
        <f t="shared" si="535"/>
        <v>7</v>
      </c>
      <c r="H426" s="181">
        <f t="shared" si="535"/>
        <v>0</v>
      </c>
      <c r="I426" s="181">
        <f t="shared" si="536"/>
        <v>207</v>
      </c>
      <c r="J426" s="181">
        <f t="shared" si="535"/>
        <v>26</v>
      </c>
      <c r="K426" s="181">
        <f t="shared" si="537"/>
        <v>16</v>
      </c>
      <c r="L426" s="181" t="e">
        <f>L8+L31+L54+L77+L100+L123+L146+L169+L192+L215+L238+L261+L284+L307+L330+L353+#REF!+#REF!</f>
        <v>#REF!</v>
      </c>
      <c r="M426" s="181">
        <f t="shared" si="535"/>
        <v>23</v>
      </c>
      <c r="N426" s="181">
        <f t="shared" si="535"/>
        <v>6</v>
      </c>
      <c r="O426" s="181">
        <f t="shared" si="535"/>
        <v>0</v>
      </c>
      <c r="P426" s="181">
        <f t="shared" si="535"/>
        <v>17</v>
      </c>
      <c r="Q426" s="181">
        <f t="shared" si="535"/>
        <v>30</v>
      </c>
      <c r="R426" s="181">
        <f t="shared" si="535"/>
        <v>17</v>
      </c>
      <c r="S426" s="181">
        <f t="shared" si="535"/>
        <v>31</v>
      </c>
      <c r="T426" s="181">
        <f t="shared" si="538"/>
        <v>167</v>
      </c>
      <c r="U426" s="181" t="e">
        <f>U8+U31+U54+U77+U100+U123+U146+U169+U192+U215+U238+U261+U284+#REF!+#REF!+#REF!+#REF!+#REF!</f>
        <v>#REF!</v>
      </c>
      <c r="V426" s="181">
        <f t="shared" si="535"/>
        <v>0</v>
      </c>
      <c r="W426" s="181">
        <f t="shared" si="539"/>
        <v>10</v>
      </c>
      <c r="X426" s="181">
        <f t="shared" si="535"/>
        <v>0</v>
      </c>
      <c r="Y426" s="181">
        <f t="shared" si="535"/>
        <v>24</v>
      </c>
      <c r="Z426" s="181">
        <f t="shared" si="535"/>
        <v>29</v>
      </c>
      <c r="AA426" s="181">
        <f t="shared" si="535"/>
        <v>16</v>
      </c>
      <c r="AB426" s="181">
        <f t="shared" si="535"/>
        <v>10</v>
      </c>
      <c r="AC426" s="181">
        <f t="shared" si="535"/>
        <v>0</v>
      </c>
      <c r="AD426" s="181">
        <f t="shared" si="535"/>
        <v>19</v>
      </c>
      <c r="AE426" s="181">
        <f t="shared" si="535"/>
        <v>20</v>
      </c>
      <c r="AF426" s="181">
        <f t="shared" si="535"/>
        <v>20</v>
      </c>
      <c r="AG426" s="181"/>
      <c r="AH426" s="156">
        <f t="shared" si="540"/>
        <v>59</v>
      </c>
      <c r="AI426" s="320"/>
      <c r="AJ426" s="321"/>
      <c r="AK426" s="320"/>
      <c r="AL426" s="321"/>
    </row>
    <row r="427" spans="1:38" ht="15.75" customHeight="1" x14ac:dyDescent="0.25">
      <c r="B427" s="318"/>
      <c r="C427" s="155" t="s">
        <v>132</v>
      </c>
      <c r="D427" s="181">
        <f t="shared" si="535"/>
        <v>1936</v>
      </c>
      <c r="E427" s="181">
        <f t="shared" si="535"/>
        <v>2013</v>
      </c>
      <c r="F427" s="181">
        <f t="shared" si="535"/>
        <v>0</v>
      </c>
      <c r="G427" s="181">
        <f t="shared" si="535"/>
        <v>605</v>
      </c>
      <c r="H427" s="181">
        <f t="shared" si="535"/>
        <v>0</v>
      </c>
      <c r="I427" s="181">
        <f t="shared" si="536"/>
        <v>1857</v>
      </c>
      <c r="J427" s="181">
        <f t="shared" si="535"/>
        <v>2035</v>
      </c>
      <c r="K427" s="181">
        <f t="shared" si="537"/>
        <v>1924</v>
      </c>
      <c r="L427" s="181" t="e">
        <f>L9+L32+L55+L78+L101+L124+L147+L170+L193+L216+L239+L262+L285+L308+L331+L354+#REF!+#REF!</f>
        <v>#REF!</v>
      </c>
      <c r="M427" s="181">
        <f t="shared" si="535"/>
        <v>1933</v>
      </c>
      <c r="N427" s="181">
        <f t="shared" si="535"/>
        <v>584</v>
      </c>
      <c r="O427" s="181">
        <f t="shared" si="535"/>
        <v>0</v>
      </c>
      <c r="P427" s="181">
        <f t="shared" si="535"/>
        <v>1901</v>
      </c>
      <c r="Q427" s="181">
        <f t="shared" si="535"/>
        <v>2117</v>
      </c>
      <c r="R427" s="181">
        <f t="shared" si="535"/>
        <v>1985</v>
      </c>
      <c r="S427" s="181">
        <f t="shared" si="535"/>
        <v>2021</v>
      </c>
      <c r="T427" s="181">
        <f t="shared" si="538"/>
        <v>2104</v>
      </c>
      <c r="U427" s="181" t="e">
        <f>U9+U32+U55+U78+U101+U124+U147+U170+U193+U216+U239+U262+U285+#REF!+#REF!+#REF!+#REF!+#REF!</f>
        <v>#REF!</v>
      </c>
      <c r="V427" s="181">
        <f t="shared" si="535"/>
        <v>0</v>
      </c>
      <c r="W427" s="181">
        <f t="shared" si="539"/>
        <v>1902</v>
      </c>
      <c r="X427" s="181">
        <f t="shared" si="535"/>
        <v>0</v>
      </c>
      <c r="Y427" s="181">
        <f t="shared" si="535"/>
        <v>2109</v>
      </c>
      <c r="Z427" s="181">
        <f t="shared" si="535"/>
        <v>2061</v>
      </c>
      <c r="AA427" s="181">
        <f t="shared" si="535"/>
        <v>2078</v>
      </c>
      <c r="AB427" s="181">
        <f t="shared" si="535"/>
        <v>615</v>
      </c>
      <c r="AC427" s="181">
        <f t="shared" si="535"/>
        <v>0</v>
      </c>
      <c r="AD427" s="181">
        <f t="shared" si="535"/>
        <v>2127</v>
      </c>
      <c r="AE427" s="181">
        <f t="shared" si="535"/>
        <v>2341</v>
      </c>
      <c r="AF427" s="181">
        <f t="shared" si="535"/>
        <v>2094</v>
      </c>
      <c r="AG427" s="181"/>
      <c r="AH427" s="156">
        <f t="shared" si="540"/>
        <v>6562</v>
      </c>
      <c r="AI427" s="319">
        <f>SUM(AH427:AH428)</f>
        <v>6792</v>
      </c>
      <c r="AJ427" s="322" t="s">
        <v>133</v>
      </c>
      <c r="AK427" s="319">
        <f>SUM(AI427:AI430)</f>
        <v>12103</v>
      </c>
      <c r="AL427" s="322" t="s">
        <v>134</v>
      </c>
    </row>
    <row r="428" spans="1:38" ht="15.75" x14ac:dyDescent="0.25">
      <c r="B428" s="318"/>
      <c r="C428" s="155" t="s">
        <v>135</v>
      </c>
      <c r="D428" s="181">
        <f t="shared" si="535"/>
        <v>106</v>
      </c>
      <c r="E428" s="181">
        <f t="shared" si="535"/>
        <v>95</v>
      </c>
      <c r="F428" s="181">
        <f t="shared" si="535"/>
        <v>0</v>
      </c>
      <c r="G428" s="181">
        <f t="shared" si="535"/>
        <v>41</v>
      </c>
      <c r="H428" s="181">
        <f t="shared" si="535"/>
        <v>0</v>
      </c>
      <c r="I428" s="181">
        <f t="shared" si="536"/>
        <v>104</v>
      </c>
      <c r="J428" s="181">
        <f t="shared" si="535"/>
        <v>116</v>
      </c>
      <c r="K428" s="181">
        <f t="shared" si="537"/>
        <v>98</v>
      </c>
      <c r="L428" s="181" t="e">
        <f>L10+L33+L56+L79+L102+L125+L148+L171+L194+L217+L240+L263+L286+L309+L332+L355+#REF!+#REF!</f>
        <v>#REF!</v>
      </c>
      <c r="M428" s="181">
        <f t="shared" si="535"/>
        <v>109</v>
      </c>
      <c r="N428" s="181">
        <f t="shared" si="535"/>
        <v>36</v>
      </c>
      <c r="O428" s="181">
        <f t="shared" si="535"/>
        <v>0</v>
      </c>
      <c r="P428" s="181">
        <f t="shared" si="535"/>
        <v>64</v>
      </c>
      <c r="Q428" s="181">
        <f t="shared" si="535"/>
        <v>91</v>
      </c>
      <c r="R428" s="181">
        <f t="shared" si="535"/>
        <v>91</v>
      </c>
      <c r="S428" s="181">
        <f t="shared" si="535"/>
        <v>101</v>
      </c>
      <c r="T428" s="181">
        <f t="shared" si="538"/>
        <v>168</v>
      </c>
      <c r="U428" s="181" t="e">
        <f>U10+U33+U56+U79+U102+U125+U148+U171+U194+U217+U240+U263+U286+#REF!+#REF!+#REF!+#REF!+#REF!</f>
        <v>#REF!</v>
      </c>
      <c r="V428" s="181">
        <f t="shared" si="535"/>
        <v>0</v>
      </c>
      <c r="W428" s="181">
        <f t="shared" si="539"/>
        <v>77</v>
      </c>
      <c r="X428" s="181">
        <f t="shared" si="535"/>
        <v>0</v>
      </c>
      <c r="Y428" s="181">
        <f t="shared" si="535"/>
        <v>78</v>
      </c>
      <c r="Z428" s="181">
        <f t="shared" si="535"/>
        <v>99</v>
      </c>
      <c r="AA428" s="181">
        <f t="shared" si="535"/>
        <v>89</v>
      </c>
      <c r="AB428" s="181">
        <f t="shared" si="535"/>
        <v>34</v>
      </c>
      <c r="AC428" s="181">
        <f t="shared" si="535"/>
        <v>0</v>
      </c>
      <c r="AD428" s="181">
        <f t="shared" si="535"/>
        <v>78</v>
      </c>
      <c r="AE428" s="181">
        <f t="shared" si="535"/>
        <v>89</v>
      </c>
      <c r="AF428" s="181">
        <f t="shared" si="535"/>
        <v>63</v>
      </c>
      <c r="AG428" s="181"/>
      <c r="AH428" s="156">
        <f t="shared" si="540"/>
        <v>230</v>
      </c>
      <c r="AI428" s="320"/>
      <c r="AJ428" s="322"/>
      <c r="AK428" s="320"/>
      <c r="AL428" s="322"/>
    </row>
    <row r="429" spans="1:38" ht="15.75" x14ac:dyDescent="0.25">
      <c r="B429" s="318"/>
      <c r="C429" s="155" t="s">
        <v>136</v>
      </c>
      <c r="D429" s="181">
        <f t="shared" si="535"/>
        <v>1613</v>
      </c>
      <c r="E429" s="181">
        <f t="shared" si="535"/>
        <v>1557</v>
      </c>
      <c r="F429" s="181">
        <f t="shared" si="535"/>
        <v>0</v>
      </c>
      <c r="G429" s="181">
        <f t="shared" si="535"/>
        <v>546</v>
      </c>
      <c r="H429" s="181">
        <f t="shared" si="535"/>
        <v>0</v>
      </c>
      <c r="I429" s="181">
        <f t="shared" si="536"/>
        <v>1611</v>
      </c>
      <c r="J429" s="181">
        <f t="shared" si="535"/>
        <v>1660</v>
      </c>
      <c r="K429" s="181">
        <f t="shared" si="537"/>
        <v>1588</v>
      </c>
      <c r="L429" s="181" t="e">
        <f>L11+L34+L57+L80+L103+L126+L149+L172+L195+L218+L241+L264+L287+L310+L333+L356+#REF!+#REF!</f>
        <v>#REF!</v>
      </c>
      <c r="M429" s="181">
        <f t="shared" si="535"/>
        <v>1737</v>
      </c>
      <c r="N429" s="181">
        <f t="shared" si="535"/>
        <v>546</v>
      </c>
      <c r="O429" s="181">
        <f t="shared" si="535"/>
        <v>0</v>
      </c>
      <c r="P429" s="181">
        <f t="shared" si="535"/>
        <v>1516</v>
      </c>
      <c r="Q429" s="181">
        <f t="shared" si="535"/>
        <v>1670</v>
      </c>
      <c r="R429" s="181">
        <f t="shared" si="535"/>
        <v>1777</v>
      </c>
      <c r="S429" s="181">
        <f t="shared" si="535"/>
        <v>1684</v>
      </c>
      <c r="T429" s="181">
        <f t="shared" si="538"/>
        <v>1759</v>
      </c>
      <c r="U429" s="181" t="e">
        <f>U11+U34+U57+U80+U103+U126+U149+U172+U195+U218+U241+U264+U287+#REF!+#REF!+#REF!+#REF!+#REF!</f>
        <v>#REF!</v>
      </c>
      <c r="V429" s="181">
        <f t="shared" si="535"/>
        <v>0</v>
      </c>
      <c r="W429" s="181">
        <f t="shared" si="539"/>
        <v>1312</v>
      </c>
      <c r="X429" s="181">
        <f t="shared" si="535"/>
        <v>0</v>
      </c>
      <c r="Y429" s="181">
        <f t="shared" si="535"/>
        <v>1841</v>
      </c>
      <c r="Z429" s="181">
        <f t="shared" si="535"/>
        <v>1718</v>
      </c>
      <c r="AA429" s="181">
        <f t="shared" si="535"/>
        <v>1658</v>
      </c>
      <c r="AB429" s="181">
        <f t="shared" si="535"/>
        <v>530</v>
      </c>
      <c r="AC429" s="181">
        <f t="shared" si="535"/>
        <v>0</v>
      </c>
      <c r="AD429" s="181">
        <f t="shared" si="535"/>
        <v>1698</v>
      </c>
      <c r="AE429" s="181">
        <f t="shared" si="535"/>
        <v>1758</v>
      </c>
      <c r="AF429" s="181">
        <f t="shared" si="535"/>
        <v>1743</v>
      </c>
      <c r="AG429" s="181"/>
      <c r="AH429" s="156">
        <f t="shared" si="540"/>
        <v>5199</v>
      </c>
      <c r="AI429" s="319">
        <f>SUM(AH429:AH430)</f>
        <v>5311</v>
      </c>
      <c r="AJ429" s="322" t="s">
        <v>137</v>
      </c>
      <c r="AK429" s="320"/>
      <c r="AL429" s="322"/>
    </row>
    <row r="430" spans="1:38" ht="15.75" x14ac:dyDescent="0.25">
      <c r="B430" s="318"/>
      <c r="C430" s="155" t="s">
        <v>138</v>
      </c>
      <c r="D430" s="181">
        <f t="shared" si="535"/>
        <v>51</v>
      </c>
      <c r="E430" s="181">
        <f t="shared" si="535"/>
        <v>54</v>
      </c>
      <c r="F430" s="181">
        <f t="shared" si="535"/>
        <v>0</v>
      </c>
      <c r="G430" s="181">
        <f t="shared" si="535"/>
        <v>20</v>
      </c>
      <c r="H430" s="181">
        <f t="shared" si="535"/>
        <v>0</v>
      </c>
      <c r="I430" s="181">
        <f t="shared" si="536"/>
        <v>188</v>
      </c>
      <c r="J430" s="181">
        <f t="shared" si="535"/>
        <v>66</v>
      </c>
      <c r="K430" s="181">
        <f t="shared" si="537"/>
        <v>52</v>
      </c>
      <c r="L430" s="181" t="e">
        <f>L12+L35+L58+L81+L104+L127+L150+L173+L196+L219+L242+L265+L288+L311+L334+L357+#REF!+#REF!</f>
        <v>#REF!</v>
      </c>
      <c r="M430" s="181">
        <f t="shared" si="535"/>
        <v>56</v>
      </c>
      <c r="N430" s="181">
        <f t="shared" si="535"/>
        <v>17</v>
      </c>
      <c r="O430" s="181">
        <f t="shared" si="535"/>
        <v>0</v>
      </c>
      <c r="P430" s="181">
        <f t="shared" si="535"/>
        <v>33</v>
      </c>
      <c r="Q430" s="181">
        <f t="shared" si="535"/>
        <v>47</v>
      </c>
      <c r="R430" s="181">
        <f t="shared" si="535"/>
        <v>42</v>
      </c>
      <c r="S430" s="181">
        <f t="shared" si="535"/>
        <v>48</v>
      </c>
      <c r="T430" s="181">
        <f t="shared" si="538"/>
        <v>85</v>
      </c>
      <c r="U430" s="181" t="e">
        <f>U12+U35+U58+U81+U104+U127+U150+U173+U196+U219+U242+U265+U288+#REF!+#REF!+#REF!+#REF!+#REF!</f>
        <v>#REF!</v>
      </c>
      <c r="V430" s="181">
        <f t="shared" si="535"/>
        <v>0</v>
      </c>
      <c r="W430" s="181">
        <f t="shared" si="539"/>
        <v>28</v>
      </c>
      <c r="X430" s="181">
        <f t="shared" si="535"/>
        <v>0</v>
      </c>
      <c r="Y430" s="181">
        <f t="shared" si="535"/>
        <v>37</v>
      </c>
      <c r="Z430" s="181">
        <f t="shared" si="535"/>
        <v>50</v>
      </c>
      <c r="AA430" s="181">
        <f t="shared" si="535"/>
        <v>37</v>
      </c>
      <c r="AB430" s="181">
        <f t="shared" si="535"/>
        <v>15</v>
      </c>
      <c r="AC430" s="181">
        <f t="shared" si="535"/>
        <v>0</v>
      </c>
      <c r="AD430" s="181">
        <f t="shared" si="535"/>
        <v>45</v>
      </c>
      <c r="AE430" s="181">
        <f t="shared" si="535"/>
        <v>35</v>
      </c>
      <c r="AF430" s="181">
        <f t="shared" si="535"/>
        <v>32</v>
      </c>
      <c r="AG430" s="181"/>
      <c r="AH430" s="156">
        <f t="shared" si="540"/>
        <v>112</v>
      </c>
      <c r="AI430" s="320"/>
      <c r="AJ430" s="322"/>
      <c r="AK430" s="320"/>
      <c r="AL430" s="322"/>
    </row>
    <row r="431" spans="1:38" ht="15.75" customHeight="1" x14ac:dyDescent="0.25">
      <c r="B431" s="318"/>
      <c r="C431" s="155" t="s">
        <v>108</v>
      </c>
      <c r="D431" s="181">
        <f t="shared" si="535"/>
        <v>926</v>
      </c>
      <c r="E431" s="181">
        <f t="shared" si="535"/>
        <v>1010</v>
      </c>
      <c r="F431" s="181">
        <f t="shared" si="535"/>
        <v>0</v>
      </c>
      <c r="G431" s="181">
        <f t="shared" si="535"/>
        <v>218</v>
      </c>
      <c r="H431" s="181">
        <f t="shared" si="535"/>
        <v>0</v>
      </c>
      <c r="I431" s="181">
        <f t="shared" si="536"/>
        <v>879</v>
      </c>
      <c r="J431" s="181">
        <f t="shared" si="535"/>
        <v>985</v>
      </c>
      <c r="K431" s="181">
        <f t="shared" si="537"/>
        <v>957</v>
      </c>
      <c r="L431" s="181" t="e">
        <f>L13+L36+L59+L82+L105+L128+L151+L174+L197+L220+L243+L266+L289+L312+L335+L358+#REF!+#REF!</f>
        <v>#REF!</v>
      </c>
      <c r="M431" s="181">
        <f t="shared" ref="D431:AF434" si="541">M13+M36+M59+M82+M105+M128+M151+M174+M197+M220+M243+M266+M289+M312+M335+M358+M381+M404</f>
        <v>969</v>
      </c>
      <c r="N431" s="181">
        <f t="shared" si="541"/>
        <v>219</v>
      </c>
      <c r="O431" s="181">
        <f t="shared" si="541"/>
        <v>0</v>
      </c>
      <c r="P431" s="181">
        <f t="shared" si="541"/>
        <v>931</v>
      </c>
      <c r="Q431" s="181">
        <f t="shared" si="541"/>
        <v>1019</v>
      </c>
      <c r="R431" s="181">
        <f t="shared" si="541"/>
        <v>959</v>
      </c>
      <c r="S431" s="181">
        <f t="shared" si="541"/>
        <v>981</v>
      </c>
      <c r="T431" s="181">
        <f t="shared" si="538"/>
        <v>1023</v>
      </c>
      <c r="U431" s="181" t="e">
        <f>U13+U36+U59+U82+U105+U128+U151+U174+U197+U220+U243+U266+U289+#REF!+#REF!+#REF!+#REF!+#REF!</f>
        <v>#REF!</v>
      </c>
      <c r="V431" s="181">
        <f t="shared" si="541"/>
        <v>0</v>
      </c>
      <c r="W431" s="181">
        <f t="shared" si="539"/>
        <v>868</v>
      </c>
      <c r="X431" s="181">
        <f t="shared" si="541"/>
        <v>0</v>
      </c>
      <c r="Y431" s="181">
        <f t="shared" si="541"/>
        <v>1043</v>
      </c>
      <c r="Z431" s="181">
        <f t="shared" si="541"/>
        <v>951</v>
      </c>
      <c r="AA431" s="181">
        <f t="shared" si="541"/>
        <v>1030</v>
      </c>
      <c r="AB431" s="181">
        <f t="shared" si="541"/>
        <v>205</v>
      </c>
      <c r="AC431" s="181">
        <f t="shared" si="541"/>
        <v>0</v>
      </c>
      <c r="AD431" s="181">
        <f t="shared" si="541"/>
        <v>1050</v>
      </c>
      <c r="AE431" s="181">
        <f t="shared" si="541"/>
        <v>1046</v>
      </c>
      <c r="AF431" s="181">
        <f t="shared" si="541"/>
        <v>938</v>
      </c>
      <c r="AG431" s="181"/>
      <c r="AH431" s="156">
        <f t="shared" si="540"/>
        <v>3034</v>
      </c>
      <c r="AI431" s="319">
        <f>SUM(AH431:AH432)</f>
        <v>3112</v>
      </c>
      <c r="AJ431" s="322" t="s">
        <v>139</v>
      </c>
      <c r="AK431" s="319">
        <f>SUM(AI431:AI434)</f>
        <v>4417</v>
      </c>
      <c r="AL431" s="322" t="s">
        <v>140</v>
      </c>
    </row>
    <row r="432" spans="1:38" ht="15.75" x14ac:dyDescent="0.25">
      <c r="B432" s="318"/>
      <c r="C432" s="155" t="s">
        <v>109</v>
      </c>
      <c r="D432" s="181">
        <f t="shared" si="541"/>
        <v>48</v>
      </c>
      <c r="E432" s="181">
        <f t="shared" si="541"/>
        <v>48</v>
      </c>
      <c r="F432" s="181">
        <f t="shared" si="541"/>
        <v>0</v>
      </c>
      <c r="G432" s="181">
        <f t="shared" si="541"/>
        <v>15</v>
      </c>
      <c r="H432" s="181">
        <f t="shared" si="541"/>
        <v>0</v>
      </c>
      <c r="I432" s="181">
        <f t="shared" si="536"/>
        <v>47</v>
      </c>
      <c r="J432" s="181">
        <f t="shared" si="541"/>
        <v>51</v>
      </c>
      <c r="K432" s="181">
        <f t="shared" si="537"/>
        <v>35</v>
      </c>
      <c r="L432" s="181" t="e">
        <f>L14+L37+L60+L83+L106+L129+L152+L175+L198+L221+L244+L267+L290+L313+L336+L359+#REF!+#REF!</f>
        <v>#REF!</v>
      </c>
      <c r="M432" s="181">
        <f t="shared" si="541"/>
        <v>48</v>
      </c>
      <c r="N432" s="181">
        <f t="shared" si="541"/>
        <v>19</v>
      </c>
      <c r="O432" s="181">
        <f t="shared" si="541"/>
        <v>0</v>
      </c>
      <c r="P432" s="181">
        <f t="shared" si="541"/>
        <v>34</v>
      </c>
      <c r="Q432" s="181">
        <f t="shared" si="541"/>
        <v>33</v>
      </c>
      <c r="R432" s="181">
        <f t="shared" si="541"/>
        <v>35</v>
      </c>
      <c r="S432" s="181">
        <f t="shared" si="541"/>
        <v>30</v>
      </c>
      <c r="T432" s="181">
        <f t="shared" si="538"/>
        <v>50</v>
      </c>
      <c r="U432" s="181" t="e">
        <f>U14+U37+U60+U83+U106+U129+U152+U175+U198+U221+U244+U267+U290+#REF!+#REF!+#REF!+#REF!+#REF!</f>
        <v>#REF!</v>
      </c>
      <c r="V432" s="181">
        <f t="shared" si="541"/>
        <v>0</v>
      </c>
      <c r="W432" s="181">
        <f t="shared" si="539"/>
        <v>26</v>
      </c>
      <c r="X432" s="181">
        <f t="shared" si="541"/>
        <v>0</v>
      </c>
      <c r="Y432" s="181">
        <f t="shared" si="541"/>
        <v>31</v>
      </c>
      <c r="Z432" s="181">
        <f t="shared" si="541"/>
        <v>33</v>
      </c>
      <c r="AA432" s="181">
        <f t="shared" si="541"/>
        <v>36</v>
      </c>
      <c r="AB432" s="181">
        <f t="shared" si="541"/>
        <v>10</v>
      </c>
      <c r="AC432" s="181">
        <f t="shared" si="541"/>
        <v>0</v>
      </c>
      <c r="AD432" s="181">
        <f t="shared" si="541"/>
        <v>32</v>
      </c>
      <c r="AE432" s="181">
        <f t="shared" si="541"/>
        <v>26</v>
      </c>
      <c r="AF432" s="181">
        <f t="shared" si="541"/>
        <v>20</v>
      </c>
      <c r="AG432" s="181"/>
      <c r="AH432" s="156">
        <f t="shared" si="540"/>
        <v>78</v>
      </c>
      <c r="AI432" s="320"/>
      <c r="AJ432" s="322"/>
      <c r="AK432" s="320"/>
      <c r="AL432" s="322"/>
    </row>
    <row r="433" spans="2:38" ht="15.75" x14ac:dyDescent="0.25">
      <c r="B433" s="318"/>
      <c r="C433" s="155" t="s">
        <v>110</v>
      </c>
      <c r="D433" s="181">
        <f t="shared" si="541"/>
        <v>451</v>
      </c>
      <c r="E433" s="181">
        <f t="shared" si="541"/>
        <v>442</v>
      </c>
      <c r="F433" s="181">
        <f t="shared" si="541"/>
        <v>0</v>
      </c>
      <c r="G433" s="181">
        <f t="shared" si="541"/>
        <v>130</v>
      </c>
      <c r="H433" s="181">
        <f t="shared" si="541"/>
        <v>0</v>
      </c>
      <c r="I433" s="181" t="e">
        <f>#REF!+I38+I61+I84+I107+I130+I153+I176+I199+I222+I245+I268+I291+I314+I337+I360+I383+I406</f>
        <v>#REF!</v>
      </c>
      <c r="J433" s="181">
        <f t="shared" si="541"/>
        <v>463</v>
      </c>
      <c r="K433" s="181">
        <f t="shared" si="537"/>
        <v>455</v>
      </c>
      <c r="L433" s="181" t="e">
        <f>L15+L38+L61+L84+L107+L130+L153+L176+L199+L222+L245+L268+L291+L314+L337+L360+#REF!+#REF!</f>
        <v>#REF!</v>
      </c>
      <c r="M433" s="181">
        <f t="shared" si="541"/>
        <v>531</v>
      </c>
      <c r="N433" s="181">
        <f t="shared" si="541"/>
        <v>126</v>
      </c>
      <c r="O433" s="181">
        <f t="shared" si="541"/>
        <v>0</v>
      </c>
      <c r="P433" s="181">
        <f t="shared" si="541"/>
        <v>409</v>
      </c>
      <c r="Q433" s="181">
        <f t="shared" si="541"/>
        <v>452</v>
      </c>
      <c r="R433" s="181">
        <f t="shared" si="541"/>
        <v>470</v>
      </c>
      <c r="S433" s="181">
        <f t="shared" si="541"/>
        <v>444</v>
      </c>
      <c r="T433" s="181">
        <f t="shared" si="538"/>
        <v>425</v>
      </c>
      <c r="U433" s="181" t="e">
        <f>U15+U38+U61+U84+U107+U130+U153+U176+U199+U222+U245+U268+U291+#REF!+#REF!+#REF!+#REF!+#REF!</f>
        <v>#REF!</v>
      </c>
      <c r="V433" s="181">
        <f t="shared" si="541"/>
        <v>0</v>
      </c>
      <c r="W433" s="181">
        <f t="shared" si="539"/>
        <v>361</v>
      </c>
      <c r="X433" s="181">
        <f t="shared" si="541"/>
        <v>0</v>
      </c>
      <c r="Y433" s="181">
        <f t="shared" si="541"/>
        <v>490</v>
      </c>
      <c r="Z433" s="181">
        <f t="shared" si="541"/>
        <v>510</v>
      </c>
      <c r="AA433" s="181">
        <f t="shared" si="541"/>
        <v>425</v>
      </c>
      <c r="AB433" s="181">
        <f t="shared" si="541"/>
        <v>113</v>
      </c>
      <c r="AC433" s="181">
        <f t="shared" si="541"/>
        <v>0</v>
      </c>
      <c r="AD433" s="181">
        <f t="shared" si="541"/>
        <v>437</v>
      </c>
      <c r="AE433" s="181">
        <f t="shared" si="541"/>
        <v>441</v>
      </c>
      <c r="AF433" s="181">
        <f t="shared" si="541"/>
        <v>396</v>
      </c>
      <c r="AG433" s="181"/>
      <c r="AH433" s="156">
        <f t="shared" si="540"/>
        <v>1274</v>
      </c>
      <c r="AI433" s="319">
        <f>SUM(AH433:AH434)</f>
        <v>1305</v>
      </c>
      <c r="AJ433" s="322" t="s">
        <v>141</v>
      </c>
      <c r="AK433" s="320"/>
      <c r="AL433" s="322"/>
    </row>
    <row r="434" spans="2:38" ht="15.75" x14ac:dyDescent="0.25">
      <c r="B434" s="318"/>
      <c r="C434" s="155" t="s">
        <v>111</v>
      </c>
      <c r="D434" s="181">
        <f t="shared" si="541"/>
        <v>16</v>
      </c>
      <c r="E434" s="181">
        <f t="shared" si="541"/>
        <v>11</v>
      </c>
      <c r="F434" s="181">
        <f t="shared" si="541"/>
        <v>0</v>
      </c>
      <c r="G434" s="181">
        <f t="shared" si="541"/>
        <v>7</v>
      </c>
      <c r="H434" s="181">
        <f t="shared" si="541"/>
        <v>0</v>
      </c>
      <c r="I434" s="181">
        <f t="shared" si="541"/>
        <v>16</v>
      </c>
      <c r="J434" s="181">
        <f t="shared" si="541"/>
        <v>22</v>
      </c>
      <c r="K434" s="181">
        <f t="shared" si="537"/>
        <v>21</v>
      </c>
      <c r="L434" s="181" t="e">
        <f>L16+L39+L62+L85+L108+L131+L154+L177+L200+L223+L246+L269+L292+L315+L338+L361+#REF!+#REF!</f>
        <v>#REF!</v>
      </c>
      <c r="M434" s="181">
        <f t="shared" si="541"/>
        <v>22</v>
      </c>
      <c r="N434" s="181" t="e">
        <f>N16+N39+N62+N85+N108+N131+N154+N177+N200+N223+N246+N269+N292+N315+N338+N361+N384+#REF!</f>
        <v>#REF!</v>
      </c>
      <c r="O434" s="181">
        <f t="shared" si="541"/>
        <v>0</v>
      </c>
      <c r="P434" s="181">
        <f t="shared" si="541"/>
        <v>17</v>
      </c>
      <c r="Q434" s="181">
        <f t="shared" si="541"/>
        <v>14</v>
      </c>
      <c r="R434" s="181">
        <f t="shared" si="541"/>
        <v>15</v>
      </c>
      <c r="S434" s="181">
        <f t="shared" si="541"/>
        <v>11</v>
      </c>
      <c r="T434" s="181">
        <f t="shared" si="538"/>
        <v>16</v>
      </c>
      <c r="U434" s="181" t="e">
        <f>U16+U39+U62+U85+U108+U131+U154+U177+U200+U223+U246+U269+U292+#REF!+#REF!+#REF!+#REF!+#REF!</f>
        <v>#REF!</v>
      </c>
      <c r="V434" s="181">
        <f t="shared" si="541"/>
        <v>0</v>
      </c>
      <c r="W434" s="181">
        <f t="shared" si="539"/>
        <v>3</v>
      </c>
      <c r="X434" s="181">
        <f t="shared" si="541"/>
        <v>0</v>
      </c>
      <c r="Y434" s="181">
        <f t="shared" si="541"/>
        <v>19</v>
      </c>
      <c r="Z434" s="181">
        <f t="shared" si="541"/>
        <v>16</v>
      </c>
      <c r="AA434" s="181">
        <f t="shared" si="541"/>
        <v>10</v>
      </c>
      <c r="AB434" s="181">
        <f t="shared" si="541"/>
        <v>2</v>
      </c>
      <c r="AC434" s="181">
        <f t="shared" si="541"/>
        <v>0</v>
      </c>
      <c r="AD434" s="181">
        <f t="shared" si="541"/>
        <v>11</v>
      </c>
      <c r="AE434" s="181">
        <f t="shared" si="541"/>
        <v>9</v>
      </c>
      <c r="AF434" s="181">
        <f t="shared" si="541"/>
        <v>11</v>
      </c>
      <c r="AG434" s="181"/>
      <c r="AH434" s="156">
        <f t="shared" si="540"/>
        <v>31</v>
      </c>
      <c r="AI434" s="320"/>
      <c r="AJ434" s="322"/>
      <c r="AK434" s="320"/>
      <c r="AL434" s="322"/>
    </row>
  </sheetData>
  <mergeCells count="183"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E20 G20:W20 Y20:AG20 F20:F25 D303:AG318 D326:AG341 X342:X347 D349:AG364 X365:X370 D372:AG387 X388:X393 D395:AG410 X411:X416">
    <cfRule type="containsBlanks" dxfId="2483" priority="152">
      <formula>LEN(TRIM(D20))=0</formula>
    </cfRule>
  </conditionalFormatting>
  <conditionalFormatting sqref="D20:E20 G20:W20 Y20:AG20">
    <cfRule type="cellIs" dxfId="2482" priority="153" operator="greaterThan">
      <formula>600</formula>
    </cfRule>
  </conditionalFormatting>
  <conditionalFormatting sqref="D20:E22 G20:W22 Y20:AG22">
    <cfRule type="cellIs" dxfId="2481" priority="304" operator="greaterThan">
      <formula>600</formula>
    </cfRule>
  </conditionalFormatting>
  <conditionalFormatting sqref="D20:E23 G20:W23 Y20:AG23">
    <cfRule type="containsBlanks" dxfId="2480" priority="303">
      <formula>LEN(TRIM(D20))=0</formula>
    </cfRule>
  </conditionalFormatting>
  <conditionalFormatting sqref="D24:E24 G24:W24 Y24:AG24">
    <cfRule type="containsBlanks" dxfId="2479" priority="114">
      <formula>LEN(TRIM(D24))=0</formula>
    </cfRule>
  </conditionalFormatting>
  <conditionalFormatting sqref="D25:E25 G25:W25 Y25:AG25">
    <cfRule type="containsBlanks" dxfId="2478" priority="124">
      <formula>LEN(TRIM(D25))=0</formula>
    </cfRule>
    <cfRule type="cellIs" dxfId="2477" priority="123" operator="greaterThan">
      <formula>600</formula>
    </cfRule>
  </conditionalFormatting>
  <conditionalFormatting sqref="D43:E43 G43:W43 Y43:AG43">
    <cfRule type="cellIs" dxfId="2476" priority="302" operator="greaterThan">
      <formula>600</formula>
    </cfRule>
  </conditionalFormatting>
  <conditionalFormatting sqref="D44:E45 G44:W45 Y44:AG45">
    <cfRule type="cellIs" dxfId="2475" priority="319" operator="greaterThan">
      <formula>270</formula>
    </cfRule>
  </conditionalFormatting>
  <conditionalFormatting sqref="D48:E48 G48:W48 Y48:AG48">
    <cfRule type="cellIs" dxfId="2474" priority="125" operator="greaterThan">
      <formula>600</formula>
    </cfRule>
    <cfRule type="containsBlanks" dxfId="2473" priority="126">
      <formula>LEN(TRIM(D48))=0</formula>
    </cfRule>
  </conditionalFormatting>
  <conditionalFormatting sqref="D66:E66 G66:W66 Y66:AG66 F66:F71 D181:E181 G181:W181 Y181:AG181 F181:F186">
    <cfRule type="containsBlanks" dxfId="2472" priority="210">
      <formula>LEN(TRIM(D66))=0</formula>
    </cfRule>
  </conditionalFormatting>
  <conditionalFormatting sqref="D66:E66 G66:W66 Y66:AG66">
    <cfRule type="containsBlanks" dxfId="2471" priority="301">
      <formula>LEN(TRIM(D66))=0</formula>
    </cfRule>
    <cfRule type="cellIs" dxfId="2470" priority="300" operator="greaterThan">
      <formula>600</formula>
    </cfRule>
  </conditionalFormatting>
  <conditionalFormatting sqref="D66:E68 G66:W68 Y66:AG68">
    <cfRule type="containsBlanks" dxfId="2469" priority="255">
      <formula>LEN(TRIM(D66))=0</formula>
    </cfRule>
  </conditionalFormatting>
  <conditionalFormatting sqref="D67:E69 G67:W69 Y67:AG69">
    <cfRule type="cellIs" dxfId="2468" priority="256" operator="greaterThan">
      <formula>500</formula>
    </cfRule>
  </conditionalFormatting>
  <conditionalFormatting sqref="D68:E68 G68:W68 Y68:AG68">
    <cfRule type="cellIs" dxfId="2467" priority="254" operator="greaterThan">
      <formula>500</formula>
    </cfRule>
  </conditionalFormatting>
  <conditionalFormatting sqref="D68:E70 G68:W70 Y68:AG70">
    <cfRule type="containsBlanks" dxfId="2466" priority="112">
      <formula>LEN(TRIM(D68))=0</formula>
    </cfRule>
  </conditionalFormatting>
  <conditionalFormatting sqref="D69:E69 G69:W69 Y69:AG69">
    <cfRule type="containsBlanks" dxfId="2465" priority="259">
      <formula>LEN(TRIM(D69))=0</formula>
    </cfRule>
    <cfRule type="cellIs" dxfId="2464" priority="318" operator="greaterThan">
      <formula>500</formula>
    </cfRule>
  </conditionalFormatting>
  <conditionalFormatting sqref="D71:E71 G71:W71 Y71:AG71">
    <cfRule type="cellIs" dxfId="2463" priority="127" operator="greaterThan">
      <formula>600</formula>
    </cfRule>
    <cfRule type="containsBlanks" dxfId="2462" priority="128">
      <formula>LEN(TRIM(D71))=0</formula>
    </cfRule>
  </conditionalFormatting>
  <conditionalFormatting sqref="D89:E89 G89:W89 Y89:AG89">
    <cfRule type="containsBlanks" dxfId="2461" priority="299">
      <formula>LEN(TRIM(D89))=0</formula>
    </cfRule>
    <cfRule type="cellIs" dxfId="2460" priority="298" operator="greaterThan">
      <formula>600</formula>
    </cfRule>
  </conditionalFormatting>
  <conditionalFormatting sqref="D90:E91 G90:W91 Y90:AG91">
    <cfRule type="cellIs" dxfId="2459" priority="149" operator="greaterThan">
      <formula>450</formula>
    </cfRule>
  </conditionalFormatting>
  <conditionalFormatting sqref="D94:E94 G94:W94 Y94:AG94">
    <cfRule type="containsBlanks" dxfId="2458" priority="130">
      <formula>LEN(TRIM(D94))=0</formula>
    </cfRule>
    <cfRule type="cellIs" dxfId="2457" priority="129" operator="greaterThan">
      <formula>600</formula>
    </cfRule>
  </conditionalFormatting>
  <conditionalFormatting sqref="D112:E112 G112:W112 Y112:AG112 AA113">
    <cfRule type="containsBlanks" dxfId="2456" priority="297">
      <formula>LEN(TRIM(D112))=0</formula>
    </cfRule>
    <cfRule type="cellIs" dxfId="2455" priority="296" operator="greaterThan">
      <formula>600</formula>
    </cfRule>
  </conditionalFormatting>
  <conditionalFormatting sqref="D113:E114 G113:W114 Y113:AG114">
    <cfRule type="cellIs" dxfId="2454" priority="218" operator="greaterThan">
      <formula>400</formula>
    </cfRule>
  </conditionalFormatting>
  <conditionalFormatting sqref="D117:E117 G117:W117 Y117:AG117">
    <cfRule type="cellIs" dxfId="2453" priority="131" operator="greaterThan">
      <formula>600</formula>
    </cfRule>
    <cfRule type="containsBlanks" dxfId="2452" priority="132">
      <formula>LEN(TRIM(D117))=0</formula>
    </cfRule>
  </conditionalFormatting>
  <conditionalFormatting sqref="D135:E135 G135:W135 Y135:AG135">
    <cfRule type="containsBlanks" dxfId="2451" priority="222">
      <formula>LEN(TRIM(D135))=0</formula>
    </cfRule>
    <cfRule type="containsBlanks" dxfId="2450" priority="295">
      <formula>LEN(TRIM(D135))=0</formula>
    </cfRule>
    <cfRule type="cellIs" dxfId="2449" priority="294" operator="greaterThan">
      <formula>600</formula>
    </cfRule>
    <cfRule type="cellIs" dxfId="2448" priority="221" operator="greaterThan">
      <formula>600</formula>
    </cfRule>
    <cfRule type="cellIs" dxfId="2447" priority="278" operator="greaterThan">
      <formula>600</formula>
    </cfRule>
  </conditionalFormatting>
  <conditionalFormatting sqref="D135:E138 G135:W138 Y135:AG138">
    <cfRule type="containsBlanks" dxfId="2446" priority="279">
      <formula>LEN(TRIM(D135))=0</formula>
    </cfRule>
  </conditionalFormatting>
  <conditionalFormatting sqref="D136:E137 G136:W137 Y136:AG137">
    <cfRule type="cellIs" dxfId="2445" priority="316" operator="greaterThan">
      <formula>400</formula>
    </cfRule>
    <cfRule type="cellIs" dxfId="2444" priority="163" operator="greaterThan">
      <formula>400</formula>
    </cfRule>
  </conditionalFormatting>
  <conditionalFormatting sqref="D139:E139 G139:W139 Y139:AG139 U140:V140">
    <cfRule type="containsBlanks" dxfId="2443" priority="109">
      <formula>LEN(TRIM(D139))=0</formula>
    </cfRule>
  </conditionalFormatting>
  <conditionalFormatting sqref="D140:E140 G140:T140 W140 Y140:AG140">
    <cfRule type="cellIs" dxfId="2442" priority="133" operator="greaterThan">
      <formula>600</formula>
    </cfRule>
    <cfRule type="containsBlanks" dxfId="2441" priority="134">
      <formula>LEN(TRIM(D140))=0</formula>
    </cfRule>
  </conditionalFormatting>
  <conditionalFormatting sqref="D158:E158 G158:W158 Y158:AG158">
    <cfRule type="containsBlanks" dxfId="2440" priority="293">
      <formula>LEN(TRIM(D158))=0</formula>
    </cfRule>
    <cfRule type="cellIs" dxfId="2439" priority="292" operator="greaterThan">
      <formula>600</formula>
    </cfRule>
    <cfRule type="cellIs" dxfId="2438" priority="275" operator="greaterThan">
      <formula>600</formula>
    </cfRule>
  </conditionalFormatting>
  <conditionalFormatting sqref="D162:E162 G162:W162 Y162:AG162">
    <cfRule type="containsBlanks" dxfId="2437" priority="108">
      <formula>LEN(TRIM(D162))=0</formula>
    </cfRule>
  </conditionalFormatting>
  <conditionalFormatting sqref="D163:E163 G163:W163 Y163:AG163">
    <cfRule type="containsBlanks" dxfId="2436" priority="236">
      <formula>LEN(TRIM(D163))=0</formula>
    </cfRule>
    <cfRule type="cellIs" dxfId="2435" priority="235" operator="greaterThan">
      <formula>600</formula>
    </cfRule>
  </conditionalFormatting>
  <conditionalFormatting sqref="D181:E181 G181:W181 Y181:AG181">
    <cfRule type="cellIs" dxfId="2434" priority="290" operator="greaterThan">
      <formula>600</formula>
    </cfRule>
    <cfRule type="containsBlanks" dxfId="2433" priority="291">
      <formula>LEN(TRIM(D181))=0</formula>
    </cfRule>
    <cfRule type="cellIs" dxfId="2432" priority="272" operator="greaterThan">
      <formula>600</formula>
    </cfRule>
  </conditionalFormatting>
  <conditionalFormatting sqref="D181:E184 G181:W184 Y181:AG184">
    <cfRule type="containsBlanks" dxfId="2431" priority="273">
      <formula>LEN(TRIM(D181))=0</formula>
    </cfRule>
  </conditionalFormatting>
  <conditionalFormatting sqref="D182:E183 G182:W183 Y182:AG183">
    <cfRule type="cellIs" dxfId="2430" priority="314" operator="greaterThan">
      <formula>400</formula>
    </cfRule>
    <cfRule type="cellIs" dxfId="2429" priority="161" operator="greaterThan">
      <formula>400</formula>
    </cfRule>
  </conditionalFormatting>
  <conditionalFormatting sqref="D185:E185 G185:W185 Y185:AG185">
    <cfRule type="containsBlanks" dxfId="2428" priority="107">
      <formula>LEN(TRIM(D185))=0</formula>
    </cfRule>
  </conditionalFormatting>
  <conditionalFormatting sqref="D186:E186 G186:W186 Y186:AG186">
    <cfRule type="cellIs" dxfId="2427" priority="136" operator="greaterThan">
      <formula>600</formula>
    </cfRule>
    <cfRule type="containsBlanks" dxfId="2426" priority="137">
      <formula>LEN(TRIM(D186))=0</formula>
    </cfRule>
  </conditionalFormatting>
  <conditionalFormatting sqref="D204:E204 G204:W204 Y204:AG204 F204:F209">
    <cfRule type="containsBlanks" dxfId="2425" priority="207">
      <formula>LEN(TRIM(D204))=0</formula>
    </cfRule>
  </conditionalFormatting>
  <conditionalFormatting sqref="D204:E204 G204:W204 Y204:AG204">
    <cfRule type="cellIs" dxfId="2424" priority="288" operator="greaterThan">
      <formula>600</formula>
    </cfRule>
    <cfRule type="containsBlanks" dxfId="2423" priority="289">
      <formula>LEN(TRIM(D204))=0</formula>
    </cfRule>
    <cfRule type="cellIs" dxfId="2422" priority="270" operator="greaterThan">
      <formula>600</formula>
    </cfRule>
  </conditionalFormatting>
  <conditionalFormatting sqref="D204:E207 G204:W207 Y204:AG207">
    <cfRule type="containsBlanks" dxfId="2421" priority="271">
      <formula>LEN(TRIM(D204))=0</formula>
    </cfRule>
  </conditionalFormatting>
  <conditionalFormatting sqref="D205:E206 G205:W206 Y205:AG206">
    <cfRule type="cellIs" dxfId="2420" priority="313" operator="greaterThan">
      <formula>400</formula>
    </cfRule>
    <cfRule type="cellIs" dxfId="2419" priority="160" operator="greaterThan">
      <formula>400</formula>
    </cfRule>
  </conditionalFormatting>
  <conditionalFormatting sqref="D208:E208 G208:W208 Y208:AG208">
    <cfRule type="containsBlanks" dxfId="2418" priority="106">
      <formula>LEN(TRIM(D208))=0</formula>
    </cfRule>
  </conditionalFormatting>
  <conditionalFormatting sqref="D209:E209 G209:W209 Y209:AG209">
    <cfRule type="cellIs" dxfId="2417" priority="138" operator="greaterThan">
      <formula>600</formula>
    </cfRule>
    <cfRule type="containsBlanks" dxfId="2416" priority="139">
      <formula>LEN(TRIM(D209))=0</formula>
    </cfRule>
  </conditionalFormatting>
  <conditionalFormatting sqref="D227:E227 G227:W227 Y227:AG227">
    <cfRule type="cellIs" dxfId="2415" priority="286" operator="greaterThan">
      <formula>600</formula>
    </cfRule>
    <cfRule type="cellIs" dxfId="2414" priority="268" operator="greaterThan">
      <formula>600</formula>
    </cfRule>
    <cfRule type="containsBlanks" dxfId="2413" priority="287">
      <formula>LEN(TRIM(D227))=0</formula>
    </cfRule>
  </conditionalFormatting>
  <conditionalFormatting sqref="D227:E230 G227:W230 Y227:AG230">
    <cfRule type="containsBlanks" dxfId="2412" priority="269">
      <formula>LEN(TRIM(D227))=0</formula>
    </cfRule>
  </conditionalFormatting>
  <conditionalFormatting sqref="D228:E229 G228:W229 Y228:AG229">
    <cfRule type="cellIs" dxfId="2411" priority="122" operator="greaterThan">
      <formula>400</formula>
    </cfRule>
    <cfRule type="cellIs" dxfId="2410" priority="312" operator="greaterThan">
      <formula>400</formula>
    </cfRule>
  </conditionalFormatting>
  <conditionalFormatting sqref="D231:E231 G231:W231 Y231:AG231">
    <cfRule type="containsBlanks" dxfId="2409" priority="105">
      <formula>LEN(TRIM(D231))=0</formula>
    </cfRule>
  </conditionalFormatting>
  <conditionalFormatting sqref="D232:E232 G232:W232 Y232:AG232">
    <cfRule type="cellIs" dxfId="2408" priority="140" operator="greaterThan">
      <formula>600</formula>
    </cfRule>
    <cfRule type="containsBlanks" dxfId="2407" priority="141">
      <formula>LEN(TRIM(D232))=0</formula>
    </cfRule>
  </conditionalFormatting>
  <conditionalFormatting sqref="D250:E250 G250:W250 Y250:AG250">
    <cfRule type="containsBlanks" dxfId="2406" priority="285">
      <formula>LEN(TRIM(D250))=0</formula>
    </cfRule>
    <cfRule type="containsBlanks" dxfId="2405" priority="183">
      <formula>LEN(TRIM(D250))=0</formula>
    </cfRule>
    <cfRule type="cellIs" dxfId="2404" priority="266" operator="greaterThan">
      <formula>600</formula>
    </cfRule>
    <cfRule type="cellIs" dxfId="2403" priority="284" operator="greaterThan">
      <formula>600</formula>
    </cfRule>
  </conditionalFormatting>
  <conditionalFormatting sqref="D250:E253 G250:W253 Y250:AG253 F250:F255">
    <cfRule type="containsBlanks" dxfId="2402" priority="267">
      <formula>LEN(TRIM(D250))=0</formula>
    </cfRule>
  </conditionalFormatting>
  <conditionalFormatting sqref="D251:E252 G251:W252 Y251:AG252">
    <cfRule type="cellIs" dxfId="2401" priority="215" operator="greaterThan">
      <formula>400</formula>
    </cfRule>
    <cfRule type="cellIs" dxfId="2400" priority="311" operator="greaterThan">
      <formula>400</formula>
    </cfRule>
  </conditionalFormatting>
  <conditionalFormatting sqref="D254:E254 G254:W254 Y254:AG254">
    <cfRule type="containsBlanks" dxfId="2399" priority="104">
      <formula>LEN(TRIM(D254))=0</formula>
    </cfRule>
  </conditionalFormatting>
  <conditionalFormatting sqref="D255:E255 G255:W255 Y255:AG255">
    <cfRule type="containsBlanks" dxfId="2398" priority="143">
      <formula>LEN(TRIM(D255))=0</formula>
    </cfRule>
    <cfRule type="cellIs" dxfId="2397" priority="142" operator="greaterThan">
      <formula>600</formula>
    </cfRule>
  </conditionalFormatting>
  <conditionalFormatting sqref="D273:E273 G273:W273 Y273:AG273">
    <cfRule type="cellIs" dxfId="2396" priority="264" operator="greaterThan">
      <formula>600</formula>
    </cfRule>
    <cfRule type="containsBlanks" dxfId="2395" priority="283">
      <formula>LEN(TRIM(D273))=0</formula>
    </cfRule>
    <cfRule type="cellIs" dxfId="2394" priority="282" operator="greaterThan">
      <formula>600</formula>
    </cfRule>
    <cfRule type="cellIs" dxfId="2393" priority="248" operator="greaterThan">
      <formula>600</formula>
    </cfRule>
    <cfRule type="containsBlanks" dxfId="2392" priority="250">
      <formula>LEN(TRIM(D273))=0</formula>
    </cfRule>
    <cfRule type="cellIs" dxfId="2391" priority="251" operator="greaterThan">
      <formula>600</formula>
    </cfRule>
    <cfRule type="containsBlanks" dxfId="2390" priority="263">
      <formula>LEN(TRIM(D273))=0</formula>
    </cfRule>
  </conditionalFormatting>
  <conditionalFormatting sqref="D273:E276 G273:W276 Y273:AG276">
    <cfRule type="containsBlanks" dxfId="2389" priority="265">
      <formula>LEN(TRIM(D273))=0</formula>
    </cfRule>
  </conditionalFormatting>
  <conditionalFormatting sqref="D274:E275 G274:W275 Y274:AG275">
    <cfRule type="cellIs" dxfId="2388" priority="310" operator="greaterThan">
      <formula>400</formula>
    </cfRule>
    <cfRule type="cellIs" dxfId="2387" priority="214" operator="greaterThan">
      <formula>400</formula>
    </cfRule>
  </conditionalFormatting>
  <conditionalFormatting sqref="D277:E277 G277:W277 Y277:AG277">
    <cfRule type="containsBlanks" dxfId="2386" priority="103">
      <formula>LEN(TRIM(D277))=0</formula>
    </cfRule>
  </conditionalFormatting>
  <conditionalFormatting sqref="D278:E278 G278:W278 Y278:AG278">
    <cfRule type="cellIs" dxfId="2385" priority="144" operator="greaterThan">
      <formula>600</formula>
    </cfRule>
    <cfRule type="containsBlanks" dxfId="2384" priority="145">
      <formula>LEN(TRIM(D278))=0</formula>
    </cfRule>
  </conditionalFormatting>
  <conditionalFormatting sqref="D296:E296 G296:W296 Y296:AG296">
    <cfRule type="containsBlanks" dxfId="2383" priority="242">
      <formula>LEN(TRIM(D296))=0</formula>
    </cfRule>
    <cfRule type="cellIs" dxfId="2382" priority="245" operator="greaterThan">
      <formula>600</formula>
    </cfRule>
    <cfRule type="containsBlanks" dxfId="2381" priority="244">
      <formula>LEN(TRIM(D296))=0</formula>
    </cfRule>
    <cfRule type="cellIs" dxfId="2380" priority="247" operator="greaterThan">
      <formula>600</formula>
    </cfRule>
    <cfRule type="cellIs" dxfId="2379" priority="243" operator="greaterThan">
      <formula>600</formula>
    </cfRule>
    <cfRule type="cellIs" dxfId="2378" priority="241" operator="greaterThan">
      <formula>600</formula>
    </cfRule>
    <cfRule type="containsBlanks" dxfId="2377" priority="246">
      <formula>LEN(TRIM(D296))=0</formula>
    </cfRule>
    <cfRule type="containsBlanks" dxfId="2376" priority="260">
      <formula>LEN(TRIM(D296))=0</formula>
    </cfRule>
    <cfRule type="cellIs" dxfId="2375" priority="261" operator="greaterThan">
      <formula>600</formula>
    </cfRule>
  </conditionalFormatting>
  <conditionalFormatting sqref="D296:E299 G296:W299 Y296:AG299">
    <cfRule type="containsBlanks" dxfId="2374" priority="262">
      <formula>LEN(TRIM(D296))=0</formula>
    </cfRule>
  </conditionalFormatting>
  <conditionalFormatting sqref="D297:E298 G297:W298 Y297:AG298">
    <cfRule type="cellIs" dxfId="2373" priority="309" operator="greaterThan">
      <formula>400</formula>
    </cfRule>
    <cfRule type="cellIs" dxfId="2372" priority="158" operator="greaterThan">
      <formula>400</formula>
    </cfRule>
  </conditionalFormatting>
  <conditionalFormatting sqref="D300:E300 G300:W300 Y300:AG300">
    <cfRule type="containsBlanks" dxfId="2371" priority="102">
      <formula>LEN(TRIM(D300))=0</formula>
    </cfRule>
  </conditionalFormatting>
  <conditionalFormatting sqref="D301:E301 G301:W301 Y301:AG301">
    <cfRule type="cellIs" dxfId="2370" priority="146" operator="greaterThan">
      <formula>600</formula>
    </cfRule>
    <cfRule type="containsBlanks" dxfId="2369" priority="147">
      <formula>LEN(TRIM(D301))=0</formula>
    </cfRule>
  </conditionalFormatting>
  <conditionalFormatting sqref="D342:E346 G342:W346 Y342:AG346 F342:F347">
    <cfRule type="containsBlanks" dxfId="2368" priority="97">
      <formula>LEN(TRIM(D342))=0</formula>
    </cfRule>
  </conditionalFormatting>
  <conditionalFormatting sqref="D343:E344 G343:W344 Y343:AG344 V345:V346">
    <cfRule type="cellIs" dxfId="2367" priority="307" operator="greaterThan">
      <formula>1000</formula>
    </cfRule>
  </conditionalFormatting>
  <conditionalFormatting sqref="D347:E347 G347:W347 Y347:AG347">
    <cfRule type="cellIs" dxfId="2366" priority="239" operator="greaterThan">
      <formula>600</formula>
    </cfRule>
    <cfRule type="containsBlanks" dxfId="2365" priority="240">
      <formula>LEN(TRIM(D347))=0</formula>
    </cfRule>
  </conditionalFormatting>
  <conditionalFormatting sqref="D365:E369 G365:W369 Y365:AG369 F365:F370">
    <cfRule type="containsBlanks" dxfId="2364" priority="5">
      <formula>LEN(TRIM(D365))=0</formula>
    </cfRule>
  </conditionalFormatting>
  <conditionalFormatting sqref="D370:E370 G370:W370 Y370:AG370">
    <cfRule type="containsBlanks" dxfId="2363" priority="7">
      <formula>LEN(TRIM(D370))=0</formula>
    </cfRule>
    <cfRule type="cellIs" dxfId="2362" priority="6" operator="greaterThan">
      <formula>600</formula>
    </cfRule>
  </conditionalFormatting>
  <conditionalFormatting sqref="D388:E392 G388:W392 Y388:AG392 F388:F393">
    <cfRule type="containsBlanks" dxfId="2361" priority="99">
      <formula>LEN(TRIM(D388))=0</formula>
    </cfRule>
  </conditionalFormatting>
  <conditionalFormatting sqref="D389:E390 G389:W390 Y389:AG390">
    <cfRule type="cellIs" dxfId="2360" priority="226" operator="greaterThan">
      <formula>400</formula>
    </cfRule>
  </conditionalFormatting>
  <conditionalFormatting sqref="D390:E390 G390:W390 Y390:AG390">
    <cfRule type="cellIs" dxfId="2359" priority="306" operator="greaterThan">
      <formula>400</formula>
    </cfRule>
  </conditionalFormatting>
  <conditionalFormatting sqref="D390:E391 G390:W391 Y390:AG391 Y159:AB159 Y160:AG161">
    <cfRule type="containsBlanks" dxfId="2358" priority="281">
      <formula>LEN(TRIM(D159))=0</formula>
    </cfRule>
  </conditionalFormatting>
  <conditionalFormatting sqref="D393:E393 G393:W393 Y393:AG393">
    <cfRule type="cellIs" dxfId="2357" priority="229" operator="greaterThan">
      <formula>600</formula>
    </cfRule>
    <cfRule type="containsBlanks" dxfId="2356" priority="230">
      <formula>LEN(TRIM(D393))=0</formula>
    </cfRule>
    <cfRule type="containsBlanks" dxfId="2355" priority="224">
      <formula>LEN(TRIM(D393))=0</formula>
    </cfRule>
    <cfRule type="cellIs" dxfId="2354" priority="223" operator="greaterThan">
      <formula>600</formula>
    </cfRule>
  </conditionalFormatting>
  <conditionalFormatting sqref="D411:E415 G411:W415 Y411:AG415 F411:F416">
    <cfRule type="containsBlanks" dxfId="2353" priority="98">
      <formula>LEN(TRIM(D411))=0</formula>
    </cfRule>
  </conditionalFormatting>
  <conditionalFormatting sqref="D412:E413 G412:W413 Y412:AG413">
    <cfRule type="cellIs" dxfId="2352" priority="117" operator="greaterThan">
      <formula>400</formula>
    </cfRule>
  </conditionalFormatting>
  <conditionalFormatting sqref="D416:E416 G416:W416 Y416:AG416">
    <cfRule type="cellIs" dxfId="2351" priority="227" operator="greaterThan">
      <formula>600</formula>
    </cfRule>
    <cfRule type="containsBlanks" dxfId="2350" priority="228">
      <formula>LEN(TRIM(D416))=0</formula>
    </cfRule>
  </conditionalFormatting>
  <conditionalFormatting sqref="D319:F324 G324:M324">
    <cfRule type="containsBlanks" dxfId="2349" priority="59">
      <formula>LEN(TRIM(D319))=0</formula>
    </cfRule>
  </conditionalFormatting>
  <conditionalFormatting sqref="D3:AG3">
    <cfRule type="expression" priority="324">
      <formula>MêsParaExibiçãoNúmero&lt;&gt;MONTH(B4)</formula>
    </cfRule>
    <cfRule type="expression" priority="321">
      <formula>OR(TEXT(B2,"dddd")="sábado", TEXT(B2,"dddd")="domingo")</formula>
    </cfRule>
    <cfRule type="containsText" dxfId="2348" priority="322" operator="containsText" text="dom">
      <formula>NOT(ISERROR(SEARCH("dom",D3)))</formula>
    </cfRule>
    <cfRule type="containsText" dxfId="2347" priority="323" operator="containsText" text="sáb">
      <formula>NOT(ISERROR(SEARCH("sáb",D3)))</formula>
    </cfRule>
  </conditionalFormatting>
  <conditionalFormatting sqref="D4:AG19 X20:X25">
    <cfRule type="containsBlanks" dxfId="2346" priority="1">
      <formula>LEN(TRIM(D4))=0</formula>
    </cfRule>
  </conditionalFormatting>
  <conditionalFormatting sqref="D27:AG42 D43:E47 G43:W47 Y43:AG47 F43:F48 X43:X48">
    <cfRule type="containsBlanks" dxfId="2345" priority="113">
      <formula>LEN(TRIM(D27))=0</formula>
    </cfRule>
  </conditionalFormatting>
  <conditionalFormatting sqref="D50:AG65 X66:X71 D142:AG157 D158:E158 G158:W158 Y158:AG158 F158:F163 X158:X163 D165:AG180 X181:X186">
    <cfRule type="containsBlanks" dxfId="2344" priority="170">
      <formula>LEN(TRIM(D50))=0</formula>
    </cfRule>
  </conditionalFormatting>
  <conditionalFormatting sqref="D73:AG88 D89:E93 G89:W93 Y89:AG93 F89:F94 X89:X94">
    <cfRule type="containsBlanks" dxfId="2343" priority="111">
      <formula>LEN(TRIM(D73))=0</formula>
    </cfRule>
  </conditionalFormatting>
  <conditionalFormatting sqref="D96:AG111 D112:E116 G112:W116 Y112:AG116 F112:F117 X112:X117">
    <cfRule type="containsBlanks" dxfId="2342" priority="110">
      <formula>LEN(TRIM(D96))=0</formula>
    </cfRule>
  </conditionalFormatting>
  <conditionalFormatting sqref="D119:AG134 D135:E135 G135:W135 Y135:AG135 F135:F140 X135:X140">
    <cfRule type="containsBlanks" dxfId="2341" priority="121">
      <formula>LEN(TRIM(D119))=0</formula>
    </cfRule>
  </conditionalFormatting>
  <conditionalFormatting sqref="D188:AG203 X204:X209">
    <cfRule type="containsBlanks" dxfId="2340" priority="169">
      <formula>LEN(TRIM(D188))=0</formula>
    </cfRule>
  </conditionalFormatting>
  <conditionalFormatting sqref="D211:AG226 D227:E227 G227:W227 Y227:AG227 F227:F232 X227:X232">
    <cfRule type="containsBlanks" dxfId="2339" priority="151">
      <formula>LEN(TRIM(D211))=0</formula>
    </cfRule>
  </conditionalFormatting>
  <conditionalFormatting sqref="D234:AG249 X250:X255">
    <cfRule type="containsBlanks" dxfId="2338" priority="167">
      <formula>LEN(TRIM(D234))=0</formula>
    </cfRule>
  </conditionalFormatting>
  <conditionalFormatting sqref="D257:AG271 D272:W272 Y272:AG273 X272:X278 D273:E273 G273:W273 F273:F278">
    <cfRule type="containsBlanks" dxfId="2337" priority="150">
      <formula>LEN(TRIM(D257))=0</formula>
    </cfRule>
  </conditionalFormatting>
  <conditionalFormatting sqref="D280:AG295 D296:E296 G296:W296 Y296:AG296 F296:F301 X296:X301">
    <cfRule type="containsBlanks" dxfId="2336" priority="154">
      <formula>LEN(TRIM(D280))=0</formula>
    </cfRule>
  </conditionalFormatting>
  <conditionalFormatting sqref="G321">
    <cfRule type="cellIs" dxfId="2335" priority="57" operator="greaterThan">
      <formula>900</formula>
    </cfRule>
  </conditionalFormatting>
  <conditionalFormatting sqref="G321:G322">
    <cfRule type="containsBlanks" dxfId="2334" priority="56">
      <formula>LEN(TRIM(G321))=0</formula>
    </cfRule>
  </conditionalFormatting>
  <conditionalFormatting sqref="G324">
    <cfRule type="cellIs" dxfId="2333" priority="54" operator="greaterThan">
      <formula>600</formula>
    </cfRule>
    <cfRule type="containsBlanks" dxfId="2332" priority="55">
      <formula>LEN(TRIM(G324))=0</formula>
    </cfRule>
  </conditionalFormatting>
  <conditionalFormatting sqref="G367">
    <cfRule type="cellIs" dxfId="2331" priority="53" operator="greaterThan">
      <formula>1000</formula>
    </cfRule>
  </conditionalFormatting>
  <conditionalFormatting sqref="G319:M322">
    <cfRule type="containsBlanks" dxfId="2330" priority="60">
      <formula>LEN(TRIM(G319))=0</formula>
    </cfRule>
  </conditionalFormatting>
  <conditionalFormatting sqref="G320:M321 D320:E321">
    <cfRule type="cellIs" dxfId="2329" priority="61" operator="greaterThan">
      <formula>900</formula>
    </cfRule>
  </conditionalFormatting>
  <conditionalFormatting sqref="G324:M324 D324:E324">
    <cfRule type="cellIs" dxfId="2328" priority="58" operator="greaterThan">
      <formula>600</formula>
    </cfRule>
  </conditionalFormatting>
  <conditionalFormatting sqref="G366:N366 AB366 D366:E367 O366:W367 Y366:AA367 AC366:AG367 H367:M367">
    <cfRule type="cellIs" dxfId="2327" priority="118" operator="greaterThan">
      <formula>600</formula>
    </cfRule>
  </conditionalFormatting>
  <conditionalFormatting sqref="G323:W323">
    <cfRule type="containsBlanks" dxfId="2326" priority="96">
      <formula>LEN(TRIM(G323))=0</formula>
    </cfRule>
  </conditionalFormatting>
  <conditionalFormatting sqref="N321">
    <cfRule type="cellIs" dxfId="2325" priority="44" operator="greaterThan">
      <formula>900</formula>
    </cfRule>
  </conditionalFormatting>
  <conditionalFormatting sqref="N321:N322">
    <cfRule type="containsBlanks" dxfId="2324" priority="43">
      <formula>LEN(TRIM(N321))=0</formula>
    </cfRule>
  </conditionalFormatting>
  <conditionalFormatting sqref="N324">
    <cfRule type="containsBlanks" dxfId="2323" priority="42">
      <formula>LEN(TRIM(N324))=0</formula>
    </cfRule>
    <cfRule type="cellIs" dxfId="2322" priority="41" operator="greaterThan">
      <formula>600</formula>
    </cfRule>
  </conditionalFormatting>
  <conditionalFormatting sqref="N367">
    <cfRule type="cellIs" dxfId="2321" priority="24" operator="greaterThan">
      <formula>1000</formula>
    </cfRule>
  </conditionalFormatting>
  <conditionalFormatting sqref="N319:T322">
    <cfRule type="containsBlanks" dxfId="2320" priority="47">
      <formula>LEN(TRIM(N319))=0</formula>
    </cfRule>
  </conditionalFormatting>
  <conditionalFormatting sqref="N320:T321">
    <cfRule type="cellIs" dxfId="2319" priority="48" operator="greaterThan">
      <formula>900</formula>
    </cfRule>
  </conditionalFormatting>
  <conditionalFormatting sqref="N324:U324">
    <cfRule type="containsBlanks" dxfId="2318" priority="46">
      <formula>LEN(TRIM(N324))=0</formula>
    </cfRule>
    <cfRule type="cellIs" dxfId="2317" priority="45" operator="greaterThan">
      <formula>600</formula>
    </cfRule>
  </conditionalFormatting>
  <conditionalFormatting sqref="U321">
    <cfRule type="cellIs" dxfId="2316" priority="36" operator="greaterThan">
      <formula>900</formula>
    </cfRule>
    <cfRule type="containsBlanks" dxfId="2315" priority="35">
      <formula>LEN(TRIM(U321))=0</formula>
    </cfRule>
  </conditionalFormatting>
  <conditionalFormatting sqref="U319:W322">
    <cfRule type="containsBlanks" dxfId="2314" priority="39">
      <formula>LEN(TRIM(U319))=0</formula>
    </cfRule>
  </conditionalFormatting>
  <conditionalFormatting sqref="U320:W321">
    <cfRule type="cellIs" dxfId="2313" priority="40" operator="greaterThan">
      <formula>900</formula>
    </cfRule>
  </conditionalFormatting>
  <conditionalFormatting sqref="X319:AG324 V324:W324">
    <cfRule type="containsBlanks" dxfId="2312" priority="30">
      <formula>LEN(TRIM(V319))=0</formula>
    </cfRule>
  </conditionalFormatting>
  <conditionalFormatting sqref="Y159:AB159 Y160:AG160 D159:E160 G159:W160">
    <cfRule type="cellIs" dxfId="2311" priority="315" operator="greaterThan">
      <formula>400</formula>
    </cfRule>
  </conditionalFormatting>
  <conditionalFormatting sqref="Y158:AG158 D158:E161 G158:W161">
    <cfRule type="containsBlanks" dxfId="2310" priority="276">
      <formula>LEN(TRIM(D158))=0</formula>
    </cfRule>
  </conditionalFormatting>
  <conditionalFormatting sqref="Y159:AG160 D159:E160 G159:W160">
    <cfRule type="cellIs" dxfId="2309" priority="217" operator="greaterThan">
      <formula>400</formula>
    </cfRule>
  </conditionalFormatting>
  <conditionalFormatting sqref="Y320:AG321">
    <cfRule type="cellIs" dxfId="2308" priority="32" operator="greaterThan">
      <formula>900</formula>
    </cfRule>
  </conditionalFormatting>
  <conditionalFormatting sqref="Y324:AG324 V324:W324">
    <cfRule type="cellIs" dxfId="2307" priority="29" operator="greaterThan">
      <formula>600</formula>
    </cfRule>
  </conditionalFormatting>
  <conditionalFormatting sqref="AB321">
    <cfRule type="cellIs" dxfId="2306" priority="28" operator="greaterThan">
      <formula>900</formula>
    </cfRule>
  </conditionalFormatting>
  <conditionalFormatting sqref="AB321:AB322">
    <cfRule type="containsBlanks" dxfId="2305" priority="27">
      <formula>LEN(TRIM(AB321))=0</formula>
    </cfRule>
  </conditionalFormatting>
  <conditionalFormatting sqref="AB324">
    <cfRule type="containsBlanks" dxfId="2304" priority="26">
      <formula>LEN(TRIM(AB324))=0</formula>
    </cfRule>
    <cfRule type="cellIs" dxfId="2303" priority="25" operator="greaterThan">
      <formula>600</formula>
    </cfRule>
  </conditionalFormatting>
  <conditionalFormatting sqref="AB367">
    <cfRule type="cellIs" dxfId="2302" priority="9" operator="greaterThan">
      <formula>1000</formula>
    </cfRule>
  </conditionalFormatting>
  <conditionalFormatting sqref="AC159:AG159">
    <cfRule type="containsBlanks" dxfId="2301" priority="209">
      <formula>LEN(TRIM(AC159))=0</formula>
    </cfRule>
    <cfRule type="containsBlanks" dxfId="2300" priority="181">
      <formula>LEN(TRIM(AC159))=0</formula>
    </cfRule>
    <cfRule type="cellIs" dxfId="2299" priority="187" operator="greaterThan">
      <formula>400</formula>
    </cfRule>
    <cfRule type="cellIs" dxfId="2298" priority="162" operator="greaterThan">
      <formula>400</formula>
    </cfRule>
  </conditionalFormatting>
  <dataValidations disablePrompts="1" count="2">
    <dataValidation allowBlank="1" showInputMessage="1" showErrorMessage="1" prompt="Insira o ano para este calendário mensal" sqref="A2" xr:uid="{00000000-0002-0000-05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5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M434"/>
  <sheetViews>
    <sheetView zoomScaleNormal="100" workbookViewId="0">
      <pane xSplit="3" ySplit="3" topLeftCell="D323" activePane="bottomRight" state="frozen"/>
      <selection activeCell="W410" sqref="W410"/>
      <selection pane="topRight" activeCell="W410" sqref="W410"/>
      <selection pane="bottomLeft" activeCell="W410" sqref="W410"/>
      <selection pane="bottomRight" activeCell="G344" sqref="G344:G347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7.37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4" width="5.25" customWidth="1"/>
    <col min="35" max="35" width="9" customWidth="1"/>
    <col min="36" max="36" width="12.125" customWidth="1"/>
    <col min="37" max="37" width="27.25" bestFit="1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9"/>
      <c r="AG1" s="279"/>
      <c r="AH1" s="279"/>
      <c r="AI1" s="288"/>
    </row>
    <row r="2" spans="1:36" ht="18" customHeight="1" thickBot="1" x14ac:dyDescent="0.4">
      <c r="A2" s="176">
        <v>2026</v>
      </c>
      <c r="B2" s="184" t="s">
        <v>205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280">
        <f t="shared" si="0"/>
        <v>29</v>
      </c>
      <c r="AG2" s="280">
        <f t="shared" si="0"/>
        <v>30</v>
      </c>
      <c r="AH2" s="280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sex</v>
      </c>
      <c r="E3" s="108" t="str">
        <f t="shared" ref="E3:AH3" si="1">IF(E2="","",TEXT(DATE($A$2,$B$3,E2),"ddd"))</f>
        <v>sáb</v>
      </c>
      <c r="F3" s="108" t="str">
        <f t="shared" si="1"/>
        <v>dom</v>
      </c>
      <c r="G3" s="108" t="str">
        <f t="shared" si="1"/>
        <v>seg</v>
      </c>
      <c r="H3" s="108" t="str">
        <f t="shared" si="1"/>
        <v>ter</v>
      </c>
      <c r="I3" s="108" t="str">
        <f t="shared" si="1"/>
        <v>qua</v>
      </c>
      <c r="J3" s="108" t="str">
        <f t="shared" si="1"/>
        <v>qui</v>
      </c>
      <c r="K3" s="108" t="str">
        <f t="shared" si="1"/>
        <v>sex</v>
      </c>
      <c r="L3" s="108" t="str">
        <f t="shared" si="1"/>
        <v>sáb</v>
      </c>
      <c r="M3" s="108" t="str">
        <f t="shared" si="1"/>
        <v>dom</v>
      </c>
      <c r="N3" s="108" t="str">
        <f t="shared" si="1"/>
        <v>seg</v>
      </c>
      <c r="O3" s="108" t="str">
        <f t="shared" si="1"/>
        <v>ter</v>
      </c>
      <c r="P3" s="108" t="str">
        <f t="shared" si="1"/>
        <v>qua</v>
      </c>
      <c r="Q3" s="108" t="str">
        <f t="shared" si="1"/>
        <v>qui</v>
      </c>
      <c r="R3" s="108" t="str">
        <f t="shared" si="1"/>
        <v>sex</v>
      </c>
      <c r="S3" s="108" t="str">
        <f t="shared" si="1"/>
        <v>sáb</v>
      </c>
      <c r="T3" s="108" t="str">
        <f t="shared" si="1"/>
        <v>dom</v>
      </c>
      <c r="U3" s="108" t="str">
        <f t="shared" si="1"/>
        <v>seg</v>
      </c>
      <c r="V3" s="108" t="str">
        <f t="shared" si="1"/>
        <v>ter</v>
      </c>
      <c r="W3" s="108" t="str">
        <f t="shared" si="1"/>
        <v>qua</v>
      </c>
      <c r="X3" s="108" t="str">
        <f t="shared" si="1"/>
        <v>qui</v>
      </c>
      <c r="Y3" s="108" t="str">
        <f t="shared" si="1"/>
        <v>sex</v>
      </c>
      <c r="Z3" s="108" t="str">
        <f t="shared" si="1"/>
        <v>sáb</v>
      </c>
      <c r="AA3" s="108" t="str">
        <f t="shared" si="1"/>
        <v>dom</v>
      </c>
      <c r="AB3" s="108" t="str">
        <f t="shared" si="1"/>
        <v>seg</v>
      </c>
      <c r="AC3" s="108" t="str">
        <f t="shared" si="1"/>
        <v>ter</v>
      </c>
      <c r="AD3" s="108" t="str">
        <f t="shared" si="1"/>
        <v>qua</v>
      </c>
      <c r="AE3" s="108" t="str">
        <f t="shared" si="1"/>
        <v>qui</v>
      </c>
      <c r="AF3" s="281" t="str">
        <f t="shared" si="1"/>
        <v>sex</v>
      </c>
      <c r="AG3" s="281" t="str">
        <f t="shared" si="1"/>
        <v>sáb</v>
      </c>
      <c r="AH3" s="281" t="str">
        <f t="shared" si="1"/>
        <v>dom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>
        <v>0</v>
      </c>
      <c r="H4" s="109">
        <v>0</v>
      </c>
      <c r="I4" s="109">
        <v>0</v>
      </c>
      <c r="J4" s="109">
        <v>0</v>
      </c>
      <c r="K4" s="109">
        <v>0</v>
      </c>
      <c r="L4" s="109"/>
      <c r="M4" s="109"/>
      <c r="N4" s="109">
        <v>0</v>
      </c>
      <c r="O4" s="109">
        <v>0</v>
      </c>
      <c r="P4" s="268">
        <v>0</v>
      </c>
      <c r="Q4" s="268">
        <v>0</v>
      </c>
      <c r="R4" s="268">
        <v>0</v>
      </c>
      <c r="S4" s="268"/>
      <c r="T4" s="268"/>
      <c r="U4" s="268">
        <v>0</v>
      </c>
      <c r="V4" s="268">
        <v>0</v>
      </c>
      <c r="W4" s="268">
        <v>0</v>
      </c>
      <c r="X4" s="268">
        <v>0</v>
      </c>
      <c r="Y4" s="268">
        <v>0</v>
      </c>
      <c r="Z4" s="268"/>
      <c r="AA4" s="268"/>
      <c r="AB4" s="268">
        <v>0</v>
      </c>
      <c r="AC4" s="109">
        <v>0</v>
      </c>
      <c r="AD4" s="274">
        <v>0</v>
      </c>
      <c r="AE4" s="268">
        <v>0</v>
      </c>
      <c r="AF4" s="268">
        <v>0</v>
      </c>
      <c r="AG4" s="268"/>
      <c r="AH4" s="268"/>
      <c r="AI4" s="110">
        <f t="shared" ref="AI4:AI25" si="2">SUM(D4:AH4)</f>
        <v>0</v>
      </c>
      <c r="AJ4" s="186"/>
    </row>
    <row r="5" spans="1:36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>
        <v>13</v>
      </c>
      <c r="H5" s="181">
        <v>6</v>
      </c>
      <c r="I5" s="181">
        <v>15</v>
      </c>
      <c r="J5" s="181">
        <v>4</v>
      </c>
      <c r="K5" s="181">
        <v>16</v>
      </c>
      <c r="L5" s="181"/>
      <c r="M5" s="181"/>
      <c r="N5" s="181">
        <v>4</v>
      </c>
      <c r="O5" s="181">
        <v>12</v>
      </c>
      <c r="P5" s="269">
        <v>5</v>
      </c>
      <c r="Q5" s="269">
        <v>8</v>
      </c>
      <c r="R5" s="269">
        <v>2</v>
      </c>
      <c r="S5" s="269"/>
      <c r="T5" s="269"/>
      <c r="U5" s="269">
        <v>14</v>
      </c>
      <c r="V5" s="269">
        <v>4</v>
      </c>
      <c r="W5" s="269">
        <v>4</v>
      </c>
      <c r="X5" s="269">
        <v>11</v>
      </c>
      <c r="Y5" s="269">
        <v>10</v>
      </c>
      <c r="Z5" s="269"/>
      <c r="AA5" s="269"/>
      <c r="AB5" s="269">
        <v>7</v>
      </c>
      <c r="AC5" s="181">
        <v>12</v>
      </c>
      <c r="AD5" s="275">
        <v>11</v>
      </c>
      <c r="AE5" s="269">
        <v>0</v>
      </c>
      <c r="AF5" s="269">
        <v>9</v>
      </c>
      <c r="AG5" s="269"/>
      <c r="AH5" s="269"/>
      <c r="AI5" s="146">
        <f t="shared" si="2"/>
        <v>167</v>
      </c>
      <c r="AJ5" s="186"/>
    </row>
    <row r="6" spans="1:36" ht="15.75" x14ac:dyDescent="0.25">
      <c r="A6" s="292"/>
      <c r="B6" s="296"/>
      <c r="C6" s="99" t="s">
        <v>103</v>
      </c>
      <c r="D6" s="188"/>
      <c r="E6" s="188"/>
      <c r="F6" s="188"/>
      <c r="G6" s="188">
        <v>0</v>
      </c>
      <c r="H6" s="181">
        <v>0</v>
      </c>
      <c r="I6" s="181">
        <v>0</v>
      </c>
      <c r="J6" s="181">
        <v>0</v>
      </c>
      <c r="K6" s="181">
        <v>0</v>
      </c>
      <c r="L6" s="181"/>
      <c r="M6" s="181"/>
      <c r="N6" s="181">
        <v>0</v>
      </c>
      <c r="O6" s="181">
        <v>0</v>
      </c>
      <c r="P6" s="269">
        <v>0</v>
      </c>
      <c r="Q6" s="269">
        <v>0</v>
      </c>
      <c r="R6" s="269">
        <v>0</v>
      </c>
      <c r="S6" s="269"/>
      <c r="T6" s="269"/>
      <c r="U6" s="269">
        <v>0</v>
      </c>
      <c r="V6" s="269">
        <v>0</v>
      </c>
      <c r="W6" s="269">
        <v>0</v>
      </c>
      <c r="X6" s="269">
        <v>0</v>
      </c>
      <c r="Y6" s="269">
        <v>0</v>
      </c>
      <c r="Z6" s="269"/>
      <c r="AA6" s="269"/>
      <c r="AB6" s="269">
        <v>0</v>
      </c>
      <c r="AC6" s="181">
        <v>0</v>
      </c>
      <c r="AD6" s="275">
        <v>0</v>
      </c>
      <c r="AE6" s="269">
        <v>0</v>
      </c>
      <c r="AF6" s="269">
        <v>0</v>
      </c>
      <c r="AG6" s="269"/>
      <c r="AH6" s="269"/>
      <c r="AI6" s="146">
        <f t="shared" si="2"/>
        <v>0</v>
      </c>
    </row>
    <row r="7" spans="1:36" ht="15.75" x14ac:dyDescent="0.25">
      <c r="A7" s="292"/>
      <c r="B7" s="296"/>
      <c r="C7" s="99" t="s">
        <v>117</v>
      </c>
      <c r="D7" s="188"/>
      <c r="E7" s="188"/>
      <c r="F7" s="188"/>
      <c r="G7" s="188">
        <v>9</v>
      </c>
      <c r="H7" s="181">
        <v>0</v>
      </c>
      <c r="I7" s="181">
        <v>7</v>
      </c>
      <c r="J7" s="181">
        <v>1</v>
      </c>
      <c r="K7" s="181">
        <v>7</v>
      </c>
      <c r="L7" s="181"/>
      <c r="M7" s="181"/>
      <c r="N7" s="181">
        <v>1</v>
      </c>
      <c r="O7" s="181">
        <v>1</v>
      </c>
      <c r="P7" s="269">
        <v>4</v>
      </c>
      <c r="Q7" s="269">
        <v>3</v>
      </c>
      <c r="R7" s="269">
        <v>0</v>
      </c>
      <c r="S7" s="269"/>
      <c r="T7" s="269"/>
      <c r="U7" s="269">
        <v>5</v>
      </c>
      <c r="V7" s="269">
        <v>2</v>
      </c>
      <c r="W7" s="269">
        <v>0</v>
      </c>
      <c r="X7" s="269">
        <v>1</v>
      </c>
      <c r="Y7" s="269">
        <v>4</v>
      </c>
      <c r="Z7" s="269"/>
      <c r="AA7" s="269"/>
      <c r="AB7" s="269">
        <v>2</v>
      </c>
      <c r="AC7" s="181">
        <v>2</v>
      </c>
      <c r="AD7" s="275">
        <v>1</v>
      </c>
      <c r="AE7" s="269">
        <v>1</v>
      </c>
      <c r="AF7" s="269">
        <v>5</v>
      </c>
      <c r="AG7" s="269"/>
      <c r="AH7" s="269"/>
      <c r="AI7" s="146">
        <f t="shared" si="2"/>
        <v>56</v>
      </c>
    </row>
    <row r="8" spans="1:36" ht="15.75" x14ac:dyDescent="0.25">
      <c r="A8" s="292"/>
      <c r="B8" s="296"/>
      <c r="C8" s="99" t="s">
        <v>118</v>
      </c>
      <c r="D8" s="188"/>
      <c r="E8" s="188"/>
      <c r="F8" s="188"/>
      <c r="G8" s="188">
        <v>0</v>
      </c>
      <c r="H8" s="181">
        <v>0</v>
      </c>
      <c r="I8" s="181">
        <v>0</v>
      </c>
      <c r="J8" s="181">
        <v>0</v>
      </c>
      <c r="K8" s="181">
        <v>0</v>
      </c>
      <c r="L8" s="181"/>
      <c r="M8" s="181"/>
      <c r="N8" s="181">
        <v>0</v>
      </c>
      <c r="O8" s="181">
        <v>0</v>
      </c>
      <c r="P8" s="269">
        <v>0</v>
      </c>
      <c r="Q8" s="269">
        <v>0</v>
      </c>
      <c r="R8" s="269">
        <v>0</v>
      </c>
      <c r="S8" s="269"/>
      <c r="T8" s="269"/>
      <c r="U8" s="269">
        <v>0</v>
      </c>
      <c r="V8" s="269">
        <v>0</v>
      </c>
      <c r="W8" s="269">
        <v>0</v>
      </c>
      <c r="X8" s="269">
        <v>0</v>
      </c>
      <c r="Y8" s="269">
        <v>0</v>
      </c>
      <c r="Z8" s="269"/>
      <c r="AA8" s="269"/>
      <c r="AB8" s="269">
        <v>0</v>
      </c>
      <c r="AC8" s="181">
        <v>0</v>
      </c>
      <c r="AD8" s="275">
        <v>0</v>
      </c>
      <c r="AE8" s="269">
        <v>0</v>
      </c>
      <c r="AF8" s="269">
        <v>0</v>
      </c>
      <c r="AG8" s="269"/>
      <c r="AH8" s="269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8"/>
      <c r="F9" s="188"/>
      <c r="G9" s="188">
        <v>211</v>
      </c>
      <c r="H9" s="181">
        <v>186</v>
      </c>
      <c r="I9" s="181">
        <v>229</v>
      </c>
      <c r="J9" s="181">
        <v>144</v>
      </c>
      <c r="K9" s="181">
        <v>208</v>
      </c>
      <c r="L9" s="181"/>
      <c r="M9" s="181"/>
      <c r="N9" s="181">
        <v>170</v>
      </c>
      <c r="O9" s="181">
        <v>213</v>
      </c>
      <c r="P9" s="269">
        <v>180</v>
      </c>
      <c r="Q9" s="269">
        <v>218</v>
      </c>
      <c r="R9" s="269">
        <v>144</v>
      </c>
      <c r="S9" s="269"/>
      <c r="T9" s="269"/>
      <c r="U9" s="269">
        <v>179</v>
      </c>
      <c r="V9" s="269">
        <v>206</v>
      </c>
      <c r="W9" s="269">
        <v>147</v>
      </c>
      <c r="X9" s="269">
        <v>141</v>
      </c>
      <c r="Y9" s="269">
        <v>163</v>
      </c>
      <c r="Z9" s="269"/>
      <c r="AA9" s="269"/>
      <c r="AB9" s="269">
        <v>178</v>
      </c>
      <c r="AC9" s="181">
        <v>167</v>
      </c>
      <c r="AD9" s="275">
        <v>147</v>
      </c>
      <c r="AE9" s="269">
        <v>179</v>
      </c>
      <c r="AF9" s="269">
        <v>185</v>
      </c>
      <c r="AG9" s="269"/>
      <c r="AH9" s="269"/>
      <c r="AI9" s="146">
        <f t="shared" si="2"/>
        <v>3595</v>
      </c>
    </row>
    <row r="10" spans="1:36" ht="15.75" x14ac:dyDescent="0.25">
      <c r="A10" s="292"/>
      <c r="B10" s="296"/>
      <c r="C10" s="99" t="s">
        <v>105</v>
      </c>
      <c r="D10" s="188"/>
      <c r="E10" s="188"/>
      <c r="F10" s="188"/>
      <c r="G10" s="188">
        <v>0</v>
      </c>
      <c r="H10" s="181">
        <v>0</v>
      </c>
      <c r="I10" s="181">
        <v>0</v>
      </c>
      <c r="J10" s="181">
        <v>0</v>
      </c>
      <c r="K10" s="181">
        <v>0</v>
      </c>
      <c r="L10" s="181"/>
      <c r="M10" s="181"/>
      <c r="N10" s="181">
        <v>0</v>
      </c>
      <c r="O10" s="181">
        <v>0</v>
      </c>
      <c r="P10" s="269">
        <v>0</v>
      </c>
      <c r="Q10" s="269">
        <v>0</v>
      </c>
      <c r="R10" s="269">
        <v>0</v>
      </c>
      <c r="S10" s="269"/>
      <c r="T10" s="269"/>
      <c r="U10" s="269">
        <v>0</v>
      </c>
      <c r="V10" s="269">
        <v>0</v>
      </c>
      <c r="W10" s="269">
        <v>0</v>
      </c>
      <c r="X10" s="269">
        <v>0</v>
      </c>
      <c r="Y10" s="269">
        <v>0</v>
      </c>
      <c r="Z10" s="269"/>
      <c r="AA10" s="269"/>
      <c r="AB10" s="269">
        <v>0</v>
      </c>
      <c r="AC10" s="181">
        <v>0</v>
      </c>
      <c r="AD10" s="275">
        <v>0</v>
      </c>
      <c r="AE10" s="269">
        <v>0</v>
      </c>
      <c r="AF10" s="269">
        <v>0</v>
      </c>
      <c r="AG10" s="269"/>
      <c r="AH10" s="269"/>
      <c r="AI10" s="146">
        <f t="shared" si="2"/>
        <v>0</v>
      </c>
    </row>
    <row r="11" spans="1:36" ht="15.75" x14ac:dyDescent="0.25">
      <c r="A11" s="292"/>
      <c r="B11" s="296"/>
      <c r="C11" s="99" t="s">
        <v>106</v>
      </c>
      <c r="D11" s="188"/>
      <c r="E11" s="188"/>
      <c r="F11" s="188"/>
      <c r="G11" s="188">
        <v>34</v>
      </c>
      <c r="H11" s="181">
        <v>18</v>
      </c>
      <c r="I11" s="181">
        <v>29</v>
      </c>
      <c r="J11" s="181">
        <v>16</v>
      </c>
      <c r="K11" s="181">
        <v>34</v>
      </c>
      <c r="L11" s="181"/>
      <c r="M11" s="181"/>
      <c r="N11" s="181">
        <v>19</v>
      </c>
      <c r="O11" s="181">
        <v>23</v>
      </c>
      <c r="P11" s="269">
        <v>24</v>
      </c>
      <c r="Q11" s="269">
        <v>27</v>
      </c>
      <c r="R11" s="269">
        <v>11</v>
      </c>
      <c r="S11" s="269"/>
      <c r="T11" s="269"/>
      <c r="U11" s="269">
        <v>41</v>
      </c>
      <c r="V11" s="269">
        <v>32</v>
      </c>
      <c r="W11" s="269">
        <v>25</v>
      </c>
      <c r="X11" s="269">
        <v>19</v>
      </c>
      <c r="Y11" s="269">
        <v>24</v>
      </c>
      <c r="Z11" s="269"/>
      <c r="AA11" s="269"/>
      <c r="AB11" s="269">
        <v>37</v>
      </c>
      <c r="AC11" s="181">
        <v>34</v>
      </c>
      <c r="AD11" s="275">
        <v>15</v>
      </c>
      <c r="AE11" s="269">
        <v>21</v>
      </c>
      <c r="AF11" s="269">
        <v>36</v>
      </c>
      <c r="AG11" s="269"/>
      <c r="AH11" s="269"/>
      <c r="AI11" s="146">
        <f t="shared" si="2"/>
        <v>519</v>
      </c>
    </row>
    <row r="12" spans="1:36" ht="15.75" x14ac:dyDescent="0.25">
      <c r="A12" s="292"/>
      <c r="B12" s="296"/>
      <c r="C12" s="99" t="s">
        <v>107</v>
      </c>
      <c r="D12" s="188"/>
      <c r="E12" s="188"/>
      <c r="F12" s="188"/>
      <c r="G12" s="188">
        <v>0</v>
      </c>
      <c r="H12" s="181">
        <v>0</v>
      </c>
      <c r="I12" s="181">
        <v>0</v>
      </c>
      <c r="J12" s="181">
        <v>0</v>
      </c>
      <c r="K12" s="181">
        <v>0</v>
      </c>
      <c r="L12" s="181"/>
      <c r="M12" s="181"/>
      <c r="N12" s="181">
        <v>0</v>
      </c>
      <c r="O12" s="181">
        <v>0</v>
      </c>
      <c r="P12" s="269">
        <v>0</v>
      </c>
      <c r="Q12" s="269">
        <v>0</v>
      </c>
      <c r="R12" s="269">
        <v>0</v>
      </c>
      <c r="S12" s="269"/>
      <c r="T12" s="269"/>
      <c r="U12" s="269">
        <v>0</v>
      </c>
      <c r="V12" s="269">
        <v>0</v>
      </c>
      <c r="W12" s="269">
        <v>0</v>
      </c>
      <c r="X12" s="269">
        <v>0</v>
      </c>
      <c r="Y12" s="269">
        <v>0</v>
      </c>
      <c r="Z12" s="269"/>
      <c r="AA12" s="269"/>
      <c r="AB12" s="269">
        <v>0</v>
      </c>
      <c r="AC12" s="181">
        <v>0</v>
      </c>
      <c r="AD12" s="275">
        <v>0</v>
      </c>
      <c r="AE12" s="269">
        <v>0</v>
      </c>
      <c r="AF12" s="269">
        <v>0</v>
      </c>
      <c r="AG12" s="269"/>
      <c r="AH12" s="269"/>
      <c r="AI12" s="146">
        <f t="shared" si="2"/>
        <v>0</v>
      </c>
    </row>
    <row r="13" spans="1:36" ht="15.75" x14ac:dyDescent="0.25">
      <c r="A13" s="292"/>
      <c r="B13" s="296"/>
      <c r="C13" s="99" t="s">
        <v>108</v>
      </c>
      <c r="D13" s="188"/>
      <c r="E13" s="188"/>
      <c r="F13" s="188"/>
      <c r="G13" s="188">
        <v>148</v>
      </c>
      <c r="H13" s="181">
        <v>129</v>
      </c>
      <c r="I13" s="181">
        <v>170</v>
      </c>
      <c r="J13" s="181">
        <v>134</v>
      </c>
      <c r="K13" s="181">
        <v>149</v>
      </c>
      <c r="L13" s="181"/>
      <c r="M13" s="181"/>
      <c r="N13" s="181">
        <v>129</v>
      </c>
      <c r="O13" s="181">
        <v>138</v>
      </c>
      <c r="P13" s="269">
        <v>136</v>
      </c>
      <c r="Q13" s="269">
        <v>159</v>
      </c>
      <c r="R13" s="269">
        <v>143</v>
      </c>
      <c r="S13" s="269"/>
      <c r="T13" s="269"/>
      <c r="U13" s="269">
        <v>153</v>
      </c>
      <c r="V13" s="269">
        <v>154</v>
      </c>
      <c r="W13" s="269">
        <v>163</v>
      </c>
      <c r="X13" s="269">
        <v>157</v>
      </c>
      <c r="Y13" s="269">
        <v>150</v>
      </c>
      <c r="Z13" s="269"/>
      <c r="AA13" s="269"/>
      <c r="AB13" s="269">
        <v>166</v>
      </c>
      <c r="AC13" s="181">
        <v>183</v>
      </c>
      <c r="AD13" s="275">
        <v>155</v>
      </c>
      <c r="AE13" s="269">
        <v>162</v>
      </c>
      <c r="AF13" s="269">
        <v>177</v>
      </c>
      <c r="AG13" s="269"/>
      <c r="AH13" s="269"/>
      <c r="AI13" s="146">
        <f t="shared" si="2"/>
        <v>3055</v>
      </c>
    </row>
    <row r="14" spans="1:36" ht="15.75" x14ac:dyDescent="0.25">
      <c r="A14" s="292"/>
      <c r="B14" s="296"/>
      <c r="C14" s="99" t="s">
        <v>109</v>
      </c>
      <c r="D14" s="188"/>
      <c r="E14" s="188"/>
      <c r="F14" s="188"/>
      <c r="G14" s="188">
        <v>0</v>
      </c>
      <c r="H14" s="181">
        <v>0</v>
      </c>
      <c r="I14" s="181">
        <v>0</v>
      </c>
      <c r="J14" s="181">
        <v>0</v>
      </c>
      <c r="K14" s="181">
        <v>0</v>
      </c>
      <c r="L14" s="181"/>
      <c r="M14" s="181"/>
      <c r="N14" s="181">
        <v>0</v>
      </c>
      <c r="O14" s="181">
        <v>0</v>
      </c>
      <c r="P14" s="269">
        <v>0</v>
      </c>
      <c r="Q14" s="269">
        <v>0</v>
      </c>
      <c r="R14" s="269">
        <v>0</v>
      </c>
      <c r="S14" s="269"/>
      <c r="T14" s="269"/>
      <c r="U14" s="269">
        <v>0</v>
      </c>
      <c r="V14" s="269">
        <v>0</v>
      </c>
      <c r="W14" s="269">
        <v>0</v>
      </c>
      <c r="X14" s="269">
        <v>0</v>
      </c>
      <c r="Y14" s="269">
        <v>0</v>
      </c>
      <c r="Z14" s="269"/>
      <c r="AA14" s="269"/>
      <c r="AB14" s="269">
        <v>0</v>
      </c>
      <c r="AC14" s="181">
        <v>0</v>
      </c>
      <c r="AD14" s="275">
        <v>0</v>
      </c>
      <c r="AE14" s="269">
        <v>0</v>
      </c>
      <c r="AF14" s="269">
        <v>0</v>
      </c>
      <c r="AG14" s="269"/>
      <c r="AH14" s="269"/>
      <c r="AI14" s="146">
        <f t="shared" si="2"/>
        <v>0</v>
      </c>
    </row>
    <row r="15" spans="1:36" ht="15.75" x14ac:dyDescent="0.25">
      <c r="A15" s="292"/>
      <c r="B15" s="296"/>
      <c r="C15" s="99" t="s">
        <v>110</v>
      </c>
      <c r="D15" s="188"/>
      <c r="E15" s="188"/>
      <c r="F15" s="188"/>
      <c r="G15" s="188">
        <v>14</v>
      </c>
      <c r="H15" s="181">
        <v>9</v>
      </c>
      <c r="I15" s="181">
        <v>22</v>
      </c>
      <c r="J15" s="181">
        <v>7</v>
      </c>
      <c r="K15" s="181">
        <v>10</v>
      </c>
      <c r="L15" s="181"/>
      <c r="M15" s="181"/>
      <c r="N15" s="181">
        <v>13</v>
      </c>
      <c r="O15" s="181">
        <v>9</v>
      </c>
      <c r="P15" s="269">
        <v>9</v>
      </c>
      <c r="Q15" s="269">
        <v>17</v>
      </c>
      <c r="R15" s="269">
        <v>4</v>
      </c>
      <c r="S15" s="269"/>
      <c r="T15" s="269"/>
      <c r="U15" s="269">
        <v>8</v>
      </c>
      <c r="V15" s="269">
        <v>10</v>
      </c>
      <c r="W15" s="269">
        <v>7</v>
      </c>
      <c r="X15" s="269">
        <v>12</v>
      </c>
      <c r="Y15" s="269">
        <v>4</v>
      </c>
      <c r="Z15" s="269"/>
      <c r="AA15" s="269"/>
      <c r="AB15" s="269">
        <v>12</v>
      </c>
      <c r="AC15" s="181">
        <v>10</v>
      </c>
      <c r="AD15" s="275">
        <v>12</v>
      </c>
      <c r="AE15" s="269">
        <v>12</v>
      </c>
      <c r="AF15" s="269">
        <v>16</v>
      </c>
      <c r="AG15" s="269"/>
      <c r="AH15" s="269"/>
      <c r="AI15" s="146">
        <f t="shared" si="2"/>
        <v>217</v>
      </c>
    </row>
    <row r="16" spans="1:36" ht="15.75" x14ac:dyDescent="0.25">
      <c r="A16" s="292"/>
      <c r="B16" s="296"/>
      <c r="C16" s="99" t="s">
        <v>111</v>
      </c>
      <c r="D16" s="188"/>
      <c r="E16" s="188"/>
      <c r="F16" s="188"/>
      <c r="G16" s="188">
        <v>0</v>
      </c>
      <c r="H16" s="181">
        <v>0</v>
      </c>
      <c r="I16" s="181">
        <v>0</v>
      </c>
      <c r="J16" s="181">
        <v>0</v>
      </c>
      <c r="K16" s="181">
        <v>0</v>
      </c>
      <c r="L16" s="181"/>
      <c r="M16" s="181"/>
      <c r="N16" s="181">
        <v>0</v>
      </c>
      <c r="O16" s="181">
        <v>0</v>
      </c>
      <c r="P16" s="269">
        <v>0</v>
      </c>
      <c r="Q16" s="269">
        <v>0</v>
      </c>
      <c r="R16" s="269">
        <v>0</v>
      </c>
      <c r="S16" s="269"/>
      <c r="T16" s="269"/>
      <c r="U16" s="269">
        <v>0</v>
      </c>
      <c r="V16" s="269">
        <v>0</v>
      </c>
      <c r="W16" s="269">
        <v>0</v>
      </c>
      <c r="X16" s="269">
        <v>0</v>
      </c>
      <c r="Y16" s="269">
        <v>0</v>
      </c>
      <c r="Z16" s="269"/>
      <c r="AA16" s="269"/>
      <c r="AB16" s="269">
        <v>0</v>
      </c>
      <c r="AC16" s="181">
        <v>0</v>
      </c>
      <c r="AD16" s="275">
        <v>0</v>
      </c>
      <c r="AE16" s="269">
        <v>0</v>
      </c>
      <c r="AF16" s="269">
        <v>0</v>
      </c>
      <c r="AG16" s="269"/>
      <c r="AH16" s="269"/>
      <c r="AI16" s="146">
        <f t="shared" si="2"/>
        <v>0</v>
      </c>
    </row>
    <row r="17" spans="1:36" ht="15.75" x14ac:dyDescent="0.25">
      <c r="A17" s="292"/>
      <c r="B17" s="296"/>
      <c r="C17" s="99" t="s">
        <v>112</v>
      </c>
      <c r="D17" s="188"/>
      <c r="E17" s="188"/>
      <c r="F17" s="188"/>
      <c r="G17" s="188">
        <v>0</v>
      </c>
      <c r="H17" s="181">
        <v>0</v>
      </c>
      <c r="I17" s="181">
        <v>0</v>
      </c>
      <c r="J17" s="181">
        <v>0</v>
      </c>
      <c r="K17" s="181">
        <v>0</v>
      </c>
      <c r="L17" s="181"/>
      <c r="M17" s="181"/>
      <c r="N17" s="181">
        <v>0</v>
      </c>
      <c r="O17" s="181">
        <v>0</v>
      </c>
      <c r="P17" s="269">
        <v>64</v>
      </c>
      <c r="Q17" s="269">
        <v>82</v>
      </c>
      <c r="R17" s="269">
        <v>58</v>
      </c>
      <c r="S17" s="269"/>
      <c r="T17" s="269"/>
      <c r="U17" s="269">
        <v>71</v>
      </c>
      <c r="V17" s="269">
        <v>67</v>
      </c>
      <c r="W17" s="269">
        <v>58</v>
      </c>
      <c r="X17" s="269">
        <v>64</v>
      </c>
      <c r="Y17" s="269">
        <v>66</v>
      </c>
      <c r="Z17" s="269"/>
      <c r="AA17" s="269"/>
      <c r="AB17" s="269">
        <v>70</v>
      </c>
      <c r="AC17" s="181">
        <v>0</v>
      </c>
      <c r="AD17" s="275">
        <v>61</v>
      </c>
      <c r="AE17" s="269">
        <v>75</v>
      </c>
      <c r="AF17" s="269">
        <v>77</v>
      </c>
      <c r="AG17" s="269"/>
      <c r="AH17" s="269"/>
      <c r="AI17" s="147">
        <f t="shared" si="2"/>
        <v>813</v>
      </c>
    </row>
    <row r="18" spans="1:36" ht="15.75" x14ac:dyDescent="0.25">
      <c r="A18" s="292"/>
      <c r="B18" s="296"/>
      <c r="C18" s="99" t="s">
        <v>113</v>
      </c>
      <c r="D18" s="188"/>
      <c r="E18" s="188"/>
      <c r="F18" s="188"/>
      <c r="G18" s="188">
        <v>0</v>
      </c>
      <c r="H18" s="181">
        <v>0</v>
      </c>
      <c r="I18" s="181">
        <v>0</v>
      </c>
      <c r="J18" s="181">
        <v>0</v>
      </c>
      <c r="K18" s="181">
        <v>0</v>
      </c>
      <c r="L18" s="181"/>
      <c r="M18" s="181"/>
      <c r="N18" s="181">
        <v>0</v>
      </c>
      <c r="O18" s="181">
        <v>0</v>
      </c>
      <c r="P18" s="269">
        <v>4</v>
      </c>
      <c r="Q18" s="269">
        <v>5</v>
      </c>
      <c r="R18" s="269">
        <v>3</v>
      </c>
      <c r="S18" s="269"/>
      <c r="T18" s="269"/>
      <c r="U18" s="269">
        <v>8</v>
      </c>
      <c r="V18" s="269">
        <v>5</v>
      </c>
      <c r="W18" s="269">
        <v>3</v>
      </c>
      <c r="X18" s="269">
        <v>7</v>
      </c>
      <c r="Y18" s="269">
        <v>2</v>
      </c>
      <c r="Z18" s="269"/>
      <c r="AA18" s="269"/>
      <c r="AB18" s="269">
        <v>6</v>
      </c>
      <c r="AC18" s="181">
        <v>0</v>
      </c>
      <c r="AD18" s="275">
        <v>2</v>
      </c>
      <c r="AE18" s="269">
        <v>3</v>
      </c>
      <c r="AF18" s="269">
        <v>8</v>
      </c>
      <c r="AG18" s="269"/>
      <c r="AH18" s="269"/>
      <c r="AI18" s="147">
        <f t="shared" si="2"/>
        <v>56</v>
      </c>
    </row>
    <row r="19" spans="1:36" ht="16.5" thickBot="1" x14ac:dyDescent="0.3">
      <c r="A19" s="292"/>
      <c r="B19" s="296"/>
      <c r="C19" s="100" t="s">
        <v>114</v>
      </c>
      <c r="D19" s="188"/>
      <c r="E19" s="188"/>
      <c r="F19" s="188"/>
      <c r="G19" s="188">
        <v>170</v>
      </c>
      <c r="H19" s="181">
        <v>252</v>
      </c>
      <c r="I19" s="181">
        <v>127</v>
      </c>
      <c r="J19" s="181">
        <v>294</v>
      </c>
      <c r="K19" s="181">
        <v>166</v>
      </c>
      <c r="L19" s="181"/>
      <c r="M19" s="181"/>
      <c r="N19" s="181">
        <v>264</v>
      </c>
      <c r="O19" s="181">
        <v>204</v>
      </c>
      <c r="P19" s="269">
        <v>242</v>
      </c>
      <c r="Q19" s="269">
        <v>168</v>
      </c>
      <c r="R19" s="269">
        <v>200</v>
      </c>
      <c r="S19" s="269"/>
      <c r="T19" s="269"/>
      <c r="U19" s="269">
        <v>200</v>
      </c>
      <c r="V19" s="269">
        <v>192</v>
      </c>
      <c r="W19" s="269">
        <v>254</v>
      </c>
      <c r="X19" s="269">
        <v>259</v>
      </c>
      <c r="Y19" s="269">
        <v>195</v>
      </c>
      <c r="Z19" s="269"/>
      <c r="AA19" s="269"/>
      <c r="AB19" s="269">
        <v>198</v>
      </c>
      <c r="AC19" s="181">
        <v>192</v>
      </c>
      <c r="AD19" s="275">
        <v>259</v>
      </c>
      <c r="AE19" s="269">
        <v>225</v>
      </c>
      <c r="AF19" s="269">
        <v>172</v>
      </c>
      <c r="AG19" s="269"/>
      <c r="AH19" s="269"/>
      <c r="AI19" s="151">
        <f t="shared" si="2"/>
        <v>4233</v>
      </c>
    </row>
    <row r="20" spans="1:36" ht="18.75" x14ac:dyDescent="0.25">
      <c r="A20" s="292"/>
      <c r="B20" s="297" t="s">
        <v>72</v>
      </c>
      <c r="C20" s="298"/>
      <c r="D20" s="188"/>
      <c r="E20" s="182"/>
      <c r="F20" s="182"/>
      <c r="G20" s="182">
        <f>SUM(G5:G16,G19)</f>
        <v>599</v>
      </c>
      <c r="H20" s="182">
        <f t="shared" ref="H20:K20" si="3">SUM(H5:H16,H19)</f>
        <v>600</v>
      </c>
      <c r="I20" s="182">
        <f t="shared" si="3"/>
        <v>599</v>
      </c>
      <c r="J20" s="182">
        <f t="shared" si="3"/>
        <v>600</v>
      </c>
      <c r="K20" s="182">
        <f t="shared" si="3"/>
        <v>590</v>
      </c>
      <c r="L20" s="182"/>
      <c r="M20" s="182"/>
      <c r="N20" s="182">
        <f t="shared" ref="N20" si="4">SUM(N5:N16,N19)</f>
        <v>600</v>
      </c>
      <c r="O20" s="182">
        <f t="shared" ref="O20" si="5">SUM(O5:O16,O19)</f>
        <v>600</v>
      </c>
      <c r="P20" s="182">
        <f t="shared" ref="P20" si="6">SUM(P5:P16,P19)</f>
        <v>600</v>
      </c>
      <c r="Q20" s="182">
        <f t="shared" ref="Q20" si="7">SUM(Q5:Q16,Q19)</f>
        <v>600</v>
      </c>
      <c r="R20" s="182">
        <f t="shared" ref="R20" si="8">SUM(R5:R16,R19)</f>
        <v>504</v>
      </c>
      <c r="S20" s="182"/>
      <c r="T20" s="182"/>
      <c r="U20" s="182">
        <f t="shared" ref="U20" si="9">SUM(U5:U16,U19)</f>
        <v>600</v>
      </c>
      <c r="V20" s="182">
        <f t="shared" ref="V20" si="10">SUM(V5:V16,V19)</f>
        <v>600</v>
      </c>
      <c r="W20" s="182">
        <f t="shared" ref="W20" si="11">SUM(W5:W16,W19)</f>
        <v>600</v>
      </c>
      <c r="X20" s="182">
        <f t="shared" ref="X20" si="12">SUM(X5:X16,X19)</f>
        <v>600</v>
      </c>
      <c r="Y20" s="182">
        <f t="shared" ref="Y20" si="13">SUM(Y5:Y16,Y19)</f>
        <v>550</v>
      </c>
      <c r="Z20" s="182"/>
      <c r="AA20" s="182"/>
      <c r="AB20" s="182">
        <f t="shared" ref="AB20" si="14">SUM(AB5:AB16,AB19)</f>
        <v>600</v>
      </c>
      <c r="AC20" s="182">
        <f t="shared" ref="AC20" si="15">SUM(AC5:AC16,AC19)</f>
        <v>600</v>
      </c>
      <c r="AD20" s="182">
        <f t="shared" ref="AD20" si="16">SUM(AD5:AD16,AD19)</f>
        <v>600</v>
      </c>
      <c r="AE20" s="182">
        <f t="shared" ref="AE20" si="17">SUM(AE5:AE16,AE19)</f>
        <v>600</v>
      </c>
      <c r="AF20" s="182">
        <f t="shared" ref="AF20" si="18">SUM(AF5:AF16,AF19)</f>
        <v>600</v>
      </c>
      <c r="AG20" s="271"/>
      <c r="AH20" s="271"/>
      <c r="AI20" s="150">
        <f t="shared" si="2"/>
        <v>11842</v>
      </c>
    </row>
    <row r="21" spans="1:36" ht="18.75" x14ac:dyDescent="0.25">
      <c r="A21" s="292"/>
      <c r="B21" s="299" t="s">
        <v>71</v>
      </c>
      <c r="C21" s="300"/>
      <c r="D21" s="104"/>
      <c r="E21" s="104"/>
      <c r="F21" s="104"/>
      <c r="G21" s="104">
        <v>592</v>
      </c>
      <c r="H21" s="104">
        <v>586</v>
      </c>
      <c r="I21" s="104">
        <v>569</v>
      </c>
      <c r="J21" s="104">
        <v>591</v>
      </c>
      <c r="K21" s="104">
        <v>568</v>
      </c>
      <c r="L21" s="104"/>
      <c r="M21" s="104"/>
      <c r="N21" s="104">
        <v>591</v>
      </c>
      <c r="O21" s="104">
        <v>597</v>
      </c>
      <c r="P21" s="270">
        <v>584</v>
      </c>
      <c r="Q21" s="270">
        <v>589</v>
      </c>
      <c r="R21" s="270">
        <v>491</v>
      </c>
      <c r="S21" s="270"/>
      <c r="T21" s="270"/>
      <c r="U21" s="270">
        <v>578</v>
      </c>
      <c r="V21" s="270">
        <v>578</v>
      </c>
      <c r="W21" s="270">
        <v>591</v>
      </c>
      <c r="X21" s="270">
        <v>588</v>
      </c>
      <c r="Y21" s="270">
        <v>542</v>
      </c>
      <c r="Z21" s="270"/>
      <c r="AA21" s="270"/>
      <c r="AB21" s="270">
        <v>590</v>
      </c>
      <c r="AC21" s="104">
        <v>588</v>
      </c>
      <c r="AD21" s="277">
        <v>582</v>
      </c>
      <c r="AE21" s="270">
        <v>590</v>
      </c>
      <c r="AF21" s="270">
        <v>581</v>
      </c>
      <c r="AG21" s="270"/>
      <c r="AH21" s="270"/>
      <c r="AI21" s="145">
        <f t="shared" si="2"/>
        <v>11566</v>
      </c>
    </row>
    <row r="22" spans="1:36" ht="18.75" x14ac:dyDescent="0.25">
      <c r="A22" s="292"/>
      <c r="B22" s="301" t="s">
        <v>115</v>
      </c>
      <c r="C22" s="302"/>
      <c r="D22" s="104"/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277">
        <v>600</v>
      </c>
      <c r="AE22" s="270">
        <v>600</v>
      </c>
      <c r="AF22" s="270">
        <v>600</v>
      </c>
      <c r="AG22" s="270"/>
      <c r="AH22" s="270"/>
      <c r="AI22" s="146">
        <f t="shared" si="2"/>
        <v>12000</v>
      </c>
    </row>
    <row r="23" spans="1:36" ht="18.75" x14ac:dyDescent="0.25">
      <c r="A23" s="292"/>
      <c r="B23" s="301" t="s">
        <v>125</v>
      </c>
      <c r="C23" s="302"/>
      <c r="D23" s="104"/>
      <c r="E23" s="104"/>
      <c r="F23" s="104"/>
      <c r="G23" s="104">
        <f t="shared" ref="G23:I23" si="19">G22-G21</f>
        <v>8</v>
      </c>
      <c r="H23" s="104">
        <f t="shared" si="19"/>
        <v>14</v>
      </c>
      <c r="I23" s="104">
        <f t="shared" si="19"/>
        <v>31</v>
      </c>
      <c r="J23" s="104">
        <f t="shared" ref="J23" si="20">J22-J21</f>
        <v>9</v>
      </c>
      <c r="K23" s="104">
        <f t="shared" ref="K23" si="21">K22-K21</f>
        <v>32</v>
      </c>
      <c r="L23" s="104"/>
      <c r="M23" s="104"/>
      <c r="N23" s="104">
        <f t="shared" ref="N23" si="22">N22-N21</f>
        <v>9</v>
      </c>
      <c r="O23" s="104">
        <f t="shared" ref="O23" si="23">O22-O21</f>
        <v>3</v>
      </c>
      <c r="P23" s="104">
        <f t="shared" ref="P23" si="24">P22-P21</f>
        <v>16</v>
      </c>
      <c r="Q23" s="104">
        <f t="shared" ref="Q23" si="25">Q22-Q21</f>
        <v>11</v>
      </c>
      <c r="R23" s="104">
        <f t="shared" ref="R23" si="26">R22-R21</f>
        <v>109</v>
      </c>
      <c r="S23" s="104"/>
      <c r="T23" s="104"/>
      <c r="U23" s="104">
        <f t="shared" ref="U23" si="27">U22-U21</f>
        <v>22</v>
      </c>
      <c r="V23" s="104">
        <f t="shared" ref="V23" si="28">V22-V21</f>
        <v>22</v>
      </c>
      <c r="W23" s="104">
        <f t="shared" ref="W23" si="29">W22-W21</f>
        <v>9</v>
      </c>
      <c r="X23" s="104">
        <f t="shared" ref="X23" si="30">X22-X21</f>
        <v>12</v>
      </c>
      <c r="Y23" s="104">
        <f t="shared" ref="Y23:AF23" si="31">Y22-Y21</f>
        <v>58</v>
      </c>
      <c r="Z23" s="104"/>
      <c r="AA23" s="104"/>
      <c r="AB23" s="104">
        <f t="shared" si="31"/>
        <v>10</v>
      </c>
      <c r="AC23" s="104">
        <f t="shared" si="31"/>
        <v>12</v>
      </c>
      <c r="AD23" s="104">
        <f t="shared" si="31"/>
        <v>18</v>
      </c>
      <c r="AE23" s="104">
        <f t="shared" si="31"/>
        <v>10</v>
      </c>
      <c r="AF23" s="104">
        <f t="shared" si="31"/>
        <v>19</v>
      </c>
      <c r="AG23" s="270"/>
      <c r="AH23" s="270"/>
      <c r="AI23" s="153">
        <f t="shared" si="2"/>
        <v>434</v>
      </c>
    </row>
    <row r="24" spans="1:36" ht="18.75" x14ac:dyDescent="0.25">
      <c r="A24" s="292"/>
      <c r="B24" s="301" t="s">
        <v>197</v>
      </c>
      <c r="C24" s="302"/>
      <c r="D24" s="104"/>
      <c r="E24" s="104"/>
      <c r="F24" s="104"/>
      <c r="G24" s="104">
        <f t="shared" ref="G24:I24" si="32">G22-G20</f>
        <v>1</v>
      </c>
      <c r="H24" s="104">
        <f t="shared" si="32"/>
        <v>0</v>
      </c>
      <c r="I24" s="104">
        <f t="shared" si="32"/>
        <v>1</v>
      </c>
      <c r="J24" s="104">
        <f t="shared" ref="J24:AB24" si="33">J22-J20</f>
        <v>0</v>
      </c>
      <c r="K24" s="104">
        <f t="shared" si="33"/>
        <v>10</v>
      </c>
      <c r="L24" s="104"/>
      <c r="M24" s="104"/>
      <c r="N24" s="104">
        <f t="shared" si="33"/>
        <v>0</v>
      </c>
      <c r="O24" s="104">
        <f t="shared" si="33"/>
        <v>0</v>
      </c>
      <c r="P24" s="104">
        <f t="shared" si="33"/>
        <v>0</v>
      </c>
      <c r="Q24" s="104">
        <f t="shared" si="33"/>
        <v>0</v>
      </c>
      <c r="R24" s="104">
        <f t="shared" si="33"/>
        <v>96</v>
      </c>
      <c r="S24" s="104"/>
      <c r="T24" s="104"/>
      <c r="U24" s="104">
        <f t="shared" si="33"/>
        <v>0</v>
      </c>
      <c r="V24" s="104">
        <f t="shared" si="33"/>
        <v>0</v>
      </c>
      <c r="W24" s="104">
        <f t="shared" si="33"/>
        <v>0</v>
      </c>
      <c r="X24" s="104">
        <f t="shared" si="33"/>
        <v>0</v>
      </c>
      <c r="Y24" s="104">
        <f t="shared" si="33"/>
        <v>50</v>
      </c>
      <c r="Z24" s="104"/>
      <c r="AA24" s="104"/>
      <c r="AB24" s="104">
        <f t="shared" si="33"/>
        <v>0</v>
      </c>
      <c r="AC24" s="104">
        <f t="shared" ref="AC24" si="34">AC22-AC20</f>
        <v>0</v>
      </c>
      <c r="AD24" s="277">
        <v>0</v>
      </c>
      <c r="AE24" s="270">
        <v>0</v>
      </c>
      <c r="AF24" s="270">
        <v>0</v>
      </c>
      <c r="AG24" s="270"/>
      <c r="AH24" s="270"/>
      <c r="AI24" s="153">
        <f t="shared" si="2"/>
        <v>158</v>
      </c>
    </row>
    <row r="25" spans="1:36" ht="16.5" thickBot="1" x14ac:dyDescent="0.3">
      <c r="A25" s="292"/>
      <c r="B25" s="303" t="s">
        <v>116</v>
      </c>
      <c r="C25" s="304"/>
      <c r="D25" s="104"/>
      <c r="E25" s="104"/>
      <c r="F25" s="104"/>
      <c r="G25" s="104">
        <f t="shared" ref="G25:I25" si="35">G6+G8+G10+G12+G14+G16</f>
        <v>0</v>
      </c>
      <c r="H25" s="104">
        <f t="shared" si="35"/>
        <v>0</v>
      </c>
      <c r="I25" s="104">
        <f t="shared" si="35"/>
        <v>0</v>
      </c>
      <c r="J25" s="104">
        <f t="shared" ref="J25:AB25" si="36">J6+J8+J10+J12+J14+J16</f>
        <v>0</v>
      </c>
      <c r="K25" s="104">
        <f t="shared" si="36"/>
        <v>0</v>
      </c>
      <c r="L25" s="104"/>
      <c r="M25" s="104"/>
      <c r="N25" s="104">
        <f t="shared" si="36"/>
        <v>0</v>
      </c>
      <c r="O25" s="104">
        <f t="shared" si="36"/>
        <v>0</v>
      </c>
      <c r="P25" s="104">
        <f t="shared" si="36"/>
        <v>0</v>
      </c>
      <c r="Q25" s="104">
        <f t="shared" si="36"/>
        <v>0</v>
      </c>
      <c r="R25" s="104">
        <f t="shared" si="36"/>
        <v>0</v>
      </c>
      <c r="S25" s="104"/>
      <c r="T25" s="104"/>
      <c r="U25" s="104">
        <f t="shared" si="36"/>
        <v>0</v>
      </c>
      <c r="V25" s="104">
        <f t="shared" si="36"/>
        <v>0</v>
      </c>
      <c r="W25" s="104">
        <f t="shared" si="36"/>
        <v>0</v>
      </c>
      <c r="X25" s="104">
        <f t="shared" si="36"/>
        <v>0</v>
      </c>
      <c r="Y25" s="104">
        <f t="shared" si="36"/>
        <v>0</v>
      </c>
      <c r="Z25" s="104"/>
      <c r="AA25" s="104"/>
      <c r="AB25" s="104">
        <f t="shared" si="36"/>
        <v>0</v>
      </c>
      <c r="AC25" s="104">
        <f t="shared" ref="AC25" si="37">AC6+AC8+AC10+AC12+AC14+AC16</f>
        <v>0</v>
      </c>
      <c r="AD25" s="277">
        <v>0</v>
      </c>
      <c r="AE25" s="270">
        <v>0</v>
      </c>
      <c r="AF25" s="270">
        <v>0</v>
      </c>
      <c r="AG25" s="270"/>
      <c r="AH25" s="270"/>
      <c r="AI25" s="149">
        <f t="shared" si="2"/>
        <v>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278"/>
      <c r="AE26" s="272"/>
      <c r="AF26" s="272"/>
      <c r="AG26" s="272"/>
      <c r="AH26" s="272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>
        <v>0</v>
      </c>
      <c r="H27" s="109">
        <v>0</v>
      </c>
      <c r="I27" s="109">
        <v>0</v>
      </c>
      <c r="J27" s="109">
        <v>0</v>
      </c>
      <c r="K27" s="109">
        <v>0</v>
      </c>
      <c r="L27" s="109"/>
      <c r="M27" s="109"/>
      <c r="N27" s="109">
        <v>0</v>
      </c>
      <c r="O27" s="109">
        <v>0</v>
      </c>
      <c r="P27" s="268">
        <v>0</v>
      </c>
      <c r="Q27" s="268">
        <v>0</v>
      </c>
      <c r="R27" s="268">
        <v>0</v>
      </c>
      <c r="S27" s="268"/>
      <c r="T27" s="268"/>
      <c r="U27" s="268">
        <v>0</v>
      </c>
      <c r="V27" s="268">
        <v>0</v>
      </c>
      <c r="W27" s="268">
        <v>0</v>
      </c>
      <c r="X27" s="268">
        <v>0</v>
      </c>
      <c r="Y27" s="268">
        <v>0</v>
      </c>
      <c r="Z27" s="268"/>
      <c r="AA27" s="268"/>
      <c r="AB27" s="268">
        <v>0</v>
      </c>
      <c r="AC27" s="274">
        <v>0</v>
      </c>
      <c r="AD27" s="274">
        <v>0</v>
      </c>
      <c r="AE27" s="268">
        <v>0</v>
      </c>
      <c r="AF27" s="268">
        <v>0</v>
      </c>
      <c r="AG27" s="268"/>
      <c r="AH27" s="268"/>
      <c r="AI27" s="110">
        <f t="shared" ref="AI27:AI48" si="38">SUM(D27:AH27)</f>
        <v>0</v>
      </c>
      <c r="AJ27" s="13"/>
    </row>
    <row r="28" spans="1:36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>
        <v>11</v>
      </c>
      <c r="H28" s="181">
        <v>9</v>
      </c>
      <c r="I28" s="181">
        <v>7</v>
      </c>
      <c r="J28" s="181">
        <v>9</v>
      </c>
      <c r="K28" s="181">
        <v>5</v>
      </c>
      <c r="L28" s="181"/>
      <c r="M28" s="181"/>
      <c r="N28" s="181">
        <v>5</v>
      </c>
      <c r="O28" s="181">
        <v>6</v>
      </c>
      <c r="P28" s="269">
        <v>6</v>
      </c>
      <c r="Q28" s="269">
        <v>10</v>
      </c>
      <c r="R28" s="269">
        <v>9</v>
      </c>
      <c r="S28" s="269"/>
      <c r="T28" s="269"/>
      <c r="U28" s="269">
        <v>9</v>
      </c>
      <c r="V28" s="269">
        <v>12</v>
      </c>
      <c r="W28" s="269">
        <v>6</v>
      </c>
      <c r="X28" s="269">
        <v>7</v>
      </c>
      <c r="Y28" s="269">
        <v>5</v>
      </c>
      <c r="Z28" s="269"/>
      <c r="AA28" s="269"/>
      <c r="AB28" s="269">
        <v>9</v>
      </c>
      <c r="AC28" s="275">
        <v>9</v>
      </c>
      <c r="AD28" s="275">
        <v>10</v>
      </c>
      <c r="AE28" s="269">
        <v>10</v>
      </c>
      <c r="AF28" s="269">
        <v>10</v>
      </c>
      <c r="AG28" s="269"/>
      <c r="AH28" s="269"/>
      <c r="AI28" s="146">
        <f t="shared" si="38"/>
        <v>164</v>
      </c>
    </row>
    <row r="29" spans="1:36" ht="15.75" x14ac:dyDescent="0.25">
      <c r="A29" s="306"/>
      <c r="B29" s="296"/>
      <c r="C29" s="99" t="s">
        <v>103</v>
      </c>
      <c r="D29" s="181"/>
      <c r="E29" s="181"/>
      <c r="F29" s="181"/>
      <c r="G29" s="181">
        <v>0</v>
      </c>
      <c r="H29" s="181">
        <v>0</v>
      </c>
      <c r="I29" s="181">
        <v>0</v>
      </c>
      <c r="J29" s="181">
        <v>0</v>
      </c>
      <c r="K29" s="181">
        <v>0</v>
      </c>
      <c r="L29" s="181"/>
      <c r="M29" s="181"/>
      <c r="N29" s="181">
        <v>0</v>
      </c>
      <c r="O29" s="181">
        <v>0</v>
      </c>
      <c r="P29" s="269">
        <v>0</v>
      </c>
      <c r="Q29" s="269">
        <v>0</v>
      </c>
      <c r="R29" s="269">
        <v>0</v>
      </c>
      <c r="S29" s="269"/>
      <c r="T29" s="269"/>
      <c r="U29" s="269">
        <v>0</v>
      </c>
      <c r="V29" s="269">
        <v>0</v>
      </c>
      <c r="W29" s="269">
        <v>0</v>
      </c>
      <c r="X29" s="269">
        <v>0</v>
      </c>
      <c r="Y29" s="269">
        <v>0</v>
      </c>
      <c r="Z29" s="269"/>
      <c r="AA29" s="269"/>
      <c r="AB29" s="269">
        <v>0</v>
      </c>
      <c r="AC29" s="275">
        <v>0</v>
      </c>
      <c r="AD29" s="275">
        <v>0</v>
      </c>
      <c r="AE29" s="269">
        <v>0</v>
      </c>
      <c r="AF29" s="269">
        <v>0</v>
      </c>
      <c r="AG29" s="269"/>
      <c r="AH29" s="269"/>
      <c r="AI29" s="146">
        <f t="shared" si="38"/>
        <v>0</v>
      </c>
    </row>
    <row r="30" spans="1:36" ht="15.75" x14ac:dyDescent="0.25">
      <c r="A30" s="306"/>
      <c r="B30" s="296"/>
      <c r="C30" s="99" t="s">
        <v>117</v>
      </c>
      <c r="D30" s="181"/>
      <c r="E30" s="181"/>
      <c r="F30" s="181"/>
      <c r="G30" s="181">
        <v>3</v>
      </c>
      <c r="H30" s="181">
        <v>10</v>
      </c>
      <c r="I30" s="181">
        <v>6</v>
      </c>
      <c r="J30" s="181">
        <v>11</v>
      </c>
      <c r="K30" s="181">
        <v>8</v>
      </c>
      <c r="L30" s="181"/>
      <c r="M30" s="181"/>
      <c r="N30" s="181">
        <v>12</v>
      </c>
      <c r="O30" s="181">
        <v>10</v>
      </c>
      <c r="P30" s="269">
        <v>16</v>
      </c>
      <c r="Q30" s="269">
        <v>18</v>
      </c>
      <c r="R30" s="269">
        <v>10</v>
      </c>
      <c r="S30" s="269"/>
      <c r="T30" s="269"/>
      <c r="U30" s="269">
        <v>9</v>
      </c>
      <c r="V30" s="269">
        <v>6</v>
      </c>
      <c r="W30" s="269">
        <v>7</v>
      </c>
      <c r="X30" s="269">
        <v>5</v>
      </c>
      <c r="Y30" s="269">
        <v>3</v>
      </c>
      <c r="Z30" s="269"/>
      <c r="AA30" s="269"/>
      <c r="AB30" s="269">
        <v>8</v>
      </c>
      <c r="AC30" s="275">
        <v>5</v>
      </c>
      <c r="AD30" s="275">
        <v>3</v>
      </c>
      <c r="AE30" s="269">
        <v>4</v>
      </c>
      <c r="AF30" s="269">
        <v>4</v>
      </c>
      <c r="AG30" s="269"/>
      <c r="AH30" s="269"/>
      <c r="AI30" s="146">
        <f t="shared" si="38"/>
        <v>158</v>
      </c>
    </row>
    <row r="31" spans="1:36" ht="15.75" x14ac:dyDescent="0.25">
      <c r="A31" s="306"/>
      <c r="B31" s="296"/>
      <c r="C31" s="99" t="s">
        <v>118</v>
      </c>
      <c r="D31" s="181"/>
      <c r="E31" s="181"/>
      <c r="F31" s="181"/>
      <c r="G31" s="181">
        <v>0</v>
      </c>
      <c r="H31" s="181">
        <v>0</v>
      </c>
      <c r="I31" s="181">
        <v>0</v>
      </c>
      <c r="J31" s="181">
        <v>0</v>
      </c>
      <c r="K31" s="181">
        <v>0</v>
      </c>
      <c r="L31" s="181"/>
      <c r="M31" s="181"/>
      <c r="N31" s="181">
        <v>0</v>
      </c>
      <c r="O31" s="181">
        <v>0</v>
      </c>
      <c r="P31" s="269">
        <v>0</v>
      </c>
      <c r="Q31" s="269">
        <v>0</v>
      </c>
      <c r="R31" s="269">
        <v>0</v>
      </c>
      <c r="S31" s="269"/>
      <c r="T31" s="269"/>
      <c r="U31" s="269">
        <v>0</v>
      </c>
      <c r="V31" s="269">
        <v>0</v>
      </c>
      <c r="W31" s="269">
        <v>0</v>
      </c>
      <c r="X31" s="269">
        <v>0</v>
      </c>
      <c r="Y31" s="269">
        <v>0</v>
      </c>
      <c r="Z31" s="269"/>
      <c r="AA31" s="269"/>
      <c r="AB31" s="269">
        <v>0</v>
      </c>
      <c r="AC31" s="275">
        <v>0</v>
      </c>
      <c r="AD31" s="275">
        <v>0</v>
      </c>
      <c r="AE31" s="269">
        <v>0</v>
      </c>
      <c r="AF31" s="269">
        <v>0</v>
      </c>
      <c r="AG31" s="269"/>
      <c r="AH31" s="269"/>
      <c r="AI31" s="146">
        <f t="shared" si="38"/>
        <v>0</v>
      </c>
    </row>
    <row r="32" spans="1:36" ht="15.75" x14ac:dyDescent="0.25">
      <c r="A32" s="306"/>
      <c r="B32" s="296"/>
      <c r="C32" s="99" t="s">
        <v>104</v>
      </c>
      <c r="D32" s="181"/>
      <c r="E32" s="181"/>
      <c r="F32" s="181"/>
      <c r="G32" s="181">
        <v>111</v>
      </c>
      <c r="H32" s="181">
        <v>106</v>
      </c>
      <c r="I32" s="181">
        <v>109</v>
      </c>
      <c r="J32" s="181">
        <v>107</v>
      </c>
      <c r="K32" s="181">
        <v>99</v>
      </c>
      <c r="L32" s="181"/>
      <c r="M32" s="181"/>
      <c r="N32" s="181">
        <v>105</v>
      </c>
      <c r="O32" s="181">
        <v>110</v>
      </c>
      <c r="P32" s="269">
        <v>101</v>
      </c>
      <c r="Q32" s="269">
        <v>110</v>
      </c>
      <c r="R32" s="269">
        <v>109</v>
      </c>
      <c r="S32" s="269"/>
      <c r="T32" s="269"/>
      <c r="U32" s="269">
        <v>102</v>
      </c>
      <c r="V32" s="269">
        <v>105</v>
      </c>
      <c r="W32" s="269">
        <v>106</v>
      </c>
      <c r="X32" s="269">
        <v>119</v>
      </c>
      <c r="Y32" s="269">
        <v>99</v>
      </c>
      <c r="Z32" s="269"/>
      <c r="AA32" s="269"/>
      <c r="AB32" s="269">
        <v>111</v>
      </c>
      <c r="AC32" s="275">
        <v>90</v>
      </c>
      <c r="AD32" s="275">
        <v>115</v>
      </c>
      <c r="AE32" s="269">
        <v>120</v>
      </c>
      <c r="AF32" s="269">
        <v>76</v>
      </c>
      <c r="AG32" s="269"/>
      <c r="AH32" s="269"/>
      <c r="AI32" s="146">
        <f t="shared" si="38"/>
        <v>2110</v>
      </c>
    </row>
    <row r="33" spans="1:35" ht="15.75" x14ac:dyDescent="0.25">
      <c r="A33" s="306"/>
      <c r="B33" s="296"/>
      <c r="C33" s="99" t="s">
        <v>105</v>
      </c>
      <c r="D33" s="181"/>
      <c r="E33" s="181"/>
      <c r="F33" s="181"/>
      <c r="G33" s="181">
        <v>0</v>
      </c>
      <c r="H33" s="181">
        <v>0</v>
      </c>
      <c r="I33" s="181">
        <v>0</v>
      </c>
      <c r="J33" s="181">
        <v>0</v>
      </c>
      <c r="K33" s="181">
        <v>0</v>
      </c>
      <c r="L33" s="181"/>
      <c r="M33" s="181"/>
      <c r="N33" s="181">
        <v>0</v>
      </c>
      <c r="O33" s="181">
        <v>0</v>
      </c>
      <c r="P33" s="269">
        <v>0</v>
      </c>
      <c r="Q33" s="269">
        <v>0</v>
      </c>
      <c r="R33" s="269">
        <v>0</v>
      </c>
      <c r="S33" s="269"/>
      <c r="T33" s="269"/>
      <c r="U33" s="269">
        <v>0</v>
      </c>
      <c r="V33" s="269">
        <v>0</v>
      </c>
      <c r="W33" s="269">
        <v>0</v>
      </c>
      <c r="X33" s="269">
        <v>0</v>
      </c>
      <c r="Y33" s="269">
        <v>0</v>
      </c>
      <c r="Z33" s="269"/>
      <c r="AA33" s="269"/>
      <c r="AB33" s="269">
        <v>0</v>
      </c>
      <c r="AC33" s="275">
        <v>0</v>
      </c>
      <c r="AD33" s="275">
        <v>0</v>
      </c>
      <c r="AE33" s="269">
        <v>0</v>
      </c>
      <c r="AF33" s="269">
        <v>0</v>
      </c>
      <c r="AG33" s="269"/>
      <c r="AH33" s="269"/>
      <c r="AI33" s="146">
        <f t="shared" si="38"/>
        <v>0</v>
      </c>
    </row>
    <row r="34" spans="1:35" ht="15.75" x14ac:dyDescent="0.25">
      <c r="A34" s="306"/>
      <c r="B34" s="296"/>
      <c r="C34" s="99" t="s">
        <v>106</v>
      </c>
      <c r="D34" s="181"/>
      <c r="E34" s="181"/>
      <c r="F34" s="181"/>
      <c r="G34" s="181">
        <v>46</v>
      </c>
      <c r="H34" s="181">
        <v>43</v>
      </c>
      <c r="I34" s="181">
        <v>41</v>
      </c>
      <c r="J34" s="181">
        <v>37</v>
      </c>
      <c r="K34" s="181">
        <v>35</v>
      </c>
      <c r="L34" s="181"/>
      <c r="M34" s="181"/>
      <c r="N34" s="181">
        <v>47</v>
      </c>
      <c r="O34" s="181">
        <v>51</v>
      </c>
      <c r="P34" s="269">
        <v>51</v>
      </c>
      <c r="Q34" s="269">
        <v>54</v>
      </c>
      <c r="R34" s="269">
        <v>52</v>
      </c>
      <c r="S34" s="269"/>
      <c r="T34" s="269"/>
      <c r="U34" s="269">
        <v>40</v>
      </c>
      <c r="V34" s="269">
        <v>33</v>
      </c>
      <c r="W34" s="269">
        <v>39</v>
      </c>
      <c r="X34" s="269">
        <v>45</v>
      </c>
      <c r="Y34" s="269">
        <v>39</v>
      </c>
      <c r="Z34" s="269"/>
      <c r="AA34" s="269"/>
      <c r="AB34" s="269">
        <v>43</v>
      </c>
      <c r="AC34" s="275">
        <v>32</v>
      </c>
      <c r="AD34" s="275">
        <v>50</v>
      </c>
      <c r="AE34" s="269">
        <v>42</v>
      </c>
      <c r="AF34" s="269">
        <v>36</v>
      </c>
      <c r="AG34" s="269"/>
      <c r="AH34" s="269"/>
      <c r="AI34" s="146">
        <f t="shared" si="38"/>
        <v>856</v>
      </c>
    </row>
    <row r="35" spans="1:35" ht="15.75" x14ac:dyDescent="0.25">
      <c r="A35" s="306"/>
      <c r="B35" s="296"/>
      <c r="C35" s="99" t="s">
        <v>107</v>
      </c>
      <c r="D35" s="181"/>
      <c r="E35" s="181"/>
      <c r="F35" s="181"/>
      <c r="G35" s="181">
        <v>0</v>
      </c>
      <c r="H35" s="181">
        <v>0</v>
      </c>
      <c r="I35" s="181">
        <v>0</v>
      </c>
      <c r="J35" s="181">
        <v>0</v>
      </c>
      <c r="K35" s="181">
        <v>0</v>
      </c>
      <c r="L35" s="181"/>
      <c r="M35" s="181"/>
      <c r="N35" s="181">
        <v>0</v>
      </c>
      <c r="O35" s="181">
        <v>0</v>
      </c>
      <c r="P35" s="269">
        <v>0</v>
      </c>
      <c r="Q35" s="269">
        <v>0</v>
      </c>
      <c r="R35" s="269">
        <v>0</v>
      </c>
      <c r="S35" s="269"/>
      <c r="T35" s="269"/>
      <c r="U35" s="269">
        <v>0</v>
      </c>
      <c r="V35" s="269">
        <v>0</v>
      </c>
      <c r="W35" s="269">
        <v>0</v>
      </c>
      <c r="X35" s="269">
        <v>0</v>
      </c>
      <c r="Y35" s="269">
        <v>0</v>
      </c>
      <c r="Z35" s="269"/>
      <c r="AA35" s="269"/>
      <c r="AB35" s="269">
        <v>0</v>
      </c>
      <c r="AC35" s="275">
        <v>0</v>
      </c>
      <c r="AD35" s="275">
        <v>0</v>
      </c>
      <c r="AE35" s="269">
        <v>0</v>
      </c>
      <c r="AF35" s="269">
        <v>0</v>
      </c>
      <c r="AG35" s="269"/>
      <c r="AH35" s="269"/>
      <c r="AI35" s="146">
        <f t="shared" si="38"/>
        <v>0</v>
      </c>
    </row>
    <row r="36" spans="1:35" ht="15.75" x14ac:dyDescent="0.25">
      <c r="A36" s="306"/>
      <c r="B36" s="296"/>
      <c r="C36" s="99" t="s">
        <v>108</v>
      </c>
      <c r="D36" s="181"/>
      <c r="E36" s="181"/>
      <c r="F36" s="181"/>
      <c r="G36" s="181">
        <v>71</v>
      </c>
      <c r="H36" s="181">
        <v>73</v>
      </c>
      <c r="I36" s="181">
        <v>64</v>
      </c>
      <c r="J36" s="181">
        <v>63</v>
      </c>
      <c r="K36" s="181">
        <v>67</v>
      </c>
      <c r="L36" s="181"/>
      <c r="M36" s="181"/>
      <c r="N36" s="181">
        <v>78</v>
      </c>
      <c r="O36" s="181">
        <v>72</v>
      </c>
      <c r="P36" s="269">
        <v>72</v>
      </c>
      <c r="Q36" s="269">
        <v>61</v>
      </c>
      <c r="R36" s="269">
        <v>62</v>
      </c>
      <c r="S36" s="269"/>
      <c r="T36" s="269"/>
      <c r="U36" s="269">
        <v>67</v>
      </c>
      <c r="V36" s="269">
        <v>68</v>
      </c>
      <c r="W36" s="269">
        <v>77</v>
      </c>
      <c r="X36" s="269">
        <v>77</v>
      </c>
      <c r="Y36" s="269">
        <v>68</v>
      </c>
      <c r="Z36" s="269"/>
      <c r="AA36" s="269"/>
      <c r="AB36" s="269">
        <v>76</v>
      </c>
      <c r="AC36" s="275">
        <v>60</v>
      </c>
      <c r="AD36" s="275">
        <v>71</v>
      </c>
      <c r="AE36" s="269">
        <v>75</v>
      </c>
      <c r="AF36" s="269">
        <v>58</v>
      </c>
      <c r="AG36" s="269"/>
      <c r="AH36" s="269"/>
      <c r="AI36" s="146">
        <f t="shared" si="38"/>
        <v>1380</v>
      </c>
    </row>
    <row r="37" spans="1:35" ht="15.75" x14ac:dyDescent="0.25">
      <c r="A37" s="306"/>
      <c r="B37" s="296"/>
      <c r="C37" s="99" t="s">
        <v>109</v>
      </c>
      <c r="D37" s="181"/>
      <c r="E37" s="181"/>
      <c r="F37" s="181"/>
      <c r="G37" s="181">
        <v>0</v>
      </c>
      <c r="H37" s="181">
        <v>0</v>
      </c>
      <c r="I37" s="181">
        <v>0</v>
      </c>
      <c r="J37" s="181">
        <v>0</v>
      </c>
      <c r="K37" s="181">
        <v>0</v>
      </c>
      <c r="L37" s="181"/>
      <c r="M37" s="181"/>
      <c r="N37" s="181">
        <v>0</v>
      </c>
      <c r="O37" s="181">
        <v>0</v>
      </c>
      <c r="P37" s="269">
        <v>0</v>
      </c>
      <c r="Q37" s="269">
        <v>0</v>
      </c>
      <c r="R37" s="269">
        <v>0</v>
      </c>
      <c r="S37" s="269"/>
      <c r="T37" s="269"/>
      <c r="U37" s="269">
        <v>0</v>
      </c>
      <c r="V37" s="269">
        <v>0</v>
      </c>
      <c r="W37" s="269">
        <v>0</v>
      </c>
      <c r="X37" s="269">
        <v>0</v>
      </c>
      <c r="Y37" s="269">
        <v>0</v>
      </c>
      <c r="Z37" s="269"/>
      <c r="AA37" s="269"/>
      <c r="AB37" s="269">
        <v>0</v>
      </c>
      <c r="AC37" s="275">
        <v>0</v>
      </c>
      <c r="AD37" s="275">
        <v>0</v>
      </c>
      <c r="AE37" s="269">
        <v>0</v>
      </c>
      <c r="AF37" s="269">
        <v>0</v>
      </c>
      <c r="AG37" s="269"/>
      <c r="AH37" s="269"/>
      <c r="AI37" s="146">
        <f t="shared" si="38"/>
        <v>0</v>
      </c>
    </row>
    <row r="38" spans="1:35" ht="15.75" x14ac:dyDescent="0.25">
      <c r="A38" s="306"/>
      <c r="B38" s="296"/>
      <c r="C38" s="99" t="s">
        <v>110</v>
      </c>
      <c r="D38" s="181"/>
      <c r="E38" s="181"/>
      <c r="F38" s="181"/>
      <c r="G38" s="181">
        <v>28</v>
      </c>
      <c r="H38" s="181">
        <v>16</v>
      </c>
      <c r="I38" s="181">
        <v>15</v>
      </c>
      <c r="J38" s="181">
        <v>19</v>
      </c>
      <c r="K38" s="181">
        <v>24</v>
      </c>
      <c r="L38" s="181"/>
      <c r="M38" s="181"/>
      <c r="N38" s="181">
        <v>23</v>
      </c>
      <c r="O38" s="181">
        <v>20</v>
      </c>
      <c r="P38" s="269">
        <v>17</v>
      </c>
      <c r="Q38" s="269">
        <v>17</v>
      </c>
      <c r="R38" s="269">
        <v>15</v>
      </c>
      <c r="S38" s="269"/>
      <c r="T38" s="269"/>
      <c r="U38" s="269">
        <v>17</v>
      </c>
      <c r="V38" s="269">
        <v>20</v>
      </c>
      <c r="W38" s="269">
        <v>14</v>
      </c>
      <c r="X38" s="269">
        <v>16</v>
      </c>
      <c r="Y38" s="269">
        <v>21</v>
      </c>
      <c r="Z38" s="269"/>
      <c r="AA38" s="269"/>
      <c r="AB38" s="269">
        <v>23</v>
      </c>
      <c r="AC38" s="275">
        <v>18</v>
      </c>
      <c r="AD38" s="275">
        <v>15</v>
      </c>
      <c r="AE38" s="269">
        <v>19</v>
      </c>
      <c r="AF38" s="269">
        <v>15</v>
      </c>
      <c r="AG38" s="269"/>
      <c r="AH38" s="269"/>
      <c r="AI38" s="146">
        <f t="shared" si="38"/>
        <v>372</v>
      </c>
    </row>
    <row r="39" spans="1:35" ht="15.75" x14ac:dyDescent="0.25">
      <c r="A39" s="306"/>
      <c r="B39" s="296"/>
      <c r="C39" s="99" t="s">
        <v>111</v>
      </c>
      <c r="D39" s="181"/>
      <c r="E39" s="181"/>
      <c r="F39" s="181"/>
      <c r="G39" s="181">
        <v>0</v>
      </c>
      <c r="H39" s="181">
        <v>0</v>
      </c>
      <c r="I39" s="181">
        <v>0</v>
      </c>
      <c r="J39" s="181">
        <v>0</v>
      </c>
      <c r="K39" s="181">
        <v>0</v>
      </c>
      <c r="L39" s="181"/>
      <c r="M39" s="181"/>
      <c r="N39" s="181">
        <v>0</v>
      </c>
      <c r="O39" s="181">
        <v>0</v>
      </c>
      <c r="P39" s="269">
        <v>0</v>
      </c>
      <c r="Q39" s="269">
        <v>0</v>
      </c>
      <c r="R39" s="269">
        <v>0</v>
      </c>
      <c r="S39" s="269"/>
      <c r="T39" s="269"/>
      <c r="U39" s="269">
        <v>0</v>
      </c>
      <c r="V39" s="269">
        <v>0</v>
      </c>
      <c r="W39" s="269">
        <v>0</v>
      </c>
      <c r="X39" s="269">
        <v>0</v>
      </c>
      <c r="Y39" s="269">
        <v>0</v>
      </c>
      <c r="Z39" s="269"/>
      <c r="AA39" s="269"/>
      <c r="AB39" s="269">
        <v>0</v>
      </c>
      <c r="AC39" s="275">
        <v>0</v>
      </c>
      <c r="AD39" s="275">
        <v>0</v>
      </c>
      <c r="AE39" s="269">
        <v>0</v>
      </c>
      <c r="AF39" s="269">
        <v>0</v>
      </c>
      <c r="AG39" s="269"/>
      <c r="AH39" s="269"/>
      <c r="AI39" s="146">
        <f t="shared" si="38"/>
        <v>0</v>
      </c>
    </row>
    <row r="40" spans="1:35" ht="15.75" x14ac:dyDescent="0.25">
      <c r="A40" s="306"/>
      <c r="B40" s="296"/>
      <c r="C40" s="99" t="s">
        <v>112</v>
      </c>
      <c r="D40" s="181"/>
      <c r="E40" s="181"/>
      <c r="F40" s="181"/>
      <c r="G40" s="181">
        <v>0</v>
      </c>
      <c r="H40" s="181">
        <v>0</v>
      </c>
      <c r="I40" s="181">
        <v>0</v>
      </c>
      <c r="J40" s="181">
        <v>0</v>
      </c>
      <c r="K40" s="181">
        <v>0</v>
      </c>
      <c r="L40" s="181"/>
      <c r="M40" s="181"/>
      <c r="N40" s="181">
        <v>0</v>
      </c>
      <c r="O40" s="181">
        <v>0</v>
      </c>
      <c r="P40" s="269">
        <v>14</v>
      </c>
      <c r="Q40" s="269">
        <v>15</v>
      </c>
      <c r="R40" s="269">
        <v>14</v>
      </c>
      <c r="S40" s="269"/>
      <c r="T40" s="269"/>
      <c r="U40" s="269">
        <v>11</v>
      </c>
      <c r="V40" s="269">
        <v>13</v>
      </c>
      <c r="W40" s="269">
        <v>12</v>
      </c>
      <c r="X40" s="269">
        <v>15</v>
      </c>
      <c r="Y40" s="269">
        <v>11</v>
      </c>
      <c r="Z40" s="269"/>
      <c r="AA40" s="269"/>
      <c r="AB40" s="269">
        <v>10</v>
      </c>
      <c r="AC40" s="275">
        <v>11</v>
      </c>
      <c r="AD40" s="275">
        <v>12</v>
      </c>
      <c r="AE40" s="269">
        <v>14</v>
      </c>
      <c r="AF40" s="269">
        <v>10</v>
      </c>
      <c r="AG40" s="269"/>
      <c r="AH40" s="269"/>
      <c r="AI40" s="147">
        <f t="shared" si="38"/>
        <v>162</v>
      </c>
    </row>
    <row r="41" spans="1:35" ht="15.75" x14ac:dyDescent="0.25">
      <c r="A41" s="306"/>
      <c r="B41" s="296"/>
      <c r="C41" s="99" t="s">
        <v>113</v>
      </c>
      <c r="D41" s="181"/>
      <c r="E41" s="181"/>
      <c r="F41" s="181"/>
      <c r="G41" s="181">
        <v>0</v>
      </c>
      <c r="H41" s="181">
        <v>0</v>
      </c>
      <c r="I41" s="181">
        <v>0</v>
      </c>
      <c r="J41" s="181">
        <v>0</v>
      </c>
      <c r="K41" s="181">
        <v>0</v>
      </c>
      <c r="L41" s="181"/>
      <c r="M41" s="181"/>
      <c r="N41" s="181">
        <v>0</v>
      </c>
      <c r="O41" s="181">
        <v>0</v>
      </c>
      <c r="P41" s="269">
        <v>1</v>
      </c>
      <c r="Q41" s="269">
        <v>0</v>
      </c>
      <c r="R41" s="269">
        <v>1</v>
      </c>
      <c r="S41" s="269"/>
      <c r="T41" s="269"/>
      <c r="U41" s="269">
        <v>2</v>
      </c>
      <c r="V41" s="269">
        <v>1</v>
      </c>
      <c r="W41" s="269">
        <v>0</v>
      </c>
      <c r="X41" s="269">
        <v>0</v>
      </c>
      <c r="Y41" s="269">
        <v>1</v>
      </c>
      <c r="Z41" s="269"/>
      <c r="AA41" s="269"/>
      <c r="AB41" s="269">
        <v>1</v>
      </c>
      <c r="AC41" s="275">
        <v>0</v>
      </c>
      <c r="AD41" s="275">
        <v>0</v>
      </c>
      <c r="AE41" s="269">
        <v>0</v>
      </c>
      <c r="AF41" s="269">
        <v>2</v>
      </c>
      <c r="AG41" s="269"/>
      <c r="AH41" s="269"/>
      <c r="AI41" s="147">
        <f t="shared" si="38"/>
        <v>9</v>
      </c>
    </row>
    <row r="42" spans="1:35" ht="16.5" thickBot="1" x14ac:dyDescent="0.3">
      <c r="A42" s="306"/>
      <c r="B42" s="296"/>
      <c r="C42" s="100" t="s">
        <v>114</v>
      </c>
      <c r="D42" s="181"/>
      <c r="E42" s="181"/>
      <c r="F42" s="181"/>
      <c r="G42" s="181">
        <v>0</v>
      </c>
      <c r="H42" s="181">
        <v>13</v>
      </c>
      <c r="I42" s="181">
        <v>28</v>
      </c>
      <c r="J42" s="181">
        <v>24</v>
      </c>
      <c r="K42" s="181">
        <v>32</v>
      </c>
      <c r="L42" s="181"/>
      <c r="M42" s="181"/>
      <c r="N42" s="181">
        <v>0</v>
      </c>
      <c r="O42" s="181">
        <v>1</v>
      </c>
      <c r="P42" s="269">
        <v>7</v>
      </c>
      <c r="Q42" s="269">
        <v>0</v>
      </c>
      <c r="R42" s="269">
        <v>13</v>
      </c>
      <c r="S42" s="269"/>
      <c r="T42" s="269"/>
      <c r="U42" s="269">
        <v>26</v>
      </c>
      <c r="V42" s="269">
        <v>23</v>
      </c>
      <c r="W42" s="269">
        <v>2</v>
      </c>
      <c r="X42" s="269">
        <v>1</v>
      </c>
      <c r="Y42" s="269">
        <v>2</v>
      </c>
      <c r="Z42" s="269"/>
      <c r="AA42" s="269"/>
      <c r="AB42" s="269">
        <v>0</v>
      </c>
      <c r="AC42" s="275">
        <v>56</v>
      </c>
      <c r="AD42" s="275">
        <v>5</v>
      </c>
      <c r="AE42" s="269">
        <v>0</v>
      </c>
      <c r="AF42" s="269">
        <v>44</v>
      </c>
      <c r="AG42" s="269"/>
      <c r="AH42" s="269"/>
      <c r="AI42" s="151">
        <f t="shared" si="38"/>
        <v>277</v>
      </c>
    </row>
    <row r="43" spans="1:35" ht="18.75" x14ac:dyDescent="0.25">
      <c r="A43" s="306"/>
      <c r="B43" s="297" t="s">
        <v>72</v>
      </c>
      <c r="C43" s="298"/>
      <c r="D43" s="182"/>
      <c r="E43" s="182"/>
      <c r="F43" s="182"/>
      <c r="G43" s="182">
        <f t="shared" ref="G43:I43" si="39">SUM(G28:G42)</f>
        <v>270</v>
      </c>
      <c r="H43" s="182">
        <f t="shared" si="39"/>
        <v>270</v>
      </c>
      <c r="I43" s="182">
        <f t="shared" si="39"/>
        <v>270</v>
      </c>
      <c r="J43" s="182">
        <f t="shared" ref="J43:N43" si="40">SUM(J28:J42)</f>
        <v>270</v>
      </c>
      <c r="K43" s="182">
        <f t="shared" si="40"/>
        <v>270</v>
      </c>
      <c r="L43" s="182"/>
      <c r="M43" s="182"/>
      <c r="N43" s="182">
        <f t="shared" si="40"/>
        <v>270</v>
      </c>
      <c r="O43" s="182">
        <f>SUM(O28:O42)</f>
        <v>270</v>
      </c>
      <c r="P43" s="182">
        <f>IF(SUM(P28:P39,P42)=0,"",SUM(P28:P39,P42))</f>
        <v>270</v>
      </c>
      <c r="Q43" s="182">
        <f t="shared" ref="Q43:AC43" si="41">IF(SUM(Q28:Q39,Q42)=0,"",SUM(Q28:Q39,Q42))</f>
        <v>270</v>
      </c>
      <c r="R43" s="182">
        <f t="shared" si="41"/>
        <v>270</v>
      </c>
      <c r="S43" s="182" t="str">
        <f t="shared" si="41"/>
        <v/>
      </c>
      <c r="T43" s="182" t="str">
        <f t="shared" si="41"/>
        <v/>
      </c>
      <c r="U43" s="182">
        <f t="shared" si="41"/>
        <v>270</v>
      </c>
      <c r="V43" s="182">
        <f t="shared" si="41"/>
        <v>267</v>
      </c>
      <c r="W43" s="182">
        <f t="shared" si="41"/>
        <v>251</v>
      </c>
      <c r="X43" s="182">
        <f t="shared" si="41"/>
        <v>270</v>
      </c>
      <c r="Y43" s="182">
        <f t="shared" si="41"/>
        <v>237</v>
      </c>
      <c r="Z43" s="182" t="str">
        <f t="shared" si="41"/>
        <v/>
      </c>
      <c r="AA43" s="182" t="str">
        <f t="shared" si="41"/>
        <v/>
      </c>
      <c r="AB43" s="182">
        <f t="shared" si="41"/>
        <v>270</v>
      </c>
      <c r="AC43" s="182">
        <f t="shared" si="41"/>
        <v>270</v>
      </c>
      <c r="AD43" s="276">
        <v>270</v>
      </c>
      <c r="AE43" s="271">
        <v>270</v>
      </c>
      <c r="AF43" s="271">
        <v>244</v>
      </c>
      <c r="AG43" s="271"/>
      <c r="AH43" s="271"/>
      <c r="AI43" s="150">
        <f t="shared" si="38"/>
        <v>5319</v>
      </c>
    </row>
    <row r="44" spans="1:35" ht="18.75" x14ac:dyDescent="0.25">
      <c r="A44" s="306"/>
      <c r="B44" s="299" t="s">
        <v>71</v>
      </c>
      <c r="C44" s="300"/>
      <c r="D44" s="104"/>
      <c r="E44" s="104"/>
      <c r="F44" s="104"/>
      <c r="G44" s="104">
        <v>270</v>
      </c>
      <c r="H44" s="104">
        <v>270</v>
      </c>
      <c r="I44" s="104">
        <v>270</v>
      </c>
      <c r="J44" s="104">
        <v>270</v>
      </c>
      <c r="K44" s="104">
        <v>270</v>
      </c>
      <c r="L44" s="104"/>
      <c r="M44" s="104"/>
      <c r="N44" s="104">
        <v>270</v>
      </c>
      <c r="O44" s="104">
        <v>270</v>
      </c>
      <c r="P44" s="270">
        <v>270</v>
      </c>
      <c r="Q44" s="270">
        <v>270</v>
      </c>
      <c r="R44" s="270">
        <v>270</v>
      </c>
      <c r="S44" s="270"/>
      <c r="T44" s="270"/>
      <c r="U44" s="270">
        <v>270</v>
      </c>
      <c r="V44" s="270">
        <v>260</v>
      </c>
      <c r="W44" s="270">
        <v>236</v>
      </c>
      <c r="X44" s="270">
        <v>270</v>
      </c>
      <c r="Y44" s="270">
        <v>237</v>
      </c>
      <c r="Z44" s="270"/>
      <c r="AA44" s="270"/>
      <c r="AB44" s="270">
        <v>250</v>
      </c>
      <c r="AC44" s="277">
        <v>265</v>
      </c>
      <c r="AD44" s="277">
        <v>270</v>
      </c>
      <c r="AE44" s="270">
        <v>260</v>
      </c>
      <c r="AF44" s="270">
        <v>240</v>
      </c>
      <c r="AG44" s="270"/>
      <c r="AH44" s="270"/>
      <c r="AI44" s="145">
        <f t="shared" si="38"/>
        <v>5258</v>
      </c>
    </row>
    <row r="45" spans="1:35" ht="18.75" x14ac:dyDescent="0.25">
      <c r="A45" s="306"/>
      <c r="B45" s="301" t="s">
        <v>115</v>
      </c>
      <c r="C45" s="302"/>
      <c r="D45" s="104"/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277">
        <v>270</v>
      </c>
      <c r="AE45" s="270">
        <v>270</v>
      </c>
      <c r="AF45" s="270">
        <v>270</v>
      </c>
      <c r="AG45" s="270"/>
      <c r="AH45" s="270"/>
      <c r="AI45" s="146">
        <f t="shared" si="38"/>
        <v>5400</v>
      </c>
    </row>
    <row r="46" spans="1:35" ht="18.75" x14ac:dyDescent="0.25">
      <c r="A46" s="306"/>
      <c r="B46" s="301" t="s">
        <v>125</v>
      </c>
      <c r="C46" s="302"/>
      <c r="D46" s="104"/>
      <c r="E46" s="104"/>
      <c r="F46" s="104"/>
      <c r="G46" s="104">
        <f t="shared" ref="G46:I46" si="42">G45-G44</f>
        <v>0</v>
      </c>
      <c r="H46" s="104">
        <f t="shared" si="42"/>
        <v>0</v>
      </c>
      <c r="I46" s="104">
        <f t="shared" si="42"/>
        <v>0</v>
      </c>
      <c r="J46" s="104">
        <f t="shared" ref="J46:AC46" si="43">J45-J44</f>
        <v>0</v>
      </c>
      <c r="K46" s="104">
        <f t="shared" si="43"/>
        <v>0</v>
      </c>
      <c r="L46" s="104"/>
      <c r="M46" s="104"/>
      <c r="N46" s="104">
        <f t="shared" si="43"/>
        <v>0</v>
      </c>
      <c r="O46" s="104">
        <f t="shared" ref="O46" si="44">O45-O44</f>
        <v>0</v>
      </c>
      <c r="P46" s="104">
        <f t="shared" si="43"/>
        <v>0</v>
      </c>
      <c r="Q46" s="104">
        <f t="shared" si="43"/>
        <v>0</v>
      </c>
      <c r="R46" s="104">
        <f t="shared" si="43"/>
        <v>0</v>
      </c>
      <c r="S46" s="104"/>
      <c r="T46" s="104"/>
      <c r="U46" s="104">
        <f t="shared" si="43"/>
        <v>0</v>
      </c>
      <c r="V46" s="104">
        <f t="shared" si="43"/>
        <v>10</v>
      </c>
      <c r="W46" s="104">
        <f t="shared" si="43"/>
        <v>34</v>
      </c>
      <c r="X46" s="104">
        <f t="shared" si="43"/>
        <v>0</v>
      </c>
      <c r="Y46" s="104">
        <f t="shared" si="43"/>
        <v>33</v>
      </c>
      <c r="Z46" s="104"/>
      <c r="AA46" s="104"/>
      <c r="AB46" s="104">
        <f t="shared" si="43"/>
        <v>20</v>
      </c>
      <c r="AC46" s="104">
        <f t="shared" si="43"/>
        <v>5</v>
      </c>
      <c r="AD46" s="277">
        <v>0</v>
      </c>
      <c r="AE46" s="270">
        <v>10</v>
      </c>
      <c r="AF46" s="270">
        <v>30</v>
      </c>
      <c r="AG46" s="270"/>
      <c r="AH46" s="270"/>
      <c r="AI46" s="153">
        <f t="shared" si="38"/>
        <v>142</v>
      </c>
    </row>
    <row r="47" spans="1:35" ht="18.75" x14ac:dyDescent="0.25">
      <c r="A47" s="306"/>
      <c r="B47" s="301" t="s">
        <v>197</v>
      </c>
      <c r="C47" s="302"/>
      <c r="D47" s="104"/>
      <c r="E47" s="104"/>
      <c r="F47" s="104"/>
      <c r="G47" s="104">
        <f t="shared" ref="G47:I47" si="45">G45-G43</f>
        <v>0</v>
      </c>
      <c r="H47" s="104">
        <f t="shared" si="45"/>
        <v>0</v>
      </c>
      <c r="I47" s="104">
        <f t="shared" si="45"/>
        <v>0</v>
      </c>
      <c r="J47" s="104">
        <f t="shared" ref="J47:AB47" si="46">J45-J43</f>
        <v>0</v>
      </c>
      <c r="K47" s="104">
        <f t="shared" si="46"/>
        <v>0</v>
      </c>
      <c r="L47" s="104"/>
      <c r="M47" s="104"/>
      <c r="N47" s="104">
        <f t="shared" si="46"/>
        <v>0</v>
      </c>
      <c r="O47" s="104">
        <f t="shared" ref="O47" si="47">O45-O43</f>
        <v>0</v>
      </c>
      <c r="P47" s="104">
        <f t="shared" si="46"/>
        <v>0</v>
      </c>
      <c r="Q47" s="104">
        <f t="shared" si="46"/>
        <v>0</v>
      </c>
      <c r="R47" s="104">
        <f t="shared" si="46"/>
        <v>0</v>
      </c>
      <c r="S47" s="104"/>
      <c r="T47" s="104"/>
      <c r="U47" s="104">
        <f t="shared" si="46"/>
        <v>0</v>
      </c>
      <c r="V47" s="104">
        <f t="shared" si="46"/>
        <v>3</v>
      </c>
      <c r="W47" s="104">
        <f t="shared" si="46"/>
        <v>19</v>
      </c>
      <c r="X47" s="104">
        <f t="shared" si="46"/>
        <v>0</v>
      </c>
      <c r="Y47" s="104">
        <f t="shared" si="46"/>
        <v>33</v>
      </c>
      <c r="Z47" s="104"/>
      <c r="AA47" s="104"/>
      <c r="AB47" s="104">
        <f t="shared" si="46"/>
        <v>0</v>
      </c>
      <c r="AC47" s="104">
        <f>IF(OR(AC45="",AC43=""),0,AC45-AC43)</f>
        <v>0</v>
      </c>
      <c r="AD47" s="277">
        <v>0</v>
      </c>
      <c r="AE47" s="270">
        <v>0</v>
      </c>
      <c r="AF47" s="270">
        <v>26</v>
      </c>
      <c r="AG47" s="270"/>
      <c r="AH47" s="270"/>
      <c r="AI47" s="153">
        <f t="shared" si="38"/>
        <v>81</v>
      </c>
    </row>
    <row r="48" spans="1:35" ht="16.5" thickBot="1" x14ac:dyDescent="0.3">
      <c r="A48" s="306"/>
      <c r="B48" s="303" t="s">
        <v>116</v>
      </c>
      <c r="C48" s="304"/>
      <c r="D48" s="104"/>
      <c r="E48" s="104"/>
      <c r="F48" s="104"/>
      <c r="G48" s="104">
        <f t="shared" ref="G48:I48" si="48">G29+G31+G33+G35+G37+G39</f>
        <v>0</v>
      </c>
      <c r="H48" s="104">
        <f t="shared" si="48"/>
        <v>0</v>
      </c>
      <c r="I48" s="104">
        <f t="shared" si="48"/>
        <v>0</v>
      </c>
      <c r="J48" s="104">
        <f t="shared" ref="J48:AC48" si="49">J29+J31+J33+J35+J37+J39</f>
        <v>0</v>
      </c>
      <c r="K48" s="104">
        <f t="shared" si="49"/>
        <v>0</v>
      </c>
      <c r="L48" s="104"/>
      <c r="M48" s="104"/>
      <c r="N48" s="104">
        <f t="shared" si="49"/>
        <v>0</v>
      </c>
      <c r="O48" s="104">
        <f t="shared" ref="O48" si="50">O29+O31+O33+O35+O37+O39</f>
        <v>0</v>
      </c>
      <c r="P48" s="104">
        <f t="shared" si="49"/>
        <v>0</v>
      </c>
      <c r="Q48" s="104">
        <f t="shared" si="49"/>
        <v>0</v>
      </c>
      <c r="R48" s="104">
        <f t="shared" si="49"/>
        <v>0</v>
      </c>
      <c r="S48" s="104"/>
      <c r="T48" s="104"/>
      <c r="U48" s="104">
        <f t="shared" si="49"/>
        <v>0</v>
      </c>
      <c r="V48" s="104">
        <f t="shared" si="49"/>
        <v>0</v>
      </c>
      <c r="W48" s="104">
        <f t="shared" si="49"/>
        <v>0</v>
      </c>
      <c r="X48" s="104">
        <f t="shared" si="49"/>
        <v>0</v>
      </c>
      <c r="Y48" s="104">
        <f t="shared" si="49"/>
        <v>0</v>
      </c>
      <c r="Z48" s="104"/>
      <c r="AA48" s="104"/>
      <c r="AB48" s="104">
        <f t="shared" si="49"/>
        <v>0</v>
      </c>
      <c r="AC48" s="104">
        <f t="shared" si="49"/>
        <v>0</v>
      </c>
      <c r="AD48" s="277">
        <v>0</v>
      </c>
      <c r="AE48" s="270">
        <v>0</v>
      </c>
      <c r="AF48" s="270">
        <v>0</v>
      </c>
      <c r="AG48" s="270"/>
      <c r="AH48" s="270"/>
      <c r="AI48" s="149">
        <f t="shared" si="38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278"/>
      <c r="AE49" s="272"/>
      <c r="AF49" s="272"/>
      <c r="AG49" s="272"/>
      <c r="AH49" s="272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>
        <v>0</v>
      </c>
      <c r="H50" s="109">
        <v>14</v>
      </c>
      <c r="I50" s="109">
        <v>5</v>
      </c>
      <c r="J50" s="109">
        <v>6</v>
      </c>
      <c r="K50" s="109">
        <v>0</v>
      </c>
      <c r="L50" s="109"/>
      <c r="M50" s="109"/>
      <c r="N50" s="109">
        <v>0</v>
      </c>
      <c r="O50" s="268">
        <v>0</v>
      </c>
      <c r="P50" s="268">
        <v>0</v>
      </c>
      <c r="Q50" s="268">
        <v>0</v>
      </c>
      <c r="R50" s="268">
        <v>0</v>
      </c>
      <c r="S50" s="268"/>
      <c r="T50" s="268"/>
      <c r="U50" s="268">
        <v>0</v>
      </c>
      <c r="V50" s="268">
        <v>0</v>
      </c>
      <c r="W50" s="268">
        <v>0</v>
      </c>
      <c r="X50" s="268">
        <v>0</v>
      </c>
      <c r="Y50" s="268">
        <v>0</v>
      </c>
      <c r="Z50" s="268"/>
      <c r="AA50" s="268"/>
      <c r="AB50" s="268">
        <v>0</v>
      </c>
      <c r="AC50" s="274">
        <v>0</v>
      </c>
      <c r="AD50" s="274">
        <v>0</v>
      </c>
      <c r="AE50" s="268">
        <v>0</v>
      </c>
      <c r="AF50" s="268">
        <v>0</v>
      </c>
      <c r="AG50" s="268"/>
      <c r="AH50" s="268"/>
      <c r="AI50" s="110">
        <f t="shared" ref="AI50:AI71" si="51">SUM(D50:AH50)</f>
        <v>25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>
        <v>20</v>
      </c>
      <c r="H51" s="181">
        <v>19</v>
      </c>
      <c r="I51" s="181">
        <v>13</v>
      </c>
      <c r="J51" s="181">
        <v>16</v>
      </c>
      <c r="K51" s="181">
        <v>27</v>
      </c>
      <c r="L51" s="181"/>
      <c r="M51" s="181"/>
      <c r="N51" s="181">
        <v>15</v>
      </c>
      <c r="O51" s="269">
        <v>15</v>
      </c>
      <c r="P51" s="269">
        <v>14</v>
      </c>
      <c r="Q51" s="269">
        <v>16</v>
      </c>
      <c r="R51" s="269">
        <v>13</v>
      </c>
      <c r="S51" s="269"/>
      <c r="T51" s="269"/>
      <c r="U51" s="269">
        <v>20</v>
      </c>
      <c r="V51" s="269">
        <v>16</v>
      </c>
      <c r="W51" s="269">
        <v>13</v>
      </c>
      <c r="X51" s="269">
        <v>11</v>
      </c>
      <c r="Y51" s="269">
        <v>17</v>
      </c>
      <c r="Z51" s="269"/>
      <c r="AA51" s="269"/>
      <c r="AB51" s="269">
        <v>21</v>
      </c>
      <c r="AC51" s="275">
        <v>15</v>
      </c>
      <c r="AD51" s="275">
        <v>14</v>
      </c>
      <c r="AE51" s="269">
        <v>14</v>
      </c>
      <c r="AF51" s="269">
        <v>19</v>
      </c>
      <c r="AG51" s="269"/>
      <c r="AH51" s="269"/>
      <c r="AI51" s="146">
        <f t="shared" si="51"/>
        <v>328</v>
      </c>
    </row>
    <row r="52" spans="1:36" ht="15.75" x14ac:dyDescent="0.25">
      <c r="A52" s="292"/>
      <c r="B52" s="296"/>
      <c r="C52" s="99" t="s">
        <v>103</v>
      </c>
      <c r="D52" s="181"/>
      <c r="E52" s="181"/>
      <c r="F52" s="181"/>
      <c r="G52" s="181">
        <v>0</v>
      </c>
      <c r="H52" s="181">
        <v>0</v>
      </c>
      <c r="I52" s="181">
        <v>0</v>
      </c>
      <c r="J52" s="181">
        <v>0</v>
      </c>
      <c r="K52" s="181">
        <v>0</v>
      </c>
      <c r="L52" s="181"/>
      <c r="M52" s="181"/>
      <c r="N52" s="181">
        <v>0</v>
      </c>
      <c r="O52" s="269">
        <v>0</v>
      </c>
      <c r="P52" s="269">
        <v>0</v>
      </c>
      <c r="Q52" s="269">
        <v>0</v>
      </c>
      <c r="R52" s="269">
        <v>0</v>
      </c>
      <c r="S52" s="269"/>
      <c r="T52" s="269"/>
      <c r="U52" s="269">
        <v>0</v>
      </c>
      <c r="V52" s="269">
        <v>0</v>
      </c>
      <c r="W52" s="269">
        <v>0</v>
      </c>
      <c r="X52" s="269">
        <v>0</v>
      </c>
      <c r="Y52" s="269">
        <v>0</v>
      </c>
      <c r="Z52" s="269"/>
      <c r="AA52" s="269"/>
      <c r="AB52" s="269">
        <v>0</v>
      </c>
      <c r="AC52" s="275">
        <v>0</v>
      </c>
      <c r="AD52" s="275">
        <v>0</v>
      </c>
      <c r="AE52" s="269">
        <v>0</v>
      </c>
      <c r="AF52" s="269">
        <v>0</v>
      </c>
      <c r="AG52" s="269"/>
      <c r="AH52" s="269"/>
      <c r="AI52" s="146">
        <f t="shared" si="51"/>
        <v>0</v>
      </c>
    </row>
    <row r="53" spans="1:36" ht="15.75" x14ac:dyDescent="0.25">
      <c r="A53" s="292"/>
      <c r="B53" s="296"/>
      <c r="C53" s="99" t="s">
        <v>117</v>
      </c>
      <c r="D53" s="181"/>
      <c r="E53" s="181"/>
      <c r="F53" s="181"/>
      <c r="G53" s="181">
        <v>24</v>
      </c>
      <c r="H53" s="181">
        <v>10</v>
      </c>
      <c r="I53" s="181">
        <v>18</v>
      </c>
      <c r="J53" s="181">
        <v>18</v>
      </c>
      <c r="K53" s="181">
        <v>24</v>
      </c>
      <c r="L53" s="181"/>
      <c r="M53" s="181"/>
      <c r="N53" s="181">
        <v>17</v>
      </c>
      <c r="O53" s="269">
        <v>13</v>
      </c>
      <c r="P53" s="269">
        <v>18</v>
      </c>
      <c r="Q53" s="269">
        <v>16</v>
      </c>
      <c r="R53" s="269">
        <v>24</v>
      </c>
      <c r="S53" s="269"/>
      <c r="T53" s="269"/>
      <c r="U53" s="269">
        <v>13</v>
      </c>
      <c r="V53" s="269">
        <v>18</v>
      </c>
      <c r="W53" s="269">
        <v>14</v>
      </c>
      <c r="X53" s="269">
        <v>12</v>
      </c>
      <c r="Y53" s="269">
        <v>19</v>
      </c>
      <c r="Z53" s="269"/>
      <c r="AA53" s="269"/>
      <c r="AB53" s="269">
        <v>19</v>
      </c>
      <c r="AC53" s="275">
        <v>16</v>
      </c>
      <c r="AD53" s="275">
        <v>12</v>
      </c>
      <c r="AE53" s="269">
        <v>15</v>
      </c>
      <c r="AF53" s="269">
        <v>16</v>
      </c>
      <c r="AG53" s="269"/>
      <c r="AH53" s="269"/>
      <c r="AI53" s="146">
        <f t="shared" si="51"/>
        <v>336</v>
      </c>
    </row>
    <row r="54" spans="1:36" ht="15.75" x14ac:dyDescent="0.25">
      <c r="A54" s="292"/>
      <c r="B54" s="296"/>
      <c r="C54" s="99" t="s">
        <v>118</v>
      </c>
      <c r="D54" s="181"/>
      <c r="E54" s="181"/>
      <c r="F54" s="181"/>
      <c r="G54" s="181">
        <v>0</v>
      </c>
      <c r="H54" s="181">
        <v>0</v>
      </c>
      <c r="I54" s="181">
        <v>0</v>
      </c>
      <c r="J54" s="181">
        <v>0</v>
      </c>
      <c r="K54" s="181">
        <v>0</v>
      </c>
      <c r="L54" s="181"/>
      <c r="M54" s="181"/>
      <c r="N54" s="181">
        <v>0</v>
      </c>
      <c r="O54" s="269">
        <v>0</v>
      </c>
      <c r="P54" s="269">
        <v>0</v>
      </c>
      <c r="Q54" s="269">
        <v>0</v>
      </c>
      <c r="R54" s="269">
        <v>0</v>
      </c>
      <c r="S54" s="269"/>
      <c r="T54" s="269"/>
      <c r="U54" s="269">
        <v>0</v>
      </c>
      <c r="V54" s="269">
        <v>0</v>
      </c>
      <c r="W54" s="269">
        <v>0</v>
      </c>
      <c r="X54" s="269">
        <v>0</v>
      </c>
      <c r="Y54" s="269">
        <v>0</v>
      </c>
      <c r="Z54" s="269"/>
      <c r="AA54" s="269"/>
      <c r="AB54" s="269">
        <v>0</v>
      </c>
      <c r="AC54" s="275">
        <v>0</v>
      </c>
      <c r="AD54" s="275">
        <v>0</v>
      </c>
      <c r="AE54" s="269">
        <v>0</v>
      </c>
      <c r="AF54" s="269">
        <v>0</v>
      </c>
      <c r="AG54" s="269"/>
      <c r="AH54" s="269"/>
      <c r="AI54" s="146">
        <f t="shared" si="51"/>
        <v>0</v>
      </c>
    </row>
    <row r="55" spans="1:36" ht="15.75" x14ac:dyDescent="0.25">
      <c r="A55" s="292"/>
      <c r="B55" s="296"/>
      <c r="C55" s="99" t="s">
        <v>104</v>
      </c>
      <c r="D55" s="181"/>
      <c r="E55" s="181"/>
      <c r="F55" s="181"/>
      <c r="G55" s="181">
        <v>68</v>
      </c>
      <c r="H55" s="181">
        <v>79</v>
      </c>
      <c r="I55" s="181">
        <v>77</v>
      </c>
      <c r="J55" s="181">
        <v>67</v>
      </c>
      <c r="K55" s="181">
        <v>120</v>
      </c>
      <c r="L55" s="181"/>
      <c r="M55" s="181"/>
      <c r="N55" s="181">
        <v>84</v>
      </c>
      <c r="O55" s="269">
        <v>90</v>
      </c>
      <c r="P55" s="269">
        <v>92</v>
      </c>
      <c r="Q55" s="269">
        <v>97</v>
      </c>
      <c r="R55" s="269">
        <v>108</v>
      </c>
      <c r="S55" s="269"/>
      <c r="T55" s="269"/>
      <c r="U55" s="269">
        <v>109</v>
      </c>
      <c r="V55" s="269">
        <v>115</v>
      </c>
      <c r="W55" s="269">
        <v>93</v>
      </c>
      <c r="X55" s="269">
        <v>89</v>
      </c>
      <c r="Y55" s="269">
        <v>105</v>
      </c>
      <c r="Z55" s="269"/>
      <c r="AA55" s="269"/>
      <c r="AB55" s="269">
        <v>90</v>
      </c>
      <c r="AC55" s="275">
        <v>95</v>
      </c>
      <c r="AD55" s="275">
        <v>93</v>
      </c>
      <c r="AE55" s="269">
        <v>110</v>
      </c>
      <c r="AF55" s="269">
        <v>96</v>
      </c>
      <c r="AG55" s="269"/>
      <c r="AH55" s="269"/>
      <c r="AI55" s="146">
        <f t="shared" si="51"/>
        <v>1877</v>
      </c>
    </row>
    <row r="56" spans="1:36" ht="15.75" x14ac:dyDescent="0.25">
      <c r="A56" s="292"/>
      <c r="B56" s="296"/>
      <c r="C56" s="99" t="s">
        <v>105</v>
      </c>
      <c r="D56" s="181"/>
      <c r="E56" s="181"/>
      <c r="F56" s="181"/>
      <c r="G56" s="181">
        <v>0</v>
      </c>
      <c r="H56" s="181">
        <v>0</v>
      </c>
      <c r="I56" s="181">
        <v>1</v>
      </c>
      <c r="J56" s="181">
        <v>1</v>
      </c>
      <c r="K56" s="181">
        <v>0</v>
      </c>
      <c r="L56" s="181"/>
      <c r="M56" s="181"/>
      <c r="N56" s="181">
        <v>0</v>
      </c>
      <c r="O56" s="269">
        <v>0</v>
      </c>
      <c r="P56" s="269">
        <v>0</v>
      </c>
      <c r="Q56" s="269">
        <v>0</v>
      </c>
      <c r="R56" s="269">
        <v>0</v>
      </c>
      <c r="S56" s="269"/>
      <c r="T56" s="269"/>
      <c r="U56" s="269">
        <v>0</v>
      </c>
      <c r="V56" s="269">
        <v>0</v>
      </c>
      <c r="W56" s="269">
        <v>0</v>
      </c>
      <c r="X56" s="269">
        <v>0</v>
      </c>
      <c r="Y56" s="269">
        <v>0</v>
      </c>
      <c r="Z56" s="269"/>
      <c r="AA56" s="269"/>
      <c r="AB56" s="269">
        <v>0</v>
      </c>
      <c r="AC56" s="275">
        <v>0</v>
      </c>
      <c r="AD56" s="275">
        <v>0</v>
      </c>
      <c r="AE56" s="269">
        <v>0</v>
      </c>
      <c r="AF56" s="269">
        <v>0</v>
      </c>
      <c r="AG56" s="269"/>
      <c r="AH56" s="269"/>
      <c r="AI56" s="146">
        <f t="shared" si="51"/>
        <v>2</v>
      </c>
    </row>
    <row r="57" spans="1:36" ht="15.75" x14ac:dyDescent="0.25">
      <c r="A57" s="292"/>
      <c r="B57" s="296"/>
      <c r="C57" s="99" t="s">
        <v>106</v>
      </c>
      <c r="D57" s="181"/>
      <c r="E57" s="181"/>
      <c r="F57" s="181"/>
      <c r="G57" s="181">
        <v>44</v>
      </c>
      <c r="H57" s="181">
        <v>34</v>
      </c>
      <c r="I57" s="181">
        <v>34</v>
      </c>
      <c r="J57" s="181">
        <v>34</v>
      </c>
      <c r="K57" s="181">
        <v>54</v>
      </c>
      <c r="L57" s="181"/>
      <c r="M57" s="181"/>
      <c r="N57" s="181">
        <v>28</v>
      </c>
      <c r="O57" s="269">
        <v>27</v>
      </c>
      <c r="P57" s="269">
        <v>34</v>
      </c>
      <c r="Q57" s="269">
        <v>43</v>
      </c>
      <c r="R57" s="269">
        <v>48</v>
      </c>
      <c r="S57" s="269"/>
      <c r="T57" s="269"/>
      <c r="U57" s="269">
        <v>46</v>
      </c>
      <c r="V57" s="269">
        <v>43</v>
      </c>
      <c r="W57" s="269">
        <v>35</v>
      </c>
      <c r="X57" s="269">
        <v>36</v>
      </c>
      <c r="Y57" s="269">
        <v>50</v>
      </c>
      <c r="Z57" s="269"/>
      <c r="AA57" s="269"/>
      <c r="AB57" s="269">
        <v>46</v>
      </c>
      <c r="AC57" s="275">
        <v>35</v>
      </c>
      <c r="AD57" s="275">
        <v>23</v>
      </c>
      <c r="AE57" s="269">
        <v>24</v>
      </c>
      <c r="AF57" s="269">
        <v>44</v>
      </c>
      <c r="AG57" s="269"/>
      <c r="AH57" s="269"/>
      <c r="AI57" s="146">
        <f t="shared" si="51"/>
        <v>762</v>
      </c>
    </row>
    <row r="58" spans="1:36" ht="15.75" x14ac:dyDescent="0.25">
      <c r="A58" s="292"/>
      <c r="B58" s="296"/>
      <c r="C58" s="99" t="s">
        <v>107</v>
      </c>
      <c r="D58" s="181"/>
      <c r="E58" s="181"/>
      <c r="F58" s="181"/>
      <c r="G58" s="181">
        <v>0</v>
      </c>
      <c r="H58" s="181">
        <v>1</v>
      </c>
      <c r="I58" s="181">
        <v>0</v>
      </c>
      <c r="J58" s="181">
        <v>0</v>
      </c>
      <c r="K58" s="181">
        <v>0</v>
      </c>
      <c r="L58" s="181"/>
      <c r="M58" s="181"/>
      <c r="N58" s="181">
        <v>0</v>
      </c>
      <c r="O58" s="269">
        <v>0</v>
      </c>
      <c r="P58" s="269">
        <v>0</v>
      </c>
      <c r="Q58" s="269">
        <v>0</v>
      </c>
      <c r="R58" s="269">
        <v>0</v>
      </c>
      <c r="S58" s="269"/>
      <c r="T58" s="269"/>
      <c r="U58" s="269">
        <v>0</v>
      </c>
      <c r="V58" s="269">
        <v>0</v>
      </c>
      <c r="W58" s="269">
        <v>0</v>
      </c>
      <c r="X58" s="269">
        <v>0</v>
      </c>
      <c r="Y58" s="269">
        <v>0</v>
      </c>
      <c r="Z58" s="269"/>
      <c r="AA58" s="269"/>
      <c r="AB58" s="269">
        <v>0</v>
      </c>
      <c r="AC58" s="275">
        <v>0</v>
      </c>
      <c r="AD58" s="275">
        <v>0</v>
      </c>
      <c r="AE58" s="269">
        <v>0</v>
      </c>
      <c r="AF58" s="269">
        <v>0</v>
      </c>
      <c r="AG58" s="269"/>
      <c r="AH58" s="269"/>
      <c r="AI58" s="146">
        <f t="shared" si="51"/>
        <v>1</v>
      </c>
    </row>
    <row r="59" spans="1:36" ht="15.75" x14ac:dyDescent="0.25">
      <c r="A59" s="292"/>
      <c r="B59" s="296"/>
      <c r="C59" s="99" t="s">
        <v>108</v>
      </c>
      <c r="D59" s="181"/>
      <c r="E59" s="181"/>
      <c r="F59" s="181"/>
      <c r="G59" s="181">
        <v>72</v>
      </c>
      <c r="H59" s="181">
        <v>64</v>
      </c>
      <c r="I59" s="181">
        <v>73</v>
      </c>
      <c r="J59" s="181">
        <v>61</v>
      </c>
      <c r="K59" s="181">
        <v>87</v>
      </c>
      <c r="L59" s="181"/>
      <c r="M59" s="181"/>
      <c r="N59" s="181">
        <v>74</v>
      </c>
      <c r="O59" s="269">
        <v>74</v>
      </c>
      <c r="P59" s="269">
        <v>76</v>
      </c>
      <c r="Q59" s="269">
        <v>85</v>
      </c>
      <c r="R59" s="269">
        <v>93</v>
      </c>
      <c r="S59" s="269"/>
      <c r="T59" s="269"/>
      <c r="U59" s="269">
        <v>91</v>
      </c>
      <c r="V59" s="269">
        <v>79</v>
      </c>
      <c r="W59" s="269">
        <v>93</v>
      </c>
      <c r="X59" s="269">
        <v>82</v>
      </c>
      <c r="Y59" s="269">
        <v>99</v>
      </c>
      <c r="Z59" s="269"/>
      <c r="AA59" s="269"/>
      <c r="AB59" s="269">
        <v>79</v>
      </c>
      <c r="AC59" s="275">
        <v>75</v>
      </c>
      <c r="AD59" s="275">
        <v>82</v>
      </c>
      <c r="AE59" s="269">
        <v>81</v>
      </c>
      <c r="AF59" s="269">
        <v>90</v>
      </c>
      <c r="AG59" s="269"/>
      <c r="AH59" s="269"/>
      <c r="AI59" s="146">
        <f t="shared" si="51"/>
        <v>1610</v>
      </c>
    </row>
    <row r="60" spans="1:36" ht="15.75" x14ac:dyDescent="0.25">
      <c r="A60" s="292"/>
      <c r="B60" s="296"/>
      <c r="C60" s="99" t="s">
        <v>109</v>
      </c>
      <c r="D60" s="181"/>
      <c r="E60" s="181"/>
      <c r="F60" s="181"/>
      <c r="G60" s="181">
        <v>0</v>
      </c>
      <c r="H60" s="181">
        <v>0</v>
      </c>
      <c r="I60" s="181">
        <v>0</v>
      </c>
      <c r="J60" s="181">
        <v>0</v>
      </c>
      <c r="K60" s="181">
        <v>0</v>
      </c>
      <c r="L60" s="181"/>
      <c r="M60" s="181"/>
      <c r="N60" s="181">
        <v>0</v>
      </c>
      <c r="O60" s="269">
        <v>0</v>
      </c>
      <c r="P60" s="269">
        <v>0</v>
      </c>
      <c r="Q60" s="269">
        <v>0</v>
      </c>
      <c r="R60" s="269">
        <v>0</v>
      </c>
      <c r="S60" s="269"/>
      <c r="T60" s="269"/>
      <c r="U60" s="269">
        <v>0</v>
      </c>
      <c r="V60" s="269">
        <v>0</v>
      </c>
      <c r="W60" s="269">
        <v>0</v>
      </c>
      <c r="X60" s="269">
        <v>0</v>
      </c>
      <c r="Y60" s="269">
        <v>0</v>
      </c>
      <c r="Z60" s="269"/>
      <c r="AA60" s="269"/>
      <c r="AB60" s="269">
        <v>0</v>
      </c>
      <c r="AC60" s="275">
        <v>0</v>
      </c>
      <c r="AD60" s="275">
        <v>0</v>
      </c>
      <c r="AE60" s="269">
        <v>0</v>
      </c>
      <c r="AF60" s="269">
        <v>0</v>
      </c>
      <c r="AG60" s="269"/>
      <c r="AH60" s="269"/>
      <c r="AI60" s="146">
        <f t="shared" si="51"/>
        <v>0</v>
      </c>
    </row>
    <row r="61" spans="1:36" ht="15.75" x14ac:dyDescent="0.25">
      <c r="A61" s="292"/>
      <c r="B61" s="296"/>
      <c r="C61" s="99" t="s">
        <v>110</v>
      </c>
      <c r="D61" s="181"/>
      <c r="E61" s="181"/>
      <c r="F61" s="181"/>
      <c r="G61" s="181">
        <v>13</v>
      </c>
      <c r="H61" s="181">
        <v>16</v>
      </c>
      <c r="I61" s="181">
        <v>20</v>
      </c>
      <c r="J61" s="181">
        <v>9</v>
      </c>
      <c r="K61" s="181">
        <v>27</v>
      </c>
      <c r="L61" s="181"/>
      <c r="M61" s="181"/>
      <c r="N61" s="181">
        <v>13</v>
      </c>
      <c r="O61" s="269">
        <v>12</v>
      </c>
      <c r="P61" s="269">
        <v>16</v>
      </c>
      <c r="Q61" s="269">
        <v>13</v>
      </c>
      <c r="R61" s="269">
        <v>22</v>
      </c>
      <c r="S61" s="269"/>
      <c r="T61" s="269"/>
      <c r="U61" s="269">
        <v>17</v>
      </c>
      <c r="V61" s="269">
        <v>18</v>
      </c>
      <c r="W61" s="269">
        <v>23</v>
      </c>
      <c r="X61" s="269">
        <v>14</v>
      </c>
      <c r="Y61" s="269">
        <v>24</v>
      </c>
      <c r="Z61" s="269"/>
      <c r="AA61" s="269"/>
      <c r="AB61" s="269">
        <v>22</v>
      </c>
      <c r="AC61" s="275">
        <v>24</v>
      </c>
      <c r="AD61" s="275">
        <v>18</v>
      </c>
      <c r="AE61" s="269">
        <v>13</v>
      </c>
      <c r="AF61" s="269">
        <v>23</v>
      </c>
      <c r="AG61" s="269"/>
      <c r="AH61" s="269"/>
      <c r="AI61" s="146">
        <f t="shared" si="51"/>
        <v>357</v>
      </c>
    </row>
    <row r="62" spans="1:36" ht="15.75" x14ac:dyDescent="0.25">
      <c r="A62" s="292"/>
      <c r="B62" s="296"/>
      <c r="C62" s="99" t="s">
        <v>111</v>
      </c>
      <c r="D62" s="181"/>
      <c r="E62" s="181"/>
      <c r="F62" s="181"/>
      <c r="G62" s="181">
        <v>0</v>
      </c>
      <c r="H62" s="181">
        <v>0</v>
      </c>
      <c r="I62" s="181">
        <v>0</v>
      </c>
      <c r="J62" s="181">
        <v>0</v>
      </c>
      <c r="K62" s="181">
        <v>0</v>
      </c>
      <c r="L62" s="181"/>
      <c r="M62" s="181"/>
      <c r="N62" s="181">
        <v>0</v>
      </c>
      <c r="O62" s="269">
        <v>0</v>
      </c>
      <c r="P62" s="269">
        <v>0</v>
      </c>
      <c r="Q62" s="269">
        <v>0</v>
      </c>
      <c r="R62" s="269">
        <v>0</v>
      </c>
      <c r="S62" s="269"/>
      <c r="T62" s="269"/>
      <c r="U62" s="269">
        <v>0</v>
      </c>
      <c r="V62" s="269">
        <v>0</v>
      </c>
      <c r="W62" s="269">
        <v>0</v>
      </c>
      <c r="X62" s="269">
        <v>0</v>
      </c>
      <c r="Y62" s="269">
        <v>0</v>
      </c>
      <c r="Z62" s="269"/>
      <c r="AA62" s="269"/>
      <c r="AB62" s="269">
        <v>0</v>
      </c>
      <c r="AC62" s="275">
        <v>0</v>
      </c>
      <c r="AD62" s="275">
        <v>0</v>
      </c>
      <c r="AE62" s="269">
        <v>0</v>
      </c>
      <c r="AF62" s="269">
        <v>0</v>
      </c>
      <c r="AG62" s="269"/>
      <c r="AH62" s="269"/>
      <c r="AI62" s="146">
        <f t="shared" si="51"/>
        <v>0</v>
      </c>
    </row>
    <row r="63" spans="1:36" ht="15.75" x14ac:dyDescent="0.25">
      <c r="A63" s="292"/>
      <c r="B63" s="296"/>
      <c r="C63" s="99" t="s">
        <v>112</v>
      </c>
      <c r="D63" s="181"/>
      <c r="E63" s="181"/>
      <c r="F63" s="181"/>
      <c r="G63" s="181">
        <v>30</v>
      </c>
      <c r="H63" s="181">
        <v>45</v>
      </c>
      <c r="I63" s="181">
        <v>34</v>
      </c>
      <c r="J63" s="181">
        <v>16</v>
      </c>
      <c r="K63" s="181">
        <v>0</v>
      </c>
      <c r="L63" s="181"/>
      <c r="M63" s="181"/>
      <c r="N63" s="181">
        <v>0</v>
      </c>
      <c r="O63" s="269">
        <v>10</v>
      </c>
      <c r="P63" s="269">
        <v>14</v>
      </c>
      <c r="Q63" s="269">
        <v>17</v>
      </c>
      <c r="R63" s="269">
        <v>19</v>
      </c>
      <c r="S63" s="269"/>
      <c r="T63" s="269"/>
      <c r="U63" s="269">
        <v>19</v>
      </c>
      <c r="V63" s="269">
        <v>21</v>
      </c>
      <c r="W63" s="269">
        <v>20</v>
      </c>
      <c r="X63" s="269">
        <v>16</v>
      </c>
      <c r="Y63" s="269">
        <v>14</v>
      </c>
      <c r="Z63" s="269"/>
      <c r="AA63" s="269"/>
      <c r="AB63" s="269">
        <v>14</v>
      </c>
      <c r="AC63" s="275">
        <v>9</v>
      </c>
      <c r="AD63" s="275">
        <v>13</v>
      </c>
      <c r="AE63" s="269">
        <v>17</v>
      </c>
      <c r="AF63" s="269">
        <v>6</v>
      </c>
      <c r="AG63" s="269"/>
      <c r="AH63" s="269"/>
      <c r="AI63" s="147">
        <f t="shared" si="51"/>
        <v>334</v>
      </c>
    </row>
    <row r="64" spans="1:36" ht="15.75" x14ac:dyDescent="0.25">
      <c r="A64" s="292"/>
      <c r="B64" s="296"/>
      <c r="C64" s="99" t="s">
        <v>113</v>
      </c>
      <c r="D64" s="181"/>
      <c r="E64" s="181"/>
      <c r="F64" s="181"/>
      <c r="G64" s="181">
        <v>1</v>
      </c>
      <c r="H64" s="181">
        <v>6</v>
      </c>
      <c r="I64" s="181">
        <v>1</v>
      </c>
      <c r="J64" s="181">
        <v>3</v>
      </c>
      <c r="K64" s="181">
        <v>0</v>
      </c>
      <c r="L64" s="181"/>
      <c r="M64" s="181"/>
      <c r="N64" s="181">
        <v>0</v>
      </c>
      <c r="O64" s="269">
        <v>1</v>
      </c>
      <c r="P64" s="269">
        <v>1</v>
      </c>
      <c r="Q64" s="269">
        <v>4</v>
      </c>
      <c r="R64" s="269">
        <v>2</v>
      </c>
      <c r="S64" s="269"/>
      <c r="T64" s="269"/>
      <c r="U64" s="269">
        <v>3</v>
      </c>
      <c r="V64" s="269">
        <v>2</v>
      </c>
      <c r="W64" s="269">
        <v>4</v>
      </c>
      <c r="X64" s="269">
        <v>3</v>
      </c>
      <c r="Y64" s="269">
        <v>1</v>
      </c>
      <c r="Z64" s="269"/>
      <c r="AA64" s="269"/>
      <c r="AB64" s="269">
        <v>1</v>
      </c>
      <c r="AC64" s="275">
        <v>2</v>
      </c>
      <c r="AD64" s="275">
        <v>1</v>
      </c>
      <c r="AE64" s="269">
        <v>0</v>
      </c>
      <c r="AF64" s="269">
        <v>1</v>
      </c>
      <c r="AG64" s="269"/>
      <c r="AH64" s="269"/>
      <c r="AI64" s="147">
        <f t="shared" si="51"/>
        <v>37</v>
      </c>
    </row>
    <row r="65" spans="1:36" ht="16.5" thickBot="1" x14ac:dyDescent="0.3">
      <c r="A65" s="292"/>
      <c r="B65" s="296"/>
      <c r="C65" s="100" t="s">
        <v>114</v>
      </c>
      <c r="D65" s="181"/>
      <c r="E65" s="181"/>
      <c r="F65" s="181"/>
      <c r="G65" s="181">
        <v>150</v>
      </c>
      <c r="H65" s="181">
        <v>108</v>
      </c>
      <c r="I65" s="181">
        <v>181</v>
      </c>
      <c r="J65" s="181">
        <v>176</v>
      </c>
      <c r="K65" s="181">
        <v>161</v>
      </c>
      <c r="L65" s="181"/>
      <c r="M65" s="181"/>
      <c r="N65" s="181">
        <v>133</v>
      </c>
      <c r="O65" s="269">
        <v>137</v>
      </c>
      <c r="P65" s="269">
        <v>162</v>
      </c>
      <c r="Q65" s="269">
        <v>137</v>
      </c>
      <c r="R65" s="269">
        <v>157</v>
      </c>
      <c r="S65" s="269"/>
      <c r="T65" s="269"/>
      <c r="U65" s="269">
        <v>138</v>
      </c>
      <c r="V65" s="269">
        <v>177</v>
      </c>
      <c r="W65" s="269">
        <v>121</v>
      </c>
      <c r="X65" s="269">
        <v>143</v>
      </c>
      <c r="Y65" s="269">
        <v>185</v>
      </c>
      <c r="Z65" s="269"/>
      <c r="AA65" s="269"/>
      <c r="AB65" s="269">
        <v>153</v>
      </c>
      <c r="AC65" s="275">
        <v>168</v>
      </c>
      <c r="AD65" s="275">
        <v>173</v>
      </c>
      <c r="AE65" s="269">
        <v>169</v>
      </c>
      <c r="AF65" s="269">
        <v>158</v>
      </c>
      <c r="AG65" s="269"/>
      <c r="AH65" s="269"/>
      <c r="AI65" s="151">
        <f t="shared" si="51"/>
        <v>3087</v>
      </c>
    </row>
    <row r="66" spans="1:36" ht="18.75" x14ac:dyDescent="0.25">
      <c r="A66" s="292"/>
      <c r="B66" s="297" t="s">
        <v>72</v>
      </c>
      <c r="C66" s="298"/>
      <c r="D66" s="182"/>
      <c r="E66" s="182"/>
      <c r="F66" s="182"/>
      <c r="G66" s="182">
        <f t="shared" ref="G66:I66" si="52">SUM(G51:G65)</f>
        <v>422</v>
      </c>
      <c r="H66" s="182">
        <f t="shared" si="52"/>
        <v>382</v>
      </c>
      <c r="I66" s="182">
        <f t="shared" si="52"/>
        <v>452</v>
      </c>
      <c r="J66" s="182">
        <f t="shared" ref="J66" si="53">SUM(J51:J65)</f>
        <v>401</v>
      </c>
      <c r="K66" s="182">
        <f t="shared" ref="K66" si="54">SUM(K51:K65)</f>
        <v>500</v>
      </c>
      <c r="L66" s="182"/>
      <c r="M66" s="182"/>
      <c r="N66" s="182">
        <f t="shared" ref="N66:O66" si="55">IF(SUM(N51:N62,N65)=0,"",SUM(N51:N62,N65))</f>
        <v>364</v>
      </c>
      <c r="O66" s="182">
        <f t="shared" si="55"/>
        <v>368</v>
      </c>
      <c r="P66" s="182">
        <f>IF(SUM(P51:P62,P65)=0,"",SUM(P51:P62,P65))</f>
        <v>412</v>
      </c>
      <c r="Q66" s="182">
        <f t="shared" ref="Q66" si="56">IF(SUM(Q51:Q62,Q65)=0,"",SUM(Q51:Q62,Q65))</f>
        <v>407</v>
      </c>
      <c r="R66" s="182">
        <f t="shared" ref="R66:S66" si="57">IF(SUM(R51:R62,R65)=0,"",SUM(R51:R62,R65))</f>
        <v>465</v>
      </c>
      <c r="S66" s="182" t="str">
        <f t="shared" si="57"/>
        <v/>
      </c>
      <c r="T66" s="182" t="str">
        <f t="shared" ref="T66" si="58">IF(SUM(T51:T62,T65)=0,"",SUM(T51:T62,T65))</f>
        <v/>
      </c>
      <c r="U66" s="182">
        <f>IF(SUM(U51:U62,U65)=0,"",SUM(U51:U62,U65))</f>
        <v>434</v>
      </c>
      <c r="V66" s="182">
        <f t="shared" ref="V66" si="59">IF(SUM(V51:V62,V65)=0,"",SUM(V51:V62,V65))</f>
        <v>466</v>
      </c>
      <c r="W66" s="182">
        <f t="shared" ref="W66" si="60">IF(SUM(W51:W62,W65)=0,"",SUM(W51:W62,W65))</f>
        <v>392</v>
      </c>
      <c r="X66" s="182">
        <f t="shared" ref="X66:Y66" si="61">IF(SUM(X51:X62,X65)=0,"",SUM(X51:X62,X65))</f>
        <v>387</v>
      </c>
      <c r="Y66" s="182">
        <f t="shared" si="61"/>
        <v>499</v>
      </c>
      <c r="Z66" s="182" t="str">
        <f t="shared" ref="Z66" si="62">IF(SUM(Z51:Z62,Z65)=0,"",SUM(Z51:Z62,Z65))</f>
        <v/>
      </c>
      <c r="AA66" s="182" t="str">
        <f t="shared" ref="AA66:AC66" si="63">IF(SUM(AA51:AA62,AA65)=0,"",SUM(AA51:AA62,AA65))</f>
        <v/>
      </c>
      <c r="AB66" s="182">
        <f t="shared" si="63"/>
        <v>430</v>
      </c>
      <c r="AC66" s="182">
        <f t="shared" si="63"/>
        <v>428</v>
      </c>
      <c r="AD66" s="276">
        <v>416</v>
      </c>
      <c r="AE66" s="271">
        <v>426</v>
      </c>
      <c r="AF66" s="271">
        <v>447</v>
      </c>
      <c r="AG66" s="271"/>
      <c r="AH66" s="271"/>
      <c r="AI66" s="150">
        <f t="shared" si="51"/>
        <v>8498</v>
      </c>
    </row>
    <row r="67" spans="1:36" ht="18.75" x14ac:dyDescent="0.25">
      <c r="A67" s="292"/>
      <c r="B67" s="299" t="s">
        <v>71</v>
      </c>
      <c r="C67" s="300"/>
      <c r="D67" s="104"/>
      <c r="E67" s="104"/>
      <c r="F67" s="104"/>
      <c r="G67" s="104">
        <v>407</v>
      </c>
      <c r="H67" s="104">
        <v>377</v>
      </c>
      <c r="I67" s="104">
        <v>435</v>
      </c>
      <c r="J67" s="104">
        <v>390</v>
      </c>
      <c r="K67" s="104">
        <v>500</v>
      </c>
      <c r="L67" s="104"/>
      <c r="M67" s="104"/>
      <c r="N67" s="104">
        <v>0</v>
      </c>
      <c r="O67" s="270">
        <v>303</v>
      </c>
      <c r="P67" s="270">
        <v>368</v>
      </c>
      <c r="Q67" s="270">
        <v>360</v>
      </c>
      <c r="R67" s="270">
        <v>357</v>
      </c>
      <c r="S67" s="270"/>
      <c r="T67" s="270"/>
      <c r="U67" s="270">
        <v>313</v>
      </c>
      <c r="V67" s="270">
        <v>421</v>
      </c>
      <c r="W67" s="270">
        <v>352</v>
      </c>
      <c r="X67" s="270">
        <v>353</v>
      </c>
      <c r="Y67" s="270">
        <v>452</v>
      </c>
      <c r="Z67" s="270"/>
      <c r="AA67" s="270"/>
      <c r="AB67" s="270">
        <v>365</v>
      </c>
      <c r="AC67" s="277">
        <v>378</v>
      </c>
      <c r="AD67" s="277">
        <v>378</v>
      </c>
      <c r="AE67" s="270">
        <v>378</v>
      </c>
      <c r="AF67" s="270">
        <v>393</v>
      </c>
      <c r="AG67" s="270"/>
      <c r="AH67" s="270"/>
      <c r="AI67" s="145">
        <f t="shared" si="51"/>
        <v>7280</v>
      </c>
    </row>
    <row r="68" spans="1:36" ht="18.75" x14ac:dyDescent="0.25">
      <c r="A68" s="292"/>
      <c r="B68" s="301" t="s">
        <v>115</v>
      </c>
      <c r="C68" s="302"/>
      <c r="D68" s="104"/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277">
        <v>500</v>
      </c>
      <c r="AE68" s="270">
        <v>500</v>
      </c>
      <c r="AF68" s="270">
        <v>500</v>
      </c>
      <c r="AG68" s="270"/>
      <c r="AH68" s="270"/>
      <c r="AI68" s="146">
        <f t="shared" si="51"/>
        <v>10000</v>
      </c>
    </row>
    <row r="69" spans="1:36" ht="18.75" x14ac:dyDescent="0.25">
      <c r="A69" s="292"/>
      <c r="B69" s="301" t="s">
        <v>125</v>
      </c>
      <c r="C69" s="302"/>
      <c r="D69" s="104"/>
      <c r="E69" s="104"/>
      <c r="F69" s="104"/>
      <c r="G69" s="104">
        <f t="shared" ref="G69:I69" si="64">G68-G67</f>
        <v>93</v>
      </c>
      <c r="H69" s="104">
        <f t="shared" si="64"/>
        <v>123</v>
      </c>
      <c r="I69" s="104">
        <f t="shared" si="64"/>
        <v>65</v>
      </c>
      <c r="J69" s="104">
        <f t="shared" ref="J69:AC69" si="65">J68-J67</f>
        <v>110</v>
      </c>
      <c r="K69" s="104">
        <f t="shared" si="65"/>
        <v>0</v>
      </c>
      <c r="L69" s="104"/>
      <c r="M69" s="104"/>
      <c r="N69" s="104">
        <f t="shared" si="65"/>
        <v>500</v>
      </c>
      <c r="O69" s="104">
        <f t="shared" si="65"/>
        <v>197</v>
      </c>
      <c r="P69" s="104">
        <f t="shared" si="65"/>
        <v>132</v>
      </c>
      <c r="Q69" s="104">
        <f t="shared" si="65"/>
        <v>140</v>
      </c>
      <c r="R69" s="104">
        <f t="shared" si="65"/>
        <v>143</v>
      </c>
      <c r="S69" s="104"/>
      <c r="T69" s="104"/>
      <c r="U69" s="104">
        <f t="shared" si="65"/>
        <v>187</v>
      </c>
      <c r="V69" s="104">
        <f t="shared" si="65"/>
        <v>79</v>
      </c>
      <c r="W69" s="104">
        <f t="shared" si="65"/>
        <v>148</v>
      </c>
      <c r="X69" s="104">
        <f t="shared" si="65"/>
        <v>147</v>
      </c>
      <c r="Y69" s="104">
        <f t="shared" si="65"/>
        <v>48</v>
      </c>
      <c r="Z69" s="104"/>
      <c r="AA69" s="104"/>
      <c r="AB69" s="104">
        <f t="shared" si="65"/>
        <v>135</v>
      </c>
      <c r="AC69" s="104">
        <f t="shared" si="65"/>
        <v>122</v>
      </c>
      <c r="AD69" s="277">
        <v>122</v>
      </c>
      <c r="AE69" s="270">
        <v>122</v>
      </c>
      <c r="AF69" s="270">
        <v>107</v>
      </c>
      <c r="AG69" s="270"/>
      <c r="AH69" s="270"/>
      <c r="AI69" s="153">
        <f t="shared" si="51"/>
        <v>2720</v>
      </c>
    </row>
    <row r="70" spans="1:36" ht="18.75" x14ac:dyDescent="0.25">
      <c r="A70" s="292"/>
      <c r="B70" s="301" t="s">
        <v>197</v>
      </c>
      <c r="C70" s="302"/>
      <c r="D70" s="104"/>
      <c r="E70" s="104"/>
      <c r="F70" s="104"/>
      <c r="G70" s="104">
        <f t="shared" ref="G70:I70" si="66">G68-G66</f>
        <v>78</v>
      </c>
      <c r="H70" s="104">
        <f t="shared" si="66"/>
        <v>118</v>
      </c>
      <c r="I70" s="104">
        <f t="shared" si="66"/>
        <v>48</v>
      </c>
      <c r="J70" s="104">
        <f t="shared" ref="J70:AB70" si="67">J68-J66</f>
        <v>99</v>
      </c>
      <c r="K70" s="104">
        <f t="shared" si="67"/>
        <v>0</v>
      </c>
      <c r="L70" s="104"/>
      <c r="M70" s="104"/>
      <c r="N70" s="104">
        <f t="shared" si="67"/>
        <v>136</v>
      </c>
      <c r="O70" s="104">
        <f t="shared" si="67"/>
        <v>132</v>
      </c>
      <c r="P70" s="104">
        <f t="shared" si="67"/>
        <v>88</v>
      </c>
      <c r="Q70" s="104">
        <f t="shared" si="67"/>
        <v>93</v>
      </c>
      <c r="R70" s="104">
        <f t="shared" si="67"/>
        <v>35</v>
      </c>
      <c r="S70" s="104"/>
      <c r="T70" s="104"/>
      <c r="U70" s="104">
        <f t="shared" si="67"/>
        <v>66</v>
      </c>
      <c r="V70" s="104">
        <f t="shared" si="67"/>
        <v>34</v>
      </c>
      <c r="W70" s="104">
        <f t="shared" si="67"/>
        <v>108</v>
      </c>
      <c r="X70" s="104">
        <f t="shared" si="67"/>
        <v>113</v>
      </c>
      <c r="Y70" s="104">
        <f t="shared" si="67"/>
        <v>1</v>
      </c>
      <c r="Z70" s="104"/>
      <c r="AA70" s="104"/>
      <c r="AB70" s="104">
        <f t="shared" si="67"/>
        <v>70</v>
      </c>
      <c r="AC70" s="104">
        <f>IF(OR(AC68="",AC66=""),0,AC68-AC66)</f>
        <v>72</v>
      </c>
      <c r="AD70" s="277">
        <v>84</v>
      </c>
      <c r="AE70" s="270">
        <v>74</v>
      </c>
      <c r="AF70" s="270">
        <v>53</v>
      </c>
      <c r="AG70" s="270"/>
      <c r="AH70" s="270"/>
      <c r="AI70" s="153">
        <f t="shared" si="51"/>
        <v>1502</v>
      </c>
    </row>
    <row r="71" spans="1:36" ht="16.5" thickBot="1" x14ac:dyDescent="0.3">
      <c r="A71" s="292"/>
      <c r="B71" s="303" t="s">
        <v>116</v>
      </c>
      <c r="C71" s="304"/>
      <c r="D71" s="104"/>
      <c r="E71" s="104"/>
      <c r="F71" s="104"/>
      <c r="G71" s="104">
        <f t="shared" ref="G71:I71" si="68">G52+G54+G56+G58+G60+G62</f>
        <v>0</v>
      </c>
      <c r="H71" s="104">
        <f t="shared" si="68"/>
        <v>1</v>
      </c>
      <c r="I71" s="104">
        <f t="shared" si="68"/>
        <v>1</v>
      </c>
      <c r="J71" s="104">
        <f t="shared" ref="J71:AC71" si="69">J52+J54+J56+J58+J60+J62</f>
        <v>1</v>
      </c>
      <c r="K71" s="104">
        <f t="shared" si="69"/>
        <v>0</v>
      </c>
      <c r="L71" s="104"/>
      <c r="M71" s="104"/>
      <c r="N71" s="104">
        <f t="shared" si="69"/>
        <v>0</v>
      </c>
      <c r="O71" s="104">
        <f t="shared" si="69"/>
        <v>0</v>
      </c>
      <c r="P71" s="104">
        <f t="shared" si="69"/>
        <v>0</v>
      </c>
      <c r="Q71" s="104">
        <f t="shared" si="69"/>
        <v>0</v>
      </c>
      <c r="R71" s="104">
        <f t="shared" si="69"/>
        <v>0</v>
      </c>
      <c r="S71" s="104"/>
      <c r="T71" s="104"/>
      <c r="U71" s="104">
        <f t="shared" si="69"/>
        <v>0</v>
      </c>
      <c r="V71" s="104">
        <f t="shared" si="69"/>
        <v>0</v>
      </c>
      <c r="W71" s="104">
        <f t="shared" si="69"/>
        <v>0</v>
      </c>
      <c r="X71" s="104">
        <f t="shared" si="69"/>
        <v>0</v>
      </c>
      <c r="Y71" s="104">
        <f t="shared" si="69"/>
        <v>0</v>
      </c>
      <c r="Z71" s="104"/>
      <c r="AA71" s="104"/>
      <c r="AB71" s="104">
        <f t="shared" si="69"/>
        <v>0</v>
      </c>
      <c r="AC71" s="104">
        <f t="shared" si="69"/>
        <v>0</v>
      </c>
      <c r="AD71" s="277">
        <v>0</v>
      </c>
      <c r="AE71" s="270">
        <v>0</v>
      </c>
      <c r="AF71" s="270">
        <v>0</v>
      </c>
      <c r="AG71" s="270"/>
      <c r="AH71" s="270"/>
      <c r="AI71" s="149">
        <f t="shared" si="51"/>
        <v>3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278"/>
      <c r="AE72" s="272"/>
      <c r="AF72" s="272"/>
      <c r="AG72" s="272"/>
      <c r="AH72" s="272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>
        <v>0</v>
      </c>
      <c r="H73" s="109">
        <v>0</v>
      </c>
      <c r="I73" s="109">
        <v>0</v>
      </c>
      <c r="J73" s="109">
        <v>0</v>
      </c>
      <c r="K73" s="109">
        <v>0</v>
      </c>
      <c r="L73" s="109"/>
      <c r="M73" s="109"/>
      <c r="N73" s="109">
        <v>0</v>
      </c>
      <c r="O73" s="109">
        <v>0</v>
      </c>
      <c r="P73" s="268">
        <v>0</v>
      </c>
      <c r="Q73" s="268">
        <v>0</v>
      </c>
      <c r="R73" s="268">
        <v>0</v>
      </c>
      <c r="S73" s="268"/>
      <c r="T73" s="268"/>
      <c r="U73" s="268">
        <v>0</v>
      </c>
      <c r="V73" s="268">
        <v>0</v>
      </c>
      <c r="W73" s="268">
        <v>0</v>
      </c>
      <c r="X73" s="268">
        <v>0</v>
      </c>
      <c r="Y73" s="268">
        <v>0</v>
      </c>
      <c r="Z73" s="268"/>
      <c r="AA73" s="268"/>
      <c r="AB73" s="268">
        <v>0</v>
      </c>
      <c r="AC73" s="274">
        <v>0</v>
      </c>
      <c r="AD73" s="274">
        <v>0</v>
      </c>
      <c r="AE73" s="268">
        <v>0</v>
      </c>
      <c r="AF73" s="268">
        <v>0</v>
      </c>
      <c r="AG73" s="268"/>
      <c r="AH73" s="268"/>
      <c r="AI73" s="110">
        <f t="shared" ref="AI73:AI94" si="70">SUM(D73:AH73)</f>
        <v>0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>
        <v>10</v>
      </c>
      <c r="H74" s="181">
        <v>18</v>
      </c>
      <c r="I74" s="181">
        <v>12</v>
      </c>
      <c r="J74" s="181">
        <v>22</v>
      </c>
      <c r="K74" s="181">
        <v>30</v>
      </c>
      <c r="L74" s="181"/>
      <c r="M74" s="181"/>
      <c r="N74" s="181">
        <v>21</v>
      </c>
      <c r="O74" s="181">
        <v>22</v>
      </c>
      <c r="P74" s="269">
        <v>14</v>
      </c>
      <c r="Q74" s="269">
        <v>29</v>
      </c>
      <c r="R74" s="269">
        <v>8</v>
      </c>
      <c r="S74" s="269"/>
      <c r="T74" s="269"/>
      <c r="U74" s="269">
        <v>20</v>
      </c>
      <c r="V74" s="269">
        <v>21</v>
      </c>
      <c r="W74" s="269">
        <v>16</v>
      </c>
      <c r="X74" s="269">
        <v>20</v>
      </c>
      <c r="Y74" s="269">
        <v>14</v>
      </c>
      <c r="Z74" s="269"/>
      <c r="AA74" s="269"/>
      <c r="AB74" s="269">
        <v>13</v>
      </c>
      <c r="AC74" s="275">
        <v>12</v>
      </c>
      <c r="AD74" s="275">
        <v>17</v>
      </c>
      <c r="AE74" s="269">
        <v>15</v>
      </c>
      <c r="AF74" s="269">
        <v>21</v>
      </c>
      <c r="AG74" s="269"/>
      <c r="AH74" s="269"/>
      <c r="AI74" s="146">
        <f t="shared" si="70"/>
        <v>355</v>
      </c>
    </row>
    <row r="75" spans="1:36" ht="15.75" x14ac:dyDescent="0.25">
      <c r="A75" s="306"/>
      <c r="B75" s="296"/>
      <c r="C75" s="99" t="s">
        <v>103</v>
      </c>
      <c r="D75" s="181"/>
      <c r="E75" s="181"/>
      <c r="F75" s="181"/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/>
      <c r="M75" s="181"/>
      <c r="N75" s="181">
        <v>0</v>
      </c>
      <c r="O75" s="181">
        <v>0</v>
      </c>
      <c r="P75" s="269">
        <v>0</v>
      </c>
      <c r="Q75" s="269">
        <v>0</v>
      </c>
      <c r="R75" s="269">
        <v>0</v>
      </c>
      <c r="S75" s="269"/>
      <c r="T75" s="269"/>
      <c r="U75" s="269">
        <v>0</v>
      </c>
      <c r="V75" s="269">
        <v>0</v>
      </c>
      <c r="W75" s="269">
        <v>0</v>
      </c>
      <c r="X75" s="269">
        <v>0</v>
      </c>
      <c r="Y75" s="269">
        <v>0</v>
      </c>
      <c r="Z75" s="269"/>
      <c r="AA75" s="269"/>
      <c r="AB75" s="269">
        <v>0</v>
      </c>
      <c r="AC75" s="275">
        <v>0</v>
      </c>
      <c r="AD75" s="275">
        <v>0</v>
      </c>
      <c r="AE75" s="269">
        <v>0</v>
      </c>
      <c r="AF75" s="269">
        <v>0</v>
      </c>
      <c r="AG75" s="269"/>
      <c r="AH75" s="269"/>
      <c r="AI75" s="146">
        <f t="shared" si="70"/>
        <v>0</v>
      </c>
    </row>
    <row r="76" spans="1:36" ht="15.75" x14ac:dyDescent="0.25">
      <c r="A76" s="306"/>
      <c r="B76" s="296"/>
      <c r="C76" s="99" t="s">
        <v>117</v>
      </c>
      <c r="D76" s="181"/>
      <c r="E76" s="181"/>
      <c r="F76" s="181"/>
      <c r="G76" s="181">
        <v>7</v>
      </c>
      <c r="H76" s="181">
        <v>15</v>
      </c>
      <c r="I76" s="181">
        <v>9</v>
      </c>
      <c r="J76" s="181">
        <v>20</v>
      </c>
      <c r="K76" s="181">
        <v>25</v>
      </c>
      <c r="L76" s="181"/>
      <c r="M76" s="181"/>
      <c r="N76" s="181">
        <v>10</v>
      </c>
      <c r="O76" s="181">
        <v>20</v>
      </c>
      <c r="P76" s="269">
        <v>12</v>
      </c>
      <c r="Q76" s="269">
        <v>24</v>
      </c>
      <c r="R76" s="269">
        <v>3</v>
      </c>
      <c r="S76" s="269"/>
      <c r="T76" s="269"/>
      <c r="U76" s="269">
        <v>15</v>
      </c>
      <c r="V76" s="269">
        <v>12</v>
      </c>
      <c r="W76" s="269">
        <v>18</v>
      </c>
      <c r="X76" s="269">
        <v>18</v>
      </c>
      <c r="Y76" s="269">
        <v>8</v>
      </c>
      <c r="Z76" s="269"/>
      <c r="AA76" s="269"/>
      <c r="AB76" s="269">
        <v>10</v>
      </c>
      <c r="AC76" s="275">
        <v>12</v>
      </c>
      <c r="AD76" s="275">
        <v>9</v>
      </c>
      <c r="AE76" s="269">
        <v>13</v>
      </c>
      <c r="AF76" s="269">
        <v>21</v>
      </c>
      <c r="AG76" s="269"/>
      <c r="AH76" s="269"/>
      <c r="AI76" s="146">
        <f t="shared" si="70"/>
        <v>281</v>
      </c>
    </row>
    <row r="77" spans="1:36" ht="15.75" x14ac:dyDescent="0.25">
      <c r="A77" s="306"/>
      <c r="B77" s="296"/>
      <c r="C77" s="99" t="s">
        <v>118</v>
      </c>
      <c r="D77" s="181"/>
      <c r="E77" s="181"/>
      <c r="F77" s="181"/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/>
      <c r="M77" s="181"/>
      <c r="N77" s="181">
        <v>0</v>
      </c>
      <c r="O77" s="181">
        <v>0</v>
      </c>
      <c r="P77" s="269">
        <v>0</v>
      </c>
      <c r="Q77" s="269">
        <v>0</v>
      </c>
      <c r="R77" s="269">
        <v>0</v>
      </c>
      <c r="S77" s="269"/>
      <c r="T77" s="269"/>
      <c r="U77" s="269">
        <v>0</v>
      </c>
      <c r="V77" s="269">
        <v>0</v>
      </c>
      <c r="W77" s="269">
        <v>0</v>
      </c>
      <c r="X77" s="269">
        <v>0</v>
      </c>
      <c r="Y77" s="269">
        <v>0</v>
      </c>
      <c r="Z77" s="269"/>
      <c r="AA77" s="269"/>
      <c r="AB77" s="269">
        <v>0</v>
      </c>
      <c r="AC77" s="275">
        <v>0</v>
      </c>
      <c r="AD77" s="275">
        <v>0</v>
      </c>
      <c r="AE77" s="269">
        <v>0</v>
      </c>
      <c r="AF77" s="269">
        <v>0</v>
      </c>
      <c r="AG77" s="269"/>
      <c r="AH77" s="269"/>
      <c r="AI77" s="146">
        <f t="shared" si="70"/>
        <v>0</v>
      </c>
    </row>
    <row r="78" spans="1:36" ht="15.75" x14ac:dyDescent="0.25">
      <c r="A78" s="306"/>
      <c r="B78" s="296"/>
      <c r="C78" s="99" t="s">
        <v>104</v>
      </c>
      <c r="D78" s="181"/>
      <c r="E78" s="181"/>
      <c r="F78" s="181"/>
      <c r="G78" s="181">
        <v>68</v>
      </c>
      <c r="H78" s="181">
        <v>80</v>
      </c>
      <c r="I78" s="181">
        <v>55</v>
      </c>
      <c r="J78" s="181">
        <v>106</v>
      </c>
      <c r="K78" s="181">
        <v>130</v>
      </c>
      <c r="L78" s="181"/>
      <c r="M78" s="181"/>
      <c r="N78" s="181">
        <v>70</v>
      </c>
      <c r="O78" s="181">
        <v>102</v>
      </c>
      <c r="P78" s="269">
        <v>85</v>
      </c>
      <c r="Q78" s="269">
        <v>101</v>
      </c>
      <c r="R78" s="269">
        <v>66</v>
      </c>
      <c r="S78" s="269"/>
      <c r="T78" s="269"/>
      <c r="U78" s="269">
        <v>97</v>
      </c>
      <c r="V78" s="269">
        <v>70</v>
      </c>
      <c r="W78" s="269">
        <v>73</v>
      </c>
      <c r="X78" s="269">
        <v>70</v>
      </c>
      <c r="Y78" s="269">
        <v>64</v>
      </c>
      <c r="Z78" s="269"/>
      <c r="AA78" s="269"/>
      <c r="AB78" s="269">
        <v>66</v>
      </c>
      <c r="AC78" s="275">
        <v>61</v>
      </c>
      <c r="AD78" s="275">
        <v>51</v>
      </c>
      <c r="AE78" s="269">
        <v>60</v>
      </c>
      <c r="AF78" s="269">
        <v>70</v>
      </c>
      <c r="AG78" s="269"/>
      <c r="AH78" s="269"/>
      <c r="AI78" s="146">
        <f t="shared" si="70"/>
        <v>1545</v>
      </c>
    </row>
    <row r="79" spans="1:36" ht="15.75" x14ac:dyDescent="0.25">
      <c r="A79" s="306"/>
      <c r="B79" s="296"/>
      <c r="C79" s="99" t="s">
        <v>105</v>
      </c>
      <c r="D79" s="181"/>
      <c r="E79" s="181"/>
      <c r="F79" s="181"/>
      <c r="G79" s="181">
        <v>0</v>
      </c>
      <c r="H79" s="181">
        <v>0</v>
      </c>
      <c r="I79" s="181">
        <v>0</v>
      </c>
      <c r="J79" s="181">
        <v>0</v>
      </c>
      <c r="K79" s="181">
        <v>0</v>
      </c>
      <c r="L79" s="181"/>
      <c r="M79" s="181"/>
      <c r="N79" s="181">
        <v>0</v>
      </c>
      <c r="O79" s="181">
        <v>0</v>
      </c>
      <c r="P79" s="269">
        <v>0</v>
      </c>
      <c r="Q79" s="269">
        <v>0</v>
      </c>
      <c r="R79" s="269">
        <v>0</v>
      </c>
      <c r="S79" s="269"/>
      <c r="T79" s="269"/>
      <c r="U79" s="269">
        <v>0</v>
      </c>
      <c r="V79" s="269">
        <v>0</v>
      </c>
      <c r="W79" s="269">
        <v>0</v>
      </c>
      <c r="X79" s="269">
        <v>0</v>
      </c>
      <c r="Y79" s="269">
        <v>0</v>
      </c>
      <c r="Z79" s="269"/>
      <c r="AA79" s="269"/>
      <c r="AB79" s="269">
        <v>0</v>
      </c>
      <c r="AC79" s="275">
        <v>0</v>
      </c>
      <c r="AD79" s="275">
        <v>0</v>
      </c>
      <c r="AE79" s="269">
        <v>0</v>
      </c>
      <c r="AF79" s="269">
        <v>0</v>
      </c>
      <c r="AG79" s="269"/>
      <c r="AH79" s="269"/>
      <c r="AI79" s="146">
        <f t="shared" si="70"/>
        <v>0</v>
      </c>
    </row>
    <row r="80" spans="1:36" ht="15.75" x14ac:dyDescent="0.25">
      <c r="A80" s="306"/>
      <c r="B80" s="296"/>
      <c r="C80" s="99" t="s">
        <v>106</v>
      </c>
      <c r="D80" s="181"/>
      <c r="E80" s="181"/>
      <c r="F80" s="181"/>
      <c r="G80" s="181">
        <v>24</v>
      </c>
      <c r="H80" s="181">
        <v>49</v>
      </c>
      <c r="I80" s="181">
        <v>16</v>
      </c>
      <c r="J80" s="181">
        <v>49</v>
      </c>
      <c r="K80" s="181">
        <v>57</v>
      </c>
      <c r="L80" s="181"/>
      <c r="M80" s="181"/>
      <c r="N80" s="181">
        <v>36</v>
      </c>
      <c r="O80" s="181">
        <v>33</v>
      </c>
      <c r="P80" s="269">
        <v>31</v>
      </c>
      <c r="Q80" s="269">
        <v>63</v>
      </c>
      <c r="R80" s="269">
        <v>17</v>
      </c>
      <c r="S80" s="269"/>
      <c r="T80" s="269"/>
      <c r="U80" s="269">
        <v>42</v>
      </c>
      <c r="V80" s="269">
        <v>29</v>
      </c>
      <c r="W80" s="269">
        <v>25</v>
      </c>
      <c r="X80" s="269">
        <v>35</v>
      </c>
      <c r="Y80" s="269">
        <v>22</v>
      </c>
      <c r="Z80" s="269"/>
      <c r="AA80" s="269"/>
      <c r="AB80" s="269">
        <v>22</v>
      </c>
      <c r="AC80" s="275">
        <v>27</v>
      </c>
      <c r="AD80" s="275">
        <v>27</v>
      </c>
      <c r="AE80" s="269">
        <v>25</v>
      </c>
      <c r="AF80" s="269">
        <v>43</v>
      </c>
      <c r="AG80" s="269"/>
      <c r="AH80" s="269"/>
      <c r="AI80" s="146">
        <f t="shared" si="70"/>
        <v>672</v>
      </c>
    </row>
    <row r="81" spans="1:36" ht="15.75" x14ac:dyDescent="0.25">
      <c r="A81" s="306"/>
      <c r="B81" s="296"/>
      <c r="C81" s="99" t="s">
        <v>107</v>
      </c>
      <c r="D81" s="181"/>
      <c r="E81" s="181"/>
      <c r="F81" s="181"/>
      <c r="G81" s="181">
        <v>0</v>
      </c>
      <c r="H81" s="181">
        <v>0</v>
      </c>
      <c r="I81" s="181">
        <v>0</v>
      </c>
      <c r="J81" s="181">
        <v>0</v>
      </c>
      <c r="K81" s="181">
        <v>0</v>
      </c>
      <c r="L81" s="181"/>
      <c r="M81" s="181"/>
      <c r="N81" s="181">
        <v>0</v>
      </c>
      <c r="O81" s="181">
        <v>0</v>
      </c>
      <c r="P81" s="269">
        <v>0</v>
      </c>
      <c r="Q81" s="269">
        <v>0</v>
      </c>
      <c r="R81" s="269">
        <v>0</v>
      </c>
      <c r="S81" s="269"/>
      <c r="T81" s="269"/>
      <c r="U81" s="269">
        <v>0</v>
      </c>
      <c r="V81" s="269">
        <v>0</v>
      </c>
      <c r="W81" s="269">
        <v>0</v>
      </c>
      <c r="X81" s="269">
        <v>0</v>
      </c>
      <c r="Y81" s="269">
        <v>0</v>
      </c>
      <c r="Z81" s="269"/>
      <c r="AA81" s="269"/>
      <c r="AB81" s="269">
        <v>0</v>
      </c>
      <c r="AC81" s="275">
        <v>0</v>
      </c>
      <c r="AD81" s="275">
        <v>0</v>
      </c>
      <c r="AE81" s="269">
        <v>0</v>
      </c>
      <c r="AF81" s="269">
        <v>0</v>
      </c>
      <c r="AG81" s="269"/>
      <c r="AH81" s="269"/>
      <c r="AI81" s="146">
        <f t="shared" si="70"/>
        <v>0</v>
      </c>
    </row>
    <row r="82" spans="1:36" ht="15.75" x14ac:dyDescent="0.25">
      <c r="A82" s="306"/>
      <c r="B82" s="296"/>
      <c r="C82" s="99" t="s">
        <v>108</v>
      </c>
      <c r="D82" s="181"/>
      <c r="E82" s="181"/>
      <c r="F82" s="181"/>
      <c r="G82" s="181">
        <v>33</v>
      </c>
      <c r="H82" s="181">
        <v>53</v>
      </c>
      <c r="I82" s="181">
        <v>51</v>
      </c>
      <c r="J82" s="181">
        <v>69</v>
      </c>
      <c r="K82" s="181">
        <v>77</v>
      </c>
      <c r="L82" s="181"/>
      <c r="M82" s="181"/>
      <c r="N82" s="181">
        <v>42</v>
      </c>
      <c r="O82" s="181">
        <v>84</v>
      </c>
      <c r="P82" s="269">
        <v>79</v>
      </c>
      <c r="Q82" s="269">
        <v>49</v>
      </c>
      <c r="R82" s="269">
        <v>49</v>
      </c>
      <c r="S82" s="269"/>
      <c r="T82" s="269"/>
      <c r="U82" s="269">
        <v>70</v>
      </c>
      <c r="V82" s="269">
        <v>74</v>
      </c>
      <c r="W82" s="269">
        <v>71</v>
      </c>
      <c r="X82" s="269">
        <v>60</v>
      </c>
      <c r="Y82" s="269">
        <v>65</v>
      </c>
      <c r="Z82" s="269"/>
      <c r="AA82" s="269"/>
      <c r="AB82" s="269">
        <v>78</v>
      </c>
      <c r="AC82" s="275">
        <v>68</v>
      </c>
      <c r="AD82" s="275">
        <v>77</v>
      </c>
      <c r="AE82" s="269">
        <v>71</v>
      </c>
      <c r="AF82" s="269">
        <v>97</v>
      </c>
      <c r="AG82" s="269"/>
      <c r="AH82" s="269"/>
      <c r="AI82" s="146">
        <f t="shared" si="70"/>
        <v>1317</v>
      </c>
    </row>
    <row r="83" spans="1:36" ht="15.75" x14ac:dyDescent="0.25">
      <c r="A83" s="306"/>
      <c r="B83" s="296"/>
      <c r="C83" s="99" t="s">
        <v>109</v>
      </c>
      <c r="D83" s="181"/>
      <c r="E83" s="181"/>
      <c r="F83" s="181"/>
      <c r="G83" s="181">
        <v>0</v>
      </c>
      <c r="H83" s="181">
        <v>0</v>
      </c>
      <c r="I83" s="181">
        <v>0</v>
      </c>
      <c r="J83" s="181">
        <v>0</v>
      </c>
      <c r="K83" s="181">
        <v>0</v>
      </c>
      <c r="L83" s="181"/>
      <c r="M83" s="181"/>
      <c r="N83" s="181">
        <v>0</v>
      </c>
      <c r="O83" s="181">
        <v>0</v>
      </c>
      <c r="P83" s="269">
        <v>0</v>
      </c>
      <c r="Q83" s="269">
        <v>0</v>
      </c>
      <c r="R83" s="269">
        <v>0</v>
      </c>
      <c r="S83" s="269"/>
      <c r="T83" s="269"/>
      <c r="U83" s="269">
        <v>0</v>
      </c>
      <c r="V83" s="269">
        <v>0</v>
      </c>
      <c r="W83" s="269">
        <v>0</v>
      </c>
      <c r="X83" s="269">
        <v>0</v>
      </c>
      <c r="Y83" s="269">
        <v>0</v>
      </c>
      <c r="Z83" s="269"/>
      <c r="AA83" s="269"/>
      <c r="AB83" s="269">
        <v>0</v>
      </c>
      <c r="AC83" s="275">
        <v>0</v>
      </c>
      <c r="AD83" s="275">
        <v>0</v>
      </c>
      <c r="AE83" s="269">
        <v>0</v>
      </c>
      <c r="AF83" s="269">
        <v>0</v>
      </c>
      <c r="AG83" s="269"/>
      <c r="AH83" s="269"/>
      <c r="AI83" s="146">
        <f t="shared" si="70"/>
        <v>0</v>
      </c>
    </row>
    <row r="84" spans="1:36" ht="15.75" x14ac:dyDescent="0.25">
      <c r="A84" s="306"/>
      <c r="B84" s="296"/>
      <c r="C84" s="99" t="s">
        <v>110</v>
      </c>
      <c r="D84" s="181"/>
      <c r="E84" s="181"/>
      <c r="F84" s="181"/>
      <c r="G84" s="181">
        <v>9</v>
      </c>
      <c r="H84" s="181">
        <v>12</v>
      </c>
      <c r="I84" s="181">
        <v>7</v>
      </c>
      <c r="J84" s="181">
        <v>28</v>
      </c>
      <c r="K84" s="181">
        <v>29</v>
      </c>
      <c r="L84" s="181"/>
      <c r="M84" s="181"/>
      <c r="N84" s="181">
        <v>17</v>
      </c>
      <c r="O84" s="181">
        <v>18</v>
      </c>
      <c r="P84" s="269">
        <v>22</v>
      </c>
      <c r="Q84" s="269">
        <v>14</v>
      </c>
      <c r="R84" s="269">
        <v>9</v>
      </c>
      <c r="S84" s="269"/>
      <c r="T84" s="269"/>
      <c r="U84" s="269">
        <v>16</v>
      </c>
      <c r="V84" s="269">
        <v>26</v>
      </c>
      <c r="W84" s="269">
        <v>19</v>
      </c>
      <c r="X84" s="269">
        <v>17</v>
      </c>
      <c r="Y84" s="269">
        <v>18</v>
      </c>
      <c r="Z84" s="269"/>
      <c r="AA84" s="269"/>
      <c r="AB84" s="269">
        <v>20</v>
      </c>
      <c r="AC84" s="275">
        <v>6</v>
      </c>
      <c r="AD84" s="275">
        <v>17</v>
      </c>
      <c r="AE84" s="269">
        <v>16</v>
      </c>
      <c r="AF84" s="269">
        <v>10</v>
      </c>
      <c r="AG84" s="269"/>
      <c r="AH84" s="269"/>
      <c r="AI84" s="146">
        <f t="shared" si="70"/>
        <v>330</v>
      </c>
    </row>
    <row r="85" spans="1:36" ht="15.75" x14ac:dyDescent="0.25">
      <c r="A85" s="306"/>
      <c r="B85" s="296"/>
      <c r="C85" s="99" t="s">
        <v>111</v>
      </c>
      <c r="D85" s="181"/>
      <c r="E85" s="181"/>
      <c r="F85" s="181"/>
      <c r="G85" s="181">
        <v>0</v>
      </c>
      <c r="H85" s="181">
        <v>0</v>
      </c>
      <c r="I85" s="181">
        <v>0</v>
      </c>
      <c r="J85" s="181">
        <v>0</v>
      </c>
      <c r="K85" s="181">
        <v>0</v>
      </c>
      <c r="L85" s="181"/>
      <c r="M85" s="181"/>
      <c r="N85" s="181">
        <v>0</v>
      </c>
      <c r="O85" s="181">
        <v>0</v>
      </c>
      <c r="P85" s="269">
        <v>0</v>
      </c>
      <c r="Q85" s="269">
        <v>0</v>
      </c>
      <c r="R85" s="269">
        <v>0</v>
      </c>
      <c r="S85" s="269"/>
      <c r="T85" s="269"/>
      <c r="U85" s="269">
        <v>0</v>
      </c>
      <c r="V85" s="269">
        <v>0</v>
      </c>
      <c r="W85" s="269">
        <v>0</v>
      </c>
      <c r="X85" s="269">
        <v>0</v>
      </c>
      <c r="Y85" s="269">
        <v>0</v>
      </c>
      <c r="Z85" s="269"/>
      <c r="AA85" s="269"/>
      <c r="AB85" s="269">
        <v>0</v>
      </c>
      <c r="AC85" s="275">
        <v>0</v>
      </c>
      <c r="AD85" s="275">
        <v>0</v>
      </c>
      <c r="AE85" s="269">
        <v>0</v>
      </c>
      <c r="AF85" s="269">
        <v>0</v>
      </c>
      <c r="AG85" s="269"/>
      <c r="AH85" s="269"/>
      <c r="AI85" s="146">
        <f t="shared" si="70"/>
        <v>0</v>
      </c>
    </row>
    <row r="86" spans="1:36" ht="15.75" x14ac:dyDescent="0.25">
      <c r="A86" s="306"/>
      <c r="B86" s="296"/>
      <c r="C86" s="99" t="s">
        <v>112</v>
      </c>
      <c r="D86" s="181"/>
      <c r="E86" s="181"/>
      <c r="F86" s="181"/>
      <c r="G86" s="181">
        <v>0</v>
      </c>
      <c r="H86" s="181">
        <v>0</v>
      </c>
      <c r="I86" s="181">
        <v>0</v>
      </c>
      <c r="J86" s="181">
        <v>0</v>
      </c>
      <c r="K86" s="181">
        <v>0</v>
      </c>
      <c r="L86" s="181"/>
      <c r="M86" s="181"/>
      <c r="N86" s="181">
        <v>0</v>
      </c>
      <c r="O86" s="181">
        <v>0</v>
      </c>
      <c r="P86" s="269">
        <v>3</v>
      </c>
      <c r="Q86" s="269">
        <v>1</v>
      </c>
      <c r="R86" s="269">
        <v>3</v>
      </c>
      <c r="S86" s="269"/>
      <c r="T86" s="269"/>
      <c r="U86" s="269">
        <v>3</v>
      </c>
      <c r="V86" s="269">
        <v>3</v>
      </c>
      <c r="W86" s="269">
        <v>2</v>
      </c>
      <c r="X86" s="269">
        <v>4</v>
      </c>
      <c r="Y86" s="269">
        <v>2</v>
      </c>
      <c r="Z86" s="269"/>
      <c r="AA86" s="269"/>
      <c r="AB86" s="269">
        <v>0</v>
      </c>
      <c r="AC86" s="275">
        <v>3</v>
      </c>
      <c r="AD86" s="275">
        <v>4</v>
      </c>
      <c r="AE86" s="269">
        <v>1</v>
      </c>
      <c r="AF86" s="269">
        <v>2</v>
      </c>
      <c r="AG86" s="269"/>
      <c r="AH86" s="269"/>
      <c r="AI86" s="147">
        <f t="shared" si="70"/>
        <v>31</v>
      </c>
    </row>
    <row r="87" spans="1:36" ht="15.75" x14ac:dyDescent="0.25">
      <c r="A87" s="306"/>
      <c r="B87" s="296"/>
      <c r="C87" s="99" t="s">
        <v>113</v>
      </c>
      <c r="D87" s="181"/>
      <c r="E87" s="181"/>
      <c r="F87" s="181"/>
      <c r="G87" s="181">
        <v>0</v>
      </c>
      <c r="H87" s="181">
        <v>0</v>
      </c>
      <c r="I87" s="181">
        <v>0</v>
      </c>
      <c r="J87" s="181">
        <v>0</v>
      </c>
      <c r="K87" s="181">
        <v>0</v>
      </c>
      <c r="L87" s="181"/>
      <c r="M87" s="181"/>
      <c r="N87" s="181">
        <v>0</v>
      </c>
      <c r="O87" s="181">
        <v>0</v>
      </c>
      <c r="P87" s="269">
        <v>0</v>
      </c>
      <c r="Q87" s="269">
        <v>0</v>
      </c>
      <c r="R87" s="269">
        <v>0</v>
      </c>
      <c r="S87" s="269"/>
      <c r="T87" s="269"/>
      <c r="U87" s="269">
        <v>0</v>
      </c>
      <c r="V87" s="269">
        <v>0</v>
      </c>
      <c r="W87" s="269">
        <v>0</v>
      </c>
      <c r="X87" s="269">
        <v>0</v>
      </c>
      <c r="Y87" s="269">
        <v>0</v>
      </c>
      <c r="Z87" s="269"/>
      <c r="AA87" s="269"/>
      <c r="AB87" s="269">
        <v>0</v>
      </c>
      <c r="AC87" s="275">
        <v>0</v>
      </c>
      <c r="AD87" s="275">
        <v>0</v>
      </c>
      <c r="AE87" s="269">
        <v>0</v>
      </c>
      <c r="AF87" s="269">
        <v>0</v>
      </c>
      <c r="AG87" s="269"/>
      <c r="AH87" s="269"/>
      <c r="AI87" s="147">
        <f t="shared" si="70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/>
      <c r="F88" s="181"/>
      <c r="G88" s="181">
        <v>236</v>
      </c>
      <c r="H88" s="181">
        <v>222</v>
      </c>
      <c r="I88" s="181">
        <v>258</v>
      </c>
      <c r="J88" s="181">
        <v>112</v>
      </c>
      <c r="K88" s="181">
        <v>100</v>
      </c>
      <c r="L88" s="181"/>
      <c r="M88" s="181"/>
      <c r="N88" s="181">
        <v>157</v>
      </c>
      <c r="O88" s="181">
        <v>171</v>
      </c>
      <c r="P88" s="269">
        <v>189</v>
      </c>
      <c r="Q88" s="269">
        <v>113</v>
      </c>
      <c r="R88" s="269">
        <v>209</v>
      </c>
      <c r="S88" s="269"/>
      <c r="T88" s="269"/>
      <c r="U88" s="269">
        <v>149</v>
      </c>
      <c r="V88" s="269">
        <v>218</v>
      </c>
      <c r="W88" s="269">
        <v>199</v>
      </c>
      <c r="X88" s="269">
        <v>229</v>
      </c>
      <c r="Y88" s="269">
        <v>177</v>
      </c>
      <c r="Z88" s="269"/>
      <c r="AA88" s="269"/>
      <c r="AB88" s="269">
        <v>241</v>
      </c>
      <c r="AC88" s="275">
        <v>259</v>
      </c>
      <c r="AD88" s="275">
        <v>192</v>
      </c>
      <c r="AE88" s="269">
        <v>218</v>
      </c>
      <c r="AF88" s="269">
        <v>188</v>
      </c>
      <c r="AG88" s="269"/>
      <c r="AH88" s="269"/>
      <c r="AI88" s="151">
        <f t="shared" si="70"/>
        <v>3837</v>
      </c>
    </row>
    <row r="89" spans="1:36" ht="18.75" x14ac:dyDescent="0.25">
      <c r="A89" s="306"/>
      <c r="B89" s="297" t="s">
        <v>72</v>
      </c>
      <c r="C89" s="298"/>
      <c r="D89" s="182"/>
      <c r="E89" s="182"/>
      <c r="F89" s="182"/>
      <c r="G89" s="182">
        <f>SUM(G74:G88)</f>
        <v>387</v>
      </c>
      <c r="H89" s="182">
        <f t="shared" ref="H89:I89" si="71">SUM(H74:H88)</f>
        <v>449</v>
      </c>
      <c r="I89" s="182">
        <f t="shared" si="71"/>
        <v>408</v>
      </c>
      <c r="J89" s="182">
        <f t="shared" ref="J89:K89" si="72">SUM(J74:J88)</f>
        <v>406</v>
      </c>
      <c r="K89" s="182">
        <f t="shared" si="72"/>
        <v>448</v>
      </c>
      <c r="L89" s="182"/>
      <c r="M89" s="182"/>
      <c r="N89" s="182">
        <f t="shared" ref="N89" si="73">IF(SUM(N74:N85,N88)=0,"",SUM(N74:N85,N88))</f>
        <v>353</v>
      </c>
      <c r="O89" s="182">
        <f t="shared" ref="O89" si="74">IF(SUM(O74:O85,O88)=0,"",SUM(O74:O85,O88))</f>
        <v>450</v>
      </c>
      <c r="P89" s="182">
        <f t="shared" ref="P89" si="75">IF(SUM(P74:P85,P88)=0,"",SUM(P74:P85,P88))</f>
        <v>432</v>
      </c>
      <c r="Q89" s="182">
        <f t="shared" ref="Q89" si="76">IF(SUM(Q74:Q85,Q88)=0,"",SUM(Q74:Q85,Q88))</f>
        <v>393</v>
      </c>
      <c r="R89" s="182">
        <f t="shared" ref="R89" si="77">IF(SUM(R74:R85,R88)=0,"",SUM(R74:R85,R88))</f>
        <v>361</v>
      </c>
      <c r="S89" s="182" t="str">
        <f t="shared" ref="S89" si="78">IF(SUM(S74:S85,S88)=0,"",SUM(S74:S85,S88))</f>
        <v/>
      </c>
      <c r="T89" s="182" t="str">
        <f t="shared" ref="T89" si="79">IF(SUM(T74:T85,T88)=0,"",SUM(T74:T85,T88))</f>
        <v/>
      </c>
      <c r="U89" s="182">
        <f t="shared" ref="U89" si="80">IF(SUM(U74:U85,U88)=0,"",SUM(U74:U85,U88))</f>
        <v>409</v>
      </c>
      <c r="V89" s="182">
        <f t="shared" ref="V89" si="81">IF(SUM(V74:V85,V88)=0,"",SUM(V74:V85,V88))</f>
        <v>450</v>
      </c>
      <c r="W89" s="182">
        <f t="shared" ref="W89" si="82">IF(SUM(W74:W85,W88)=0,"",SUM(W74:W85,W88))</f>
        <v>421</v>
      </c>
      <c r="X89" s="182">
        <f t="shared" ref="X89" si="83">IF(SUM(X74:X85,X88)=0,"",SUM(X74:X85,X88))</f>
        <v>449</v>
      </c>
      <c r="Y89" s="182">
        <f t="shared" ref="Y89" si="84">IF(SUM(Y74:Y85,Y88)=0,"",SUM(Y74:Y85,Y88))</f>
        <v>368</v>
      </c>
      <c r="Z89" s="182" t="str">
        <f t="shared" ref="Z89" si="85">IF(SUM(Z74:Z85,Z88)=0,"",SUM(Z74:Z85,Z88))</f>
        <v/>
      </c>
      <c r="AA89" s="182" t="str">
        <f t="shared" ref="AA89" si="86">IF(SUM(AA74:AA85,AA88)=0,"",SUM(AA74:AA85,AA88))</f>
        <v/>
      </c>
      <c r="AB89" s="182">
        <f t="shared" ref="AB89:AC89" si="87">IF(SUM(AB74:AB85,AB88)=0,"",SUM(AB74:AB85,AB88))</f>
        <v>450</v>
      </c>
      <c r="AC89" s="182">
        <f t="shared" si="87"/>
        <v>445</v>
      </c>
      <c r="AD89" s="276">
        <v>390</v>
      </c>
      <c r="AE89" s="271">
        <v>418</v>
      </c>
      <c r="AF89" s="271">
        <v>450</v>
      </c>
      <c r="AG89" s="271"/>
      <c r="AH89" s="271"/>
      <c r="AI89" s="150">
        <f t="shared" si="70"/>
        <v>8337</v>
      </c>
    </row>
    <row r="90" spans="1:36" ht="18.75" x14ac:dyDescent="0.25">
      <c r="A90" s="306"/>
      <c r="B90" s="299" t="s">
        <v>71</v>
      </c>
      <c r="C90" s="300"/>
      <c r="D90" s="104"/>
      <c r="E90" s="104"/>
      <c r="F90" s="104"/>
      <c r="G90" s="104">
        <v>387</v>
      </c>
      <c r="H90" s="104">
        <v>354</v>
      </c>
      <c r="I90" s="104">
        <v>388</v>
      </c>
      <c r="J90" s="104">
        <v>392</v>
      </c>
      <c r="K90" s="104">
        <v>406</v>
      </c>
      <c r="L90" s="104"/>
      <c r="M90" s="104"/>
      <c r="N90" s="104">
        <v>350</v>
      </c>
      <c r="O90" s="104">
        <v>427</v>
      </c>
      <c r="P90" s="270">
        <v>426</v>
      </c>
      <c r="Q90" s="270">
        <v>389</v>
      </c>
      <c r="R90" s="270">
        <v>335</v>
      </c>
      <c r="S90" s="270"/>
      <c r="T90" s="270"/>
      <c r="U90" s="270">
        <v>399</v>
      </c>
      <c r="V90" s="270">
        <v>433</v>
      </c>
      <c r="W90" s="270">
        <v>413</v>
      </c>
      <c r="X90" s="270">
        <v>438</v>
      </c>
      <c r="Y90" s="270">
        <v>360</v>
      </c>
      <c r="Z90" s="270"/>
      <c r="AA90" s="270"/>
      <c r="AB90" s="270">
        <v>450</v>
      </c>
      <c r="AC90" s="277">
        <v>442</v>
      </c>
      <c r="AD90" s="277">
        <v>373</v>
      </c>
      <c r="AE90" s="270">
        <v>415</v>
      </c>
      <c r="AF90" s="270">
        <v>443</v>
      </c>
      <c r="AG90" s="270"/>
      <c r="AH90" s="270"/>
      <c r="AI90" s="145">
        <f t="shared" si="70"/>
        <v>8020</v>
      </c>
    </row>
    <row r="91" spans="1:36" ht="18.75" x14ac:dyDescent="0.25">
      <c r="A91" s="306"/>
      <c r="B91" s="301" t="s">
        <v>115</v>
      </c>
      <c r="C91" s="302"/>
      <c r="D91" s="104"/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277">
        <v>450</v>
      </c>
      <c r="AE91" s="270">
        <v>450</v>
      </c>
      <c r="AF91" s="270">
        <v>450</v>
      </c>
      <c r="AG91" s="270"/>
      <c r="AH91" s="270"/>
      <c r="AI91" s="146">
        <f t="shared" si="70"/>
        <v>9000</v>
      </c>
    </row>
    <row r="92" spans="1:36" ht="18.75" x14ac:dyDescent="0.25">
      <c r="A92" s="306"/>
      <c r="B92" s="301" t="s">
        <v>125</v>
      </c>
      <c r="C92" s="302"/>
      <c r="D92" s="104"/>
      <c r="E92" s="104"/>
      <c r="F92" s="104"/>
      <c r="G92" s="104">
        <f>G91-G90</f>
        <v>63</v>
      </c>
      <c r="H92" s="104">
        <f t="shared" ref="H92:I92" si="88">H91-H90</f>
        <v>96</v>
      </c>
      <c r="I92" s="104">
        <f t="shared" si="88"/>
        <v>62</v>
      </c>
      <c r="J92" s="104">
        <f t="shared" ref="J92" si="89">J91-J90</f>
        <v>58</v>
      </c>
      <c r="K92" s="104">
        <f t="shared" ref="K92" si="90">K91-K90</f>
        <v>44</v>
      </c>
      <c r="L92" s="104"/>
      <c r="M92" s="104"/>
      <c r="N92" s="104">
        <f t="shared" ref="N92" si="91">N91-N90</f>
        <v>100</v>
      </c>
      <c r="O92" s="104">
        <f t="shared" ref="O92" si="92">O91-O90</f>
        <v>23</v>
      </c>
      <c r="P92" s="104">
        <f t="shared" ref="P92" si="93">P91-P90</f>
        <v>24</v>
      </c>
      <c r="Q92" s="104">
        <f t="shared" ref="Q92" si="94">Q91-Q90</f>
        <v>61</v>
      </c>
      <c r="R92" s="104">
        <f t="shared" ref="R92" si="95">R91-R90</f>
        <v>115</v>
      </c>
      <c r="S92" s="104"/>
      <c r="T92" s="104"/>
      <c r="U92" s="104">
        <f t="shared" ref="U92" si="96">U91-U90</f>
        <v>51</v>
      </c>
      <c r="V92" s="104">
        <f t="shared" ref="V92" si="97">V91-V90</f>
        <v>17</v>
      </c>
      <c r="W92" s="104">
        <f t="shared" ref="W92" si="98">W91-W90</f>
        <v>37</v>
      </c>
      <c r="X92" s="104">
        <f t="shared" ref="X92" si="99">X91-X90</f>
        <v>12</v>
      </c>
      <c r="Y92" s="104">
        <f t="shared" ref="Y92" si="100">Y91-Y90</f>
        <v>90</v>
      </c>
      <c r="Z92" s="104"/>
      <c r="AA92" s="104"/>
      <c r="AB92" s="104">
        <f>AB91-AB90</f>
        <v>0</v>
      </c>
      <c r="AC92" s="104">
        <f>AC91-AC90</f>
        <v>8</v>
      </c>
      <c r="AD92" s="277">
        <v>77</v>
      </c>
      <c r="AE92" s="270">
        <v>35</v>
      </c>
      <c r="AF92" s="270">
        <v>7</v>
      </c>
      <c r="AG92" s="270"/>
      <c r="AH92" s="270"/>
      <c r="AI92" s="153">
        <f t="shared" si="70"/>
        <v>980</v>
      </c>
    </row>
    <row r="93" spans="1:36" ht="18.75" x14ac:dyDescent="0.25">
      <c r="A93" s="306"/>
      <c r="B93" s="301" t="s">
        <v>197</v>
      </c>
      <c r="C93" s="302"/>
      <c r="D93" s="104"/>
      <c r="E93" s="104"/>
      <c r="F93" s="104"/>
      <c r="G93" s="104">
        <f>G91-G89</f>
        <v>63</v>
      </c>
      <c r="H93" s="104">
        <f t="shared" ref="H93:I93" si="101">H91-H89</f>
        <v>1</v>
      </c>
      <c r="I93" s="104">
        <f t="shared" si="101"/>
        <v>42</v>
      </c>
      <c r="J93" s="104">
        <f t="shared" ref="J93:Y93" si="102">J91-J89</f>
        <v>44</v>
      </c>
      <c r="K93" s="104">
        <f t="shared" si="102"/>
        <v>2</v>
      </c>
      <c r="L93" s="104"/>
      <c r="M93" s="104"/>
      <c r="N93" s="104">
        <f t="shared" si="102"/>
        <v>97</v>
      </c>
      <c r="O93" s="104">
        <f t="shared" si="102"/>
        <v>0</v>
      </c>
      <c r="P93" s="104">
        <f t="shared" si="102"/>
        <v>18</v>
      </c>
      <c r="Q93" s="104">
        <f t="shared" si="102"/>
        <v>57</v>
      </c>
      <c r="R93" s="104">
        <f t="shared" si="102"/>
        <v>89</v>
      </c>
      <c r="S93" s="104"/>
      <c r="T93" s="104"/>
      <c r="U93" s="104">
        <f t="shared" si="102"/>
        <v>41</v>
      </c>
      <c r="V93" s="104">
        <f t="shared" si="102"/>
        <v>0</v>
      </c>
      <c r="W93" s="104">
        <f t="shared" si="102"/>
        <v>29</v>
      </c>
      <c r="X93" s="104">
        <f t="shared" si="102"/>
        <v>1</v>
      </c>
      <c r="Y93" s="104">
        <f t="shared" si="102"/>
        <v>82</v>
      </c>
      <c r="Z93" s="104"/>
      <c r="AA93" s="104"/>
      <c r="AB93" s="104">
        <f t="shared" ref="AB93" si="103">AB91-AB89</f>
        <v>0</v>
      </c>
      <c r="AC93" s="104">
        <f>IF(OR(AC91="",AC89=""),0,AC91-AC89)</f>
        <v>5</v>
      </c>
      <c r="AD93" s="277">
        <v>60</v>
      </c>
      <c r="AE93" s="270">
        <v>32</v>
      </c>
      <c r="AF93" s="270">
        <v>0</v>
      </c>
      <c r="AG93" s="270"/>
      <c r="AH93" s="270"/>
      <c r="AI93" s="153">
        <f t="shared" si="70"/>
        <v>663</v>
      </c>
    </row>
    <row r="94" spans="1:36" ht="16.5" thickBot="1" x14ac:dyDescent="0.3">
      <c r="A94" s="306"/>
      <c r="B94" s="303" t="s">
        <v>116</v>
      </c>
      <c r="C94" s="304"/>
      <c r="D94" s="104"/>
      <c r="E94" s="104"/>
      <c r="F94" s="104"/>
      <c r="G94" s="104">
        <f t="shared" ref="G94" si="104">G75+G77+G79+G81+G83+G85</f>
        <v>0</v>
      </c>
      <c r="H94" s="104">
        <f>H75+H77+H79+H81+H83+H85</f>
        <v>0</v>
      </c>
      <c r="I94" s="104">
        <f t="shared" ref="I94" si="105">I75+I77+I79+I81+I83+I85</f>
        <v>0</v>
      </c>
      <c r="J94" s="104">
        <f t="shared" ref="J94:Y94" si="106">J75+J77+J79+J81+J83+J85</f>
        <v>0</v>
      </c>
      <c r="K94" s="104">
        <f t="shared" si="106"/>
        <v>0</v>
      </c>
      <c r="L94" s="104"/>
      <c r="M94" s="104"/>
      <c r="N94" s="104">
        <f t="shared" si="106"/>
        <v>0</v>
      </c>
      <c r="O94" s="104">
        <f t="shared" si="106"/>
        <v>0</v>
      </c>
      <c r="P94" s="104">
        <f t="shared" si="106"/>
        <v>0</v>
      </c>
      <c r="Q94" s="104">
        <f t="shared" si="106"/>
        <v>0</v>
      </c>
      <c r="R94" s="104">
        <f t="shared" si="106"/>
        <v>0</v>
      </c>
      <c r="S94" s="104"/>
      <c r="T94" s="104"/>
      <c r="U94" s="104">
        <f t="shared" si="106"/>
        <v>0</v>
      </c>
      <c r="V94" s="104">
        <f t="shared" si="106"/>
        <v>0</v>
      </c>
      <c r="W94" s="104">
        <f t="shared" si="106"/>
        <v>0</v>
      </c>
      <c r="X94" s="104">
        <f t="shared" si="106"/>
        <v>0</v>
      </c>
      <c r="Y94" s="104">
        <f t="shared" si="106"/>
        <v>0</v>
      </c>
      <c r="Z94" s="104"/>
      <c r="AA94" s="104"/>
      <c r="AB94" s="104">
        <f t="shared" ref="AB94" si="107">AB75+AB77+AB79+AB81+AB83+AB85</f>
        <v>0</v>
      </c>
      <c r="AC94" s="104">
        <f>AC75+AC77+AC79+AC81+AC83+AC85</f>
        <v>0</v>
      </c>
      <c r="AD94" s="277">
        <v>0</v>
      </c>
      <c r="AE94" s="270">
        <v>0</v>
      </c>
      <c r="AF94" s="270">
        <v>0</v>
      </c>
      <c r="AG94" s="270"/>
      <c r="AH94" s="270"/>
      <c r="AI94" s="149">
        <f t="shared" si="70"/>
        <v>0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278"/>
      <c r="AE95" s="272"/>
      <c r="AF95" s="272"/>
      <c r="AG95" s="272"/>
      <c r="AH95" s="272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>
        <v>0</v>
      </c>
      <c r="H96" s="109">
        <v>0</v>
      </c>
      <c r="I96" s="109">
        <v>0</v>
      </c>
      <c r="J96" s="109">
        <v>0</v>
      </c>
      <c r="K96" s="109">
        <v>0</v>
      </c>
      <c r="L96" s="109"/>
      <c r="M96" s="109"/>
      <c r="N96" s="109">
        <v>0</v>
      </c>
      <c r="O96" s="109">
        <v>0</v>
      </c>
      <c r="P96" s="268">
        <v>0</v>
      </c>
      <c r="Q96" s="268">
        <v>0</v>
      </c>
      <c r="R96" s="268">
        <v>0</v>
      </c>
      <c r="S96" s="268"/>
      <c r="T96" s="268"/>
      <c r="U96" s="268">
        <v>0</v>
      </c>
      <c r="V96" s="268">
        <v>0</v>
      </c>
      <c r="W96" s="268">
        <v>0</v>
      </c>
      <c r="X96" s="268">
        <v>0</v>
      </c>
      <c r="Y96" s="268">
        <v>0</v>
      </c>
      <c r="Z96" s="268"/>
      <c r="AA96" s="268"/>
      <c r="AB96" s="268">
        <v>0</v>
      </c>
      <c r="AC96" s="274">
        <v>0</v>
      </c>
      <c r="AD96" s="274">
        <v>0</v>
      </c>
      <c r="AE96" s="268">
        <v>0</v>
      </c>
      <c r="AF96" s="268">
        <v>0</v>
      </c>
      <c r="AG96" s="268"/>
      <c r="AH96" s="268"/>
      <c r="AI96" s="110">
        <f t="shared" ref="AI96:AI117" si="108">SUM(D96:AH96)</f>
        <v>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>
        <v>7</v>
      </c>
      <c r="H97" s="181">
        <v>8</v>
      </c>
      <c r="I97" s="181">
        <v>1</v>
      </c>
      <c r="J97" s="181">
        <v>6</v>
      </c>
      <c r="K97" s="181">
        <v>9</v>
      </c>
      <c r="L97" s="181"/>
      <c r="M97" s="181"/>
      <c r="N97" s="181">
        <v>0</v>
      </c>
      <c r="O97" s="181">
        <v>6</v>
      </c>
      <c r="P97" s="269">
        <v>4</v>
      </c>
      <c r="Q97" s="269">
        <v>6</v>
      </c>
      <c r="R97" s="269">
        <v>7</v>
      </c>
      <c r="S97" s="269"/>
      <c r="T97" s="269"/>
      <c r="U97" s="269">
        <v>5</v>
      </c>
      <c r="V97" s="269">
        <v>8</v>
      </c>
      <c r="W97" s="269">
        <v>2</v>
      </c>
      <c r="X97" s="269">
        <v>11</v>
      </c>
      <c r="Y97" s="269">
        <v>8</v>
      </c>
      <c r="Z97" s="269"/>
      <c r="AA97" s="269"/>
      <c r="AB97" s="269">
        <v>3</v>
      </c>
      <c r="AC97" s="275">
        <v>1</v>
      </c>
      <c r="AD97" s="275">
        <v>1</v>
      </c>
      <c r="AE97" s="269">
        <v>10</v>
      </c>
      <c r="AF97" s="269">
        <v>8</v>
      </c>
      <c r="AG97" s="269"/>
      <c r="AH97" s="269"/>
      <c r="AI97" s="146">
        <f t="shared" si="108"/>
        <v>111</v>
      </c>
    </row>
    <row r="98" spans="1:35" ht="15.75" x14ac:dyDescent="0.25">
      <c r="A98" s="292"/>
      <c r="B98" s="296"/>
      <c r="C98" s="99" t="s">
        <v>103</v>
      </c>
      <c r="D98" s="181"/>
      <c r="E98" s="181"/>
      <c r="F98" s="181"/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/>
      <c r="M98" s="181"/>
      <c r="N98" s="181">
        <v>0</v>
      </c>
      <c r="O98" s="181">
        <v>0</v>
      </c>
      <c r="P98" s="269">
        <v>0</v>
      </c>
      <c r="Q98" s="269">
        <v>0</v>
      </c>
      <c r="R98" s="269">
        <v>0</v>
      </c>
      <c r="S98" s="269"/>
      <c r="T98" s="269"/>
      <c r="U98" s="269">
        <v>0</v>
      </c>
      <c r="V98" s="269">
        <v>0</v>
      </c>
      <c r="W98" s="269">
        <v>0</v>
      </c>
      <c r="X98" s="269">
        <v>0</v>
      </c>
      <c r="Y98" s="269">
        <v>0</v>
      </c>
      <c r="Z98" s="269"/>
      <c r="AA98" s="269"/>
      <c r="AB98" s="269">
        <v>0</v>
      </c>
      <c r="AC98" s="275">
        <v>0</v>
      </c>
      <c r="AD98" s="275">
        <v>0</v>
      </c>
      <c r="AE98" s="269">
        <v>0</v>
      </c>
      <c r="AF98" s="269">
        <v>0</v>
      </c>
      <c r="AG98" s="269"/>
      <c r="AH98" s="269"/>
      <c r="AI98" s="146">
        <f t="shared" si="108"/>
        <v>0</v>
      </c>
    </row>
    <row r="99" spans="1:35" ht="15.75" x14ac:dyDescent="0.25">
      <c r="A99" s="292"/>
      <c r="B99" s="296"/>
      <c r="C99" s="99" t="s">
        <v>117</v>
      </c>
      <c r="D99" s="181"/>
      <c r="E99" s="181"/>
      <c r="F99" s="181"/>
      <c r="G99" s="181">
        <v>5</v>
      </c>
      <c r="H99" s="181">
        <v>8</v>
      </c>
      <c r="I99" s="181">
        <v>0</v>
      </c>
      <c r="J99" s="181">
        <v>8</v>
      </c>
      <c r="K99" s="181">
        <v>4</v>
      </c>
      <c r="L99" s="181"/>
      <c r="M99" s="181"/>
      <c r="N99" s="181">
        <v>2</v>
      </c>
      <c r="O99" s="181">
        <v>6</v>
      </c>
      <c r="P99" s="269">
        <v>5</v>
      </c>
      <c r="Q99" s="269">
        <v>4</v>
      </c>
      <c r="R99" s="269">
        <v>10</v>
      </c>
      <c r="S99" s="269"/>
      <c r="T99" s="269"/>
      <c r="U99" s="269">
        <v>6</v>
      </c>
      <c r="V99" s="269">
        <v>8</v>
      </c>
      <c r="W99" s="269">
        <v>2</v>
      </c>
      <c r="X99" s="269">
        <v>6</v>
      </c>
      <c r="Y99" s="269">
        <v>1</v>
      </c>
      <c r="Z99" s="269"/>
      <c r="AA99" s="269"/>
      <c r="AB99" s="269">
        <v>2</v>
      </c>
      <c r="AC99" s="275">
        <v>4</v>
      </c>
      <c r="AD99" s="275">
        <v>1</v>
      </c>
      <c r="AE99" s="269">
        <v>4</v>
      </c>
      <c r="AF99" s="269">
        <v>2</v>
      </c>
      <c r="AG99" s="269"/>
      <c r="AH99" s="269"/>
      <c r="AI99" s="146">
        <f t="shared" si="108"/>
        <v>88</v>
      </c>
    </row>
    <row r="100" spans="1:35" ht="15.75" x14ac:dyDescent="0.25">
      <c r="A100" s="292"/>
      <c r="B100" s="296"/>
      <c r="C100" s="99" t="s">
        <v>118</v>
      </c>
      <c r="D100" s="181"/>
      <c r="E100" s="181"/>
      <c r="F100" s="181"/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/>
      <c r="M100" s="181"/>
      <c r="N100" s="181">
        <v>0</v>
      </c>
      <c r="O100" s="181">
        <v>0</v>
      </c>
      <c r="P100" s="269">
        <v>0</v>
      </c>
      <c r="Q100" s="269">
        <v>0</v>
      </c>
      <c r="R100" s="269">
        <v>0</v>
      </c>
      <c r="S100" s="269"/>
      <c r="T100" s="269"/>
      <c r="U100" s="269">
        <v>0</v>
      </c>
      <c r="V100" s="269">
        <v>0</v>
      </c>
      <c r="W100" s="269">
        <v>0</v>
      </c>
      <c r="X100" s="269">
        <v>0</v>
      </c>
      <c r="Y100" s="269">
        <v>0</v>
      </c>
      <c r="Z100" s="269"/>
      <c r="AA100" s="269"/>
      <c r="AB100" s="269">
        <v>0</v>
      </c>
      <c r="AC100" s="275">
        <v>0</v>
      </c>
      <c r="AD100" s="275">
        <v>0</v>
      </c>
      <c r="AE100" s="269">
        <v>0</v>
      </c>
      <c r="AF100" s="269">
        <v>0</v>
      </c>
      <c r="AG100" s="269"/>
      <c r="AH100" s="269"/>
      <c r="AI100" s="146">
        <f t="shared" si="108"/>
        <v>0</v>
      </c>
    </row>
    <row r="101" spans="1:35" ht="15.75" x14ac:dyDescent="0.25">
      <c r="A101" s="292"/>
      <c r="B101" s="296"/>
      <c r="C101" s="99" t="s">
        <v>104</v>
      </c>
      <c r="D101" s="181"/>
      <c r="E101" s="181"/>
      <c r="F101" s="181"/>
      <c r="G101" s="181">
        <v>135</v>
      </c>
      <c r="H101" s="181">
        <v>156</v>
      </c>
      <c r="I101" s="181">
        <v>139</v>
      </c>
      <c r="J101" s="181">
        <v>118</v>
      </c>
      <c r="K101" s="181">
        <v>133</v>
      </c>
      <c r="L101" s="181"/>
      <c r="M101" s="181"/>
      <c r="N101" s="181">
        <v>125</v>
      </c>
      <c r="O101" s="181">
        <v>144</v>
      </c>
      <c r="P101" s="269">
        <v>141</v>
      </c>
      <c r="Q101" s="269">
        <v>136</v>
      </c>
      <c r="R101" s="269">
        <v>112</v>
      </c>
      <c r="S101" s="269"/>
      <c r="T101" s="269"/>
      <c r="U101" s="269">
        <v>130</v>
      </c>
      <c r="V101" s="269">
        <v>129</v>
      </c>
      <c r="W101" s="269">
        <v>150</v>
      </c>
      <c r="X101" s="269">
        <v>141</v>
      </c>
      <c r="Y101" s="269">
        <v>130</v>
      </c>
      <c r="Z101" s="269"/>
      <c r="AA101" s="269"/>
      <c r="AB101" s="269">
        <v>132</v>
      </c>
      <c r="AC101" s="275">
        <v>139</v>
      </c>
      <c r="AD101" s="275">
        <v>158</v>
      </c>
      <c r="AE101" s="269">
        <v>134</v>
      </c>
      <c r="AF101" s="269">
        <v>138</v>
      </c>
      <c r="AG101" s="269"/>
      <c r="AH101" s="269"/>
      <c r="AI101" s="146">
        <f t="shared" si="108"/>
        <v>2720</v>
      </c>
    </row>
    <row r="102" spans="1:35" ht="15.75" x14ac:dyDescent="0.25">
      <c r="A102" s="292"/>
      <c r="B102" s="296"/>
      <c r="C102" s="99" t="s">
        <v>105</v>
      </c>
      <c r="D102" s="181"/>
      <c r="E102" s="181"/>
      <c r="F102" s="181"/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/>
      <c r="M102" s="181"/>
      <c r="N102" s="181">
        <v>0</v>
      </c>
      <c r="O102" s="181">
        <v>0</v>
      </c>
      <c r="P102" s="269">
        <v>0</v>
      </c>
      <c r="Q102" s="269">
        <v>0</v>
      </c>
      <c r="R102" s="269">
        <v>0</v>
      </c>
      <c r="S102" s="269"/>
      <c r="T102" s="269"/>
      <c r="U102" s="269">
        <v>0</v>
      </c>
      <c r="V102" s="269">
        <v>0</v>
      </c>
      <c r="W102" s="269">
        <v>0</v>
      </c>
      <c r="X102" s="269">
        <v>0</v>
      </c>
      <c r="Y102" s="269">
        <v>0</v>
      </c>
      <c r="Z102" s="269"/>
      <c r="AA102" s="269"/>
      <c r="AB102" s="269">
        <v>0</v>
      </c>
      <c r="AC102" s="275">
        <v>0</v>
      </c>
      <c r="AD102" s="275">
        <v>0</v>
      </c>
      <c r="AE102" s="269">
        <v>0</v>
      </c>
      <c r="AF102" s="269">
        <v>0</v>
      </c>
      <c r="AG102" s="269"/>
      <c r="AH102" s="269"/>
      <c r="AI102" s="146">
        <f t="shared" si="108"/>
        <v>0</v>
      </c>
    </row>
    <row r="103" spans="1:35" ht="15.75" x14ac:dyDescent="0.25">
      <c r="A103" s="292"/>
      <c r="B103" s="296"/>
      <c r="C103" s="99" t="s">
        <v>106</v>
      </c>
      <c r="D103" s="181"/>
      <c r="E103" s="181"/>
      <c r="F103" s="181"/>
      <c r="G103" s="181">
        <v>41</v>
      </c>
      <c r="H103" s="181">
        <v>61</v>
      </c>
      <c r="I103" s="181">
        <v>61</v>
      </c>
      <c r="J103" s="181">
        <v>64</v>
      </c>
      <c r="K103" s="181">
        <v>70</v>
      </c>
      <c r="L103" s="181"/>
      <c r="M103" s="181"/>
      <c r="N103" s="181">
        <v>46</v>
      </c>
      <c r="O103" s="181">
        <v>71</v>
      </c>
      <c r="P103" s="269">
        <v>49</v>
      </c>
      <c r="Q103" s="269">
        <v>63</v>
      </c>
      <c r="R103" s="269">
        <v>54</v>
      </c>
      <c r="S103" s="269"/>
      <c r="T103" s="269"/>
      <c r="U103" s="269">
        <v>67</v>
      </c>
      <c r="V103" s="269">
        <v>66</v>
      </c>
      <c r="W103" s="269">
        <v>52</v>
      </c>
      <c r="X103" s="269">
        <v>65</v>
      </c>
      <c r="Y103" s="269">
        <v>58</v>
      </c>
      <c r="Z103" s="269"/>
      <c r="AA103" s="269"/>
      <c r="AB103" s="269">
        <v>55</v>
      </c>
      <c r="AC103" s="275">
        <v>55</v>
      </c>
      <c r="AD103" s="275">
        <v>58</v>
      </c>
      <c r="AE103" s="269">
        <v>48</v>
      </c>
      <c r="AF103" s="269">
        <v>61</v>
      </c>
      <c r="AG103" s="269"/>
      <c r="AH103" s="269"/>
      <c r="AI103" s="146">
        <f t="shared" si="108"/>
        <v>1165</v>
      </c>
    </row>
    <row r="104" spans="1:35" ht="15.75" x14ac:dyDescent="0.25">
      <c r="A104" s="292"/>
      <c r="B104" s="296"/>
      <c r="C104" s="99" t="s">
        <v>107</v>
      </c>
      <c r="D104" s="181"/>
      <c r="E104" s="181"/>
      <c r="F104" s="181"/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/>
      <c r="M104" s="181"/>
      <c r="N104" s="181">
        <v>0</v>
      </c>
      <c r="O104" s="181">
        <v>0</v>
      </c>
      <c r="P104" s="269">
        <v>0</v>
      </c>
      <c r="Q104" s="269">
        <v>0</v>
      </c>
      <c r="R104" s="269">
        <v>0</v>
      </c>
      <c r="S104" s="269"/>
      <c r="T104" s="269"/>
      <c r="U104" s="269">
        <v>0</v>
      </c>
      <c r="V104" s="269">
        <v>0</v>
      </c>
      <c r="W104" s="269">
        <v>0</v>
      </c>
      <c r="X104" s="269">
        <v>0</v>
      </c>
      <c r="Y104" s="269">
        <v>0</v>
      </c>
      <c r="Z104" s="269"/>
      <c r="AA104" s="269"/>
      <c r="AB104" s="269">
        <v>0</v>
      </c>
      <c r="AC104" s="275">
        <v>0</v>
      </c>
      <c r="AD104" s="275">
        <v>0</v>
      </c>
      <c r="AE104" s="269">
        <v>0</v>
      </c>
      <c r="AF104" s="269">
        <v>0</v>
      </c>
      <c r="AG104" s="269"/>
      <c r="AH104" s="269"/>
      <c r="AI104" s="146">
        <f t="shared" si="108"/>
        <v>0</v>
      </c>
    </row>
    <row r="105" spans="1:35" ht="15.75" x14ac:dyDescent="0.25">
      <c r="A105" s="292"/>
      <c r="B105" s="296"/>
      <c r="C105" s="99" t="s">
        <v>108</v>
      </c>
      <c r="D105" s="181"/>
      <c r="E105" s="181"/>
      <c r="F105" s="181"/>
      <c r="G105" s="181">
        <v>94</v>
      </c>
      <c r="H105" s="181">
        <v>89</v>
      </c>
      <c r="I105" s="181">
        <v>96</v>
      </c>
      <c r="J105" s="181">
        <v>80</v>
      </c>
      <c r="K105" s="181">
        <v>79</v>
      </c>
      <c r="L105" s="181"/>
      <c r="M105" s="181"/>
      <c r="N105" s="181">
        <v>112</v>
      </c>
      <c r="O105" s="181">
        <v>86</v>
      </c>
      <c r="P105" s="269">
        <v>96</v>
      </c>
      <c r="Q105" s="269">
        <v>93</v>
      </c>
      <c r="R105" s="269">
        <v>79</v>
      </c>
      <c r="S105" s="269"/>
      <c r="T105" s="269"/>
      <c r="U105" s="269">
        <v>77</v>
      </c>
      <c r="V105" s="269">
        <v>91</v>
      </c>
      <c r="W105" s="269">
        <v>122</v>
      </c>
      <c r="X105" s="269">
        <v>88</v>
      </c>
      <c r="Y105" s="269">
        <v>102</v>
      </c>
      <c r="Z105" s="269"/>
      <c r="AA105" s="269"/>
      <c r="AB105" s="269">
        <v>106</v>
      </c>
      <c r="AC105" s="275">
        <v>98</v>
      </c>
      <c r="AD105" s="275">
        <v>102</v>
      </c>
      <c r="AE105" s="269">
        <v>108</v>
      </c>
      <c r="AF105" s="269">
        <v>125</v>
      </c>
      <c r="AG105" s="269"/>
      <c r="AH105" s="269"/>
      <c r="AI105" s="146">
        <f t="shared" si="108"/>
        <v>1923</v>
      </c>
    </row>
    <row r="106" spans="1:35" ht="15.75" x14ac:dyDescent="0.25">
      <c r="A106" s="292"/>
      <c r="B106" s="296"/>
      <c r="C106" s="99" t="s">
        <v>109</v>
      </c>
      <c r="D106" s="181"/>
      <c r="E106" s="181"/>
      <c r="F106" s="181"/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/>
      <c r="M106" s="181"/>
      <c r="N106" s="181">
        <v>0</v>
      </c>
      <c r="O106" s="181">
        <v>0</v>
      </c>
      <c r="P106" s="269">
        <v>0</v>
      </c>
      <c r="Q106" s="269">
        <v>0</v>
      </c>
      <c r="R106" s="269">
        <v>0</v>
      </c>
      <c r="S106" s="269"/>
      <c r="T106" s="269"/>
      <c r="U106" s="269">
        <v>0</v>
      </c>
      <c r="V106" s="269">
        <v>0</v>
      </c>
      <c r="W106" s="269">
        <v>0</v>
      </c>
      <c r="X106" s="269">
        <v>0</v>
      </c>
      <c r="Y106" s="269">
        <v>0</v>
      </c>
      <c r="Z106" s="269"/>
      <c r="AA106" s="269"/>
      <c r="AB106" s="269">
        <v>0</v>
      </c>
      <c r="AC106" s="275">
        <v>0</v>
      </c>
      <c r="AD106" s="275">
        <v>0</v>
      </c>
      <c r="AE106" s="269">
        <v>0</v>
      </c>
      <c r="AF106" s="269">
        <v>0</v>
      </c>
      <c r="AG106" s="269"/>
      <c r="AH106" s="269"/>
      <c r="AI106" s="146">
        <f t="shared" si="108"/>
        <v>0</v>
      </c>
    </row>
    <row r="107" spans="1:35" ht="15.75" x14ac:dyDescent="0.25">
      <c r="A107" s="292"/>
      <c r="B107" s="296"/>
      <c r="C107" s="99" t="s">
        <v>110</v>
      </c>
      <c r="D107" s="181"/>
      <c r="E107" s="181"/>
      <c r="F107" s="181"/>
      <c r="G107" s="181">
        <v>34</v>
      </c>
      <c r="H107" s="181">
        <v>26</v>
      </c>
      <c r="I107" s="181">
        <v>27</v>
      </c>
      <c r="J107" s="181">
        <v>27</v>
      </c>
      <c r="K107" s="181">
        <v>39</v>
      </c>
      <c r="L107" s="181"/>
      <c r="M107" s="181"/>
      <c r="N107" s="181">
        <v>19</v>
      </c>
      <c r="O107" s="181">
        <v>32</v>
      </c>
      <c r="P107" s="269">
        <v>39</v>
      </c>
      <c r="Q107" s="269">
        <v>33</v>
      </c>
      <c r="R107" s="269">
        <v>19</v>
      </c>
      <c r="S107" s="269"/>
      <c r="T107" s="269"/>
      <c r="U107" s="269">
        <v>19</v>
      </c>
      <c r="V107" s="269">
        <v>24</v>
      </c>
      <c r="W107" s="269">
        <v>34</v>
      </c>
      <c r="X107" s="269">
        <v>34</v>
      </c>
      <c r="Y107" s="269">
        <v>31</v>
      </c>
      <c r="Z107" s="269"/>
      <c r="AA107" s="269"/>
      <c r="AB107" s="269">
        <v>31</v>
      </c>
      <c r="AC107" s="275">
        <v>33</v>
      </c>
      <c r="AD107" s="275">
        <v>24</v>
      </c>
      <c r="AE107" s="269">
        <v>31</v>
      </c>
      <c r="AF107" s="269">
        <v>41</v>
      </c>
      <c r="AG107" s="269"/>
      <c r="AH107" s="269"/>
      <c r="AI107" s="146">
        <f t="shared" si="108"/>
        <v>597</v>
      </c>
    </row>
    <row r="108" spans="1:35" ht="15.75" x14ac:dyDescent="0.25">
      <c r="A108" s="292"/>
      <c r="B108" s="296"/>
      <c r="C108" s="99" t="s">
        <v>111</v>
      </c>
      <c r="D108" s="181"/>
      <c r="E108" s="181"/>
      <c r="F108" s="181"/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/>
      <c r="M108" s="181"/>
      <c r="N108" s="181">
        <v>0</v>
      </c>
      <c r="O108" s="181">
        <v>0</v>
      </c>
      <c r="P108" s="269">
        <v>0</v>
      </c>
      <c r="Q108" s="269">
        <v>0</v>
      </c>
      <c r="R108" s="269">
        <v>0</v>
      </c>
      <c r="S108" s="269"/>
      <c r="T108" s="269"/>
      <c r="U108" s="269">
        <v>0</v>
      </c>
      <c r="V108" s="269">
        <v>0</v>
      </c>
      <c r="W108" s="269">
        <v>0</v>
      </c>
      <c r="X108" s="269">
        <v>0</v>
      </c>
      <c r="Y108" s="269">
        <v>0</v>
      </c>
      <c r="Z108" s="269"/>
      <c r="AA108" s="269"/>
      <c r="AB108" s="269">
        <v>0</v>
      </c>
      <c r="AC108" s="275">
        <v>0</v>
      </c>
      <c r="AD108" s="275">
        <v>0</v>
      </c>
      <c r="AE108" s="269">
        <v>0</v>
      </c>
      <c r="AF108" s="269">
        <v>0</v>
      </c>
      <c r="AG108" s="269"/>
      <c r="AH108" s="269"/>
      <c r="AI108" s="146">
        <f t="shared" si="108"/>
        <v>0</v>
      </c>
    </row>
    <row r="109" spans="1:35" ht="15.75" x14ac:dyDescent="0.25">
      <c r="A109" s="292"/>
      <c r="B109" s="296"/>
      <c r="C109" s="99" t="s">
        <v>112</v>
      </c>
      <c r="D109" s="181"/>
      <c r="E109" s="181"/>
      <c r="F109" s="181"/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/>
      <c r="M109" s="181"/>
      <c r="N109" s="181">
        <v>0</v>
      </c>
      <c r="O109" s="181">
        <v>0</v>
      </c>
      <c r="P109" s="269">
        <v>20</v>
      </c>
      <c r="Q109" s="269">
        <v>20</v>
      </c>
      <c r="R109" s="269">
        <v>13</v>
      </c>
      <c r="S109" s="269"/>
      <c r="T109" s="269"/>
      <c r="U109" s="269">
        <v>14</v>
      </c>
      <c r="V109" s="269">
        <v>22</v>
      </c>
      <c r="W109" s="269">
        <v>22</v>
      </c>
      <c r="X109" s="269">
        <v>29</v>
      </c>
      <c r="Y109" s="269">
        <v>21</v>
      </c>
      <c r="Z109" s="269"/>
      <c r="AA109" s="269"/>
      <c r="AB109" s="269">
        <v>26</v>
      </c>
      <c r="AC109" s="275">
        <v>18</v>
      </c>
      <c r="AD109" s="275">
        <v>29</v>
      </c>
      <c r="AE109" s="269">
        <v>23</v>
      </c>
      <c r="AF109" s="269">
        <v>17</v>
      </c>
      <c r="AG109" s="269"/>
      <c r="AH109" s="269"/>
      <c r="AI109" s="147">
        <f t="shared" si="108"/>
        <v>274</v>
      </c>
    </row>
    <row r="110" spans="1:35" ht="15.75" x14ac:dyDescent="0.25">
      <c r="A110" s="292"/>
      <c r="B110" s="296"/>
      <c r="C110" s="99" t="s">
        <v>113</v>
      </c>
      <c r="D110" s="181"/>
      <c r="E110" s="181"/>
      <c r="F110" s="181"/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/>
      <c r="M110" s="181"/>
      <c r="N110" s="181">
        <v>0</v>
      </c>
      <c r="O110" s="181">
        <v>0</v>
      </c>
      <c r="P110" s="269">
        <v>1</v>
      </c>
      <c r="Q110" s="269">
        <v>1</v>
      </c>
      <c r="R110" s="269">
        <v>2</v>
      </c>
      <c r="S110" s="269"/>
      <c r="T110" s="269"/>
      <c r="U110" s="269">
        <v>1</v>
      </c>
      <c r="V110" s="269">
        <v>1</v>
      </c>
      <c r="W110" s="269">
        <v>0</v>
      </c>
      <c r="X110" s="269">
        <v>2</v>
      </c>
      <c r="Y110" s="269">
        <v>4</v>
      </c>
      <c r="Z110" s="269"/>
      <c r="AA110" s="269"/>
      <c r="AB110" s="269">
        <v>3</v>
      </c>
      <c r="AC110" s="275">
        <v>2</v>
      </c>
      <c r="AD110" s="275">
        <v>2</v>
      </c>
      <c r="AE110" s="269">
        <v>2</v>
      </c>
      <c r="AF110" s="269">
        <v>3</v>
      </c>
      <c r="AG110" s="269"/>
      <c r="AH110" s="269"/>
      <c r="AI110" s="147">
        <f t="shared" si="108"/>
        <v>24</v>
      </c>
    </row>
    <row r="111" spans="1:35" ht="16.5" thickBot="1" x14ac:dyDescent="0.3">
      <c r="A111" s="292"/>
      <c r="B111" s="296"/>
      <c r="C111" s="100" t="s">
        <v>114</v>
      </c>
      <c r="D111" s="181"/>
      <c r="E111" s="181"/>
      <c r="F111" s="181"/>
      <c r="G111" s="181">
        <v>2</v>
      </c>
      <c r="H111" s="181">
        <v>1</v>
      </c>
      <c r="I111" s="181">
        <v>2</v>
      </c>
      <c r="J111" s="181">
        <v>6</v>
      </c>
      <c r="K111" s="181">
        <v>8</v>
      </c>
      <c r="L111" s="181"/>
      <c r="M111" s="181"/>
      <c r="N111" s="181">
        <v>4</v>
      </c>
      <c r="O111" s="181">
        <v>4</v>
      </c>
      <c r="P111" s="269">
        <v>4</v>
      </c>
      <c r="Q111" s="269">
        <v>1</v>
      </c>
      <c r="R111" s="269">
        <v>3</v>
      </c>
      <c r="S111" s="269"/>
      <c r="T111" s="269"/>
      <c r="U111" s="269">
        <v>1</v>
      </c>
      <c r="V111" s="269">
        <v>7</v>
      </c>
      <c r="W111" s="269">
        <v>3</v>
      </c>
      <c r="X111" s="269">
        <v>9</v>
      </c>
      <c r="Y111" s="269">
        <v>8</v>
      </c>
      <c r="Z111" s="269"/>
      <c r="AA111" s="269"/>
      <c r="AB111" s="269">
        <v>4</v>
      </c>
      <c r="AC111" s="275">
        <v>9</v>
      </c>
      <c r="AD111" s="275">
        <v>3</v>
      </c>
      <c r="AE111" s="269">
        <v>1</v>
      </c>
      <c r="AF111" s="269">
        <v>3</v>
      </c>
      <c r="AG111" s="269"/>
      <c r="AH111" s="269"/>
      <c r="AI111" s="151">
        <f t="shared" si="108"/>
        <v>83</v>
      </c>
    </row>
    <row r="112" spans="1:35" ht="18.75" x14ac:dyDescent="0.25">
      <c r="A112" s="292"/>
      <c r="B112" s="297" t="s">
        <v>72</v>
      </c>
      <c r="C112" s="298"/>
      <c r="D112" s="182"/>
      <c r="E112" s="182"/>
      <c r="F112" s="182"/>
      <c r="G112" s="182">
        <f t="shared" ref="G112:I112" si="109">SUM(G97:G111)</f>
        <v>318</v>
      </c>
      <c r="H112" s="182">
        <f t="shared" si="109"/>
        <v>349</v>
      </c>
      <c r="I112" s="182">
        <f t="shared" si="109"/>
        <v>326</v>
      </c>
      <c r="J112" s="182">
        <f t="shared" ref="J112" si="110">SUM(J97:J111)</f>
        <v>309</v>
      </c>
      <c r="K112" s="182">
        <f t="shared" ref="K112" si="111">SUM(K97:K111)</f>
        <v>342</v>
      </c>
      <c r="L112" s="182"/>
      <c r="M112" s="182"/>
      <c r="N112" s="182">
        <f>SUM(N97:N111)</f>
        <v>308</v>
      </c>
      <c r="O112" s="182">
        <f>SUM(O97:O111)</f>
        <v>349</v>
      </c>
      <c r="P112" s="182">
        <f>IF(SUM(P97:P108,P111)=0,"",SUM(P97:P108,P111))</f>
        <v>338</v>
      </c>
      <c r="Q112" s="182">
        <f t="shared" ref="Q112" si="112">IF(SUM(Q97:Q108,Q111)=0,"",SUM(Q97:Q108,Q111))</f>
        <v>336</v>
      </c>
      <c r="R112" s="182">
        <f t="shared" ref="R112" si="113">IF(SUM(R97:R108,R111)=0,"",SUM(R97:R108,R111))</f>
        <v>284</v>
      </c>
      <c r="S112" s="182" t="str">
        <f t="shared" ref="S112" si="114">IF(SUM(S97:S108,S111)=0,"",SUM(S97:S108,S111))</f>
        <v/>
      </c>
      <c r="T112" s="182" t="str">
        <f t="shared" ref="T112" si="115">IF(SUM(T97:T108,T111)=0,"",SUM(T97:T108,T111))</f>
        <v/>
      </c>
      <c r="U112" s="182">
        <f t="shared" ref="U112" si="116">IF(SUM(U97:U108,U111)=0,"",SUM(U97:U108,U111))</f>
        <v>305</v>
      </c>
      <c r="V112" s="182">
        <f t="shared" ref="V112" si="117">IF(SUM(V97:V108,V111)=0,"",SUM(V97:V108,V111))</f>
        <v>333</v>
      </c>
      <c r="W112" s="182">
        <f t="shared" ref="W112" si="118">IF(SUM(W97:W108,W111)=0,"",SUM(W97:W108,W111))</f>
        <v>365</v>
      </c>
      <c r="X112" s="182">
        <f t="shared" ref="X112" si="119">IF(SUM(X97:X108,X111)=0,"",SUM(X97:X108,X111))</f>
        <v>354</v>
      </c>
      <c r="Y112" s="182">
        <f t="shared" ref="Y112" si="120">IF(SUM(Y97:Y108,Y111)=0,"",SUM(Y97:Y108,Y111))</f>
        <v>338</v>
      </c>
      <c r="Z112" s="182" t="str">
        <f t="shared" ref="Z112" si="121">IF(SUM(Z97:Z108,Z111)=0,"",SUM(Z97:Z108,Z111))</f>
        <v/>
      </c>
      <c r="AA112" s="182" t="str">
        <f t="shared" ref="AA112" si="122">IF(SUM(AA97:AA108,AA111)=0,"",SUM(AA97:AA108,AA111))</f>
        <v/>
      </c>
      <c r="AB112" s="182">
        <f t="shared" ref="AB112:AC112" si="123">IF(SUM(AB97:AB108,AB111)=0,"",SUM(AB97:AB108,AB111))</f>
        <v>333</v>
      </c>
      <c r="AC112" s="182">
        <f t="shared" si="123"/>
        <v>339</v>
      </c>
      <c r="AD112" s="276">
        <v>347</v>
      </c>
      <c r="AE112" s="271">
        <v>336</v>
      </c>
      <c r="AF112" s="271">
        <v>378</v>
      </c>
      <c r="AG112" s="271"/>
      <c r="AH112" s="271"/>
      <c r="AI112" s="150">
        <f t="shared" si="108"/>
        <v>6687</v>
      </c>
    </row>
    <row r="113" spans="1:36" ht="18.75" x14ac:dyDescent="0.25">
      <c r="A113" s="292"/>
      <c r="B113" s="299" t="s">
        <v>71</v>
      </c>
      <c r="C113" s="300"/>
      <c r="D113" s="104"/>
      <c r="E113" s="104"/>
      <c r="F113" s="104"/>
      <c r="G113" s="104">
        <v>318</v>
      </c>
      <c r="H113" s="104">
        <v>349</v>
      </c>
      <c r="I113" s="104">
        <v>326</v>
      </c>
      <c r="J113" s="104">
        <v>309</v>
      </c>
      <c r="K113" s="104">
        <v>342</v>
      </c>
      <c r="L113" s="104"/>
      <c r="M113" s="104"/>
      <c r="N113" s="104">
        <v>308</v>
      </c>
      <c r="O113" s="104">
        <v>349</v>
      </c>
      <c r="P113" s="270">
        <v>338</v>
      </c>
      <c r="Q113" s="270">
        <v>335</v>
      </c>
      <c r="R113" s="270">
        <v>284</v>
      </c>
      <c r="S113" s="270"/>
      <c r="T113" s="270"/>
      <c r="U113" s="270">
        <v>305</v>
      </c>
      <c r="V113" s="270">
        <v>333</v>
      </c>
      <c r="W113" s="270">
        <v>365</v>
      </c>
      <c r="X113" s="270">
        <v>354</v>
      </c>
      <c r="Y113" s="270">
        <v>338</v>
      </c>
      <c r="Z113" s="270"/>
      <c r="AA113" s="270"/>
      <c r="AB113" s="270">
        <v>333</v>
      </c>
      <c r="AC113" s="277">
        <v>339</v>
      </c>
      <c r="AD113" s="277">
        <v>347</v>
      </c>
      <c r="AE113" s="270">
        <v>336</v>
      </c>
      <c r="AF113" s="270">
        <v>378</v>
      </c>
      <c r="AG113" s="270"/>
      <c r="AH113" s="270"/>
      <c r="AI113" s="145">
        <f t="shared" si="108"/>
        <v>6686</v>
      </c>
    </row>
    <row r="114" spans="1:36" ht="18.75" x14ac:dyDescent="0.25">
      <c r="A114" s="292"/>
      <c r="B114" s="301" t="s">
        <v>115</v>
      </c>
      <c r="C114" s="302"/>
      <c r="D114" s="104"/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277">
        <v>400</v>
      </c>
      <c r="AE114" s="270">
        <v>400</v>
      </c>
      <c r="AF114" s="270">
        <v>400</v>
      </c>
      <c r="AG114" s="270"/>
      <c r="AH114" s="270"/>
      <c r="AI114" s="146">
        <f t="shared" si="108"/>
        <v>8000</v>
      </c>
    </row>
    <row r="115" spans="1:36" ht="18.75" x14ac:dyDescent="0.25">
      <c r="A115" s="292"/>
      <c r="B115" s="301" t="s">
        <v>125</v>
      </c>
      <c r="C115" s="302"/>
      <c r="D115" s="104"/>
      <c r="E115" s="104"/>
      <c r="F115" s="104"/>
      <c r="G115" s="104">
        <f t="shared" ref="G115:I115" si="124">G114-G113</f>
        <v>82</v>
      </c>
      <c r="H115" s="104">
        <f t="shared" si="124"/>
        <v>51</v>
      </c>
      <c r="I115" s="104">
        <f t="shared" si="124"/>
        <v>74</v>
      </c>
      <c r="J115" s="104">
        <f t="shared" ref="J115" si="125">J114-J113</f>
        <v>91</v>
      </c>
      <c r="K115" s="104">
        <f t="shared" ref="K115:N115" si="126">K114-K113</f>
        <v>58</v>
      </c>
      <c r="L115" s="104"/>
      <c r="M115" s="104"/>
      <c r="N115" s="104">
        <f t="shared" si="126"/>
        <v>92</v>
      </c>
      <c r="O115" s="104">
        <f t="shared" ref="O115" si="127">O114-O113</f>
        <v>51</v>
      </c>
      <c r="P115" s="104">
        <f t="shared" ref="P115" si="128">P114-P113</f>
        <v>62</v>
      </c>
      <c r="Q115" s="104">
        <f t="shared" ref="Q115" si="129">Q114-Q113</f>
        <v>65</v>
      </c>
      <c r="R115" s="104">
        <f t="shared" ref="R115" si="130">R114-R113</f>
        <v>116</v>
      </c>
      <c r="S115" s="104"/>
      <c r="T115" s="104"/>
      <c r="U115" s="104">
        <f t="shared" ref="U115" si="131">U114-U113</f>
        <v>95</v>
      </c>
      <c r="V115" s="104">
        <f t="shared" ref="V115" si="132">V114-V113</f>
        <v>67</v>
      </c>
      <c r="W115" s="104">
        <f t="shared" ref="W115" si="133">W114-W113</f>
        <v>35</v>
      </c>
      <c r="X115" s="104">
        <f t="shared" ref="X115" si="134">X114-X113</f>
        <v>46</v>
      </c>
      <c r="Y115" s="104">
        <f t="shared" ref="Y115" si="135">Y114-Y113</f>
        <v>62</v>
      </c>
      <c r="Z115" s="104"/>
      <c r="AA115" s="104"/>
      <c r="AB115" s="104">
        <f t="shared" ref="AB115:AC115" si="136">AB114-AB113</f>
        <v>67</v>
      </c>
      <c r="AC115" s="104">
        <f t="shared" si="136"/>
        <v>61</v>
      </c>
      <c r="AD115" s="277">
        <v>53</v>
      </c>
      <c r="AE115" s="270">
        <v>64</v>
      </c>
      <c r="AF115" s="270">
        <v>22</v>
      </c>
      <c r="AG115" s="270"/>
      <c r="AH115" s="270"/>
      <c r="AI115" s="153">
        <f t="shared" si="108"/>
        <v>1314</v>
      </c>
    </row>
    <row r="116" spans="1:36" ht="18.75" x14ac:dyDescent="0.25">
      <c r="A116" s="292"/>
      <c r="B116" s="301" t="s">
        <v>197</v>
      </c>
      <c r="C116" s="302"/>
      <c r="D116" s="104"/>
      <c r="E116" s="104"/>
      <c r="F116" s="104"/>
      <c r="G116" s="104">
        <f t="shared" ref="G116:I116" si="137">G114-G112</f>
        <v>82</v>
      </c>
      <c r="H116" s="104">
        <f t="shared" si="137"/>
        <v>51</v>
      </c>
      <c r="I116" s="104">
        <f t="shared" si="137"/>
        <v>74</v>
      </c>
      <c r="J116" s="104">
        <f t="shared" ref="J116:K116" si="138">J114-J112</f>
        <v>91</v>
      </c>
      <c r="K116" s="104">
        <f t="shared" si="138"/>
        <v>58</v>
      </c>
      <c r="L116" s="104"/>
      <c r="M116" s="104"/>
      <c r="N116" s="104">
        <f t="shared" ref="N116" si="139">N114-N112</f>
        <v>92</v>
      </c>
      <c r="O116" s="104">
        <f t="shared" ref="O116" si="140">O114-O112</f>
        <v>51</v>
      </c>
      <c r="P116" s="104">
        <f t="shared" ref="P116:Y116" si="141">IF(OR(P114="",P112=""),0,P114-P112)</f>
        <v>62</v>
      </c>
      <c r="Q116" s="104">
        <f t="shared" si="141"/>
        <v>64</v>
      </c>
      <c r="R116" s="104">
        <f t="shared" si="141"/>
        <v>116</v>
      </c>
      <c r="S116" s="104"/>
      <c r="T116" s="104"/>
      <c r="U116" s="104">
        <f t="shared" si="141"/>
        <v>95</v>
      </c>
      <c r="V116" s="104">
        <f t="shared" si="141"/>
        <v>67</v>
      </c>
      <c r="W116" s="104">
        <f t="shared" si="141"/>
        <v>35</v>
      </c>
      <c r="X116" s="104">
        <f t="shared" si="141"/>
        <v>46</v>
      </c>
      <c r="Y116" s="104">
        <f t="shared" si="141"/>
        <v>62</v>
      </c>
      <c r="Z116" s="104"/>
      <c r="AA116" s="104"/>
      <c r="AB116" s="104">
        <f>IF(OR(AB114="",AB112=""),0,AB114-AB112)</f>
        <v>67</v>
      </c>
      <c r="AC116" s="104">
        <f t="shared" ref="AC116" si="142">IF(OR(AC114="",AC112=""),0,AC114-AC112)</f>
        <v>61</v>
      </c>
      <c r="AD116" s="277">
        <v>53</v>
      </c>
      <c r="AE116" s="270">
        <v>64</v>
      </c>
      <c r="AF116" s="270">
        <v>22</v>
      </c>
      <c r="AG116" s="270"/>
      <c r="AH116" s="270"/>
      <c r="AI116" s="153">
        <f t="shared" si="108"/>
        <v>1313</v>
      </c>
    </row>
    <row r="117" spans="1:36" ht="16.5" thickBot="1" x14ac:dyDescent="0.3">
      <c r="A117" s="292"/>
      <c r="B117" s="303" t="s">
        <v>116</v>
      </c>
      <c r="C117" s="304"/>
      <c r="D117" s="104"/>
      <c r="E117" s="104"/>
      <c r="F117" s="104"/>
      <c r="G117" s="104">
        <f t="shared" ref="G117:I117" si="143">G98+G100+G102+G104+G106+G108</f>
        <v>0</v>
      </c>
      <c r="H117" s="104">
        <f t="shared" si="143"/>
        <v>0</v>
      </c>
      <c r="I117" s="104">
        <f t="shared" si="143"/>
        <v>0</v>
      </c>
      <c r="J117" s="104">
        <f t="shared" ref="J117:AC117" si="144">J98+J100+J102+J104+J106+J108</f>
        <v>0</v>
      </c>
      <c r="K117" s="104">
        <f t="shared" si="144"/>
        <v>0</v>
      </c>
      <c r="L117" s="104"/>
      <c r="M117" s="104"/>
      <c r="N117" s="104">
        <f t="shared" ref="N117" si="145">N98+N100+N102+N104+N106+N108</f>
        <v>0</v>
      </c>
      <c r="O117" s="104">
        <f t="shared" ref="O117" si="146">O98+O100+O102+O104+O106+O108</f>
        <v>0</v>
      </c>
      <c r="P117" s="104">
        <f t="shared" si="144"/>
        <v>0</v>
      </c>
      <c r="Q117" s="104">
        <f t="shared" si="144"/>
        <v>0</v>
      </c>
      <c r="R117" s="104">
        <f t="shared" si="144"/>
        <v>0</v>
      </c>
      <c r="S117" s="104"/>
      <c r="T117" s="104"/>
      <c r="U117" s="104">
        <f t="shared" si="144"/>
        <v>0</v>
      </c>
      <c r="V117" s="104">
        <f t="shared" si="144"/>
        <v>0</v>
      </c>
      <c r="W117" s="104">
        <f t="shared" si="144"/>
        <v>0</v>
      </c>
      <c r="X117" s="104">
        <f t="shared" si="144"/>
        <v>0</v>
      </c>
      <c r="Y117" s="104">
        <f t="shared" si="144"/>
        <v>0</v>
      </c>
      <c r="Z117" s="104"/>
      <c r="AA117" s="104"/>
      <c r="AB117" s="104">
        <f t="shared" si="144"/>
        <v>0</v>
      </c>
      <c r="AC117" s="104">
        <f t="shared" si="144"/>
        <v>0</v>
      </c>
      <c r="AD117" s="277">
        <v>0</v>
      </c>
      <c r="AE117" s="270">
        <v>0</v>
      </c>
      <c r="AF117" s="270">
        <v>0</v>
      </c>
      <c r="AG117" s="270"/>
      <c r="AH117" s="270"/>
      <c r="AI117" s="149">
        <f t="shared" si="108"/>
        <v>0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278"/>
      <c r="AE118" s="272"/>
      <c r="AF118" s="272"/>
      <c r="AG118" s="272"/>
      <c r="AH118" s="272"/>
      <c r="AI118" s="103"/>
      <c r="AJ118" s="185" t="s">
        <v>166</v>
      </c>
    </row>
    <row r="119" spans="1:36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/>
      <c r="F119" s="109"/>
      <c r="G119" s="109">
        <v>0</v>
      </c>
      <c r="H119" s="109">
        <v>0</v>
      </c>
      <c r="I119" s="109">
        <v>0</v>
      </c>
      <c r="J119" s="109">
        <v>0</v>
      </c>
      <c r="K119" s="109">
        <v>0</v>
      </c>
      <c r="L119" s="109"/>
      <c r="M119" s="109"/>
      <c r="N119" s="109">
        <v>0</v>
      </c>
      <c r="O119" s="109">
        <v>0</v>
      </c>
      <c r="P119" s="268">
        <v>0</v>
      </c>
      <c r="Q119" s="268">
        <v>0</v>
      </c>
      <c r="R119" s="268">
        <v>0</v>
      </c>
      <c r="S119" s="268"/>
      <c r="T119" s="268"/>
      <c r="U119" s="268">
        <v>0</v>
      </c>
      <c r="V119" s="268">
        <v>0</v>
      </c>
      <c r="W119" s="268">
        <v>0</v>
      </c>
      <c r="X119" s="268">
        <v>0</v>
      </c>
      <c r="Y119" s="268">
        <v>0</v>
      </c>
      <c r="Z119" s="268"/>
      <c r="AA119" s="268"/>
      <c r="AB119" s="268">
        <v>0</v>
      </c>
      <c r="AC119" s="274">
        <v>0</v>
      </c>
      <c r="AD119" s="274">
        <v>0</v>
      </c>
      <c r="AE119" s="268">
        <v>0</v>
      </c>
      <c r="AF119" s="268">
        <v>0</v>
      </c>
      <c r="AG119" s="268"/>
      <c r="AH119" s="268"/>
      <c r="AI119" s="110">
        <f t="shared" ref="AI119:AI140" si="147">SUM(D119:AH119)</f>
        <v>0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>
        <v>55</v>
      </c>
      <c r="H120" s="181">
        <v>64</v>
      </c>
      <c r="I120" s="181">
        <v>45</v>
      </c>
      <c r="J120" s="181">
        <v>31</v>
      </c>
      <c r="K120" s="181">
        <v>67</v>
      </c>
      <c r="L120" s="181"/>
      <c r="M120" s="181"/>
      <c r="N120" s="181">
        <v>47</v>
      </c>
      <c r="O120" s="181">
        <v>65</v>
      </c>
      <c r="P120" s="269">
        <v>49</v>
      </c>
      <c r="Q120" s="269">
        <v>56</v>
      </c>
      <c r="R120" s="269">
        <v>62</v>
      </c>
      <c r="S120" s="269"/>
      <c r="T120" s="269"/>
      <c r="U120" s="269">
        <v>79</v>
      </c>
      <c r="V120" s="269">
        <v>73</v>
      </c>
      <c r="W120" s="269">
        <v>80</v>
      </c>
      <c r="X120" s="269">
        <v>54</v>
      </c>
      <c r="Y120" s="269">
        <v>55</v>
      </c>
      <c r="Z120" s="269"/>
      <c r="AA120" s="269"/>
      <c r="AB120" s="269">
        <v>59</v>
      </c>
      <c r="AC120" s="275">
        <v>68</v>
      </c>
      <c r="AD120" s="275">
        <v>57</v>
      </c>
      <c r="AE120" s="269">
        <v>81</v>
      </c>
      <c r="AF120" s="269">
        <v>72</v>
      </c>
      <c r="AG120" s="269"/>
      <c r="AH120" s="269"/>
      <c r="AI120" s="146">
        <f t="shared" si="147"/>
        <v>1219</v>
      </c>
    </row>
    <row r="121" spans="1:36" ht="15.75" x14ac:dyDescent="0.25">
      <c r="A121" s="306"/>
      <c r="B121" s="296"/>
      <c r="C121" s="99" t="s">
        <v>103</v>
      </c>
      <c r="D121" s="181"/>
      <c r="E121" s="181"/>
      <c r="F121" s="181"/>
      <c r="G121" s="181">
        <v>1</v>
      </c>
      <c r="H121" s="181">
        <v>0</v>
      </c>
      <c r="I121" s="181">
        <v>0</v>
      </c>
      <c r="J121" s="181">
        <v>0</v>
      </c>
      <c r="K121" s="181">
        <v>0</v>
      </c>
      <c r="L121" s="181"/>
      <c r="M121" s="181"/>
      <c r="N121" s="181">
        <v>0</v>
      </c>
      <c r="O121" s="181">
        <v>0</v>
      </c>
      <c r="P121" s="269">
        <v>0</v>
      </c>
      <c r="Q121" s="269">
        <v>0</v>
      </c>
      <c r="R121" s="269">
        <v>0</v>
      </c>
      <c r="S121" s="269"/>
      <c r="T121" s="269"/>
      <c r="U121" s="269">
        <v>0</v>
      </c>
      <c r="V121" s="269">
        <v>0</v>
      </c>
      <c r="W121" s="269">
        <v>0</v>
      </c>
      <c r="X121" s="269">
        <v>0</v>
      </c>
      <c r="Y121" s="269">
        <v>0</v>
      </c>
      <c r="Z121" s="269"/>
      <c r="AA121" s="269"/>
      <c r="AB121" s="269">
        <v>0</v>
      </c>
      <c r="AC121" s="275">
        <v>0</v>
      </c>
      <c r="AD121" s="275">
        <v>0</v>
      </c>
      <c r="AE121" s="269">
        <v>0</v>
      </c>
      <c r="AF121" s="269">
        <v>0</v>
      </c>
      <c r="AG121" s="269"/>
      <c r="AH121" s="269"/>
      <c r="AI121" s="146">
        <f t="shared" si="147"/>
        <v>1</v>
      </c>
    </row>
    <row r="122" spans="1:36" ht="15.75" x14ac:dyDescent="0.25">
      <c r="A122" s="306"/>
      <c r="B122" s="296"/>
      <c r="C122" s="99" t="s">
        <v>117</v>
      </c>
      <c r="D122" s="181"/>
      <c r="E122" s="181"/>
      <c r="F122" s="181"/>
      <c r="G122" s="181">
        <v>26</v>
      </c>
      <c r="H122" s="181">
        <v>56</v>
      </c>
      <c r="I122" s="181">
        <v>25</v>
      </c>
      <c r="J122" s="181">
        <v>27</v>
      </c>
      <c r="K122" s="181">
        <v>39</v>
      </c>
      <c r="L122" s="181"/>
      <c r="M122" s="181"/>
      <c r="N122" s="181">
        <v>41</v>
      </c>
      <c r="O122" s="181">
        <v>54</v>
      </c>
      <c r="P122" s="269">
        <v>51</v>
      </c>
      <c r="Q122" s="269">
        <v>50</v>
      </c>
      <c r="R122" s="269">
        <v>53</v>
      </c>
      <c r="S122" s="269"/>
      <c r="T122" s="269"/>
      <c r="U122" s="269">
        <v>44</v>
      </c>
      <c r="V122" s="269">
        <v>50</v>
      </c>
      <c r="W122" s="269">
        <v>65</v>
      </c>
      <c r="X122" s="269">
        <v>45</v>
      </c>
      <c r="Y122" s="269">
        <v>56</v>
      </c>
      <c r="Z122" s="269"/>
      <c r="AA122" s="269"/>
      <c r="AB122" s="269">
        <v>60</v>
      </c>
      <c r="AC122" s="275">
        <v>63</v>
      </c>
      <c r="AD122" s="275">
        <v>50</v>
      </c>
      <c r="AE122" s="269">
        <v>58</v>
      </c>
      <c r="AF122" s="269">
        <v>56</v>
      </c>
      <c r="AG122" s="269"/>
      <c r="AH122" s="269"/>
      <c r="AI122" s="146">
        <f t="shared" si="147"/>
        <v>969</v>
      </c>
    </row>
    <row r="123" spans="1:36" ht="15.75" x14ac:dyDescent="0.25">
      <c r="A123" s="306"/>
      <c r="B123" s="296"/>
      <c r="C123" s="99" t="s">
        <v>118</v>
      </c>
      <c r="D123" s="181"/>
      <c r="E123" s="181"/>
      <c r="F123" s="181"/>
      <c r="G123" s="181">
        <v>2</v>
      </c>
      <c r="H123" s="181">
        <v>5</v>
      </c>
      <c r="I123" s="181">
        <v>0</v>
      </c>
      <c r="J123" s="181">
        <v>0</v>
      </c>
      <c r="K123" s="181">
        <v>0</v>
      </c>
      <c r="L123" s="181"/>
      <c r="M123" s="181"/>
      <c r="N123" s="181">
        <v>0</v>
      </c>
      <c r="O123" s="181">
        <v>0</v>
      </c>
      <c r="P123" s="269">
        <v>0</v>
      </c>
      <c r="Q123" s="269">
        <v>0</v>
      </c>
      <c r="R123" s="269">
        <v>0</v>
      </c>
      <c r="S123" s="269"/>
      <c r="T123" s="269"/>
      <c r="U123" s="269">
        <v>0</v>
      </c>
      <c r="V123" s="269">
        <v>0</v>
      </c>
      <c r="W123" s="269">
        <v>0</v>
      </c>
      <c r="X123" s="269">
        <v>0</v>
      </c>
      <c r="Y123" s="269">
        <v>0</v>
      </c>
      <c r="Z123" s="269"/>
      <c r="AA123" s="269"/>
      <c r="AB123" s="269">
        <v>0</v>
      </c>
      <c r="AC123" s="275">
        <v>0</v>
      </c>
      <c r="AD123" s="275">
        <v>0</v>
      </c>
      <c r="AE123" s="269">
        <v>0</v>
      </c>
      <c r="AF123" s="269">
        <v>0</v>
      </c>
      <c r="AG123" s="269"/>
      <c r="AH123" s="269"/>
      <c r="AI123" s="146">
        <f t="shared" si="147"/>
        <v>7</v>
      </c>
    </row>
    <row r="124" spans="1:36" ht="15.75" x14ac:dyDescent="0.25">
      <c r="A124" s="306"/>
      <c r="B124" s="296"/>
      <c r="C124" s="99" t="s">
        <v>104</v>
      </c>
      <c r="D124" s="181"/>
      <c r="E124" s="181"/>
      <c r="F124" s="181"/>
      <c r="G124" s="181">
        <v>170</v>
      </c>
      <c r="H124" s="181">
        <v>147</v>
      </c>
      <c r="I124" s="181">
        <v>49</v>
      </c>
      <c r="J124" s="181">
        <v>124</v>
      </c>
      <c r="K124" s="181">
        <v>181</v>
      </c>
      <c r="L124" s="181"/>
      <c r="M124" s="181"/>
      <c r="N124" s="181">
        <v>119</v>
      </c>
      <c r="O124" s="181">
        <v>176</v>
      </c>
      <c r="P124" s="269">
        <v>157</v>
      </c>
      <c r="Q124" s="269">
        <v>153</v>
      </c>
      <c r="R124" s="269">
        <v>177</v>
      </c>
      <c r="S124" s="269"/>
      <c r="T124" s="269"/>
      <c r="U124" s="269">
        <v>157</v>
      </c>
      <c r="V124" s="269">
        <v>172</v>
      </c>
      <c r="W124" s="269">
        <v>147</v>
      </c>
      <c r="X124" s="269">
        <v>156</v>
      </c>
      <c r="Y124" s="269">
        <v>170</v>
      </c>
      <c r="Z124" s="269"/>
      <c r="AA124" s="269"/>
      <c r="AB124" s="269">
        <v>157</v>
      </c>
      <c r="AC124" s="275">
        <v>153</v>
      </c>
      <c r="AD124" s="275">
        <v>147</v>
      </c>
      <c r="AE124" s="269">
        <v>149</v>
      </c>
      <c r="AF124" s="269">
        <v>145</v>
      </c>
      <c r="AG124" s="269"/>
      <c r="AH124" s="269"/>
      <c r="AI124" s="146">
        <f t="shared" si="147"/>
        <v>3006</v>
      </c>
    </row>
    <row r="125" spans="1:36" ht="15.75" x14ac:dyDescent="0.25">
      <c r="A125" s="306"/>
      <c r="B125" s="296"/>
      <c r="C125" s="99" t="s">
        <v>105</v>
      </c>
      <c r="D125" s="181"/>
      <c r="E125" s="181"/>
      <c r="F125" s="181"/>
      <c r="G125" s="181">
        <v>5</v>
      </c>
      <c r="H125" s="181">
        <v>7</v>
      </c>
      <c r="I125" s="181">
        <v>0</v>
      </c>
      <c r="J125" s="181">
        <v>0</v>
      </c>
      <c r="K125" s="181">
        <v>0</v>
      </c>
      <c r="L125" s="181"/>
      <c r="M125" s="181"/>
      <c r="N125" s="181">
        <v>0</v>
      </c>
      <c r="O125" s="181">
        <v>0</v>
      </c>
      <c r="P125" s="269">
        <v>0</v>
      </c>
      <c r="Q125" s="269">
        <v>0</v>
      </c>
      <c r="R125" s="269">
        <v>0</v>
      </c>
      <c r="S125" s="269"/>
      <c r="T125" s="269"/>
      <c r="U125" s="269">
        <v>0</v>
      </c>
      <c r="V125" s="269">
        <v>0</v>
      </c>
      <c r="W125" s="269">
        <v>0</v>
      </c>
      <c r="X125" s="269">
        <v>0</v>
      </c>
      <c r="Y125" s="269">
        <v>0</v>
      </c>
      <c r="Z125" s="269"/>
      <c r="AA125" s="269"/>
      <c r="AB125" s="269">
        <v>0</v>
      </c>
      <c r="AC125" s="275">
        <v>0</v>
      </c>
      <c r="AD125" s="275">
        <v>0</v>
      </c>
      <c r="AE125" s="269">
        <v>0</v>
      </c>
      <c r="AF125" s="269">
        <v>0</v>
      </c>
      <c r="AG125" s="269"/>
      <c r="AH125" s="269"/>
      <c r="AI125" s="146">
        <f t="shared" si="147"/>
        <v>12</v>
      </c>
    </row>
    <row r="126" spans="1:36" ht="15.75" x14ac:dyDescent="0.25">
      <c r="A126" s="306"/>
      <c r="B126" s="296"/>
      <c r="C126" s="99" t="s">
        <v>106</v>
      </c>
      <c r="D126" s="181"/>
      <c r="E126" s="181"/>
      <c r="F126" s="181"/>
      <c r="G126" s="181">
        <v>84</v>
      </c>
      <c r="H126" s="181">
        <v>73</v>
      </c>
      <c r="I126" s="181">
        <v>33</v>
      </c>
      <c r="J126" s="181">
        <v>76</v>
      </c>
      <c r="K126" s="181">
        <v>83</v>
      </c>
      <c r="L126" s="181"/>
      <c r="M126" s="181"/>
      <c r="N126" s="181">
        <v>57</v>
      </c>
      <c r="O126" s="181">
        <v>78</v>
      </c>
      <c r="P126" s="269">
        <v>77</v>
      </c>
      <c r="Q126" s="269">
        <v>71</v>
      </c>
      <c r="R126" s="269">
        <v>85</v>
      </c>
      <c r="S126" s="269"/>
      <c r="T126" s="269"/>
      <c r="U126" s="269">
        <v>92</v>
      </c>
      <c r="V126" s="269">
        <v>82</v>
      </c>
      <c r="W126" s="269">
        <v>79</v>
      </c>
      <c r="X126" s="269">
        <v>92</v>
      </c>
      <c r="Y126" s="269">
        <v>84</v>
      </c>
      <c r="Z126" s="269"/>
      <c r="AA126" s="269"/>
      <c r="AB126" s="269">
        <v>92</v>
      </c>
      <c r="AC126" s="275">
        <v>80</v>
      </c>
      <c r="AD126" s="275">
        <v>59</v>
      </c>
      <c r="AE126" s="269">
        <v>78</v>
      </c>
      <c r="AF126" s="269">
        <v>96</v>
      </c>
      <c r="AG126" s="269"/>
      <c r="AH126" s="269"/>
      <c r="AI126" s="146">
        <f t="shared" si="147"/>
        <v>1551</v>
      </c>
    </row>
    <row r="127" spans="1:36" ht="15.75" x14ac:dyDescent="0.25">
      <c r="A127" s="306"/>
      <c r="B127" s="296"/>
      <c r="C127" s="99" t="s">
        <v>107</v>
      </c>
      <c r="D127" s="181"/>
      <c r="E127" s="181"/>
      <c r="F127" s="181"/>
      <c r="G127" s="181">
        <v>7</v>
      </c>
      <c r="H127" s="181">
        <v>5</v>
      </c>
      <c r="I127" s="181">
        <v>0</v>
      </c>
      <c r="J127" s="181">
        <v>0</v>
      </c>
      <c r="K127" s="181">
        <v>0</v>
      </c>
      <c r="L127" s="181"/>
      <c r="M127" s="181"/>
      <c r="N127" s="181">
        <v>0</v>
      </c>
      <c r="O127" s="181">
        <v>0</v>
      </c>
      <c r="P127" s="269">
        <v>0</v>
      </c>
      <c r="Q127" s="269">
        <v>0</v>
      </c>
      <c r="R127" s="269">
        <v>0</v>
      </c>
      <c r="S127" s="269"/>
      <c r="T127" s="269"/>
      <c r="U127" s="269">
        <v>0</v>
      </c>
      <c r="V127" s="269">
        <v>0</v>
      </c>
      <c r="W127" s="269">
        <v>0</v>
      </c>
      <c r="X127" s="269">
        <v>0</v>
      </c>
      <c r="Y127" s="269">
        <v>0</v>
      </c>
      <c r="Z127" s="269"/>
      <c r="AA127" s="269"/>
      <c r="AB127" s="269">
        <v>0</v>
      </c>
      <c r="AC127" s="275">
        <v>0</v>
      </c>
      <c r="AD127" s="275">
        <v>0</v>
      </c>
      <c r="AE127" s="269">
        <v>0</v>
      </c>
      <c r="AF127" s="269">
        <v>0</v>
      </c>
      <c r="AG127" s="269"/>
      <c r="AH127" s="269"/>
      <c r="AI127" s="146">
        <f t="shared" si="147"/>
        <v>12</v>
      </c>
    </row>
    <row r="128" spans="1:36" ht="15.75" x14ac:dyDescent="0.25">
      <c r="A128" s="306"/>
      <c r="B128" s="296"/>
      <c r="C128" s="99" t="s">
        <v>108</v>
      </c>
      <c r="D128" s="181"/>
      <c r="E128" s="181"/>
      <c r="F128" s="181"/>
      <c r="G128" s="181">
        <v>13</v>
      </c>
      <c r="H128" s="181">
        <v>17</v>
      </c>
      <c r="I128" s="181">
        <v>15</v>
      </c>
      <c r="J128" s="181">
        <v>27</v>
      </c>
      <c r="K128" s="181">
        <v>21</v>
      </c>
      <c r="L128" s="181"/>
      <c r="M128" s="181"/>
      <c r="N128" s="181">
        <v>14</v>
      </c>
      <c r="O128" s="181">
        <v>18</v>
      </c>
      <c r="P128" s="269">
        <v>18</v>
      </c>
      <c r="Q128" s="269">
        <v>12</v>
      </c>
      <c r="R128" s="269">
        <v>15</v>
      </c>
      <c r="S128" s="269"/>
      <c r="T128" s="269"/>
      <c r="U128" s="269">
        <v>19</v>
      </c>
      <c r="V128" s="269">
        <v>16</v>
      </c>
      <c r="W128" s="269">
        <v>18</v>
      </c>
      <c r="X128" s="269">
        <v>26</v>
      </c>
      <c r="Y128" s="269">
        <v>24</v>
      </c>
      <c r="Z128" s="269"/>
      <c r="AA128" s="269"/>
      <c r="AB128" s="269">
        <v>23</v>
      </c>
      <c r="AC128" s="275">
        <v>24</v>
      </c>
      <c r="AD128" s="275">
        <v>17</v>
      </c>
      <c r="AE128" s="269">
        <v>20</v>
      </c>
      <c r="AF128" s="269">
        <v>18</v>
      </c>
      <c r="AG128" s="269"/>
      <c r="AH128" s="269"/>
      <c r="AI128" s="146">
        <f t="shared" si="147"/>
        <v>375</v>
      </c>
    </row>
    <row r="129" spans="1:36" ht="15.75" x14ac:dyDescent="0.25">
      <c r="A129" s="306"/>
      <c r="B129" s="296"/>
      <c r="C129" s="99" t="s">
        <v>109</v>
      </c>
      <c r="D129" s="181"/>
      <c r="E129" s="181"/>
      <c r="F129" s="181"/>
      <c r="G129" s="181">
        <v>2</v>
      </c>
      <c r="H129" s="181">
        <v>0</v>
      </c>
      <c r="I129" s="181">
        <v>0</v>
      </c>
      <c r="J129" s="181">
        <v>0</v>
      </c>
      <c r="K129" s="181">
        <v>0</v>
      </c>
      <c r="L129" s="181"/>
      <c r="M129" s="181"/>
      <c r="N129" s="181">
        <v>0</v>
      </c>
      <c r="O129" s="181">
        <v>0</v>
      </c>
      <c r="P129" s="269">
        <v>0</v>
      </c>
      <c r="Q129" s="269">
        <v>0</v>
      </c>
      <c r="R129" s="269">
        <v>0</v>
      </c>
      <c r="S129" s="269"/>
      <c r="T129" s="269"/>
      <c r="U129" s="269">
        <v>0</v>
      </c>
      <c r="V129" s="269">
        <v>0</v>
      </c>
      <c r="W129" s="269">
        <v>0</v>
      </c>
      <c r="X129" s="269">
        <v>0</v>
      </c>
      <c r="Y129" s="269">
        <v>0</v>
      </c>
      <c r="Z129" s="269"/>
      <c r="AA129" s="269"/>
      <c r="AB129" s="269">
        <v>0</v>
      </c>
      <c r="AC129" s="275">
        <v>0</v>
      </c>
      <c r="AD129" s="275">
        <v>0</v>
      </c>
      <c r="AE129" s="269">
        <v>0</v>
      </c>
      <c r="AF129" s="269">
        <v>0</v>
      </c>
      <c r="AG129" s="269"/>
      <c r="AH129" s="269"/>
      <c r="AI129" s="146">
        <f t="shared" si="147"/>
        <v>2</v>
      </c>
    </row>
    <row r="130" spans="1:36" ht="15.75" x14ac:dyDescent="0.25">
      <c r="A130" s="306"/>
      <c r="B130" s="296"/>
      <c r="C130" s="99" t="s">
        <v>110</v>
      </c>
      <c r="D130" s="181"/>
      <c r="E130" s="181"/>
      <c r="F130" s="181"/>
      <c r="G130" s="181">
        <v>9</v>
      </c>
      <c r="H130" s="181">
        <v>8</v>
      </c>
      <c r="I130" s="181">
        <v>11</v>
      </c>
      <c r="J130" s="181">
        <v>17</v>
      </c>
      <c r="K130" s="181">
        <v>9</v>
      </c>
      <c r="L130" s="181"/>
      <c r="M130" s="181"/>
      <c r="N130" s="181">
        <v>7</v>
      </c>
      <c r="O130" s="181">
        <v>9</v>
      </c>
      <c r="P130" s="269">
        <v>6</v>
      </c>
      <c r="Q130" s="269">
        <v>5</v>
      </c>
      <c r="R130" s="269">
        <v>8</v>
      </c>
      <c r="S130" s="269"/>
      <c r="T130" s="269"/>
      <c r="U130" s="269">
        <v>8</v>
      </c>
      <c r="V130" s="269">
        <v>7</v>
      </c>
      <c r="W130" s="269">
        <v>10</v>
      </c>
      <c r="X130" s="269">
        <v>13</v>
      </c>
      <c r="Y130" s="269">
        <v>11</v>
      </c>
      <c r="Z130" s="269"/>
      <c r="AA130" s="269"/>
      <c r="AB130" s="269">
        <v>9</v>
      </c>
      <c r="AC130" s="275">
        <v>11</v>
      </c>
      <c r="AD130" s="275">
        <v>14</v>
      </c>
      <c r="AE130" s="269">
        <v>14</v>
      </c>
      <c r="AF130" s="269">
        <v>12</v>
      </c>
      <c r="AG130" s="269"/>
      <c r="AH130" s="269"/>
      <c r="AI130" s="146">
        <f t="shared" si="147"/>
        <v>198</v>
      </c>
    </row>
    <row r="131" spans="1:36" ht="15.75" x14ac:dyDescent="0.25">
      <c r="A131" s="306"/>
      <c r="B131" s="296"/>
      <c r="C131" s="99" t="s">
        <v>111</v>
      </c>
      <c r="D131" s="181"/>
      <c r="E131" s="181"/>
      <c r="F131" s="181"/>
      <c r="G131" s="181">
        <v>0</v>
      </c>
      <c r="H131" s="181">
        <v>1</v>
      </c>
      <c r="I131" s="181">
        <v>0</v>
      </c>
      <c r="J131" s="181">
        <v>0</v>
      </c>
      <c r="K131" s="181">
        <v>0</v>
      </c>
      <c r="L131" s="181"/>
      <c r="M131" s="181"/>
      <c r="N131" s="181">
        <v>0</v>
      </c>
      <c r="O131" s="181">
        <v>0</v>
      </c>
      <c r="P131" s="269">
        <v>0</v>
      </c>
      <c r="Q131" s="269">
        <v>0</v>
      </c>
      <c r="R131" s="269">
        <v>0</v>
      </c>
      <c r="S131" s="269"/>
      <c r="T131" s="269"/>
      <c r="U131" s="269">
        <v>0</v>
      </c>
      <c r="V131" s="269">
        <v>0</v>
      </c>
      <c r="W131" s="269">
        <v>0</v>
      </c>
      <c r="X131" s="269">
        <v>0</v>
      </c>
      <c r="Y131" s="269">
        <v>0</v>
      </c>
      <c r="Z131" s="269"/>
      <c r="AA131" s="269"/>
      <c r="AB131" s="269">
        <v>0</v>
      </c>
      <c r="AC131" s="275">
        <v>0</v>
      </c>
      <c r="AD131" s="275">
        <v>0</v>
      </c>
      <c r="AE131" s="269">
        <v>0</v>
      </c>
      <c r="AF131" s="269">
        <v>0</v>
      </c>
      <c r="AG131" s="269"/>
      <c r="AH131" s="269"/>
      <c r="AI131" s="146">
        <f t="shared" si="147"/>
        <v>1</v>
      </c>
    </row>
    <row r="132" spans="1:36" ht="15.75" x14ac:dyDescent="0.25">
      <c r="A132" s="306"/>
      <c r="B132" s="296"/>
      <c r="C132" s="99" t="s">
        <v>112</v>
      </c>
      <c r="D132" s="181"/>
      <c r="E132" s="181"/>
      <c r="F132" s="181"/>
      <c r="G132" s="181">
        <v>19</v>
      </c>
      <c r="H132" s="181">
        <v>12</v>
      </c>
      <c r="I132" s="181">
        <v>0</v>
      </c>
      <c r="J132" s="181">
        <v>0</v>
      </c>
      <c r="K132" s="181">
        <v>0</v>
      </c>
      <c r="L132" s="181"/>
      <c r="M132" s="181"/>
      <c r="N132" s="181">
        <v>0</v>
      </c>
      <c r="O132" s="181">
        <v>0</v>
      </c>
      <c r="P132" s="269">
        <v>12</v>
      </c>
      <c r="Q132" s="269">
        <v>12</v>
      </c>
      <c r="R132" s="269">
        <v>13</v>
      </c>
      <c r="S132" s="269"/>
      <c r="T132" s="269"/>
      <c r="U132" s="269">
        <v>14</v>
      </c>
      <c r="V132" s="269">
        <v>11</v>
      </c>
      <c r="W132" s="269">
        <v>10</v>
      </c>
      <c r="X132" s="269">
        <v>18</v>
      </c>
      <c r="Y132" s="269">
        <v>15</v>
      </c>
      <c r="Z132" s="269"/>
      <c r="AA132" s="269"/>
      <c r="AB132" s="269">
        <v>17</v>
      </c>
      <c r="AC132" s="275">
        <v>10</v>
      </c>
      <c r="AD132" s="275">
        <v>10</v>
      </c>
      <c r="AE132" s="269">
        <v>19</v>
      </c>
      <c r="AF132" s="269">
        <v>10</v>
      </c>
      <c r="AG132" s="269"/>
      <c r="AH132" s="269"/>
      <c r="AI132" s="147">
        <f t="shared" si="147"/>
        <v>202</v>
      </c>
    </row>
    <row r="133" spans="1:36" ht="15.75" x14ac:dyDescent="0.25">
      <c r="A133" s="306"/>
      <c r="B133" s="296"/>
      <c r="C133" s="99" t="s">
        <v>113</v>
      </c>
      <c r="D133" s="181"/>
      <c r="E133" s="181"/>
      <c r="F133" s="181"/>
      <c r="G133" s="181">
        <v>0</v>
      </c>
      <c r="H133" s="181">
        <v>0</v>
      </c>
      <c r="I133" s="181">
        <v>0</v>
      </c>
      <c r="J133" s="181">
        <v>0</v>
      </c>
      <c r="K133" s="181">
        <v>0</v>
      </c>
      <c r="L133" s="181"/>
      <c r="M133" s="181"/>
      <c r="N133" s="181">
        <v>0</v>
      </c>
      <c r="O133" s="181">
        <v>0</v>
      </c>
      <c r="P133" s="269">
        <v>0</v>
      </c>
      <c r="Q133" s="269">
        <v>0</v>
      </c>
      <c r="R133" s="269">
        <v>0</v>
      </c>
      <c r="S133" s="269"/>
      <c r="T133" s="269"/>
      <c r="U133" s="269">
        <v>0</v>
      </c>
      <c r="V133" s="269">
        <v>0</v>
      </c>
      <c r="W133" s="269">
        <v>0</v>
      </c>
      <c r="X133" s="269">
        <v>0</v>
      </c>
      <c r="Y133" s="269">
        <v>0</v>
      </c>
      <c r="Z133" s="269"/>
      <c r="AA133" s="269"/>
      <c r="AB133" s="269">
        <v>0</v>
      </c>
      <c r="AC133" s="275">
        <v>0</v>
      </c>
      <c r="AD133" s="275">
        <v>0</v>
      </c>
      <c r="AE133" s="269">
        <v>0</v>
      </c>
      <c r="AF133" s="269">
        <v>0</v>
      </c>
      <c r="AG133" s="269"/>
      <c r="AH133" s="269"/>
      <c r="AI133" s="147">
        <f t="shared" si="147"/>
        <v>0</v>
      </c>
    </row>
    <row r="134" spans="1:36" ht="16.5" thickBot="1" x14ac:dyDescent="0.3">
      <c r="A134" s="306"/>
      <c r="B134" s="296"/>
      <c r="C134" s="100" t="s">
        <v>114</v>
      </c>
      <c r="D134" s="181"/>
      <c r="E134" s="181"/>
      <c r="F134" s="181"/>
      <c r="G134" s="181">
        <v>7</v>
      </c>
      <c r="H134" s="181">
        <v>5</v>
      </c>
      <c r="I134" s="181">
        <v>26</v>
      </c>
      <c r="J134" s="181">
        <v>28</v>
      </c>
      <c r="K134" s="181">
        <v>0</v>
      </c>
      <c r="L134" s="181"/>
      <c r="M134" s="181"/>
      <c r="N134" s="181">
        <v>0</v>
      </c>
      <c r="O134" s="181">
        <v>0</v>
      </c>
      <c r="P134" s="269">
        <v>0</v>
      </c>
      <c r="Q134" s="269">
        <v>0</v>
      </c>
      <c r="R134" s="269">
        <v>0</v>
      </c>
      <c r="S134" s="269"/>
      <c r="T134" s="269"/>
      <c r="U134" s="269">
        <v>1</v>
      </c>
      <c r="V134" s="269">
        <v>0</v>
      </c>
      <c r="W134" s="269">
        <v>0</v>
      </c>
      <c r="X134" s="269">
        <v>0</v>
      </c>
      <c r="Y134" s="269">
        <v>0</v>
      </c>
      <c r="Z134" s="269"/>
      <c r="AA134" s="269"/>
      <c r="AB134" s="269">
        <v>0</v>
      </c>
      <c r="AC134" s="275">
        <v>1</v>
      </c>
      <c r="AD134" s="275">
        <v>0</v>
      </c>
      <c r="AE134" s="269">
        <v>0</v>
      </c>
      <c r="AF134" s="269">
        <v>0</v>
      </c>
      <c r="AG134" s="269"/>
      <c r="AH134" s="269"/>
      <c r="AI134" s="151">
        <f t="shared" si="147"/>
        <v>68</v>
      </c>
    </row>
    <row r="135" spans="1:36" ht="18.75" x14ac:dyDescent="0.25">
      <c r="A135" s="306"/>
      <c r="B135" s="297" t="s">
        <v>72</v>
      </c>
      <c r="C135" s="298"/>
      <c r="D135" s="182"/>
      <c r="E135" s="182"/>
      <c r="F135" s="182"/>
      <c r="G135" s="182">
        <f t="shared" ref="G135:I135" si="148">SUM(G120:G134)</f>
        <v>400</v>
      </c>
      <c r="H135" s="182">
        <f t="shared" si="148"/>
        <v>400</v>
      </c>
      <c r="I135" s="182">
        <f t="shared" si="148"/>
        <v>204</v>
      </c>
      <c r="J135" s="182">
        <f t="shared" ref="J135" si="149">SUM(J120:J134)</f>
        <v>330</v>
      </c>
      <c r="K135" s="182">
        <f t="shared" ref="K135:O135" si="150">IF(SUM(K120:K131,K134)=0,"",SUM(K120:K131,K134))</f>
        <v>400</v>
      </c>
      <c r="L135" s="182" t="str">
        <f t="shared" si="150"/>
        <v/>
      </c>
      <c r="M135" s="182" t="str">
        <f t="shared" si="150"/>
        <v/>
      </c>
      <c r="N135" s="182">
        <f t="shared" si="150"/>
        <v>285</v>
      </c>
      <c r="O135" s="182">
        <f t="shared" si="150"/>
        <v>400</v>
      </c>
      <c r="P135" s="182">
        <f>IF(SUM(P120:P131,P134)=0,"",SUM(P120:P131,P134))</f>
        <v>358</v>
      </c>
      <c r="Q135" s="182">
        <f t="shared" ref="Q135:AC135" si="151">IF(SUM(Q120:Q131,Q134)=0,"",SUM(Q120:Q131,Q134))</f>
        <v>347</v>
      </c>
      <c r="R135" s="182">
        <f t="shared" si="151"/>
        <v>400</v>
      </c>
      <c r="S135" s="182" t="str">
        <f t="shared" si="151"/>
        <v/>
      </c>
      <c r="T135" s="182" t="str">
        <f t="shared" si="151"/>
        <v/>
      </c>
      <c r="U135" s="182">
        <f t="shared" si="151"/>
        <v>400</v>
      </c>
      <c r="V135" s="182">
        <f t="shared" si="151"/>
        <v>400</v>
      </c>
      <c r="W135" s="182">
        <f t="shared" si="151"/>
        <v>399</v>
      </c>
      <c r="X135" s="182">
        <f t="shared" si="151"/>
        <v>386</v>
      </c>
      <c r="Y135" s="182">
        <f t="shared" si="151"/>
        <v>400</v>
      </c>
      <c r="Z135" s="182" t="str">
        <f t="shared" si="151"/>
        <v/>
      </c>
      <c r="AA135" s="182" t="str">
        <f t="shared" si="151"/>
        <v/>
      </c>
      <c r="AB135" s="182">
        <f t="shared" si="151"/>
        <v>400</v>
      </c>
      <c r="AC135" s="182">
        <f t="shared" si="151"/>
        <v>400</v>
      </c>
      <c r="AD135" s="276">
        <v>344</v>
      </c>
      <c r="AE135" s="271">
        <v>400</v>
      </c>
      <c r="AF135" s="271">
        <v>400</v>
      </c>
      <c r="AG135" s="271"/>
      <c r="AH135" s="271"/>
      <c r="AI135" s="150">
        <f t="shared" si="147"/>
        <v>7453</v>
      </c>
    </row>
    <row r="136" spans="1:36" ht="18.75" x14ac:dyDescent="0.25">
      <c r="A136" s="306"/>
      <c r="B136" s="299" t="s">
        <v>71</v>
      </c>
      <c r="C136" s="300"/>
      <c r="D136" s="104"/>
      <c r="E136" s="104"/>
      <c r="F136" s="104"/>
      <c r="G136" s="104">
        <v>388</v>
      </c>
      <c r="H136" s="104">
        <v>400</v>
      </c>
      <c r="I136" s="104">
        <v>199</v>
      </c>
      <c r="J136" s="104">
        <v>321</v>
      </c>
      <c r="K136" s="104">
        <v>392</v>
      </c>
      <c r="L136" s="104"/>
      <c r="M136" s="104"/>
      <c r="N136" s="104">
        <v>285</v>
      </c>
      <c r="O136" s="104">
        <v>392</v>
      </c>
      <c r="P136" s="270">
        <v>346</v>
      </c>
      <c r="Q136" s="270">
        <v>335</v>
      </c>
      <c r="R136" s="270">
        <v>384</v>
      </c>
      <c r="S136" s="270"/>
      <c r="T136" s="270"/>
      <c r="U136" s="270">
        <v>393</v>
      </c>
      <c r="V136" s="270">
        <v>391</v>
      </c>
      <c r="W136" s="270">
        <v>390</v>
      </c>
      <c r="X136" s="270">
        <v>364</v>
      </c>
      <c r="Y136" s="270">
        <v>383</v>
      </c>
      <c r="Z136" s="270"/>
      <c r="AA136" s="270"/>
      <c r="AB136" s="270">
        <v>388</v>
      </c>
      <c r="AC136" s="277">
        <v>397</v>
      </c>
      <c r="AD136" s="277">
        <v>326</v>
      </c>
      <c r="AE136" s="270">
        <v>393</v>
      </c>
      <c r="AF136" s="270">
        <v>393</v>
      </c>
      <c r="AG136" s="270"/>
      <c r="AH136" s="270"/>
      <c r="AI136" s="145">
        <f t="shared" si="147"/>
        <v>7260</v>
      </c>
    </row>
    <row r="137" spans="1:36" ht="18.75" x14ac:dyDescent="0.25">
      <c r="A137" s="306"/>
      <c r="B137" s="301" t="s">
        <v>115</v>
      </c>
      <c r="C137" s="302"/>
      <c r="D137" s="104"/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277">
        <v>400</v>
      </c>
      <c r="AE137" s="270">
        <v>400</v>
      </c>
      <c r="AF137" s="270">
        <v>400</v>
      </c>
      <c r="AG137" s="270"/>
      <c r="AH137" s="270"/>
      <c r="AI137" s="146">
        <f t="shared" si="147"/>
        <v>8000</v>
      </c>
    </row>
    <row r="138" spans="1:36" ht="18.75" x14ac:dyDescent="0.25">
      <c r="A138" s="306"/>
      <c r="B138" s="301" t="s">
        <v>125</v>
      </c>
      <c r="C138" s="302"/>
      <c r="D138" s="104"/>
      <c r="E138" s="104"/>
      <c r="F138" s="104"/>
      <c r="G138" s="104">
        <f t="shared" ref="G138:I138" si="152">G137-G136</f>
        <v>12</v>
      </c>
      <c r="H138" s="104">
        <f t="shared" si="152"/>
        <v>0</v>
      </c>
      <c r="I138" s="104">
        <f t="shared" si="152"/>
        <v>201</v>
      </c>
      <c r="J138" s="104">
        <f t="shared" ref="J138" si="153">J137-J136</f>
        <v>79</v>
      </c>
      <c r="K138" s="104">
        <f t="shared" ref="K138" si="154">K137-K136</f>
        <v>8</v>
      </c>
      <c r="L138" s="104"/>
      <c r="M138" s="104"/>
      <c r="N138" s="104">
        <f t="shared" ref="N138" si="155">N137-N136</f>
        <v>115</v>
      </c>
      <c r="O138" s="104">
        <f t="shared" ref="O138" si="156">O137-O136</f>
        <v>8</v>
      </c>
      <c r="P138" s="104">
        <f t="shared" ref="P138" si="157">P137-P136</f>
        <v>54</v>
      </c>
      <c r="Q138" s="104">
        <f t="shared" ref="Q138" si="158">Q137-Q136</f>
        <v>65</v>
      </c>
      <c r="R138" s="104">
        <f t="shared" ref="R138" si="159">R137-R136</f>
        <v>16</v>
      </c>
      <c r="S138" s="104"/>
      <c r="T138" s="104"/>
      <c r="U138" s="104">
        <f t="shared" ref="U138" si="160">U137-U136</f>
        <v>7</v>
      </c>
      <c r="V138" s="104">
        <f t="shared" ref="V138" si="161">V137-V136</f>
        <v>9</v>
      </c>
      <c r="W138" s="104">
        <f t="shared" ref="W138" si="162">W137-W136</f>
        <v>10</v>
      </c>
      <c r="X138" s="104">
        <f t="shared" ref="X138" si="163">X137-X136</f>
        <v>36</v>
      </c>
      <c r="Y138" s="104">
        <f t="shared" ref="Y138" si="164">Y137-Y136</f>
        <v>17</v>
      </c>
      <c r="Z138" s="104"/>
      <c r="AA138" s="104"/>
      <c r="AB138" s="104">
        <f t="shared" ref="AB138:AC138" si="165">AB137-AB136</f>
        <v>12</v>
      </c>
      <c r="AC138" s="104">
        <f t="shared" si="165"/>
        <v>3</v>
      </c>
      <c r="AD138" s="277">
        <v>74</v>
      </c>
      <c r="AE138" s="270">
        <v>7</v>
      </c>
      <c r="AF138" s="270">
        <v>7</v>
      </c>
      <c r="AG138" s="270"/>
      <c r="AH138" s="270"/>
      <c r="AI138" s="153">
        <f t="shared" si="147"/>
        <v>740</v>
      </c>
    </row>
    <row r="139" spans="1:36" ht="18.75" x14ac:dyDescent="0.25">
      <c r="A139" s="306"/>
      <c r="B139" s="301" t="s">
        <v>197</v>
      </c>
      <c r="C139" s="302"/>
      <c r="D139" s="104"/>
      <c r="E139" s="104"/>
      <c r="F139" s="104"/>
      <c r="G139" s="104">
        <f t="shared" ref="G139:I139" si="166">G137-G135</f>
        <v>0</v>
      </c>
      <c r="H139" s="104">
        <f t="shared" si="166"/>
        <v>0</v>
      </c>
      <c r="I139" s="104">
        <f t="shared" si="166"/>
        <v>196</v>
      </c>
      <c r="J139" s="104">
        <f t="shared" ref="J139:Y139" si="167">J137-J135</f>
        <v>70</v>
      </c>
      <c r="K139" s="104">
        <f t="shared" si="167"/>
        <v>0</v>
      </c>
      <c r="L139" s="104"/>
      <c r="M139" s="104"/>
      <c r="N139" s="104">
        <f t="shared" si="167"/>
        <v>115</v>
      </c>
      <c r="O139" s="104">
        <f t="shared" si="167"/>
        <v>0</v>
      </c>
      <c r="P139" s="104">
        <f t="shared" si="167"/>
        <v>42</v>
      </c>
      <c r="Q139" s="104">
        <f t="shared" si="167"/>
        <v>53</v>
      </c>
      <c r="R139" s="104">
        <f t="shared" si="167"/>
        <v>0</v>
      </c>
      <c r="S139" s="104"/>
      <c r="T139" s="104"/>
      <c r="U139" s="104">
        <f t="shared" si="167"/>
        <v>0</v>
      </c>
      <c r="V139" s="104">
        <f t="shared" si="167"/>
        <v>0</v>
      </c>
      <c r="W139" s="104">
        <f t="shared" si="167"/>
        <v>1</v>
      </c>
      <c r="X139" s="104">
        <f t="shared" si="167"/>
        <v>14</v>
      </c>
      <c r="Y139" s="104">
        <f t="shared" si="167"/>
        <v>0</v>
      </c>
      <c r="Z139" s="104"/>
      <c r="AA139" s="104"/>
      <c r="AB139" s="104">
        <f>IF(OR(AB137="",AB135=""),0,AB137-AB135)</f>
        <v>0</v>
      </c>
      <c r="AC139" s="104">
        <f t="shared" ref="AC139" si="168">IF(OR(AC137="",AC135=""),0,AC137-AC135)</f>
        <v>0</v>
      </c>
      <c r="AD139" s="277">
        <v>56</v>
      </c>
      <c r="AE139" s="270">
        <v>0</v>
      </c>
      <c r="AF139" s="270">
        <v>0</v>
      </c>
      <c r="AG139" s="270"/>
      <c r="AH139" s="270"/>
      <c r="AI139" s="153">
        <f t="shared" si="147"/>
        <v>547</v>
      </c>
    </row>
    <row r="140" spans="1:36" ht="16.5" thickBot="1" x14ac:dyDescent="0.3">
      <c r="A140" s="306"/>
      <c r="B140" s="303" t="s">
        <v>116</v>
      </c>
      <c r="C140" s="304"/>
      <c r="D140" s="104"/>
      <c r="E140" s="104"/>
      <c r="F140" s="104"/>
      <c r="G140" s="104">
        <f t="shared" ref="G140:I140" si="169">G121+G123+G125+G127+G129+G131</f>
        <v>17</v>
      </c>
      <c r="H140" s="104">
        <f t="shared" si="169"/>
        <v>18</v>
      </c>
      <c r="I140" s="104">
        <f t="shared" si="169"/>
        <v>0</v>
      </c>
      <c r="J140" s="104">
        <f t="shared" ref="J140:AC140" si="170">J121+J123+J125+J127+J129+J131</f>
        <v>0</v>
      </c>
      <c r="K140" s="104">
        <f t="shared" si="170"/>
        <v>0</v>
      </c>
      <c r="L140" s="104"/>
      <c r="M140" s="104"/>
      <c r="N140" s="104">
        <f t="shared" si="170"/>
        <v>0</v>
      </c>
      <c r="O140" s="104">
        <f t="shared" si="170"/>
        <v>0</v>
      </c>
      <c r="P140" s="104">
        <f t="shared" si="170"/>
        <v>0</v>
      </c>
      <c r="Q140" s="104">
        <f t="shared" si="170"/>
        <v>0</v>
      </c>
      <c r="R140" s="104">
        <f t="shared" si="170"/>
        <v>0</v>
      </c>
      <c r="S140" s="104"/>
      <c r="T140" s="104"/>
      <c r="U140" s="104">
        <f t="shared" si="170"/>
        <v>0</v>
      </c>
      <c r="V140" s="104">
        <f t="shared" si="170"/>
        <v>0</v>
      </c>
      <c r="W140" s="104">
        <f t="shared" si="170"/>
        <v>0</v>
      </c>
      <c r="X140" s="104">
        <f t="shared" si="170"/>
        <v>0</v>
      </c>
      <c r="Y140" s="104">
        <f t="shared" si="170"/>
        <v>0</v>
      </c>
      <c r="Z140" s="104"/>
      <c r="AA140" s="104"/>
      <c r="AB140" s="104">
        <f t="shared" si="170"/>
        <v>0</v>
      </c>
      <c r="AC140" s="104">
        <f t="shared" si="170"/>
        <v>0</v>
      </c>
      <c r="AD140" s="277">
        <v>0</v>
      </c>
      <c r="AE140" s="270">
        <v>0</v>
      </c>
      <c r="AF140" s="270">
        <v>0</v>
      </c>
      <c r="AG140" s="270"/>
      <c r="AH140" s="270"/>
      <c r="AI140" s="149">
        <f t="shared" si="147"/>
        <v>35</v>
      </c>
    </row>
    <row r="141" spans="1:36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278"/>
      <c r="AE141" s="272"/>
      <c r="AF141" s="272"/>
      <c r="AG141" s="272"/>
      <c r="AH141" s="272"/>
      <c r="AI141" s="103"/>
      <c r="AJ141" s="185" t="s">
        <v>166</v>
      </c>
    </row>
    <row r="142" spans="1:36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>
        <v>0</v>
      </c>
      <c r="H142" s="109">
        <v>0</v>
      </c>
      <c r="I142" s="109">
        <v>0</v>
      </c>
      <c r="J142" s="109">
        <v>0</v>
      </c>
      <c r="K142" s="109">
        <v>0</v>
      </c>
      <c r="L142" s="109"/>
      <c r="M142" s="109"/>
      <c r="N142" s="109">
        <v>0</v>
      </c>
      <c r="O142" s="109">
        <v>0</v>
      </c>
      <c r="P142" s="268">
        <v>0</v>
      </c>
      <c r="Q142" s="268">
        <v>0</v>
      </c>
      <c r="R142" s="268">
        <v>0</v>
      </c>
      <c r="S142" s="268"/>
      <c r="T142" s="268"/>
      <c r="U142" s="268">
        <v>0</v>
      </c>
      <c r="V142" s="268">
        <v>0</v>
      </c>
      <c r="W142" s="268">
        <v>0</v>
      </c>
      <c r="X142" s="268">
        <v>0</v>
      </c>
      <c r="Y142" s="268">
        <v>0</v>
      </c>
      <c r="Z142" s="268"/>
      <c r="AA142" s="268"/>
      <c r="AB142" s="268">
        <v>0</v>
      </c>
      <c r="AC142" s="274">
        <v>0</v>
      </c>
      <c r="AD142" s="274">
        <v>0</v>
      </c>
      <c r="AE142" s="268">
        <v>0</v>
      </c>
      <c r="AF142" s="268">
        <v>0</v>
      </c>
      <c r="AG142" s="268"/>
      <c r="AH142" s="268"/>
      <c r="AI142" s="110">
        <f t="shared" ref="AI142:AI163" si="171">SUM(D142:AH142)</f>
        <v>0</v>
      </c>
    </row>
    <row r="143" spans="1:36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>
        <v>23</v>
      </c>
      <c r="H143" s="181">
        <v>24</v>
      </c>
      <c r="I143" s="181">
        <v>21</v>
      </c>
      <c r="J143" s="181">
        <v>8</v>
      </c>
      <c r="K143" s="181">
        <v>36</v>
      </c>
      <c r="L143" s="181"/>
      <c r="M143" s="181"/>
      <c r="N143" s="181">
        <v>1</v>
      </c>
      <c r="O143" s="181">
        <v>8</v>
      </c>
      <c r="P143" s="269">
        <v>18</v>
      </c>
      <c r="Q143" s="269">
        <v>9</v>
      </c>
      <c r="R143" s="269">
        <v>11</v>
      </c>
      <c r="S143" s="269"/>
      <c r="T143" s="269"/>
      <c r="U143" s="269">
        <v>5</v>
      </c>
      <c r="V143" s="269">
        <v>25</v>
      </c>
      <c r="W143" s="269">
        <v>37</v>
      </c>
      <c r="X143" s="269">
        <v>20</v>
      </c>
      <c r="Y143" s="269">
        <v>33</v>
      </c>
      <c r="Z143" s="269"/>
      <c r="AA143" s="269"/>
      <c r="AB143" s="269">
        <v>26</v>
      </c>
      <c r="AC143" s="275">
        <v>35</v>
      </c>
      <c r="AD143" s="275">
        <v>35</v>
      </c>
      <c r="AE143" s="269">
        <v>26</v>
      </c>
      <c r="AF143" s="269">
        <v>25</v>
      </c>
      <c r="AG143" s="269"/>
      <c r="AH143" s="269"/>
      <c r="AI143" s="146">
        <f t="shared" si="171"/>
        <v>426</v>
      </c>
    </row>
    <row r="144" spans="1:36" ht="15.75" x14ac:dyDescent="0.25">
      <c r="A144" s="292"/>
      <c r="B144" s="296"/>
      <c r="C144" s="99" t="s">
        <v>103</v>
      </c>
      <c r="D144" s="181"/>
      <c r="E144" s="181"/>
      <c r="F144" s="181"/>
      <c r="G144" s="181">
        <v>0</v>
      </c>
      <c r="H144" s="181">
        <v>0</v>
      </c>
      <c r="I144" s="181">
        <v>0</v>
      </c>
      <c r="J144" s="181">
        <v>0</v>
      </c>
      <c r="K144" s="181">
        <v>0</v>
      </c>
      <c r="L144" s="181"/>
      <c r="M144" s="181"/>
      <c r="N144" s="181">
        <v>0</v>
      </c>
      <c r="O144" s="181">
        <v>0</v>
      </c>
      <c r="P144" s="269">
        <v>0</v>
      </c>
      <c r="Q144" s="269">
        <v>0</v>
      </c>
      <c r="R144" s="269">
        <v>0</v>
      </c>
      <c r="S144" s="269"/>
      <c r="T144" s="269"/>
      <c r="U144" s="269">
        <v>0</v>
      </c>
      <c r="V144" s="269">
        <v>0</v>
      </c>
      <c r="W144" s="269">
        <v>0</v>
      </c>
      <c r="X144" s="269">
        <v>0</v>
      </c>
      <c r="Y144" s="269">
        <v>0</v>
      </c>
      <c r="Z144" s="269"/>
      <c r="AA144" s="269"/>
      <c r="AB144" s="269">
        <v>0</v>
      </c>
      <c r="AC144" s="275">
        <v>0</v>
      </c>
      <c r="AD144" s="275">
        <v>0</v>
      </c>
      <c r="AE144" s="269">
        <v>0</v>
      </c>
      <c r="AF144" s="269">
        <v>0</v>
      </c>
      <c r="AG144" s="269"/>
      <c r="AH144" s="269"/>
      <c r="AI144" s="146">
        <f t="shared" si="171"/>
        <v>0</v>
      </c>
    </row>
    <row r="145" spans="1:35" ht="15.75" x14ac:dyDescent="0.25">
      <c r="A145" s="292"/>
      <c r="B145" s="296"/>
      <c r="C145" s="99" t="s">
        <v>117</v>
      </c>
      <c r="D145" s="181"/>
      <c r="E145" s="181"/>
      <c r="F145" s="181"/>
      <c r="G145" s="181">
        <v>3</v>
      </c>
      <c r="H145" s="181">
        <v>7</v>
      </c>
      <c r="I145" s="181">
        <v>4</v>
      </c>
      <c r="J145" s="181">
        <v>0</v>
      </c>
      <c r="K145" s="181">
        <v>6</v>
      </c>
      <c r="L145" s="181"/>
      <c r="M145" s="181"/>
      <c r="N145" s="181">
        <v>0</v>
      </c>
      <c r="O145" s="181">
        <v>2</v>
      </c>
      <c r="P145" s="269">
        <v>6</v>
      </c>
      <c r="Q145" s="269">
        <v>0</v>
      </c>
      <c r="R145" s="269">
        <v>0</v>
      </c>
      <c r="S145" s="269"/>
      <c r="T145" s="269"/>
      <c r="U145" s="269">
        <v>1</v>
      </c>
      <c r="V145" s="269">
        <v>2</v>
      </c>
      <c r="W145" s="269">
        <v>16</v>
      </c>
      <c r="X145" s="269">
        <v>10</v>
      </c>
      <c r="Y145" s="269">
        <v>17</v>
      </c>
      <c r="Z145" s="269"/>
      <c r="AA145" s="269"/>
      <c r="AB145" s="269">
        <v>9</v>
      </c>
      <c r="AC145" s="275">
        <v>16</v>
      </c>
      <c r="AD145" s="275">
        <v>7</v>
      </c>
      <c r="AE145" s="269">
        <v>11</v>
      </c>
      <c r="AF145" s="269">
        <v>13</v>
      </c>
      <c r="AG145" s="269"/>
      <c r="AH145" s="269"/>
      <c r="AI145" s="146">
        <f t="shared" si="171"/>
        <v>130</v>
      </c>
    </row>
    <row r="146" spans="1:35" ht="15.75" x14ac:dyDescent="0.25">
      <c r="A146" s="292"/>
      <c r="B146" s="296"/>
      <c r="C146" s="99" t="s">
        <v>118</v>
      </c>
      <c r="D146" s="181"/>
      <c r="E146" s="181"/>
      <c r="F146" s="181"/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/>
      <c r="M146" s="181"/>
      <c r="N146" s="181">
        <v>0</v>
      </c>
      <c r="O146" s="181">
        <v>0</v>
      </c>
      <c r="P146" s="269">
        <v>0</v>
      </c>
      <c r="Q146" s="269">
        <v>0</v>
      </c>
      <c r="R146" s="269">
        <v>0</v>
      </c>
      <c r="S146" s="269"/>
      <c r="T146" s="269"/>
      <c r="U146" s="269">
        <v>0</v>
      </c>
      <c r="V146" s="269">
        <v>0</v>
      </c>
      <c r="W146" s="269">
        <v>0</v>
      </c>
      <c r="X146" s="269">
        <v>0</v>
      </c>
      <c r="Y146" s="269">
        <v>0</v>
      </c>
      <c r="Z146" s="269"/>
      <c r="AA146" s="269"/>
      <c r="AB146" s="269">
        <v>0</v>
      </c>
      <c r="AC146" s="275">
        <v>0</v>
      </c>
      <c r="AD146" s="275">
        <v>0</v>
      </c>
      <c r="AE146" s="269">
        <v>0</v>
      </c>
      <c r="AF146" s="269">
        <v>0</v>
      </c>
      <c r="AG146" s="269"/>
      <c r="AH146" s="269"/>
      <c r="AI146" s="146">
        <f t="shared" si="171"/>
        <v>0</v>
      </c>
    </row>
    <row r="147" spans="1:35" ht="15.75" x14ac:dyDescent="0.25">
      <c r="A147" s="292"/>
      <c r="B147" s="296"/>
      <c r="C147" s="99" t="s">
        <v>104</v>
      </c>
      <c r="D147" s="181"/>
      <c r="E147" s="181"/>
      <c r="F147" s="181"/>
      <c r="G147" s="181">
        <v>112</v>
      </c>
      <c r="H147" s="181">
        <v>125</v>
      </c>
      <c r="I147" s="181">
        <v>105</v>
      </c>
      <c r="J147" s="181">
        <v>133</v>
      </c>
      <c r="K147" s="181">
        <v>138</v>
      </c>
      <c r="L147" s="181"/>
      <c r="M147" s="181"/>
      <c r="N147" s="181">
        <v>102</v>
      </c>
      <c r="O147" s="181">
        <v>142</v>
      </c>
      <c r="P147" s="269">
        <v>89</v>
      </c>
      <c r="Q147" s="269">
        <v>107</v>
      </c>
      <c r="R147" s="269">
        <v>107</v>
      </c>
      <c r="S147" s="269"/>
      <c r="T147" s="269"/>
      <c r="U147" s="269">
        <v>139</v>
      </c>
      <c r="V147" s="269">
        <v>101</v>
      </c>
      <c r="W147" s="269">
        <v>113</v>
      </c>
      <c r="X147" s="269">
        <v>124</v>
      </c>
      <c r="Y147" s="269">
        <v>119</v>
      </c>
      <c r="Z147" s="269"/>
      <c r="AA147" s="269"/>
      <c r="AB147" s="269">
        <v>96</v>
      </c>
      <c r="AC147" s="275">
        <v>94</v>
      </c>
      <c r="AD147" s="275">
        <v>80</v>
      </c>
      <c r="AE147" s="269">
        <v>94</v>
      </c>
      <c r="AF147" s="269">
        <v>145</v>
      </c>
      <c r="AG147" s="269"/>
      <c r="AH147" s="269"/>
      <c r="AI147" s="146">
        <f t="shared" si="171"/>
        <v>2265</v>
      </c>
    </row>
    <row r="148" spans="1:35" ht="15.75" x14ac:dyDescent="0.25">
      <c r="A148" s="292"/>
      <c r="B148" s="296"/>
      <c r="C148" s="99" t="s">
        <v>105</v>
      </c>
      <c r="D148" s="181"/>
      <c r="E148" s="181"/>
      <c r="F148" s="181"/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/>
      <c r="M148" s="181"/>
      <c r="N148" s="181">
        <v>0</v>
      </c>
      <c r="O148" s="181">
        <v>0</v>
      </c>
      <c r="P148" s="269">
        <v>0</v>
      </c>
      <c r="Q148" s="269">
        <v>0</v>
      </c>
      <c r="R148" s="269">
        <v>0</v>
      </c>
      <c r="S148" s="269"/>
      <c r="T148" s="269"/>
      <c r="U148" s="269">
        <v>0</v>
      </c>
      <c r="V148" s="269">
        <v>0</v>
      </c>
      <c r="W148" s="269">
        <v>0</v>
      </c>
      <c r="X148" s="269">
        <v>0</v>
      </c>
      <c r="Y148" s="269">
        <v>0</v>
      </c>
      <c r="Z148" s="269"/>
      <c r="AA148" s="269"/>
      <c r="AB148" s="269">
        <v>0</v>
      </c>
      <c r="AC148" s="275">
        <v>0</v>
      </c>
      <c r="AD148" s="275">
        <v>0</v>
      </c>
      <c r="AE148" s="269">
        <v>0</v>
      </c>
      <c r="AF148" s="269">
        <v>0</v>
      </c>
      <c r="AG148" s="269"/>
      <c r="AH148" s="269"/>
      <c r="AI148" s="146">
        <f t="shared" si="171"/>
        <v>0</v>
      </c>
    </row>
    <row r="149" spans="1:35" ht="15.75" x14ac:dyDescent="0.25">
      <c r="A149" s="292"/>
      <c r="B149" s="296"/>
      <c r="C149" s="99" t="s">
        <v>106</v>
      </c>
      <c r="D149" s="181"/>
      <c r="E149" s="181"/>
      <c r="F149" s="181"/>
      <c r="G149" s="181">
        <v>91</v>
      </c>
      <c r="H149" s="181">
        <v>112</v>
      </c>
      <c r="I149" s="181">
        <v>101</v>
      </c>
      <c r="J149" s="181">
        <v>125</v>
      </c>
      <c r="K149" s="181">
        <v>99</v>
      </c>
      <c r="L149" s="181"/>
      <c r="M149" s="181"/>
      <c r="N149" s="181">
        <v>93</v>
      </c>
      <c r="O149" s="181">
        <v>120</v>
      </c>
      <c r="P149" s="269">
        <v>83</v>
      </c>
      <c r="Q149" s="269">
        <v>128</v>
      </c>
      <c r="R149" s="269">
        <v>106</v>
      </c>
      <c r="S149" s="269"/>
      <c r="T149" s="269"/>
      <c r="U149" s="269">
        <v>155</v>
      </c>
      <c r="V149" s="269">
        <v>111</v>
      </c>
      <c r="W149" s="269">
        <v>103</v>
      </c>
      <c r="X149" s="269">
        <v>111</v>
      </c>
      <c r="Y149" s="269">
        <v>94</v>
      </c>
      <c r="Z149" s="269"/>
      <c r="AA149" s="269"/>
      <c r="AB149" s="269">
        <v>89</v>
      </c>
      <c r="AC149" s="275">
        <v>96</v>
      </c>
      <c r="AD149" s="275">
        <v>93</v>
      </c>
      <c r="AE149" s="269">
        <v>113</v>
      </c>
      <c r="AF149" s="269">
        <v>105</v>
      </c>
      <c r="AG149" s="269"/>
      <c r="AH149" s="269"/>
      <c r="AI149" s="146">
        <f t="shared" si="171"/>
        <v>2128</v>
      </c>
    </row>
    <row r="150" spans="1:35" ht="15.75" x14ac:dyDescent="0.25">
      <c r="A150" s="292"/>
      <c r="B150" s="296"/>
      <c r="C150" s="99" t="s">
        <v>107</v>
      </c>
      <c r="D150" s="181"/>
      <c r="E150" s="181"/>
      <c r="F150" s="181"/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/>
      <c r="M150" s="181"/>
      <c r="N150" s="181">
        <v>0</v>
      </c>
      <c r="O150" s="181">
        <v>0</v>
      </c>
      <c r="P150" s="269">
        <v>0</v>
      </c>
      <c r="Q150" s="269">
        <v>0</v>
      </c>
      <c r="R150" s="269">
        <v>0</v>
      </c>
      <c r="S150" s="269"/>
      <c r="T150" s="269"/>
      <c r="U150" s="269">
        <v>0</v>
      </c>
      <c r="V150" s="269">
        <v>0</v>
      </c>
      <c r="W150" s="269">
        <v>0</v>
      </c>
      <c r="X150" s="269">
        <v>0</v>
      </c>
      <c r="Y150" s="269">
        <v>0</v>
      </c>
      <c r="Z150" s="269"/>
      <c r="AA150" s="269"/>
      <c r="AB150" s="269">
        <v>0</v>
      </c>
      <c r="AC150" s="275">
        <v>0</v>
      </c>
      <c r="AD150" s="275">
        <v>0</v>
      </c>
      <c r="AE150" s="269">
        <v>0</v>
      </c>
      <c r="AF150" s="269">
        <v>0</v>
      </c>
      <c r="AG150" s="269"/>
      <c r="AH150" s="269"/>
      <c r="AI150" s="146">
        <f t="shared" si="171"/>
        <v>0</v>
      </c>
    </row>
    <row r="151" spans="1:35" ht="15.75" x14ac:dyDescent="0.25">
      <c r="A151" s="292"/>
      <c r="B151" s="296"/>
      <c r="C151" s="99" t="s">
        <v>108</v>
      </c>
      <c r="D151" s="181"/>
      <c r="E151" s="181"/>
      <c r="F151" s="181"/>
      <c r="G151" s="181">
        <v>48</v>
      </c>
      <c r="H151" s="181">
        <v>56</v>
      </c>
      <c r="I151" s="181">
        <v>68</v>
      </c>
      <c r="J151" s="181">
        <v>51</v>
      </c>
      <c r="K151" s="181">
        <v>67</v>
      </c>
      <c r="L151" s="181"/>
      <c r="M151" s="181"/>
      <c r="N151" s="181">
        <v>53</v>
      </c>
      <c r="O151" s="181">
        <v>66</v>
      </c>
      <c r="P151" s="269">
        <v>43</v>
      </c>
      <c r="Q151" s="269">
        <v>40</v>
      </c>
      <c r="R151" s="269">
        <v>49</v>
      </c>
      <c r="S151" s="269"/>
      <c r="T151" s="269"/>
      <c r="U151" s="269">
        <v>50</v>
      </c>
      <c r="V151" s="269">
        <v>47</v>
      </c>
      <c r="W151" s="269">
        <v>50</v>
      </c>
      <c r="X151" s="269">
        <v>74</v>
      </c>
      <c r="Y151" s="269">
        <v>51</v>
      </c>
      <c r="Z151" s="269"/>
      <c r="AA151" s="269"/>
      <c r="AB151" s="269">
        <v>41</v>
      </c>
      <c r="AC151" s="275">
        <v>46</v>
      </c>
      <c r="AD151" s="275">
        <v>42</v>
      </c>
      <c r="AE151" s="269">
        <v>44</v>
      </c>
      <c r="AF151" s="269">
        <v>65</v>
      </c>
      <c r="AG151" s="269"/>
      <c r="AH151" s="269"/>
      <c r="AI151" s="146">
        <f t="shared" si="171"/>
        <v>1051</v>
      </c>
    </row>
    <row r="152" spans="1:35" ht="15.75" x14ac:dyDescent="0.25">
      <c r="A152" s="292"/>
      <c r="B152" s="296"/>
      <c r="C152" s="99" t="s">
        <v>109</v>
      </c>
      <c r="D152" s="181"/>
      <c r="E152" s="181"/>
      <c r="F152" s="181"/>
      <c r="G152" s="181">
        <v>0</v>
      </c>
      <c r="H152" s="181">
        <v>0</v>
      </c>
      <c r="I152" s="181">
        <v>0</v>
      </c>
      <c r="J152" s="181">
        <v>0</v>
      </c>
      <c r="K152" s="181">
        <v>0</v>
      </c>
      <c r="L152" s="181"/>
      <c r="M152" s="181"/>
      <c r="N152" s="181">
        <v>0</v>
      </c>
      <c r="O152" s="181">
        <v>0</v>
      </c>
      <c r="P152" s="269">
        <v>0</v>
      </c>
      <c r="Q152" s="269">
        <v>0</v>
      </c>
      <c r="R152" s="269">
        <v>0</v>
      </c>
      <c r="S152" s="269"/>
      <c r="T152" s="269"/>
      <c r="U152" s="269">
        <v>0</v>
      </c>
      <c r="V152" s="269">
        <v>0</v>
      </c>
      <c r="W152" s="269">
        <v>0</v>
      </c>
      <c r="X152" s="269">
        <v>0</v>
      </c>
      <c r="Y152" s="269">
        <v>0</v>
      </c>
      <c r="Z152" s="269"/>
      <c r="AA152" s="269"/>
      <c r="AB152" s="269">
        <v>0</v>
      </c>
      <c r="AC152" s="275">
        <v>0</v>
      </c>
      <c r="AD152" s="275">
        <v>0</v>
      </c>
      <c r="AE152" s="269">
        <v>0</v>
      </c>
      <c r="AF152" s="269">
        <v>0</v>
      </c>
      <c r="AG152" s="269"/>
      <c r="AH152" s="269"/>
      <c r="AI152" s="146">
        <f t="shared" si="171"/>
        <v>0</v>
      </c>
    </row>
    <row r="153" spans="1:35" ht="15.75" x14ac:dyDescent="0.25">
      <c r="A153" s="292"/>
      <c r="B153" s="296"/>
      <c r="C153" s="99" t="s">
        <v>110</v>
      </c>
      <c r="D153" s="181"/>
      <c r="E153" s="181"/>
      <c r="F153" s="181"/>
      <c r="G153" s="181">
        <v>31</v>
      </c>
      <c r="H153" s="181">
        <v>43</v>
      </c>
      <c r="I153" s="181">
        <v>35</v>
      </c>
      <c r="J153" s="181">
        <v>29</v>
      </c>
      <c r="K153" s="181">
        <v>19</v>
      </c>
      <c r="L153" s="181"/>
      <c r="M153" s="181"/>
      <c r="N153" s="181">
        <v>17</v>
      </c>
      <c r="O153" s="181">
        <v>30</v>
      </c>
      <c r="P153" s="269">
        <v>22</v>
      </c>
      <c r="Q153" s="269">
        <v>24</v>
      </c>
      <c r="R153" s="269">
        <v>20</v>
      </c>
      <c r="S153" s="269"/>
      <c r="T153" s="269"/>
      <c r="U153" s="269">
        <v>28</v>
      </c>
      <c r="V153" s="269">
        <v>22</v>
      </c>
      <c r="W153" s="269">
        <v>24</v>
      </c>
      <c r="X153" s="269">
        <v>26</v>
      </c>
      <c r="Y153" s="269">
        <v>28</v>
      </c>
      <c r="Z153" s="269"/>
      <c r="AA153" s="269"/>
      <c r="AB153" s="269">
        <v>18</v>
      </c>
      <c r="AC153" s="275">
        <v>29</v>
      </c>
      <c r="AD153" s="275">
        <v>15</v>
      </c>
      <c r="AE153" s="269">
        <v>39</v>
      </c>
      <c r="AF153" s="269">
        <v>39</v>
      </c>
      <c r="AG153" s="269"/>
      <c r="AH153" s="269"/>
      <c r="AI153" s="146">
        <f t="shared" si="171"/>
        <v>538</v>
      </c>
    </row>
    <row r="154" spans="1:35" ht="15.75" x14ac:dyDescent="0.25">
      <c r="A154" s="292"/>
      <c r="B154" s="296"/>
      <c r="C154" s="99" t="s">
        <v>111</v>
      </c>
      <c r="D154" s="181"/>
      <c r="E154" s="181"/>
      <c r="F154" s="181"/>
      <c r="G154" s="181">
        <v>0</v>
      </c>
      <c r="H154" s="181">
        <v>0</v>
      </c>
      <c r="I154" s="181">
        <v>0</v>
      </c>
      <c r="J154" s="181">
        <v>0</v>
      </c>
      <c r="K154" s="181">
        <v>0</v>
      </c>
      <c r="L154" s="181"/>
      <c r="M154" s="181"/>
      <c r="N154" s="181">
        <v>0</v>
      </c>
      <c r="O154" s="181">
        <v>0</v>
      </c>
      <c r="P154" s="269">
        <v>0</v>
      </c>
      <c r="Q154" s="269">
        <v>0</v>
      </c>
      <c r="R154" s="269">
        <v>0</v>
      </c>
      <c r="S154" s="269"/>
      <c r="T154" s="269"/>
      <c r="U154" s="269">
        <v>0</v>
      </c>
      <c r="V154" s="269">
        <v>0</v>
      </c>
      <c r="W154" s="269">
        <v>0</v>
      </c>
      <c r="X154" s="269">
        <v>0</v>
      </c>
      <c r="Y154" s="269">
        <v>0</v>
      </c>
      <c r="Z154" s="269"/>
      <c r="AA154" s="269"/>
      <c r="AB154" s="269">
        <v>0</v>
      </c>
      <c r="AC154" s="275">
        <v>0</v>
      </c>
      <c r="AD154" s="275">
        <v>0</v>
      </c>
      <c r="AE154" s="269">
        <v>0</v>
      </c>
      <c r="AF154" s="269">
        <v>0</v>
      </c>
      <c r="AG154" s="269"/>
      <c r="AH154" s="269"/>
      <c r="AI154" s="146">
        <f t="shared" si="171"/>
        <v>0</v>
      </c>
    </row>
    <row r="155" spans="1:35" ht="15.75" x14ac:dyDescent="0.25">
      <c r="A155" s="292"/>
      <c r="B155" s="296"/>
      <c r="C155" s="99" t="s">
        <v>112</v>
      </c>
      <c r="D155" s="181"/>
      <c r="E155" s="181"/>
      <c r="F155" s="181"/>
      <c r="G155" s="181">
        <v>0</v>
      </c>
      <c r="H155" s="181">
        <v>0</v>
      </c>
      <c r="I155" s="181">
        <v>0</v>
      </c>
      <c r="J155" s="181">
        <v>0</v>
      </c>
      <c r="K155" s="181">
        <v>0</v>
      </c>
      <c r="L155" s="181"/>
      <c r="M155" s="181"/>
      <c r="N155" s="181">
        <v>0</v>
      </c>
      <c r="O155" s="181">
        <v>0</v>
      </c>
      <c r="P155" s="269">
        <v>15</v>
      </c>
      <c r="Q155" s="269">
        <v>17</v>
      </c>
      <c r="R155" s="269">
        <v>12</v>
      </c>
      <c r="S155" s="269"/>
      <c r="T155" s="269"/>
      <c r="U155" s="269">
        <v>18</v>
      </c>
      <c r="V155" s="269">
        <v>20</v>
      </c>
      <c r="W155" s="269">
        <v>19</v>
      </c>
      <c r="X155" s="269">
        <v>24</v>
      </c>
      <c r="Y155" s="269">
        <v>20</v>
      </c>
      <c r="Z155" s="269"/>
      <c r="AA155" s="269"/>
      <c r="AB155" s="269">
        <v>14</v>
      </c>
      <c r="AC155" s="275">
        <v>12</v>
      </c>
      <c r="AD155" s="275">
        <v>16</v>
      </c>
      <c r="AE155" s="269">
        <v>20</v>
      </c>
      <c r="AF155" s="269">
        <v>27</v>
      </c>
      <c r="AG155" s="269"/>
      <c r="AH155" s="269"/>
      <c r="AI155" s="147">
        <f t="shared" si="171"/>
        <v>234</v>
      </c>
    </row>
    <row r="156" spans="1:35" ht="15.75" x14ac:dyDescent="0.25">
      <c r="A156" s="292"/>
      <c r="B156" s="296"/>
      <c r="C156" s="99" t="s">
        <v>113</v>
      </c>
      <c r="D156" s="181"/>
      <c r="E156" s="181"/>
      <c r="F156" s="181"/>
      <c r="G156" s="181">
        <v>0</v>
      </c>
      <c r="H156" s="181">
        <v>0</v>
      </c>
      <c r="I156" s="181">
        <v>0</v>
      </c>
      <c r="J156" s="181">
        <v>0</v>
      </c>
      <c r="K156" s="181">
        <v>0</v>
      </c>
      <c r="L156" s="181"/>
      <c r="M156" s="181"/>
      <c r="N156" s="181">
        <v>0</v>
      </c>
      <c r="O156" s="181">
        <v>0</v>
      </c>
      <c r="P156" s="269">
        <v>1</v>
      </c>
      <c r="Q156" s="269">
        <v>1</v>
      </c>
      <c r="R156" s="269">
        <v>1</v>
      </c>
      <c r="S156" s="269"/>
      <c r="T156" s="269"/>
      <c r="U156" s="269">
        <v>0</v>
      </c>
      <c r="V156" s="269">
        <v>2</v>
      </c>
      <c r="W156" s="269">
        <v>0</v>
      </c>
      <c r="X156" s="269">
        <v>1</v>
      </c>
      <c r="Y156" s="269">
        <v>1</v>
      </c>
      <c r="Z156" s="269"/>
      <c r="AA156" s="269"/>
      <c r="AB156" s="269">
        <v>0</v>
      </c>
      <c r="AC156" s="275">
        <v>0</v>
      </c>
      <c r="AD156" s="275">
        <v>1</v>
      </c>
      <c r="AE156" s="269">
        <v>1</v>
      </c>
      <c r="AF156" s="269">
        <v>2</v>
      </c>
      <c r="AG156" s="269"/>
      <c r="AH156" s="269"/>
      <c r="AI156" s="147">
        <f t="shared" si="171"/>
        <v>11</v>
      </c>
    </row>
    <row r="157" spans="1:35" ht="16.5" thickBot="1" x14ac:dyDescent="0.3">
      <c r="A157" s="292"/>
      <c r="B157" s="296"/>
      <c r="C157" s="100" t="s">
        <v>114</v>
      </c>
      <c r="D157" s="181"/>
      <c r="E157" s="181"/>
      <c r="F157" s="181"/>
      <c r="G157" s="181">
        <v>0</v>
      </c>
      <c r="H157" s="181">
        <v>2</v>
      </c>
      <c r="I157" s="181">
        <v>2</v>
      </c>
      <c r="J157" s="181">
        <v>1</v>
      </c>
      <c r="K157" s="181">
        <v>0</v>
      </c>
      <c r="L157" s="181"/>
      <c r="M157" s="181"/>
      <c r="N157" s="181">
        <v>1</v>
      </c>
      <c r="O157" s="181">
        <v>1</v>
      </c>
      <c r="P157" s="269">
        <v>0</v>
      </c>
      <c r="Q157" s="269">
        <v>7</v>
      </c>
      <c r="R157" s="269">
        <v>0</v>
      </c>
      <c r="S157" s="269"/>
      <c r="T157" s="269"/>
      <c r="U157" s="269">
        <v>0</v>
      </c>
      <c r="V157" s="269">
        <v>5</v>
      </c>
      <c r="W157" s="269">
        <v>0</v>
      </c>
      <c r="X157" s="269">
        <v>0</v>
      </c>
      <c r="Y157" s="269">
        <v>2</v>
      </c>
      <c r="Z157" s="269"/>
      <c r="AA157" s="269"/>
      <c r="AB157" s="269">
        <v>1</v>
      </c>
      <c r="AC157" s="275">
        <v>5</v>
      </c>
      <c r="AD157" s="275">
        <v>4</v>
      </c>
      <c r="AE157" s="269">
        <v>0</v>
      </c>
      <c r="AF157" s="269">
        <v>8</v>
      </c>
      <c r="AG157" s="269"/>
      <c r="AH157" s="269"/>
      <c r="AI157" s="151">
        <f t="shared" si="171"/>
        <v>39</v>
      </c>
    </row>
    <row r="158" spans="1:35" ht="18.75" x14ac:dyDescent="0.25">
      <c r="A158" s="292"/>
      <c r="B158" s="297" t="s">
        <v>72</v>
      </c>
      <c r="C158" s="298"/>
      <c r="D158" s="182"/>
      <c r="E158" s="182"/>
      <c r="F158" s="182"/>
      <c r="G158" s="182">
        <f t="shared" ref="G158:I158" si="172">SUM(G143:G157)</f>
        <v>308</v>
      </c>
      <c r="H158" s="182">
        <f t="shared" si="172"/>
        <v>369</v>
      </c>
      <c r="I158" s="182">
        <f t="shared" si="172"/>
        <v>336</v>
      </c>
      <c r="J158" s="182">
        <f t="shared" ref="J158" si="173">SUM(J143:J157)</f>
        <v>347</v>
      </c>
      <c r="K158" s="182">
        <f t="shared" ref="K158" si="174">SUM(K143:K157)</f>
        <v>365</v>
      </c>
      <c r="L158" s="182"/>
      <c r="M158" s="182"/>
      <c r="N158" s="182">
        <f t="shared" ref="N158:O158" si="175">IF(SUM(N143:N154,N157)=0,"",SUM(N143:N154,N157))</f>
        <v>267</v>
      </c>
      <c r="O158" s="182">
        <f t="shared" si="175"/>
        <v>369</v>
      </c>
      <c r="P158" s="182">
        <f>IF(SUM(P143:P154,P157)=0,"",SUM(P143:P154,P157))</f>
        <v>261</v>
      </c>
      <c r="Q158" s="182">
        <f t="shared" ref="Q158:AC158" si="176">IF(SUM(Q143:Q154,Q157)=0,"",SUM(Q143:Q154,Q157))</f>
        <v>315</v>
      </c>
      <c r="R158" s="182">
        <f t="shared" si="176"/>
        <v>293</v>
      </c>
      <c r="S158" s="182" t="str">
        <f t="shared" si="176"/>
        <v/>
      </c>
      <c r="T158" s="182" t="str">
        <f t="shared" si="176"/>
        <v/>
      </c>
      <c r="U158" s="182">
        <f t="shared" si="176"/>
        <v>378</v>
      </c>
      <c r="V158" s="182">
        <f t="shared" si="176"/>
        <v>313</v>
      </c>
      <c r="W158" s="182">
        <f t="shared" si="176"/>
        <v>343</v>
      </c>
      <c r="X158" s="182">
        <f t="shared" si="176"/>
        <v>365</v>
      </c>
      <c r="Y158" s="182">
        <f t="shared" si="176"/>
        <v>344</v>
      </c>
      <c r="Z158" s="182" t="str">
        <f t="shared" si="176"/>
        <v/>
      </c>
      <c r="AA158" s="182" t="str">
        <f t="shared" si="176"/>
        <v/>
      </c>
      <c r="AB158" s="182">
        <f t="shared" si="176"/>
        <v>280</v>
      </c>
      <c r="AC158" s="182">
        <f t="shared" si="176"/>
        <v>321</v>
      </c>
      <c r="AD158" s="276">
        <v>276</v>
      </c>
      <c r="AE158" s="271">
        <v>327</v>
      </c>
      <c r="AF158" s="271">
        <v>400</v>
      </c>
      <c r="AG158" s="271"/>
      <c r="AH158" s="271"/>
      <c r="AI158" s="150">
        <f t="shared" si="171"/>
        <v>6577</v>
      </c>
    </row>
    <row r="159" spans="1:35" ht="18.75" x14ac:dyDescent="0.25">
      <c r="A159" s="292"/>
      <c r="B159" s="299" t="s">
        <v>71</v>
      </c>
      <c r="C159" s="300"/>
      <c r="D159" s="104"/>
      <c r="E159" s="104"/>
      <c r="F159" s="104"/>
      <c r="G159" s="104">
        <v>304</v>
      </c>
      <c r="H159" s="104">
        <v>357</v>
      </c>
      <c r="I159" s="104">
        <v>331</v>
      </c>
      <c r="J159" s="104">
        <v>339</v>
      </c>
      <c r="K159" s="104">
        <v>357</v>
      </c>
      <c r="L159" s="104"/>
      <c r="M159" s="104"/>
      <c r="N159" s="104">
        <v>261</v>
      </c>
      <c r="O159" s="104">
        <v>367</v>
      </c>
      <c r="P159" s="270">
        <v>250</v>
      </c>
      <c r="Q159" s="270">
        <v>297</v>
      </c>
      <c r="R159" s="270">
        <v>284</v>
      </c>
      <c r="S159" s="270"/>
      <c r="T159" s="270"/>
      <c r="U159" s="270">
        <v>372</v>
      </c>
      <c r="V159" s="270">
        <v>309</v>
      </c>
      <c r="W159" s="270">
        <v>338</v>
      </c>
      <c r="X159" s="270">
        <v>360</v>
      </c>
      <c r="Y159" s="270">
        <v>338</v>
      </c>
      <c r="Z159" s="270"/>
      <c r="AA159" s="270"/>
      <c r="AB159" s="270">
        <v>277</v>
      </c>
      <c r="AC159" s="277">
        <v>318</v>
      </c>
      <c r="AD159" s="277">
        <v>274</v>
      </c>
      <c r="AE159" s="270">
        <v>325</v>
      </c>
      <c r="AF159" s="270">
        <v>391</v>
      </c>
      <c r="AG159" s="270"/>
      <c r="AH159" s="270"/>
      <c r="AI159" s="145">
        <f t="shared" si="171"/>
        <v>6449</v>
      </c>
    </row>
    <row r="160" spans="1:35" ht="18.75" x14ac:dyDescent="0.25">
      <c r="A160" s="292"/>
      <c r="B160" s="301" t="s">
        <v>115</v>
      </c>
      <c r="C160" s="302"/>
      <c r="D160" s="104"/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277">
        <v>400</v>
      </c>
      <c r="AD160" s="277">
        <v>400</v>
      </c>
      <c r="AE160" s="270">
        <v>400</v>
      </c>
      <c r="AF160" s="270">
        <v>400</v>
      </c>
      <c r="AG160" s="270"/>
      <c r="AH160" s="270"/>
      <c r="AI160" s="146">
        <f t="shared" si="171"/>
        <v>8000</v>
      </c>
    </row>
    <row r="161" spans="1:36" ht="18.75" x14ac:dyDescent="0.25">
      <c r="A161" s="292"/>
      <c r="B161" s="301" t="s">
        <v>125</v>
      </c>
      <c r="C161" s="302"/>
      <c r="D161" s="104"/>
      <c r="E161" s="104"/>
      <c r="F161" s="104"/>
      <c r="G161" s="104">
        <f t="shared" ref="G161:I161" si="177">G160-G159</f>
        <v>96</v>
      </c>
      <c r="H161" s="104">
        <f t="shared" si="177"/>
        <v>43</v>
      </c>
      <c r="I161" s="104">
        <f t="shared" si="177"/>
        <v>69</v>
      </c>
      <c r="J161" s="104">
        <f t="shared" ref="J161" si="178">J160-J159</f>
        <v>61</v>
      </c>
      <c r="K161" s="104">
        <f t="shared" ref="K161" si="179">K160-K159</f>
        <v>43</v>
      </c>
      <c r="L161" s="104"/>
      <c r="M161" s="104"/>
      <c r="N161" s="104">
        <f t="shared" ref="N161" si="180">N160-N159</f>
        <v>139</v>
      </c>
      <c r="O161" s="104">
        <f t="shared" ref="O161" si="181">O160-O159</f>
        <v>33</v>
      </c>
      <c r="P161" s="104">
        <f t="shared" ref="P161" si="182">P160-P159</f>
        <v>150</v>
      </c>
      <c r="Q161" s="104">
        <f t="shared" ref="Q161" si="183">Q160-Q159</f>
        <v>103</v>
      </c>
      <c r="R161" s="104">
        <f t="shared" ref="R161" si="184">R160-R159</f>
        <v>116</v>
      </c>
      <c r="S161" s="104"/>
      <c r="T161" s="104"/>
      <c r="U161" s="104">
        <f t="shared" ref="U161" si="185">U160-U159</f>
        <v>28</v>
      </c>
      <c r="V161" s="104">
        <f t="shared" ref="V161" si="186">V160-V159</f>
        <v>91</v>
      </c>
      <c r="W161" s="104">
        <f t="shared" ref="W161" si="187">W160-W159</f>
        <v>62</v>
      </c>
      <c r="X161" s="104">
        <f t="shared" ref="X161" si="188">X160-X159</f>
        <v>40</v>
      </c>
      <c r="Y161" s="104">
        <f t="shared" ref="Y161" si="189">Y160-Y159</f>
        <v>62</v>
      </c>
      <c r="Z161" s="104"/>
      <c r="AA161" s="104"/>
      <c r="AB161" s="104">
        <f t="shared" ref="AB161" si="190">AB160-AB159</f>
        <v>123</v>
      </c>
      <c r="AC161" s="277">
        <v>82</v>
      </c>
      <c r="AD161" s="277">
        <v>126</v>
      </c>
      <c r="AE161" s="270">
        <v>75</v>
      </c>
      <c r="AF161" s="270">
        <v>9</v>
      </c>
      <c r="AG161" s="270"/>
      <c r="AH161" s="270"/>
      <c r="AI161" s="153">
        <f t="shared" si="171"/>
        <v>1551</v>
      </c>
    </row>
    <row r="162" spans="1:36" ht="18.75" x14ac:dyDescent="0.25">
      <c r="A162" s="292"/>
      <c r="B162" s="301" t="s">
        <v>197</v>
      </c>
      <c r="C162" s="302"/>
      <c r="D162" s="104"/>
      <c r="E162" s="104"/>
      <c r="F162" s="104"/>
      <c r="G162" s="104">
        <f t="shared" ref="G162:I162" si="191">G160-G158</f>
        <v>92</v>
      </c>
      <c r="H162" s="104">
        <f t="shared" si="191"/>
        <v>31</v>
      </c>
      <c r="I162" s="104">
        <f t="shared" si="191"/>
        <v>64</v>
      </c>
      <c r="J162" s="104">
        <f t="shared" ref="J162:Y162" si="192">J160-J158</f>
        <v>53</v>
      </c>
      <c r="K162" s="104">
        <f t="shared" si="192"/>
        <v>35</v>
      </c>
      <c r="L162" s="104"/>
      <c r="M162" s="104"/>
      <c r="N162" s="104">
        <f t="shared" si="192"/>
        <v>133</v>
      </c>
      <c r="O162" s="104">
        <f t="shared" si="192"/>
        <v>31</v>
      </c>
      <c r="P162" s="104">
        <f t="shared" si="192"/>
        <v>139</v>
      </c>
      <c r="Q162" s="104">
        <f t="shared" si="192"/>
        <v>85</v>
      </c>
      <c r="R162" s="104">
        <f t="shared" si="192"/>
        <v>107</v>
      </c>
      <c r="S162" s="104"/>
      <c r="T162" s="104"/>
      <c r="U162" s="104">
        <f t="shared" si="192"/>
        <v>22</v>
      </c>
      <c r="V162" s="104">
        <f t="shared" si="192"/>
        <v>87</v>
      </c>
      <c r="W162" s="104">
        <f t="shared" si="192"/>
        <v>57</v>
      </c>
      <c r="X162" s="104">
        <f t="shared" si="192"/>
        <v>35</v>
      </c>
      <c r="Y162" s="104">
        <f t="shared" si="192"/>
        <v>56</v>
      </c>
      <c r="Z162" s="104"/>
      <c r="AA162" s="104"/>
      <c r="AB162" s="104">
        <f>IF(OR(AB160="",AB158=""),0,AB160-AB158)</f>
        <v>120</v>
      </c>
      <c r="AC162" s="277">
        <v>79</v>
      </c>
      <c r="AD162" s="277">
        <v>124</v>
      </c>
      <c r="AE162" s="270">
        <v>73</v>
      </c>
      <c r="AF162" s="270">
        <v>0</v>
      </c>
      <c r="AG162" s="270"/>
      <c r="AH162" s="270"/>
      <c r="AI162" s="153">
        <f t="shared" si="171"/>
        <v>1423</v>
      </c>
    </row>
    <row r="163" spans="1:36" ht="16.5" thickBot="1" x14ac:dyDescent="0.3">
      <c r="A163" s="292"/>
      <c r="B163" s="303" t="s">
        <v>116</v>
      </c>
      <c r="C163" s="304"/>
      <c r="D163" s="104"/>
      <c r="E163" s="104"/>
      <c r="F163" s="104"/>
      <c r="G163" s="104">
        <f t="shared" ref="G163:I163" si="193">G144+G146+G148+G150+G152+G154</f>
        <v>0</v>
      </c>
      <c r="H163" s="104">
        <f t="shared" si="193"/>
        <v>0</v>
      </c>
      <c r="I163" s="104">
        <f t="shared" si="193"/>
        <v>0</v>
      </c>
      <c r="J163" s="104">
        <f t="shared" ref="J163:AB163" si="194">J144+J146+J148+J150+J152+J154</f>
        <v>0</v>
      </c>
      <c r="K163" s="104">
        <f t="shared" si="194"/>
        <v>0</v>
      </c>
      <c r="L163" s="104"/>
      <c r="M163" s="104"/>
      <c r="N163" s="104">
        <f t="shared" si="194"/>
        <v>0</v>
      </c>
      <c r="O163" s="104">
        <f t="shared" si="194"/>
        <v>0</v>
      </c>
      <c r="P163" s="104">
        <f t="shared" si="194"/>
        <v>0</v>
      </c>
      <c r="Q163" s="104">
        <f t="shared" si="194"/>
        <v>0</v>
      </c>
      <c r="R163" s="104">
        <f t="shared" si="194"/>
        <v>0</v>
      </c>
      <c r="S163" s="104"/>
      <c r="T163" s="104"/>
      <c r="U163" s="104">
        <f t="shared" si="194"/>
        <v>0</v>
      </c>
      <c r="V163" s="104">
        <f t="shared" si="194"/>
        <v>0</v>
      </c>
      <c r="W163" s="104">
        <f t="shared" si="194"/>
        <v>0</v>
      </c>
      <c r="X163" s="104">
        <f t="shared" si="194"/>
        <v>0</v>
      </c>
      <c r="Y163" s="104">
        <f t="shared" si="194"/>
        <v>0</v>
      </c>
      <c r="Z163" s="104"/>
      <c r="AA163" s="104"/>
      <c r="AB163" s="104">
        <f t="shared" si="194"/>
        <v>0</v>
      </c>
      <c r="AC163" s="277">
        <v>0</v>
      </c>
      <c r="AD163" s="277">
        <v>0</v>
      </c>
      <c r="AE163" s="270">
        <v>0</v>
      </c>
      <c r="AF163" s="270">
        <v>0</v>
      </c>
      <c r="AG163" s="270"/>
      <c r="AH163" s="270"/>
      <c r="AI163" s="149">
        <f t="shared" si="171"/>
        <v>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278"/>
      <c r="AD164" s="278"/>
      <c r="AE164" s="272"/>
      <c r="AF164" s="272"/>
      <c r="AG164" s="272"/>
      <c r="AH164" s="272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>
        <v>0</v>
      </c>
      <c r="H165" s="109">
        <v>0</v>
      </c>
      <c r="I165" s="109">
        <v>0</v>
      </c>
      <c r="J165" s="109">
        <v>0</v>
      </c>
      <c r="K165" s="109">
        <v>0</v>
      </c>
      <c r="L165" s="109"/>
      <c r="M165" s="109"/>
      <c r="N165" s="109">
        <v>0</v>
      </c>
      <c r="O165" s="109">
        <v>0</v>
      </c>
      <c r="P165" s="268">
        <v>0</v>
      </c>
      <c r="Q165" s="268">
        <v>0</v>
      </c>
      <c r="R165" s="268">
        <v>0</v>
      </c>
      <c r="S165" s="268"/>
      <c r="T165" s="268"/>
      <c r="U165" s="268">
        <v>0</v>
      </c>
      <c r="V165" s="268">
        <v>0</v>
      </c>
      <c r="W165" s="268">
        <v>0</v>
      </c>
      <c r="X165" s="268">
        <v>0</v>
      </c>
      <c r="Y165" s="268">
        <v>0</v>
      </c>
      <c r="Z165" s="268"/>
      <c r="AA165" s="268"/>
      <c r="AB165" s="268">
        <v>0</v>
      </c>
      <c r="AC165" s="274">
        <v>0</v>
      </c>
      <c r="AD165" s="274">
        <v>0</v>
      </c>
      <c r="AE165" s="268">
        <v>0</v>
      </c>
      <c r="AF165" s="268">
        <v>0</v>
      </c>
      <c r="AG165" s="268"/>
      <c r="AH165" s="268"/>
      <c r="AI165" s="110">
        <f t="shared" ref="AI165:AI186" si="195">SUM(D165:AH165)</f>
        <v>0</v>
      </c>
      <c r="AJ165" s="13"/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>
        <v>13</v>
      </c>
      <c r="H166" s="181">
        <v>8</v>
      </c>
      <c r="I166" s="181">
        <v>16</v>
      </c>
      <c r="J166" s="181">
        <v>12</v>
      </c>
      <c r="K166" s="181">
        <v>17</v>
      </c>
      <c r="L166" s="181"/>
      <c r="M166" s="181"/>
      <c r="N166" s="181">
        <v>11</v>
      </c>
      <c r="O166" s="181">
        <v>23</v>
      </c>
      <c r="P166" s="269">
        <v>14</v>
      </c>
      <c r="Q166" s="269">
        <v>11</v>
      </c>
      <c r="R166" s="269">
        <v>22</v>
      </c>
      <c r="S166" s="269"/>
      <c r="T166" s="269"/>
      <c r="U166" s="269">
        <v>25</v>
      </c>
      <c r="V166" s="269">
        <v>21</v>
      </c>
      <c r="W166" s="269">
        <v>27</v>
      </c>
      <c r="X166" s="269">
        <v>24</v>
      </c>
      <c r="Y166" s="269">
        <v>10</v>
      </c>
      <c r="Z166" s="269"/>
      <c r="AA166" s="269"/>
      <c r="AB166" s="269">
        <v>22</v>
      </c>
      <c r="AC166" s="275">
        <v>18</v>
      </c>
      <c r="AD166" s="275">
        <v>1</v>
      </c>
      <c r="AE166" s="269">
        <v>12</v>
      </c>
      <c r="AF166" s="269">
        <v>17</v>
      </c>
      <c r="AG166" s="269"/>
      <c r="AH166" s="269"/>
      <c r="AI166" s="146">
        <f t="shared" si="195"/>
        <v>324</v>
      </c>
    </row>
    <row r="167" spans="1:36" ht="15.75" x14ac:dyDescent="0.25">
      <c r="A167" s="313"/>
      <c r="B167" s="296"/>
      <c r="C167" s="99" t="s">
        <v>103</v>
      </c>
      <c r="D167" s="181"/>
      <c r="E167" s="181"/>
      <c r="F167" s="181"/>
      <c r="G167" s="181">
        <v>0</v>
      </c>
      <c r="H167" s="181">
        <v>0</v>
      </c>
      <c r="I167" s="181">
        <v>0</v>
      </c>
      <c r="J167" s="181">
        <v>0</v>
      </c>
      <c r="K167" s="181">
        <v>0</v>
      </c>
      <c r="L167" s="181"/>
      <c r="M167" s="181"/>
      <c r="N167" s="181">
        <v>0</v>
      </c>
      <c r="O167" s="181">
        <v>0</v>
      </c>
      <c r="P167" s="269">
        <v>0</v>
      </c>
      <c r="Q167" s="269">
        <v>0</v>
      </c>
      <c r="R167" s="269">
        <v>0</v>
      </c>
      <c r="S167" s="269"/>
      <c r="T167" s="269"/>
      <c r="U167" s="269">
        <v>0</v>
      </c>
      <c r="V167" s="269">
        <v>0</v>
      </c>
      <c r="W167" s="269">
        <v>0</v>
      </c>
      <c r="X167" s="269">
        <v>0</v>
      </c>
      <c r="Y167" s="269">
        <v>0</v>
      </c>
      <c r="Z167" s="269"/>
      <c r="AA167" s="269"/>
      <c r="AB167" s="269">
        <v>0</v>
      </c>
      <c r="AC167" s="275">
        <v>0</v>
      </c>
      <c r="AD167" s="275">
        <v>0</v>
      </c>
      <c r="AE167" s="269">
        <v>0</v>
      </c>
      <c r="AF167" s="269">
        <v>0</v>
      </c>
      <c r="AG167" s="269"/>
      <c r="AH167" s="269"/>
      <c r="AI167" s="146">
        <f t="shared" si="195"/>
        <v>0</v>
      </c>
    </row>
    <row r="168" spans="1:36" ht="15.75" x14ac:dyDescent="0.25">
      <c r="A168" s="313"/>
      <c r="B168" s="296"/>
      <c r="C168" s="99" t="s">
        <v>117</v>
      </c>
      <c r="D168" s="181"/>
      <c r="E168" s="181"/>
      <c r="F168" s="181"/>
      <c r="G168" s="181">
        <v>12</v>
      </c>
      <c r="H168" s="181">
        <v>10</v>
      </c>
      <c r="I168" s="181">
        <v>12</v>
      </c>
      <c r="J168" s="181">
        <v>7</v>
      </c>
      <c r="K168" s="181">
        <v>17</v>
      </c>
      <c r="L168" s="181"/>
      <c r="M168" s="181"/>
      <c r="N168" s="181">
        <v>4</v>
      </c>
      <c r="O168" s="181">
        <v>9</v>
      </c>
      <c r="P168" s="269">
        <v>8</v>
      </c>
      <c r="Q168" s="269">
        <v>15</v>
      </c>
      <c r="R168" s="269">
        <v>16</v>
      </c>
      <c r="S168" s="269"/>
      <c r="T168" s="269"/>
      <c r="U168" s="269">
        <v>13</v>
      </c>
      <c r="V168" s="269">
        <v>19</v>
      </c>
      <c r="W168" s="269">
        <v>14</v>
      </c>
      <c r="X168" s="269">
        <v>38</v>
      </c>
      <c r="Y168" s="269">
        <v>9</v>
      </c>
      <c r="Z168" s="269"/>
      <c r="AA168" s="269"/>
      <c r="AB168" s="269">
        <v>19</v>
      </c>
      <c r="AC168" s="275">
        <v>25</v>
      </c>
      <c r="AD168" s="275">
        <v>4</v>
      </c>
      <c r="AE168" s="269">
        <v>17</v>
      </c>
      <c r="AF168" s="269">
        <v>18</v>
      </c>
      <c r="AG168" s="269"/>
      <c r="AH168" s="269"/>
      <c r="AI168" s="146">
        <f t="shared" si="195"/>
        <v>286</v>
      </c>
    </row>
    <row r="169" spans="1:36" ht="15.75" x14ac:dyDescent="0.25">
      <c r="A169" s="313"/>
      <c r="B169" s="296"/>
      <c r="C169" s="99" t="s">
        <v>118</v>
      </c>
      <c r="D169" s="181"/>
      <c r="E169" s="181"/>
      <c r="F169" s="181"/>
      <c r="G169" s="181">
        <v>0</v>
      </c>
      <c r="H169" s="181">
        <v>0</v>
      </c>
      <c r="I169" s="181">
        <v>0</v>
      </c>
      <c r="J169" s="181">
        <v>0</v>
      </c>
      <c r="K169" s="181">
        <v>0</v>
      </c>
      <c r="L169" s="181"/>
      <c r="M169" s="181"/>
      <c r="N169" s="181">
        <v>0</v>
      </c>
      <c r="O169" s="181">
        <v>0</v>
      </c>
      <c r="P169" s="269">
        <v>0</v>
      </c>
      <c r="Q169" s="269">
        <v>0</v>
      </c>
      <c r="R169" s="269">
        <v>0</v>
      </c>
      <c r="S169" s="269"/>
      <c r="T169" s="269"/>
      <c r="U169" s="269">
        <v>0</v>
      </c>
      <c r="V169" s="269">
        <v>0</v>
      </c>
      <c r="W169" s="269">
        <v>0</v>
      </c>
      <c r="X169" s="269">
        <v>0</v>
      </c>
      <c r="Y169" s="269">
        <v>0</v>
      </c>
      <c r="Z169" s="269"/>
      <c r="AA169" s="269"/>
      <c r="AB169" s="269">
        <v>0</v>
      </c>
      <c r="AC169" s="275">
        <v>0</v>
      </c>
      <c r="AD169" s="275">
        <v>0</v>
      </c>
      <c r="AE169" s="269">
        <v>0</v>
      </c>
      <c r="AF169" s="269">
        <v>0</v>
      </c>
      <c r="AG169" s="269"/>
      <c r="AH169" s="269"/>
      <c r="AI169" s="146">
        <f t="shared" si="195"/>
        <v>0</v>
      </c>
    </row>
    <row r="170" spans="1:36" ht="15.75" x14ac:dyDescent="0.25">
      <c r="A170" s="313"/>
      <c r="B170" s="296"/>
      <c r="C170" s="99" t="s">
        <v>104</v>
      </c>
      <c r="D170" s="181"/>
      <c r="E170" s="181"/>
      <c r="F170" s="181"/>
      <c r="G170" s="181">
        <v>52</v>
      </c>
      <c r="H170" s="181">
        <v>69</v>
      </c>
      <c r="I170" s="181">
        <v>92</v>
      </c>
      <c r="J170" s="181">
        <v>86</v>
      </c>
      <c r="K170" s="181">
        <v>94</v>
      </c>
      <c r="L170" s="181"/>
      <c r="M170" s="181"/>
      <c r="N170" s="181">
        <v>87</v>
      </c>
      <c r="O170" s="181">
        <v>101</v>
      </c>
      <c r="P170" s="269">
        <v>108</v>
      </c>
      <c r="Q170" s="269">
        <v>84</v>
      </c>
      <c r="R170" s="269">
        <v>73</v>
      </c>
      <c r="S170" s="269"/>
      <c r="T170" s="269"/>
      <c r="U170" s="269">
        <v>108</v>
      </c>
      <c r="V170" s="269">
        <v>116</v>
      </c>
      <c r="W170" s="269">
        <v>115</v>
      </c>
      <c r="X170" s="269">
        <v>113</v>
      </c>
      <c r="Y170" s="269">
        <v>83</v>
      </c>
      <c r="Z170" s="269"/>
      <c r="AA170" s="269"/>
      <c r="AB170" s="269">
        <v>96</v>
      </c>
      <c r="AC170" s="275">
        <v>96</v>
      </c>
      <c r="AD170" s="275">
        <v>126</v>
      </c>
      <c r="AE170" s="269">
        <v>117</v>
      </c>
      <c r="AF170" s="269">
        <v>108</v>
      </c>
      <c r="AG170" s="269"/>
      <c r="AH170" s="269"/>
      <c r="AI170" s="146">
        <f t="shared" si="195"/>
        <v>1924</v>
      </c>
    </row>
    <row r="171" spans="1:36" ht="15.75" x14ac:dyDescent="0.25">
      <c r="A171" s="313"/>
      <c r="B171" s="296"/>
      <c r="C171" s="99" t="s">
        <v>105</v>
      </c>
      <c r="D171" s="181"/>
      <c r="E171" s="181"/>
      <c r="F171" s="181"/>
      <c r="G171" s="181">
        <v>0</v>
      </c>
      <c r="H171" s="181">
        <v>0</v>
      </c>
      <c r="I171" s="181">
        <v>0</v>
      </c>
      <c r="J171" s="181">
        <v>0</v>
      </c>
      <c r="K171" s="181">
        <v>0</v>
      </c>
      <c r="L171" s="181"/>
      <c r="M171" s="181"/>
      <c r="N171" s="181">
        <v>0</v>
      </c>
      <c r="O171" s="181">
        <v>0</v>
      </c>
      <c r="P171" s="269">
        <v>0</v>
      </c>
      <c r="Q171" s="269">
        <v>0</v>
      </c>
      <c r="R171" s="269">
        <v>0</v>
      </c>
      <c r="S171" s="269"/>
      <c r="T171" s="269"/>
      <c r="U171" s="269">
        <v>0</v>
      </c>
      <c r="V171" s="269">
        <v>0</v>
      </c>
      <c r="W171" s="269">
        <v>0</v>
      </c>
      <c r="X171" s="269">
        <v>0</v>
      </c>
      <c r="Y171" s="269">
        <v>0</v>
      </c>
      <c r="Z171" s="269"/>
      <c r="AA171" s="269"/>
      <c r="AB171" s="269">
        <v>0</v>
      </c>
      <c r="AC171" s="275">
        <v>0</v>
      </c>
      <c r="AD171" s="275">
        <v>0</v>
      </c>
      <c r="AE171" s="269">
        <v>0</v>
      </c>
      <c r="AF171" s="269">
        <v>0</v>
      </c>
      <c r="AG171" s="269"/>
      <c r="AH171" s="269"/>
      <c r="AI171" s="146">
        <f t="shared" si="195"/>
        <v>0</v>
      </c>
    </row>
    <row r="172" spans="1:36" ht="15.75" x14ac:dyDescent="0.25">
      <c r="A172" s="313"/>
      <c r="B172" s="296"/>
      <c r="C172" s="99" t="s">
        <v>106</v>
      </c>
      <c r="D172" s="181"/>
      <c r="E172" s="181"/>
      <c r="F172" s="181"/>
      <c r="G172" s="181">
        <v>20</v>
      </c>
      <c r="H172" s="181">
        <v>25</v>
      </c>
      <c r="I172" s="181">
        <v>31</v>
      </c>
      <c r="J172" s="181">
        <v>36</v>
      </c>
      <c r="K172" s="181">
        <v>42</v>
      </c>
      <c r="L172" s="181"/>
      <c r="M172" s="181"/>
      <c r="N172" s="181">
        <v>29</v>
      </c>
      <c r="O172" s="181">
        <v>37</v>
      </c>
      <c r="P172" s="269">
        <v>52</v>
      </c>
      <c r="Q172" s="269">
        <v>51</v>
      </c>
      <c r="R172" s="269">
        <v>45</v>
      </c>
      <c r="S172" s="269"/>
      <c r="T172" s="269"/>
      <c r="U172" s="269">
        <v>37</v>
      </c>
      <c r="V172" s="269">
        <v>39</v>
      </c>
      <c r="W172" s="269">
        <v>42</v>
      </c>
      <c r="X172" s="269">
        <v>52</v>
      </c>
      <c r="Y172" s="269">
        <v>24</v>
      </c>
      <c r="Z172" s="269"/>
      <c r="AA172" s="269"/>
      <c r="AB172" s="269">
        <v>35</v>
      </c>
      <c r="AC172" s="275">
        <v>28</v>
      </c>
      <c r="AD172" s="275">
        <v>61</v>
      </c>
      <c r="AE172" s="269">
        <v>32</v>
      </c>
      <c r="AF172" s="269">
        <v>51</v>
      </c>
      <c r="AG172" s="269"/>
      <c r="AH172" s="269"/>
      <c r="AI172" s="146">
        <f t="shared" si="195"/>
        <v>769</v>
      </c>
    </row>
    <row r="173" spans="1:36" ht="15.75" x14ac:dyDescent="0.25">
      <c r="A173" s="313"/>
      <c r="B173" s="296"/>
      <c r="C173" s="99" t="s">
        <v>107</v>
      </c>
      <c r="D173" s="181"/>
      <c r="E173" s="181"/>
      <c r="F173" s="181"/>
      <c r="G173" s="181">
        <v>0</v>
      </c>
      <c r="H173" s="181">
        <v>0</v>
      </c>
      <c r="I173" s="181">
        <v>0</v>
      </c>
      <c r="J173" s="181">
        <v>0</v>
      </c>
      <c r="K173" s="181">
        <v>0</v>
      </c>
      <c r="L173" s="181"/>
      <c r="M173" s="181"/>
      <c r="N173" s="181">
        <v>0</v>
      </c>
      <c r="O173" s="181">
        <v>0</v>
      </c>
      <c r="P173" s="269">
        <v>0</v>
      </c>
      <c r="Q173" s="269">
        <v>0</v>
      </c>
      <c r="R173" s="269">
        <v>0</v>
      </c>
      <c r="S173" s="269"/>
      <c r="T173" s="269"/>
      <c r="U173" s="269">
        <v>0</v>
      </c>
      <c r="V173" s="269">
        <v>0</v>
      </c>
      <c r="W173" s="269">
        <v>0</v>
      </c>
      <c r="X173" s="269">
        <v>0</v>
      </c>
      <c r="Y173" s="269">
        <v>0</v>
      </c>
      <c r="Z173" s="269"/>
      <c r="AA173" s="269"/>
      <c r="AB173" s="269">
        <v>0</v>
      </c>
      <c r="AC173" s="275">
        <v>0</v>
      </c>
      <c r="AD173" s="275">
        <v>0</v>
      </c>
      <c r="AE173" s="269">
        <v>0</v>
      </c>
      <c r="AF173" s="269">
        <v>0</v>
      </c>
      <c r="AG173" s="269"/>
      <c r="AH173" s="269"/>
      <c r="AI173" s="146">
        <f t="shared" si="195"/>
        <v>0</v>
      </c>
    </row>
    <row r="174" spans="1:36" ht="15.75" x14ac:dyDescent="0.25">
      <c r="A174" s="313"/>
      <c r="B174" s="296"/>
      <c r="C174" s="99" t="s">
        <v>108</v>
      </c>
      <c r="D174" s="181"/>
      <c r="E174" s="181"/>
      <c r="F174" s="181"/>
      <c r="G174" s="181">
        <v>54</v>
      </c>
      <c r="H174" s="181">
        <v>52</v>
      </c>
      <c r="I174" s="181">
        <v>53</v>
      </c>
      <c r="J174" s="181">
        <v>62</v>
      </c>
      <c r="K174" s="181">
        <v>62</v>
      </c>
      <c r="L174" s="181"/>
      <c r="M174" s="181"/>
      <c r="N174" s="181">
        <v>56</v>
      </c>
      <c r="O174" s="181">
        <v>61</v>
      </c>
      <c r="P174" s="269">
        <v>68</v>
      </c>
      <c r="Q174" s="269">
        <v>59</v>
      </c>
      <c r="R174" s="269">
        <v>59</v>
      </c>
      <c r="S174" s="269"/>
      <c r="T174" s="269"/>
      <c r="U174" s="269">
        <v>73</v>
      </c>
      <c r="V174" s="269">
        <v>58</v>
      </c>
      <c r="W174" s="269">
        <v>64</v>
      </c>
      <c r="X174" s="269">
        <v>83</v>
      </c>
      <c r="Y174" s="269">
        <v>61</v>
      </c>
      <c r="Z174" s="269"/>
      <c r="AA174" s="269"/>
      <c r="AB174" s="269">
        <v>61</v>
      </c>
      <c r="AC174" s="275">
        <v>104</v>
      </c>
      <c r="AD174" s="275">
        <v>61</v>
      </c>
      <c r="AE174" s="269">
        <v>84</v>
      </c>
      <c r="AF174" s="269">
        <v>54</v>
      </c>
      <c r="AG174" s="269"/>
      <c r="AH174" s="269"/>
      <c r="AI174" s="146">
        <f t="shared" si="195"/>
        <v>1289</v>
      </c>
    </row>
    <row r="175" spans="1:36" ht="15.75" x14ac:dyDescent="0.25">
      <c r="A175" s="313"/>
      <c r="B175" s="296"/>
      <c r="C175" s="99" t="s">
        <v>109</v>
      </c>
      <c r="D175" s="181"/>
      <c r="E175" s="181"/>
      <c r="F175" s="181"/>
      <c r="G175" s="181">
        <v>0</v>
      </c>
      <c r="H175" s="181">
        <v>0</v>
      </c>
      <c r="I175" s="181">
        <v>0</v>
      </c>
      <c r="J175" s="181">
        <v>0</v>
      </c>
      <c r="K175" s="181">
        <v>0</v>
      </c>
      <c r="L175" s="181"/>
      <c r="M175" s="181"/>
      <c r="N175" s="181">
        <v>0</v>
      </c>
      <c r="O175" s="181">
        <v>0</v>
      </c>
      <c r="P175" s="269">
        <v>0</v>
      </c>
      <c r="Q175" s="269">
        <v>0</v>
      </c>
      <c r="R175" s="269">
        <v>0</v>
      </c>
      <c r="S175" s="269"/>
      <c r="T175" s="269"/>
      <c r="U175" s="269">
        <v>0</v>
      </c>
      <c r="V175" s="269">
        <v>0</v>
      </c>
      <c r="W175" s="269">
        <v>0</v>
      </c>
      <c r="X175" s="269">
        <v>0</v>
      </c>
      <c r="Y175" s="269">
        <v>0</v>
      </c>
      <c r="Z175" s="269"/>
      <c r="AA175" s="269"/>
      <c r="AB175" s="269">
        <v>0</v>
      </c>
      <c r="AC175" s="275">
        <v>0</v>
      </c>
      <c r="AD175" s="275">
        <v>0</v>
      </c>
      <c r="AE175" s="269">
        <v>0</v>
      </c>
      <c r="AF175" s="269">
        <v>0</v>
      </c>
      <c r="AG175" s="269"/>
      <c r="AH175" s="269"/>
      <c r="AI175" s="146">
        <f t="shared" si="195"/>
        <v>0</v>
      </c>
    </row>
    <row r="176" spans="1:36" ht="15.75" x14ac:dyDescent="0.25">
      <c r="A176" s="313"/>
      <c r="B176" s="296"/>
      <c r="C176" s="99" t="s">
        <v>110</v>
      </c>
      <c r="D176" s="181"/>
      <c r="E176" s="181"/>
      <c r="F176" s="181"/>
      <c r="G176" s="181">
        <v>9</v>
      </c>
      <c r="H176" s="181">
        <v>8</v>
      </c>
      <c r="I176" s="181">
        <v>16</v>
      </c>
      <c r="J176" s="181">
        <v>9</v>
      </c>
      <c r="K176" s="181">
        <v>21</v>
      </c>
      <c r="L176" s="181"/>
      <c r="M176" s="181"/>
      <c r="N176" s="181">
        <v>15</v>
      </c>
      <c r="O176" s="181">
        <v>19</v>
      </c>
      <c r="P176" s="269">
        <v>30</v>
      </c>
      <c r="Q176" s="269">
        <v>21</v>
      </c>
      <c r="R176" s="269">
        <v>25</v>
      </c>
      <c r="S176" s="269"/>
      <c r="T176" s="269"/>
      <c r="U176" s="269">
        <v>20</v>
      </c>
      <c r="V176" s="269">
        <v>25</v>
      </c>
      <c r="W176" s="269">
        <v>29</v>
      </c>
      <c r="X176" s="269">
        <v>29</v>
      </c>
      <c r="Y176" s="269">
        <v>7</v>
      </c>
      <c r="Z176" s="269"/>
      <c r="AA176" s="269"/>
      <c r="AB176" s="269">
        <v>22</v>
      </c>
      <c r="AC176" s="275">
        <v>29</v>
      </c>
      <c r="AD176" s="275">
        <v>30</v>
      </c>
      <c r="AE176" s="269">
        <v>19</v>
      </c>
      <c r="AF176" s="269">
        <v>25</v>
      </c>
      <c r="AG176" s="269"/>
      <c r="AH176" s="269"/>
      <c r="AI176" s="146">
        <f t="shared" si="195"/>
        <v>408</v>
      </c>
    </row>
    <row r="177" spans="1:36" ht="15.75" x14ac:dyDescent="0.25">
      <c r="A177" s="313"/>
      <c r="B177" s="296"/>
      <c r="C177" s="99" t="s">
        <v>111</v>
      </c>
      <c r="D177" s="181"/>
      <c r="E177" s="181"/>
      <c r="F177" s="181"/>
      <c r="G177" s="181">
        <v>0</v>
      </c>
      <c r="H177" s="181">
        <v>0</v>
      </c>
      <c r="I177" s="181">
        <v>0</v>
      </c>
      <c r="J177" s="181">
        <v>0</v>
      </c>
      <c r="K177" s="181">
        <v>0</v>
      </c>
      <c r="L177" s="181"/>
      <c r="M177" s="181"/>
      <c r="N177" s="181">
        <v>0</v>
      </c>
      <c r="O177" s="181">
        <v>0</v>
      </c>
      <c r="P177" s="269">
        <v>0</v>
      </c>
      <c r="Q177" s="269">
        <v>0</v>
      </c>
      <c r="R177" s="269">
        <v>0</v>
      </c>
      <c r="S177" s="269"/>
      <c r="T177" s="269"/>
      <c r="U177" s="269">
        <v>0</v>
      </c>
      <c r="V177" s="269">
        <v>0</v>
      </c>
      <c r="W177" s="269">
        <v>0</v>
      </c>
      <c r="X177" s="269">
        <v>0</v>
      </c>
      <c r="Y177" s="269">
        <v>0</v>
      </c>
      <c r="Z177" s="269"/>
      <c r="AA177" s="269"/>
      <c r="AB177" s="269">
        <v>0</v>
      </c>
      <c r="AC177" s="275">
        <v>0</v>
      </c>
      <c r="AD177" s="275">
        <v>0</v>
      </c>
      <c r="AE177" s="269">
        <v>0</v>
      </c>
      <c r="AF177" s="269">
        <v>0</v>
      </c>
      <c r="AG177" s="269"/>
      <c r="AH177" s="269"/>
      <c r="AI177" s="146">
        <f t="shared" si="195"/>
        <v>0</v>
      </c>
    </row>
    <row r="178" spans="1:36" ht="15.75" x14ac:dyDescent="0.25">
      <c r="A178" s="313"/>
      <c r="B178" s="296"/>
      <c r="C178" s="99" t="s">
        <v>112</v>
      </c>
      <c r="D178" s="181"/>
      <c r="E178" s="181"/>
      <c r="F178" s="181"/>
      <c r="G178" s="181">
        <v>0</v>
      </c>
      <c r="H178" s="181">
        <v>0</v>
      </c>
      <c r="I178" s="181">
        <v>0</v>
      </c>
      <c r="J178" s="181">
        <v>0</v>
      </c>
      <c r="K178" s="181">
        <v>0</v>
      </c>
      <c r="L178" s="181"/>
      <c r="M178" s="181"/>
      <c r="N178" s="181">
        <v>0</v>
      </c>
      <c r="O178" s="181">
        <v>0</v>
      </c>
      <c r="P178" s="269">
        <v>22</v>
      </c>
      <c r="Q178" s="269">
        <v>12</v>
      </c>
      <c r="R178" s="269">
        <v>9</v>
      </c>
      <c r="S178" s="269"/>
      <c r="T178" s="269"/>
      <c r="U178" s="269">
        <v>15</v>
      </c>
      <c r="V178" s="269">
        <v>18</v>
      </c>
      <c r="W178" s="269">
        <v>21</v>
      </c>
      <c r="X178" s="269">
        <v>22</v>
      </c>
      <c r="Y178" s="269">
        <v>11</v>
      </c>
      <c r="Z178" s="269"/>
      <c r="AA178" s="269"/>
      <c r="AB178" s="269">
        <v>10</v>
      </c>
      <c r="AC178" s="275">
        <v>11</v>
      </c>
      <c r="AD178" s="275">
        <v>20</v>
      </c>
      <c r="AE178" s="269">
        <v>23</v>
      </c>
      <c r="AF178" s="269">
        <v>22</v>
      </c>
      <c r="AG178" s="269"/>
      <c r="AH178" s="269"/>
      <c r="AI178" s="147">
        <f t="shared" si="195"/>
        <v>216</v>
      </c>
    </row>
    <row r="179" spans="1:36" ht="15.75" x14ac:dyDescent="0.25">
      <c r="A179" s="313"/>
      <c r="B179" s="296"/>
      <c r="C179" s="99" t="s">
        <v>113</v>
      </c>
      <c r="D179" s="181"/>
      <c r="E179" s="181"/>
      <c r="F179" s="181"/>
      <c r="G179" s="181">
        <v>0</v>
      </c>
      <c r="H179" s="181">
        <v>0</v>
      </c>
      <c r="I179" s="181">
        <v>0</v>
      </c>
      <c r="J179" s="181">
        <v>0</v>
      </c>
      <c r="K179" s="181">
        <v>0</v>
      </c>
      <c r="L179" s="181"/>
      <c r="M179" s="181"/>
      <c r="N179" s="181">
        <v>0</v>
      </c>
      <c r="O179" s="181">
        <v>0</v>
      </c>
      <c r="P179" s="269">
        <v>4</v>
      </c>
      <c r="Q179" s="269">
        <v>3</v>
      </c>
      <c r="R179" s="269">
        <v>5</v>
      </c>
      <c r="S179" s="269"/>
      <c r="T179" s="269"/>
      <c r="U179" s="269">
        <v>5</v>
      </c>
      <c r="V179" s="269">
        <v>5</v>
      </c>
      <c r="W179" s="269">
        <v>2</v>
      </c>
      <c r="X179" s="269">
        <v>4</v>
      </c>
      <c r="Y179" s="269">
        <v>3</v>
      </c>
      <c r="Z179" s="269"/>
      <c r="AA179" s="269"/>
      <c r="AB179" s="269">
        <v>4</v>
      </c>
      <c r="AC179" s="275">
        <v>4</v>
      </c>
      <c r="AD179" s="275">
        <v>7</v>
      </c>
      <c r="AE179" s="269">
        <v>5</v>
      </c>
      <c r="AF179" s="269">
        <v>7</v>
      </c>
      <c r="AG179" s="269"/>
      <c r="AH179" s="269"/>
      <c r="AI179" s="147">
        <f t="shared" si="195"/>
        <v>58</v>
      </c>
    </row>
    <row r="180" spans="1:36" ht="16.5" thickBot="1" x14ac:dyDescent="0.3">
      <c r="A180" s="313"/>
      <c r="B180" s="296"/>
      <c r="C180" s="100" t="s">
        <v>114</v>
      </c>
      <c r="D180" s="181"/>
      <c r="E180" s="181"/>
      <c r="F180" s="181"/>
      <c r="G180" s="181">
        <v>114</v>
      </c>
      <c r="H180" s="181">
        <v>74</v>
      </c>
      <c r="I180" s="181">
        <v>17</v>
      </c>
      <c r="J180" s="181">
        <v>82</v>
      </c>
      <c r="K180" s="181">
        <v>39</v>
      </c>
      <c r="L180" s="181"/>
      <c r="M180" s="181"/>
      <c r="N180" s="181">
        <v>25</v>
      </c>
      <c r="O180" s="181">
        <v>35</v>
      </c>
      <c r="P180" s="269">
        <v>19</v>
      </c>
      <c r="Q180" s="269">
        <v>21</v>
      </c>
      <c r="R180" s="269">
        <v>1</v>
      </c>
      <c r="S180" s="269"/>
      <c r="T180" s="269"/>
      <c r="U180" s="269">
        <v>20</v>
      </c>
      <c r="V180" s="269">
        <v>57</v>
      </c>
      <c r="W180" s="269">
        <v>27</v>
      </c>
      <c r="X180" s="269">
        <v>29</v>
      </c>
      <c r="Y180" s="269">
        <v>126</v>
      </c>
      <c r="Z180" s="269"/>
      <c r="AA180" s="269"/>
      <c r="AB180" s="269">
        <v>109</v>
      </c>
      <c r="AC180" s="275">
        <v>81</v>
      </c>
      <c r="AD180" s="275">
        <v>77</v>
      </c>
      <c r="AE180" s="269">
        <v>78</v>
      </c>
      <c r="AF180" s="269">
        <v>99</v>
      </c>
      <c r="AG180" s="269"/>
      <c r="AH180" s="269"/>
      <c r="AI180" s="151">
        <f t="shared" si="195"/>
        <v>1130</v>
      </c>
    </row>
    <row r="181" spans="1:36" ht="18.75" x14ac:dyDescent="0.25">
      <c r="A181" s="313"/>
      <c r="B181" s="297" t="s">
        <v>72</v>
      </c>
      <c r="C181" s="298"/>
      <c r="D181" s="182"/>
      <c r="E181" s="182"/>
      <c r="F181" s="182"/>
      <c r="G181" s="182">
        <f t="shared" ref="G181:O181" si="196">IF(SUM(G166:G177,G180)=0,"",SUM(G166:G177,G180))</f>
        <v>274</v>
      </c>
      <c r="H181" s="182">
        <f t="shared" si="196"/>
        <v>246</v>
      </c>
      <c r="I181" s="182">
        <f>IF(SUM(I166:I177,I180)=0,"",SUM(I166:I177,I180))</f>
        <v>237</v>
      </c>
      <c r="J181" s="182">
        <f t="shared" si="196"/>
        <v>294</v>
      </c>
      <c r="K181" s="182">
        <f t="shared" si="196"/>
        <v>292</v>
      </c>
      <c r="L181" s="182" t="str">
        <f t="shared" si="196"/>
        <v/>
      </c>
      <c r="M181" s="182" t="str">
        <f t="shared" si="196"/>
        <v/>
      </c>
      <c r="N181" s="182">
        <f t="shared" si="196"/>
        <v>227</v>
      </c>
      <c r="O181" s="182">
        <f t="shared" si="196"/>
        <v>285</v>
      </c>
      <c r="P181" s="182">
        <f>IF(SUM(P166:P177,P180)=0,"",SUM(P166:P177,P180))</f>
        <v>299</v>
      </c>
      <c r="Q181" s="182">
        <f t="shared" ref="Q181:AC181" si="197">IF(SUM(Q166:Q177,Q180)=0,"",SUM(Q166:Q177,Q180))</f>
        <v>262</v>
      </c>
      <c r="R181" s="182">
        <f t="shared" si="197"/>
        <v>241</v>
      </c>
      <c r="S181" s="182" t="str">
        <f t="shared" si="197"/>
        <v/>
      </c>
      <c r="T181" s="182" t="str">
        <f t="shared" si="197"/>
        <v/>
      </c>
      <c r="U181" s="182">
        <f t="shared" si="197"/>
        <v>296</v>
      </c>
      <c r="V181" s="182">
        <f t="shared" si="197"/>
        <v>335</v>
      </c>
      <c r="W181" s="182">
        <f t="shared" si="197"/>
        <v>318</v>
      </c>
      <c r="X181" s="182">
        <f t="shared" si="197"/>
        <v>368</v>
      </c>
      <c r="Y181" s="182">
        <f t="shared" si="197"/>
        <v>320</v>
      </c>
      <c r="Z181" s="182" t="str">
        <f t="shared" si="197"/>
        <v/>
      </c>
      <c r="AA181" s="182" t="str">
        <f t="shared" si="197"/>
        <v/>
      </c>
      <c r="AB181" s="182">
        <f t="shared" si="197"/>
        <v>364</v>
      </c>
      <c r="AC181" s="182">
        <f t="shared" si="197"/>
        <v>381</v>
      </c>
      <c r="AD181" s="276">
        <v>360</v>
      </c>
      <c r="AE181" s="271">
        <v>359</v>
      </c>
      <c r="AF181" s="271">
        <v>372</v>
      </c>
      <c r="AG181" s="271"/>
      <c r="AH181" s="271"/>
      <c r="AI181" s="150">
        <f t="shared" si="195"/>
        <v>6130</v>
      </c>
    </row>
    <row r="182" spans="1:36" ht="18.75" x14ac:dyDescent="0.25">
      <c r="A182" s="313"/>
      <c r="B182" s="299" t="s">
        <v>71</v>
      </c>
      <c r="C182" s="300"/>
      <c r="D182" s="104"/>
      <c r="E182" s="104"/>
      <c r="F182" s="104"/>
      <c r="G182" s="104">
        <v>252</v>
      </c>
      <c r="H182" s="104">
        <v>220</v>
      </c>
      <c r="I182" s="182">
        <v>231</v>
      </c>
      <c r="J182" s="104">
        <v>294</v>
      </c>
      <c r="K182" s="104">
        <v>279</v>
      </c>
      <c r="L182" s="104"/>
      <c r="M182" s="104"/>
      <c r="N182" s="104">
        <v>219</v>
      </c>
      <c r="O182" s="104">
        <v>278</v>
      </c>
      <c r="P182" s="270">
        <v>295</v>
      </c>
      <c r="Q182" s="270">
        <v>259</v>
      </c>
      <c r="R182" s="270">
        <v>239</v>
      </c>
      <c r="S182" s="270"/>
      <c r="T182" s="270"/>
      <c r="U182" s="270">
        <v>290</v>
      </c>
      <c r="V182" s="270">
        <v>333</v>
      </c>
      <c r="W182" s="270">
        <v>315</v>
      </c>
      <c r="X182" s="270">
        <v>363</v>
      </c>
      <c r="Y182" s="270">
        <v>318</v>
      </c>
      <c r="Z182" s="270"/>
      <c r="AA182" s="270"/>
      <c r="AB182" s="270">
        <v>361</v>
      </c>
      <c r="AC182" s="277">
        <v>374</v>
      </c>
      <c r="AD182" s="277">
        <v>351</v>
      </c>
      <c r="AE182" s="270">
        <v>355</v>
      </c>
      <c r="AF182" s="270">
        <v>366</v>
      </c>
      <c r="AG182" s="270"/>
      <c r="AH182" s="270"/>
      <c r="AI182" s="145">
        <f t="shared" si="195"/>
        <v>5992</v>
      </c>
    </row>
    <row r="183" spans="1:36" ht="18.75" x14ac:dyDescent="0.25">
      <c r="A183" s="313"/>
      <c r="B183" s="301" t="s">
        <v>115</v>
      </c>
      <c r="C183" s="302"/>
      <c r="D183" s="104"/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277">
        <v>400</v>
      </c>
      <c r="AD183" s="277">
        <v>400</v>
      </c>
      <c r="AE183" s="270">
        <v>400</v>
      </c>
      <c r="AF183" s="270">
        <v>400</v>
      </c>
      <c r="AG183" s="270"/>
      <c r="AH183" s="270"/>
      <c r="AI183" s="146">
        <f t="shared" si="195"/>
        <v>8000</v>
      </c>
    </row>
    <row r="184" spans="1:36" ht="18.75" x14ac:dyDescent="0.25">
      <c r="A184" s="313"/>
      <c r="B184" s="301" t="s">
        <v>125</v>
      </c>
      <c r="C184" s="302"/>
      <c r="D184" s="104"/>
      <c r="E184" s="104"/>
      <c r="F184" s="104"/>
      <c r="G184" s="104">
        <f t="shared" ref="G184:H184" si="198">G183-G182</f>
        <v>148</v>
      </c>
      <c r="H184" s="104">
        <f t="shared" si="198"/>
        <v>180</v>
      </c>
      <c r="I184" s="104">
        <f t="shared" ref="I184" si="199">I183-I182</f>
        <v>169</v>
      </c>
      <c r="J184" s="104">
        <f t="shared" ref="J184" si="200">J183-J182</f>
        <v>106</v>
      </c>
      <c r="K184" s="104">
        <f t="shared" ref="K184" si="201">K183-K182</f>
        <v>121</v>
      </c>
      <c r="L184" s="104"/>
      <c r="M184" s="104"/>
      <c r="N184" s="104">
        <f t="shared" ref="N184" si="202">N183-N182</f>
        <v>181</v>
      </c>
      <c r="O184" s="104">
        <f t="shared" ref="O184" si="203">O183-O182</f>
        <v>122</v>
      </c>
      <c r="P184" s="104">
        <f t="shared" ref="P184" si="204">P183-P182</f>
        <v>105</v>
      </c>
      <c r="Q184" s="104">
        <f t="shared" ref="Q184" si="205">Q183-Q182</f>
        <v>141</v>
      </c>
      <c r="R184" s="104">
        <f t="shared" ref="R184" si="206">R183-R182</f>
        <v>161</v>
      </c>
      <c r="S184" s="104"/>
      <c r="T184" s="104"/>
      <c r="U184" s="104">
        <f t="shared" ref="U184" si="207">U183-U182</f>
        <v>110</v>
      </c>
      <c r="V184" s="104">
        <f t="shared" ref="V184" si="208">V183-V182</f>
        <v>67</v>
      </c>
      <c r="W184" s="104">
        <f t="shared" ref="W184" si="209">W183-W182</f>
        <v>85</v>
      </c>
      <c r="X184" s="104">
        <f t="shared" ref="X184" si="210">X183-X182</f>
        <v>37</v>
      </c>
      <c r="Y184" s="104">
        <f t="shared" ref="Y184" si="211">Y183-Y182</f>
        <v>82</v>
      </c>
      <c r="Z184" s="104"/>
      <c r="AA184" s="104"/>
      <c r="AB184" s="104">
        <f t="shared" ref="AB184" si="212">AB183-AB182</f>
        <v>39</v>
      </c>
      <c r="AC184" s="277">
        <v>26</v>
      </c>
      <c r="AD184" s="277">
        <v>49</v>
      </c>
      <c r="AE184" s="270">
        <v>45</v>
      </c>
      <c r="AF184" s="270">
        <v>34</v>
      </c>
      <c r="AG184" s="270"/>
      <c r="AH184" s="270"/>
      <c r="AI184" s="153">
        <f t="shared" si="195"/>
        <v>2008</v>
      </c>
    </row>
    <row r="185" spans="1:36" ht="18.75" x14ac:dyDescent="0.25">
      <c r="A185" s="313"/>
      <c r="B185" s="301" t="s">
        <v>197</v>
      </c>
      <c r="C185" s="302"/>
      <c r="D185" s="104"/>
      <c r="E185" s="104"/>
      <c r="F185" s="104"/>
      <c r="G185" s="104">
        <f t="shared" ref="G185:H185" si="213">G183-G181</f>
        <v>126</v>
      </c>
      <c r="H185" s="104">
        <f t="shared" si="213"/>
        <v>154</v>
      </c>
      <c r="I185" s="104">
        <f t="shared" ref="I185" si="214">I183-I181</f>
        <v>163</v>
      </c>
      <c r="J185" s="104">
        <f t="shared" ref="J185:Y185" si="215">IF(OR(J183="",J181=""),0,J183-J181)</f>
        <v>106</v>
      </c>
      <c r="K185" s="104">
        <f t="shared" si="215"/>
        <v>108</v>
      </c>
      <c r="L185" s="104"/>
      <c r="M185" s="104"/>
      <c r="N185" s="104">
        <f t="shared" si="215"/>
        <v>173</v>
      </c>
      <c r="O185" s="104">
        <f t="shared" si="215"/>
        <v>115</v>
      </c>
      <c r="P185" s="104">
        <f t="shared" si="215"/>
        <v>101</v>
      </c>
      <c r="Q185" s="104">
        <f t="shared" si="215"/>
        <v>138</v>
      </c>
      <c r="R185" s="104">
        <f t="shared" si="215"/>
        <v>159</v>
      </c>
      <c r="S185" s="104"/>
      <c r="T185" s="104"/>
      <c r="U185" s="104">
        <f t="shared" si="215"/>
        <v>104</v>
      </c>
      <c r="V185" s="104">
        <f t="shared" si="215"/>
        <v>65</v>
      </c>
      <c r="W185" s="104">
        <f t="shared" si="215"/>
        <v>82</v>
      </c>
      <c r="X185" s="104">
        <f t="shared" si="215"/>
        <v>32</v>
      </c>
      <c r="Y185" s="104">
        <f t="shared" si="215"/>
        <v>80</v>
      </c>
      <c r="Z185" s="104"/>
      <c r="AA185" s="104"/>
      <c r="AB185" s="104">
        <f>IF(OR(AB183="",AB181=""),0,AB183-AB181)</f>
        <v>36</v>
      </c>
      <c r="AC185" s="277">
        <v>18</v>
      </c>
      <c r="AD185" s="277">
        <v>40</v>
      </c>
      <c r="AE185" s="270">
        <v>41</v>
      </c>
      <c r="AF185" s="270">
        <v>28</v>
      </c>
      <c r="AG185" s="270"/>
      <c r="AH185" s="270"/>
      <c r="AI185" s="153">
        <f t="shared" si="195"/>
        <v>1869</v>
      </c>
    </row>
    <row r="186" spans="1:36" ht="16.5" thickBot="1" x14ac:dyDescent="0.3">
      <c r="A186" s="313"/>
      <c r="B186" s="303" t="s">
        <v>116</v>
      </c>
      <c r="C186" s="304"/>
      <c r="D186" s="104"/>
      <c r="E186" s="104"/>
      <c r="F186" s="104"/>
      <c r="G186" s="104">
        <f t="shared" ref="G186:H186" si="216">G167+G169+G171+G173+G175+G177</f>
        <v>0</v>
      </c>
      <c r="H186" s="104">
        <f t="shared" si="216"/>
        <v>0</v>
      </c>
      <c r="I186" s="104">
        <f t="shared" ref="I186" si="217">I167+I169+I171+I173+I175+I177</f>
        <v>0</v>
      </c>
      <c r="J186" s="104">
        <f t="shared" ref="J186:AB186" si="218">J167+J169+J171+J173+J175+J177</f>
        <v>0</v>
      </c>
      <c r="K186" s="104">
        <f t="shared" si="218"/>
        <v>0</v>
      </c>
      <c r="L186" s="104"/>
      <c r="M186" s="104"/>
      <c r="N186" s="104">
        <f t="shared" si="218"/>
        <v>0</v>
      </c>
      <c r="O186" s="104">
        <f t="shared" si="218"/>
        <v>0</v>
      </c>
      <c r="P186" s="104">
        <f t="shared" si="218"/>
        <v>0</v>
      </c>
      <c r="Q186" s="104">
        <f t="shared" si="218"/>
        <v>0</v>
      </c>
      <c r="R186" s="104">
        <f t="shared" si="218"/>
        <v>0</v>
      </c>
      <c r="S186" s="104"/>
      <c r="T186" s="104"/>
      <c r="U186" s="104">
        <f t="shared" si="218"/>
        <v>0</v>
      </c>
      <c r="V186" s="104">
        <f t="shared" si="218"/>
        <v>0</v>
      </c>
      <c r="W186" s="104">
        <f t="shared" si="218"/>
        <v>0</v>
      </c>
      <c r="X186" s="104">
        <f t="shared" si="218"/>
        <v>0</v>
      </c>
      <c r="Y186" s="104">
        <f t="shared" si="218"/>
        <v>0</v>
      </c>
      <c r="Z186" s="104"/>
      <c r="AA186" s="104"/>
      <c r="AB186" s="104">
        <f t="shared" si="218"/>
        <v>0</v>
      </c>
      <c r="AC186" s="277">
        <v>0</v>
      </c>
      <c r="AD186" s="277">
        <v>0</v>
      </c>
      <c r="AE186" s="270">
        <v>0</v>
      </c>
      <c r="AF186" s="270">
        <v>0</v>
      </c>
      <c r="AG186" s="270"/>
      <c r="AH186" s="270"/>
      <c r="AI186" s="149">
        <f t="shared" si="195"/>
        <v>0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278"/>
      <c r="AD187" s="278"/>
      <c r="AE187" s="272"/>
      <c r="AF187" s="272"/>
      <c r="AG187" s="272"/>
      <c r="AH187" s="272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>
        <v>0</v>
      </c>
      <c r="H188" s="109">
        <v>0</v>
      </c>
      <c r="I188" s="109">
        <v>0</v>
      </c>
      <c r="J188" s="109">
        <v>0</v>
      </c>
      <c r="K188" s="109">
        <v>0</v>
      </c>
      <c r="L188" s="109"/>
      <c r="M188" s="109"/>
      <c r="N188" s="109">
        <v>0</v>
      </c>
      <c r="O188" s="109">
        <v>0</v>
      </c>
      <c r="P188" s="109">
        <v>0</v>
      </c>
      <c r="Q188" s="109">
        <v>0</v>
      </c>
      <c r="R188" s="109">
        <v>0</v>
      </c>
      <c r="S188" s="109"/>
      <c r="T188" s="109"/>
      <c r="U188" s="109">
        <v>0</v>
      </c>
      <c r="V188" s="109">
        <v>0</v>
      </c>
      <c r="W188" s="109">
        <v>0</v>
      </c>
      <c r="X188" s="109">
        <v>0</v>
      </c>
      <c r="Y188" s="268">
        <v>0</v>
      </c>
      <c r="Z188" s="268"/>
      <c r="AA188" s="268"/>
      <c r="AB188" s="268">
        <v>0</v>
      </c>
      <c r="AC188" s="274">
        <v>0</v>
      </c>
      <c r="AD188" s="274">
        <v>0</v>
      </c>
      <c r="AE188" s="268">
        <v>0</v>
      </c>
      <c r="AF188" s="268">
        <v>0</v>
      </c>
      <c r="AG188" s="268"/>
      <c r="AH188" s="268"/>
      <c r="AI188" s="110">
        <f t="shared" ref="AI188:AI209" si="219">SUM(D188:AH188)</f>
        <v>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>
        <v>14</v>
      </c>
      <c r="H189" s="181">
        <v>20</v>
      </c>
      <c r="I189" s="181">
        <v>15</v>
      </c>
      <c r="J189" s="181">
        <v>8</v>
      </c>
      <c r="K189" s="181">
        <v>16</v>
      </c>
      <c r="L189" s="181"/>
      <c r="M189" s="181"/>
      <c r="N189" s="181">
        <v>13</v>
      </c>
      <c r="O189" s="181">
        <v>23</v>
      </c>
      <c r="P189" s="181">
        <v>35</v>
      </c>
      <c r="Q189" s="181">
        <v>48</v>
      </c>
      <c r="R189" s="181">
        <v>29</v>
      </c>
      <c r="S189" s="181"/>
      <c r="T189" s="181"/>
      <c r="U189" s="181">
        <v>0</v>
      </c>
      <c r="V189" s="181">
        <v>46</v>
      </c>
      <c r="W189" s="181">
        <v>13</v>
      </c>
      <c r="X189" s="181">
        <v>25</v>
      </c>
      <c r="Y189" s="269">
        <v>37</v>
      </c>
      <c r="Z189" s="269"/>
      <c r="AA189" s="269"/>
      <c r="AB189" s="269">
        <v>9</v>
      </c>
      <c r="AC189" s="275">
        <v>6</v>
      </c>
      <c r="AD189" s="275">
        <v>33</v>
      </c>
      <c r="AE189" s="269">
        <v>5</v>
      </c>
      <c r="AF189" s="269">
        <v>14</v>
      </c>
      <c r="AG189" s="269"/>
      <c r="AH189" s="269"/>
      <c r="AI189" s="146">
        <f t="shared" si="219"/>
        <v>409</v>
      </c>
    </row>
    <row r="190" spans="1:36" ht="15.75" x14ac:dyDescent="0.25">
      <c r="A190" s="315"/>
      <c r="B190" s="296"/>
      <c r="C190" s="99" t="s">
        <v>103</v>
      </c>
      <c r="D190" s="181"/>
      <c r="E190" s="181"/>
      <c r="F190" s="181"/>
      <c r="G190" s="181">
        <v>0</v>
      </c>
      <c r="H190" s="181">
        <v>0</v>
      </c>
      <c r="I190" s="181">
        <v>0</v>
      </c>
      <c r="J190" s="181">
        <v>0</v>
      </c>
      <c r="K190" s="181">
        <v>0</v>
      </c>
      <c r="L190" s="181"/>
      <c r="M190" s="181"/>
      <c r="N190" s="181">
        <v>0</v>
      </c>
      <c r="O190" s="181">
        <v>0</v>
      </c>
      <c r="P190" s="181">
        <v>0</v>
      </c>
      <c r="Q190" s="181">
        <v>0</v>
      </c>
      <c r="R190" s="181">
        <v>0</v>
      </c>
      <c r="S190" s="181"/>
      <c r="T190" s="181"/>
      <c r="U190" s="181">
        <v>0</v>
      </c>
      <c r="V190" s="181">
        <v>0</v>
      </c>
      <c r="W190" s="181">
        <v>0</v>
      </c>
      <c r="X190" s="181">
        <v>0</v>
      </c>
      <c r="Y190" s="269">
        <v>0</v>
      </c>
      <c r="Z190" s="269"/>
      <c r="AA190" s="269"/>
      <c r="AB190" s="269">
        <v>0</v>
      </c>
      <c r="AC190" s="275">
        <v>0</v>
      </c>
      <c r="AD190" s="275">
        <v>0</v>
      </c>
      <c r="AE190" s="269">
        <v>0</v>
      </c>
      <c r="AF190" s="269">
        <v>0</v>
      </c>
      <c r="AG190" s="269"/>
      <c r="AH190" s="269"/>
      <c r="AI190" s="146">
        <f t="shared" si="219"/>
        <v>0</v>
      </c>
    </row>
    <row r="191" spans="1:36" ht="15.75" x14ac:dyDescent="0.25">
      <c r="A191" s="315"/>
      <c r="B191" s="296"/>
      <c r="C191" s="99" t="s">
        <v>117</v>
      </c>
      <c r="D191" s="181"/>
      <c r="E191" s="181"/>
      <c r="F191" s="181"/>
      <c r="G191" s="181">
        <v>8</v>
      </c>
      <c r="H191" s="181">
        <v>18</v>
      </c>
      <c r="I191" s="181">
        <v>2</v>
      </c>
      <c r="J191" s="181">
        <v>9</v>
      </c>
      <c r="K191" s="181">
        <v>20</v>
      </c>
      <c r="L191" s="181"/>
      <c r="M191" s="181"/>
      <c r="N191" s="181">
        <v>11</v>
      </c>
      <c r="O191" s="181">
        <v>24</v>
      </c>
      <c r="P191" s="181">
        <v>32</v>
      </c>
      <c r="Q191" s="181">
        <v>36</v>
      </c>
      <c r="R191" s="181">
        <v>12</v>
      </c>
      <c r="S191" s="181"/>
      <c r="T191" s="181"/>
      <c r="U191" s="181">
        <v>0</v>
      </c>
      <c r="V191" s="181">
        <v>56</v>
      </c>
      <c r="W191" s="181">
        <v>8</v>
      </c>
      <c r="X191" s="181">
        <v>19</v>
      </c>
      <c r="Y191" s="269">
        <v>46</v>
      </c>
      <c r="Z191" s="269"/>
      <c r="AA191" s="269"/>
      <c r="AB191" s="269">
        <v>15</v>
      </c>
      <c r="AC191" s="275">
        <v>4</v>
      </c>
      <c r="AD191" s="275">
        <v>35</v>
      </c>
      <c r="AE191" s="269">
        <v>7</v>
      </c>
      <c r="AF191" s="269">
        <v>12</v>
      </c>
      <c r="AG191" s="269"/>
      <c r="AH191" s="269"/>
      <c r="AI191" s="146">
        <f t="shared" si="219"/>
        <v>374</v>
      </c>
    </row>
    <row r="192" spans="1:36" ht="15.75" x14ac:dyDescent="0.25">
      <c r="A192" s="315"/>
      <c r="B192" s="296"/>
      <c r="C192" s="99" t="s">
        <v>118</v>
      </c>
      <c r="D192" s="181"/>
      <c r="E192" s="181"/>
      <c r="F192" s="181"/>
      <c r="G192" s="181">
        <v>0</v>
      </c>
      <c r="H192" s="181">
        <v>0</v>
      </c>
      <c r="I192" s="181">
        <v>0</v>
      </c>
      <c r="J192" s="181">
        <v>0</v>
      </c>
      <c r="K192" s="181">
        <v>0</v>
      </c>
      <c r="L192" s="181"/>
      <c r="M192" s="181"/>
      <c r="N192" s="181">
        <v>0</v>
      </c>
      <c r="O192" s="181">
        <v>0</v>
      </c>
      <c r="P192" s="181">
        <v>0</v>
      </c>
      <c r="Q192" s="181">
        <v>0</v>
      </c>
      <c r="R192" s="181">
        <v>0</v>
      </c>
      <c r="S192" s="181"/>
      <c r="T192" s="181"/>
      <c r="U192" s="181">
        <v>0</v>
      </c>
      <c r="V192" s="181">
        <v>0</v>
      </c>
      <c r="W192" s="181">
        <v>0</v>
      </c>
      <c r="X192" s="181">
        <v>0</v>
      </c>
      <c r="Y192" s="269">
        <v>0</v>
      </c>
      <c r="Z192" s="269"/>
      <c r="AA192" s="269"/>
      <c r="AB192" s="269">
        <v>0</v>
      </c>
      <c r="AC192" s="275">
        <v>0</v>
      </c>
      <c r="AD192" s="275">
        <v>0</v>
      </c>
      <c r="AE192" s="269">
        <v>0</v>
      </c>
      <c r="AF192" s="269">
        <v>0</v>
      </c>
      <c r="AG192" s="269"/>
      <c r="AH192" s="269"/>
      <c r="AI192" s="146">
        <f t="shared" si="219"/>
        <v>0</v>
      </c>
    </row>
    <row r="193" spans="1:35" ht="15.75" x14ac:dyDescent="0.25">
      <c r="A193" s="315"/>
      <c r="B193" s="296"/>
      <c r="C193" s="99" t="s">
        <v>104</v>
      </c>
      <c r="D193" s="181"/>
      <c r="E193" s="181"/>
      <c r="F193" s="181"/>
      <c r="G193" s="181">
        <v>85</v>
      </c>
      <c r="H193" s="181">
        <v>110</v>
      </c>
      <c r="I193" s="181">
        <v>81</v>
      </c>
      <c r="J193" s="181">
        <v>65</v>
      </c>
      <c r="K193" s="181">
        <v>104</v>
      </c>
      <c r="L193" s="181"/>
      <c r="M193" s="181"/>
      <c r="N193" s="181">
        <v>75</v>
      </c>
      <c r="O193" s="181">
        <v>99</v>
      </c>
      <c r="P193" s="181">
        <v>65</v>
      </c>
      <c r="Q193" s="181">
        <v>79</v>
      </c>
      <c r="R193" s="181">
        <v>77</v>
      </c>
      <c r="S193" s="181"/>
      <c r="T193" s="181"/>
      <c r="U193" s="181">
        <v>0</v>
      </c>
      <c r="V193" s="181">
        <v>82</v>
      </c>
      <c r="W193" s="181">
        <v>73</v>
      </c>
      <c r="X193" s="181">
        <v>61</v>
      </c>
      <c r="Y193" s="269">
        <v>83</v>
      </c>
      <c r="Z193" s="269"/>
      <c r="AA193" s="269"/>
      <c r="AB193" s="269">
        <v>62</v>
      </c>
      <c r="AC193" s="275">
        <v>55</v>
      </c>
      <c r="AD193" s="275">
        <v>42</v>
      </c>
      <c r="AE193" s="269">
        <v>41</v>
      </c>
      <c r="AF193" s="269">
        <v>30</v>
      </c>
      <c r="AG193" s="269"/>
      <c r="AH193" s="269"/>
      <c r="AI193" s="146">
        <f t="shared" si="219"/>
        <v>1369</v>
      </c>
    </row>
    <row r="194" spans="1:35" ht="15.75" x14ac:dyDescent="0.25">
      <c r="A194" s="315"/>
      <c r="B194" s="296"/>
      <c r="C194" s="99" t="s">
        <v>105</v>
      </c>
      <c r="D194" s="181"/>
      <c r="E194" s="181"/>
      <c r="F194" s="181"/>
      <c r="G194" s="181">
        <v>0</v>
      </c>
      <c r="H194" s="181">
        <v>0</v>
      </c>
      <c r="I194" s="181">
        <v>0</v>
      </c>
      <c r="J194" s="181">
        <v>0</v>
      </c>
      <c r="K194" s="181">
        <v>0</v>
      </c>
      <c r="L194" s="181"/>
      <c r="M194" s="181"/>
      <c r="N194" s="181">
        <v>0</v>
      </c>
      <c r="O194" s="181">
        <v>0</v>
      </c>
      <c r="P194" s="181">
        <v>0</v>
      </c>
      <c r="Q194" s="181">
        <v>0</v>
      </c>
      <c r="R194" s="181">
        <v>0</v>
      </c>
      <c r="S194" s="181"/>
      <c r="T194" s="181"/>
      <c r="U194" s="181">
        <v>0</v>
      </c>
      <c r="V194" s="181">
        <v>0</v>
      </c>
      <c r="W194" s="181">
        <v>0</v>
      </c>
      <c r="X194" s="181">
        <v>0</v>
      </c>
      <c r="Y194" s="269">
        <v>0</v>
      </c>
      <c r="Z194" s="269"/>
      <c r="AA194" s="269"/>
      <c r="AB194" s="269">
        <v>0</v>
      </c>
      <c r="AC194" s="275">
        <v>0</v>
      </c>
      <c r="AD194" s="275">
        <v>0</v>
      </c>
      <c r="AE194" s="269">
        <v>0</v>
      </c>
      <c r="AF194" s="269">
        <v>0</v>
      </c>
      <c r="AG194" s="269"/>
      <c r="AH194" s="269"/>
      <c r="AI194" s="146">
        <f t="shared" si="219"/>
        <v>0</v>
      </c>
    </row>
    <row r="195" spans="1:35" ht="15.75" x14ac:dyDescent="0.25">
      <c r="A195" s="315"/>
      <c r="B195" s="296"/>
      <c r="C195" s="99" t="s">
        <v>106</v>
      </c>
      <c r="D195" s="181"/>
      <c r="E195" s="181"/>
      <c r="F195" s="181"/>
      <c r="G195" s="181">
        <v>99</v>
      </c>
      <c r="H195" s="181">
        <v>144</v>
      </c>
      <c r="I195" s="181">
        <v>109</v>
      </c>
      <c r="J195" s="181">
        <v>127</v>
      </c>
      <c r="K195" s="181">
        <v>148</v>
      </c>
      <c r="L195" s="181"/>
      <c r="M195" s="181"/>
      <c r="N195" s="181">
        <v>108</v>
      </c>
      <c r="O195" s="181">
        <v>116</v>
      </c>
      <c r="P195" s="181">
        <v>96</v>
      </c>
      <c r="Q195" s="181">
        <v>120</v>
      </c>
      <c r="R195" s="181">
        <v>80</v>
      </c>
      <c r="S195" s="181"/>
      <c r="T195" s="181"/>
      <c r="U195" s="181">
        <v>0</v>
      </c>
      <c r="V195" s="181">
        <v>121</v>
      </c>
      <c r="W195" s="181">
        <v>101</v>
      </c>
      <c r="X195" s="181">
        <v>85</v>
      </c>
      <c r="Y195" s="269">
        <v>94</v>
      </c>
      <c r="Z195" s="269"/>
      <c r="AA195" s="269"/>
      <c r="AB195" s="269">
        <v>73</v>
      </c>
      <c r="AC195" s="275">
        <v>60</v>
      </c>
      <c r="AD195" s="275">
        <v>91</v>
      </c>
      <c r="AE195" s="269">
        <v>59</v>
      </c>
      <c r="AF195" s="269">
        <v>40</v>
      </c>
      <c r="AG195" s="269"/>
      <c r="AH195" s="269"/>
      <c r="AI195" s="146">
        <f t="shared" si="219"/>
        <v>1871</v>
      </c>
    </row>
    <row r="196" spans="1:35" ht="15.75" x14ac:dyDescent="0.25">
      <c r="A196" s="315"/>
      <c r="B196" s="296"/>
      <c r="C196" s="99" t="s">
        <v>107</v>
      </c>
      <c r="D196" s="181"/>
      <c r="E196" s="181"/>
      <c r="F196" s="181"/>
      <c r="G196" s="181">
        <v>0</v>
      </c>
      <c r="H196" s="181">
        <v>0</v>
      </c>
      <c r="I196" s="181">
        <v>0</v>
      </c>
      <c r="J196" s="181">
        <v>0</v>
      </c>
      <c r="K196" s="181">
        <v>0</v>
      </c>
      <c r="L196" s="181"/>
      <c r="M196" s="181"/>
      <c r="N196" s="181">
        <v>0</v>
      </c>
      <c r="O196" s="181">
        <v>0</v>
      </c>
      <c r="P196" s="181">
        <v>0</v>
      </c>
      <c r="Q196" s="181">
        <v>0</v>
      </c>
      <c r="R196" s="181">
        <v>0</v>
      </c>
      <c r="S196" s="181"/>
      <c r="T196" s="181"/>
      <c r="U196" s="181">
        <v>0</v>
      </c>
      <c r="V196" s="181">
        <v>0</v>
      </c>
      <c r="W196" s="181">
        <v>0</v>
      </c>
      <c r="X196" s="181">
        <v>0</v>
      </c>
      <c r="Y196" s="269">
        <v>0</v>
      </c>
      <c r="Z196" s="269"/>
      <c r="AA196" s="269"/>
      <c r="AB196" s="269">
        <v>0</v>
      </c>
      <c r="AC196" s="275">
        <v>0</v>
      </c>
      <c r="AD196" s="275">
        <v>0</v>
      </c>
      <c r="AE196" s="269">
        <v>0</v>
      </c>
      <c r="AF196" s="269">
        <v>0</v>
      </c>
      <c r="AG196" s="269"/>
      <c r="AH196" s="269"/>
      <c r="AI196" s="146">
        <f t="shared" si="219"/>
        <v>0</v>
      </c>
    </row>
    <row r="197" spans="1:35" ht="15.75" x14ac:dyDescent="0.25">
      <c r="A197" s="315"/>
      <c r="B197" s="296"/>
      <c r="C197" s="99" t="s">
        <v>108</v>
      </c>
      <c r="D197" s="181"/>
      <c r="E197" s="181"/>
      <c r="F197" s="181"/>
      <c r="G197" s="181">
        <v>22</v>
      </c>
      <c r="H197" s="181">
        <v>32</v>
      </c>
      <c r="I197" s="181">
        <v>19</v>
      </c>
      <c r="J197" s="181">
        <v>27</v>
      </c>
      <c r="K197" s="181">
        <v>27</v>
      </c>
      <c r="L197" s="181"/>
      <c r="M197" s="181"/>
      <c r="N197" s="181">
        <v>18</v>
      </c>
      <c r="O197" s="181">
        <v>26</v>
      </c>
      <c r="P197" s="181">
        <v>20</v>
      </c>
      <c r="Q197" s="181">
        <v>28</v>
      </c>
      <c r="R197" s="181">
        <v>22</v>
      </c>
      <c r="S197" s="181"/>
      <c r="T197" s="181"/>
      <c r="U197" s="181">
        <v>0</v>
      </c>
      <c r="V197" s="181">
        <v>25</v>
      </c>
      <c r="W197" s="181">
        <v>28</v>
      </c>
      <c r="X197" s="181">
        <v>35</v>
      </c>
      <c r="Y197" s="269">
        <v>30</v>
      </c>
      <c r="Z197" s="269"/>
      <c r="AA197" s="269"/>
      <c r="AB197" s="269">
        <v>15</v>
      </c>
      <c r="AC197" s="275">
        <v>18</v>
      </c>
      <c r="AD197" s="275">
        <v>20</v>
      </c>
      <c r="AE197" s="269">
        <v>18</v>
      </c>
      <c r="AF197" s="269">
        <v>12</v>
      </c>
      <c r="AG197" s="269"/>
      <c r="AH197" s="269"/>
      <c r="AI197" s="146">
        <f t="shared" si="219"/>
        <v>442</v>
      </c>
    </row>
    <row r="198" spans="1:35" ht="15.75" x14ac:dyDescent="0.25">
      <c r="A198" s="315"/>
      <c r="B198" s="296"/>
      <c r="C198" s="99" t="s">
        <v>109</v>
      </c>
      <c r="D198" s="181"/>
      <c r="E198" s="181"/>
      <c r="F198" s="181"/>
      <c r="G198" s="181">
        <v>0</v>
      </c>
      <c r="H198" s="181">
        <v>0</v>
      </c>
      <c r="I198" s="181">
        <v>0</v>
      </c>
      <c r="J198" s="181">
        <v>0</v>
      </c>
      <c r="K198" s="181">
        <v>0</v>
      </c>
      <c r="L198" s="181"/>
      <c r="M198" s="181"/>
      <c r="N198" s="181">
        <v>0</v>
      </c>
      <c r="O198" s="181">
        <v>0</v>
      </c>
      <c r="P198" s="181">
        <v>0</v>
      </c>
      <c r="Q198" s="181">
        <v>0</v>
      </c>
      <c r="R198" s="181">
        <v>0</v>
      </c>
      <c r="S198" s="181"/>
      <c r="T198" s="181"/>
      <c r="U198" s="181">
        <v>0</v>
      </c>
      <c r="V198" s="181">
        <v>0</v>
      </c>
      <c r="W198" s="181">
        <v>0</v>
      </c>
      <c r="X198" s="181">
        <v>0</v>
      </c>
      <c r="Y198" s="269">
        <v>0</v>
      </c>
      <c r="Z198" s="269"/>
      <c r="AA198" s="269"/>
      <c r="AB198" s="269">
        <v>0</v>
      </c>
      <c r="AC198" s="275">
        <v>0</v>
      </c>
      <c r="AD198" s="275">
        <v>0</v>
      </c>
      <c r="AE198" s="269">
        <v>0</v>
      </c>
      <c r="AF198" s="269">
        <v>0</v>
      </c>
      <c r="AG198" s="269"/>
      <c r="AH198" s="269"/>
      <c r="AI198" s="146">
        <f t="shared" si="219"/>
        <v>0</v>
      </c>
    </row>
    <row r="199" spans="1:35" ht="15.75" x14ac:dyDescent="0.25">
      <c r="A199" s="315"/>
      <c r="B199" s="296"/>
      <c r="C199" s="99" t="s">
        <v>110</v>
      </c>
      <c r="D199" s="181"/>
      <c r="E199" s="181"/>
      <c r="F199" s="181"/>
      <c r="G199" s="181">
        <v>12</v>
      </c>
      <c r="H199" s="181">
        <v>23</v>
      </c>
      <c r="I199" s="181">
        <v>13</v>
      </c>
      <c r="J199" s="181">
        <v>14</v>
      </c>
      <c r="K199" s="181">
        <v>16</v>
      </c>
      <c r="L199" s="181"/>
      <c r="M199" s="181"/>
      <c r="N199" s="181">
        <v>16</v>
      </c>
      <c r="O199" s="181">
        <v>21</v>
      </c>
      <c r="P199" s="181">
        <v>19</v>
      </c>
      <c r="Q199" s="181">
        <v>12</v>
      </c>
      <c r="R199" s="181">
        <v>17</v>
      </c>
      <c r="S199" s="181"/>
      <c r="T199" s="181"/>
      <c r="U199" s="181">
        <v>0</v>
      </c>
      <c r="V199" s="181">
        <v>18</v>
      </c>
      <c r="W199" s="181">
        <v>20</v>
      </c>
      <c r="X199" s="181">
        <v>15</v>
      </c>
      <c r="Y199" s="269">
        <v>16</v>
      </c>
      <c r="Z199" s="269"/>
      <c r="AA199" s="269"/>
      <c r="AB199" s="269">
        <v>11</v>
      </c>
      <c r="AC199" s="275">
        <v>11</v>
      </c>
      <c r="AD199" s="275">
        <v>21</v>
      </c>
      <c r="AE199" s="269">
        <v>5</v>
      </c>
      <c r="AF199" s="269">
        <v>7</v>
      </c>
      <c r="AG199" s="269"/>
      <c r="AH199" s="269"/>
      <c r="AI199" s="146">
        <f t="shared" si="219"/>
        <v>287</v>
      </c>
    </row>
    <row r="200" spans="1:35" ht="15.75" x14ac:dyDescent="0.25">
      <c r="A200" s="315"/>
      <c r="B200" s="296"/>
      <c r="C200" s="99" t="s">
        <v>111</v>
      </c>
      <c r="D200" s="181"/>
      <c r="E200" s="181"/>
      <c r="F200" s="181"/>
      <c r="G200" s="181">
        <v>0</v>
      </c>
      <c r="H200" s="181">
        <v>0</v>
      </c>
      <c r="I200" s="181">
        <v>0</v>
      </c>
      <c r="J200" s="181">
        <v>0</v>
      </c>
      <c r="K200" s="181">
        <v>0</v>
      </c>
      <c r="L200" s="181"/>
      <c r="M200" s="181"/>
      <c r="N200" s="181">
        <v>0</v>
      </c>
      <c r="O200" s="181">
        <v>0</v>
      </c>
      <c r="P200" s="181">
        <v>0</v>
      </c>
      <c r="Q200" s="181">
        <v>0</v>
      </c>
      <c r="R200" s="181">
        <v>0</v>
      </c>
      <c r="S200" s="181"/>
      <c r="T200" s="181"/>
      <c r="U200" s="181">
        <v>0</v>
      </c>
      <c r="V200" s="181">
        <v>0</v>
      </c>
      <c r="W200" s="181">
        <v>0</v>
      </c>
      <c r="X200" s="181">
        <v>0</v>
      </c>
      <c r="Y200" s="269">
        <v>0</v>
      </c>
      <c r="Z200" s="269"/>
      <c r="AA200" s="269"/>
      <c r="AB200" s="269">
        <v>0</v>
      </c>
      <c r="AC200" s="275">
        <v>0</v>
      </c>
      <c r="AD200" s="275">
        <v>0</v>
      </c>
      <c r="AE200" s="269">
        <v>0</v>
      </c>
      <c r="AF200" s="269">
        <v>0</v>
      </c>
      <c r="AG200" s="269"/>
      <c r="AH200" s="269"/>
      <c r="AI200" s="146">
        <f t="shared" si="219"/>
        <v>0</v>
      </c>
    </row>
    <row r="201" spans="1:35" ht="15.75" x14ac:dyDescent="0.25">
      <c r="A201" s="315"/>
      <c r="B201" s="296"/>
      <c r="C201" s="99" t="s">
        <v>112</v>
      </c>
      <c r="D201" s="181"/>
      <c r="E201" s="181"/>
      <c r="F201" s="181"/>
      <c r="G201" s="181">
        <v>0</v>
      </c>
      <c r="H201" s="181">
        <v>0</v>
      </c>
      <c r="I201" s="181">
        <v>0</v>
      </c>
      <c r="J201" s="181">
        <v>0</v>
      </c>
      <c r="K201" s="181">
        <v>0</v>
      </c>
      <c r="L201" s="181"/>
      <c r="M201" s="181"/>
      <c r="N201" s="181">
        <v>0</v>
      </c>
      <c r="O201" s="181">
        <v>0</v>
      </c>
      <c r="P201" s="181">
        <v>0</v>
      </c>
      <c r="Q201" s="181">
        <v>0</v>
      </c>
      <c r="R201" s="181">
        <v>0</v>
      </c>
      <c r="S201" s="181"/>
      <c r="T201" s="181"/>
      <c r="U201" s="181">
        <v>0</v>
      </c>
      <c r="V201" s="181">
        <v>0</v>
      </c>
      <c r="W201" s="181">
        <v>0</v>
      </c>
      <c r="X201" s="181">
        <v>0</v>
      </c>
      <c r="Y201" s="269">
        <v>4</v>
      </c>
      <c r="Z201" s="269"/>
      <c r="AA201" s="269"/>
      <c r="AB201" s="269">
        <v>3</v>
      </c>
      <c r="AC201" s="275">
        <v>3</v>
      </c>
      <c r="AD201" s="275">
        <v>3</v>
      </c>
      <c r="AE201" s="269">
        <v>6</v>
      </c>
      <c r="AF201" s="269">
        <v>1</v>
      </c>
      <c r="AG201" s="269"/>
      <c r="AH201" s="269"/>
      <c r="AI201" s="147">
        <f t="shared" si="219"/>
        <v>20</v>
      </c>
    </row>
    <row r="202" spans="1:35" ht="15.75" x14ac:dyDescent="0.25">
      <c r="A202" s="315"/>
      <c r="B202" s="296"/>
      <c r="C202" s="99" t="s">
        <v>113</v>
      </c>
      <c r="D202" s="181"/>
      <c r="E202" s="181"/>
      <c r="F202" s="181"/>
      <c r="G202" s="181">
        <v>0</v>
      </c>
      <c r="H202" s="181">
        <v>0</v>
      </c>
      <c r="I202" s="181">
        <v>0</v>
      </c>
      <c r="J202" s="181">
        <v>0</v>
      </c>
      <c r="K202" s="181">
        <v>0</v>
      </c>
      <c r="L202" s="181"/>
      <c r="M202" s="181"/>
      <c r="N202" s="181">
        <v>0</v>
      </c>
      <c r="O202" s="181">
        <v>0</v>
      </c>
      <c r="P202" s="181">
        <v>0</v>
      </c>
      <c r="Q202" s="181">
        <v>0</v>
      </c>
      <c r="R202" s="181">
        <v>0</v>
      </c>
      <c r="S202" s="181"/>
      <c r="T202" s="181"/>
      <c r="U202" s="181">
        <v>0</v>
      </c>
      <c r="V202" s="181">
        <v>0</v>
      </c>
      <c r="W202" s="181">
        <v>0</v>
      </c>
      <c r="X202" s="181">
        <v>0</v>
      </c>
      <c r="Y202" s="269">
        <v>1</v>
      </c>
      <c r="Z202" s="269"/>
      <c r="AA202" s="269"/>
      <c r="AB202" s="269">
        <v>0</v>
      </c>
      <c r="AC202" s="275">
        <v>1</v>
      </c>
      <c r="AD202" s="275">
        <v>1</v>
      </c>
      <c r="AE202" s="269">
        <v>1</v>
      </c>
      <c r="AF202" s="269">
        <v>0</v>
      </c>
      <c r="AG202" s="269"/>
      <c r="AH202" s="269"/>
      <c r="AI202" s="147">
        <f t="shared" si="219"/>
        <v>4</v>
      </c>
    </row>
    <row r="203" spans="1:35" ht="16.5" thickBot="1" x14ac:dyDescent="0.3">
      <c r="A203" s="315"/>
      <c r="B203" s="296"/>
      <c r="C203" s="100" t="s">
        <v>114</v>
      </c>
      <c r="D203" s="181"/>
      <c r="E203" s="181"/>
      <c r="F203" s="181"/>
      <c r="G203" s="181">
        <v>37</v>
      </c>
      <c r="H203" s="181">
        <v>53</v>
      </c>
      <c r="I203" s="181">
        <v>46</v>
      </c>
      <c r="J203" s="181">
        <v>65</v>
      </c>
      <c r="K203" s="181">
        <v>46</v>
      </c>
      <c r="L203" s="181"/>
      <c r="M203" s="181"/>
      <c r="N203" s="181">
        <v>3</v>
      </c>
      <c r="O203" s="181">
        <v>8</v>
      </c>
      <c r="P203" s="181">
        <v>0</v>
      </c>
      <c r="Q203" s="181">
        <v>4</v>
      </c>
      <c r="R203" s="181">
        <v>17</v>
      </c>
      <c r="S203" s="181"/>
      <c r="T203" s="181"/>
      <c r="U203" s="181">
        <v>271</v>
      </c>
      <c r="V203" s="181">
        <v>2</v>
      </c>
      <c r="W203" s="181">
        <v>97</v>
      </c>
      <c r="X203" s="181">
        <v>51</v>
      </c>
      <c r="Y203" s="269">
        <v>2</v>
      </c>
      <c r="Z203" s="269"/>
      <c r="AA203" s="269"/>
      <c r="AB203" s="269">
        <v>101</v>
      </c>
      <c r="AC203" s="275">
        <v>203</v>
      </c>
      <c r="AD203" s="275">
        <v>1</v>
      </c>
      <c r="AE203" s="269">
        <v>183</v>
      </c>
      <c r="AF203" s="269">
        <v>285</v>
      </c>
      <c r="AG203" s="269"/>
      <c r="AH203" s="269"/>
      <c r="AI203" s="151">
        <f t="shared" si="219"/>
        <v>1475</v>
      </c>
    </row>
    <row r="204" spans="1:35" ht="18.75" x14ac:dyDescent="0.25">
      <c r="A204" s="315"/>
      <c r="B204" s="297" t="s">
        <v>72</v>
      </c>
      <c r="C204" s="298"/>
      <c r="D204" s="182"/>
      <c r="E204" s="182"/>
      <c r="F204" s="182"/>
      <c r="G204" s="182">
        <f t="shared" ref="G204:I204" si="220">SUM(G189:G203)</f>
        <v>277</v>
      </c>
      <c r="H204" s="182">
        <f t="shared" si="220"/>
        <v>400</v>
      </c>
      <c r="I204" s="182">
        <f t="shared" si="220"/>
        <v>285</v>
      </c>
      <c r="J204" s="182">
        <f t="shared" ref="J204" si="221">SUM(J189:J203)</f>
        <v>315</v>
      </c>
      <c r="K204" s="182">
        <f t="shared" ref="K204" si="222">SUM(K189:K203)</f>
        <v>377</v>
      </c>
      <c r="L204" s="182"/>
      <c r="M204" s="182"/>
      <c r="N204" s="182">
        <f t="shared" ref="N204" si="223">IF(SUM(N189:N200,N203)=0,"",SUM(N189:N200,N203))</f>
        <v>244</v>
      </c>
      <c r="O204" s="182">
        <f t="shared" ref="O204" si="224">IF(SUM(O189:O200,O203)=0,"",SUM(O189:O200,O203))</f>
        <v>317</v>
      </c>
      <c r="P204" s="182">
        <f t="shared" ref="P204" si="225">IF(SUM(P189:P200,P203)=0,"",SUM(P189:P200,P203))</f>
        <v>267</v>
      </c>
      <c r="Q204" s="182">
        <f t="shared" ref="Q204" si="226">IF(SUM(Q189:Q200,Q203)=0,"",SUM(Q189:Q200,Q203))</f>
        <v>327</v>
      </c>
      <c r="R204" s="182">
        <f t="shared" ref="R204" si="227">IF(SUM(R189:R200,R203)=0,"",SUM(R189:R200,R203))</f>
        <v>254</v>
      </c>
      <c r="S204" s="182" t="str">
        <f t="shared" ref="S204" si="228">IF(SUM(S189:S200,S203)=0,"",SUM(S189:S200,S203))</f>
        <v/>
      </c>
      <c r="T204" s="182" t="str">
        <f t="shared" ref="T204" si="229">IF(SUM(T189:T200,T203)=0,"",SUM(T189:T200,T203))</f>
        <v/>
      </c>
      <c r="U204" s="182">
        <f t="shared" ref="U204" si="230">IF(SUM(U189:U200,U203)=0,"",SUM(U189:U200,U203))</f>
        <v>271</v>
      </c>
      <c r="V204" s="182">
        <f t="shared" ref="V204" si="231">IF(SUM(V189:V200,V203)=0,"",SUM(V189:V200,V203))</f>
        <v>350</v>
      </c>
      <c r="W204" s="182">
        <f t="shared" ref="W204" si="232">IF(SUM(W189:W200,W203)=0,"",SUM(W189:W200,W203))</f>
        <v>340</v>
      </c>
      <c r="X204" s="182">
        <f t="shared" ref="X204" si="233">IF(SUM(X189:X200,X203)=0,"",SUM(X189:X200,X203))</f>
        <v>291</v>
      </c>
      <c r="Y204" s="182">
        <f t="shared" ref="Y204" si="234">IF(SUM(Y189:Y200,Y203)=0,"",SUM(Y189:Y200,Y203))</f>
        <v>308</v>
      </c>
      <c r="Z204" s="182" t="str">
        <f t="shared" ref="Z204" si="235">IF(SUM(Z189:Z200,Z203)=0,"",SUM(Z189:Z200,Z203))</f>
        <v/>
      </c>
      <c r="AA204" s="182" t="str">
        <f t="shared" ref="AA204" si="236">IF(SUM(AA189:AA200,AA203)=0,"",SUM(AA189:AA200,AA203))</f>
        <v/>
      </c>
      <c r="AB204" s="182">
        <f t="shared" ref="AB204:AC204" si="237">IF(SUM(AB189:AB200,AB203)=0,"",SUM(AB189:AB200,AB203))</f>
        <v>286</v>
      </c>
      <c r="AC204" s="182">
        <f t="shared" si="237"/>
        <v>357</v>
      </c>
      <c r="AD204" s="276">
        <v>244</v>
      </c>
      <c r="AE204" s="271">
        <v>318</v>
      </c>
      <c r="AF204" s="271">
        <v>400</v>
      </c>
      <c r="AG204" s="271"/>
      <c r="AH204" s="271"/>
      <c r="AI204" s="150">
        <f t="shared" si="219"/>
        <v>6228</v>
      </c>
    </row>
    <row r="205" spans="1:35" ht="18.75" x14ac:dyDescent="0.25">
      <c r="A205" s="315"/>
      <c r="B205" s="299" t="s">
        <v>71</v>
      </c>
      <c r="C205" s="300"/>
      <c r="D205" s="104"/>
      <c r="E205" s="104"/>
      <c r="F205" s="104"/>
      <c r="G205" s="104">
        <v>277</v>
      </c>
      <c r="H205" s="104">
        <v>400</v>
      </c>
      <c r="I205" s="104">
        <v>285</v>
      </c>
      <c r="J205" s="104">
        <v>315</v>
      </c>
      <c r="K205" s="104">
        <v>377</v>
      </c>
      <c r="L205" s="104"/>
      <c r="M205" s="104"/>
      <c r="N205" s="104">
        <v>244</v>
      </c>
      <c r="O205" s="104">
        <v>317</v>
      </c>
      <c r="P205" s="104">
        <v>267</v>
      </c>
      <c r="Q205" s="104">
        <v>327</v>
      </c>
      <c r="R205" s="104">
        <v>254</v>
      </c>
      <c r="S205" s="104"/>
      <c r="T205" s="104"/>
      <c r="U205" s="104">
        <v>271</v>
      </c>
      <c r="V205" s="104">
        <v>350</v>
      </c>
      <c r="W205" s="104">
        <v>340</v>
      </c>
      <c r="X205" s="104">
        <v>291</v>
      </c>
      <c r="Y205" s="270">
        <v>308</v>
      </c>
      <c r="Z205" s="270"/>
      <c r="AA205" s="270"/>
      <c r="AB205" s="270">
        <v>286</v>
      </c>
      <c r="AC205" s="277">
        <v>357</v>
      </c>
      <c r="AD205" s="277">
        <v>244</v>
      </c>
      <c r="AE205" s="270">
        <v>318</v>
      </c>
      <c r="AF205" s="270">
        <v>400</v>
      </c>
      <c r="AG205" s="270"/>
      <c r="AH205" s="270"/>
      <c r="AI205" s="145">
        <f t="shared" si="219"/>
        <v>6228</v>
      </c>
    </row>
    <row r="206" spans="1:35" ht="18.75" x14ac:dyDescent="0.25">
      <c r="A206" s="315"/>
      <c r="B206" s="301" t="s">
        <v>115</v>
      </c>
      <c r="C206" s="302"/>
      <c r="D206" s="104"/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277">
        <v>400</v>
      </c>
      <c r="AD206" s="277">
        <v>400</v>
      </c>
      <c r="AE206" s="270">
        <v>400</v>
      </c>
      <c r="AF206" s="270">
        <v>400</v>
      </c>
      <c r="AG206" s="270"/>
      <c r="AH206" s="270"/>
      <c r="AI206" s="146">
        <f t="shared" si="219"/>
        <v>8000</v>
      </c>
    </row>
    <row r="207" spans="1:35" ht="18.75" x14ac:dyDescent="0.25">
      <c r="A207" s="315"/>
      <c r="B207" s="301" t="s">
        <v>125</v>
      </c>
      <c r="C207" s="302"/>
      <c r="D207" s="104"/>
      <c r="E207" s="104"/>
      <c r="F207" s="104"/>
      <c r="G207" s="104">
        <f t="shared" ref="G207:I207" si="238">G206-G205</f>
        <v>123</v>
      </c>
      <c r="H207" s="104">
        <f t="shared" si="238"/>
        <v>0</v>
      </c>
      <c r="I207" s="104">
        <f t="shared" si="238"/>
        <v>115</v>
      </c>
      <c r="J207" s="104">
        <f t="shared" ref="J207" si="239">J206-J205</f>
        <v>85</v>
      </c>
      <c r="K207" s="104">
        <f t="shared" ref="K207" si="240">K206-K205</f>
        <v>23</v>
      </c>
      <c r="L207" s="104"/>
      <c r="M207" s="104"/>
      <c r="N207" s="104">
        <f t="shared" ref="N207" si="241">N206-N205</f>
        <v>156</v>
      </c>
      <c r="O207" s="104">
        <f t="shared" ref="O207" si="242">O206-O205</f>
        <v>83</v>
      </c>
      <c r="P207" s="104">
        <f t="shared" ref="P207" si="243">P206-P205</f>
        <v>133</v>
      </c>
      <c r="Q207" s="104">
        <f t="shared" ref="Q207" si="244">Q206-Q205</f>
        <v>73</v>
      </c>
      <c r="R207" s="104">
        <f t="shared" ref="R207" si="245">R206-R205</f>
        <v>146</v>
      </c>
      <c r="S207" s="104"/>
      <c r="T207" s="104"/>
      <c r="U207" s="104">
        <f t="shared" ref="U207" si="246">U206-U205</f>
        <v>129</v>
      </c>
      <c r="V207" s="104">
        <f t="shared" ref="V207" si="247">V206-V205</f>
        <v>50</v>
      </c>
      <c r="W207" s="104">
        <f t="shared" ref="W207" si="248">W206-W205</f>
        <v>60</v>
      </c>
      <c r="X207" s="104">
        <f t="shared" ref="X207" si="249">X206-X205</f>
        <v>109</v>
      </c>
      <c r="Y207" s="104">
        <f t="shared" ref="Y207" si="250">Y206-Y205</f>
        <v>92</v>
      </c>
      <c r="Z207" s="104"/>
      <c r="AA207" s="104"/>
      <c r="AB207" s="104">
        <f t="shared" ref="AB207" si="251">AB206-AB205</f>
        <v>114</v>
      </c>
      <c r="AC207" s="277">
        <v>43</v>
      </c>
      <c r="AD207" s="277">
        <v>156</v>
      </c>
      <c r="AE207" s="270">
        <v>82</v>
      </c>
      <c r="AF207" s="270">
        <v>0</v>
      </c>
      <c r="AG207" s="270"/>
      <c r="AH207" s="270"/>
      <c r="AI207" s="153">
        <f t="shared" si="219"/>
        <v>1772</v>
      </c>
    </row>
    <row r="208" spans="1:35" ht="18.75" x14ac:dyDescent="0.25">
      <c r="A208" s="315"/>
      <c r="B208" s="301" t="s">
        <v>197</v>
      </c>
      <c r="C208" s="302"/>
      <c r="D208" s="104"/>
      <c r="E208" s="104"/>
      <c r="F208" s="104"/>
      <c r="G208" s="104">
        <f t="shared" ref="G208:I208" si="252">G206-G204</f>
        <v>123</v>
      </c>
      <c r="H208" s="104">
        <f t="shared" si="252"/>
        <v>0</v>
      </c>
      <c r="I208" s="104">
        <f t="shared" si="252"/>
        <v>115</v>
      </c>
      <c r="J208" s="104">
        <f t="shared" ref="J208:Y208" si="253">J206-J204</f>
        <v>85</v>
      </c>
      <c r="K208" s="104">
        <f t="shared" si="253"/>
        <v>23</v>
      </c>
      <c r="L208" s="104"/>
      <c r="M208" s="104"/>
      <c r="N208" s="104">
        <f t="shared" si="253"/>
        <v>156</v>
      </c>
      <c r="O208" s="104">
        <f t="shared" si="253"/>
        <v>83</v>
      </c>
      <c r="P208" s="104">
        <f t="shared" si="253"/>
        <v>133</v>
      </c>
      <c r="Q208" s="104">
        <f t="shared" si="253"/>
        <v>73</v>
      </c>
      <c r="R208" s="104">
        <f t="shared" si="253"/>
        <v>146</v>
      </c>
      <c r="S208" s="104"/>
      <c r="T208" s="104"/>
      <c r="U208" s="104">
        <f t="shared" si="253"/>
        <v>129</v>
      </c>
      <c r="V208" s="104">
        <f t="shared" si="253"/>
        <v>50</v>
      </c>
      <c r="W208" s="104">
        <f t="shared" si="253"/>
        <v>60</v>
      </c>
      <c r="X208" s="104">
        <f t="shared" si="253"/>
        <v>109</v>
      </c>
      <c r="Y208" s="104">
        <f t="shared" si="253"/>
        <v>92</v>
      </c>
      <c r="Z208" s="104"/>
      <c r="AA208" s="104"/>
      <c r="AB208" s="104">
        <f>IF(OR(AB206="",AB204=""),0,AB206-AB204)</f>
        <v>114</v>
      </c>
      <c r="AC208" s="277">
        <v>43</v>
      </c>
      <c r="AD208" s="277">
        <v>156</v>
      </c>
      <c r="AE208" s="270">
        <v>82</v>
      </c>
      <c r="AF208" s="270">
        <v>0</v>
      </c>
      <c r="AG208" s="270"/>
      <c r="AH208" s="270"/>
      <c r="AI208" s="153">
        <f t="shared" si="219"/>
        <v>1772</v>
      </c>
    </row>
    <row r="209" spans="1:36" ht="16.5" thickBot="1" x14ac:dyDescent="0.3">
      <c r="A209" s="315"/>
      <c r="B209" s="303" t="s">
        <v>116</v>
      </c>
      <c r="C209" s="304"/>
      <c r="D209" s="104"/>
      <c r="E209" s="104"/>
      <c r="F209" s="104"/>
      <c r="G209" s="104">
        <f t="shared" ref="G209:I209" si="254">G190+G192+G194+G196+G198+G200</f>
        <v>0</v>
      </c>
      <c r="H209" s="104">
        <f t="shared" si="254"/>
        <v>0</v>
      </c>
      <c r="I209" s="104">
        <f t="shared" si="254"/>
        <v>0</v>
      </c>
      <c r="J209" s="104">
        <f t="shared" ref="J209:AB209" si="255">J190+J192+J194+J196+J198+J200</f>
        <v>0</v>
      </c>
      <c r="K209" s="104">
        <f t="shared" si="255"/>
        <v>0</v>
      </c>
      <c r="L209" s="104"/>
      <c r="M209" s="104"/>
      <c r="N209" s="104">
        <f t="shared" si="255"/>
        <v>0</v>
      </c>
      <c r="O209" s="104">
        <f t="shared" si="255"/>
        <v>0</v>
      </c>
      <c r="P209" s="104">
        <f t="shared" si="255"/>
        <v>0</v>
      </c>
      <c r="Q209" s="104">
        <f t="shared" si="255"/>
        <v>0</v>
      </c>
      <c r="R209" s="104">
        <f t="shared" si="255"/>
        <v>0</v>
      </c>
      <c r="S209" s="104"/>
      <c r="T209" s="104"/>
      <c r="U209" s="104">
        <f t="shared" si="255"/>
        <v>0</v>
      </c>
      <c r="V209" s="104">
        <f t="shared" si="255"/>
        <v>0</v>
      </c>
      <c r="W209" s="104">
        <f t="shared" si="255"/>
        <v>0</v>
      </c>
      <c r="X209" s="104">
        <f t="shared" si="255"/>
        <v>0</v>
      </c>
      <c r="Y209" s="104">
        <f t="shared" si="255"/>
        <v>0</v>
      </c>
      <c r="Z209" s="104"/>
      <c r="AA209" s="104"/>
      <c r="AB209" s="104">
        <f t="shared" si="255"/>
        <v>0</v>
      </c>
      <c r="AC209" s="277">
        <v>0</v>
      </c>
      <c r="AD209" s="277">
        <v>0</v>
      </c>
      <c r="AE209" s="270">
        <v>0</v>
      </c>
      <c r="AF209" s="270">
        <v>0</v>
      </c>
      <c r="AG209" s="270"/>
      <c r="AH209" s="270"/>
      <c r="AI209" s="149">
        <f t="shared" si="219"/>
        <v>0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278"/>
      <c r="AD210" s="278"/>
      <c r="AE210" s="272"/>
      <c r="AF210" s="272"/>
      <c r="AG210" s="272"/>
      <c r="AH210" s="272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>
        <v>0</v>
      </c>
      <c r="H211" s="109">
        <v>5</v>
      </c>
      <c r="I211" s="109">
        <v>5</v>
      </c>
      <c r="J211" s="109">
        <v>1</v>
      </c>
      <c r="K211" s="109">
        <v>0</v>
      </c>
      <c r="L211" s="109"/>
      <c r="M211" s="109"/>
      <c r="N211" s="109">
        <v>0</v>
      </c>
      <c r="O211" s="109">
        <v>0</v>
      </c>
      <c r="P211" s="109">
        <v>0</v>
      </c>
      <c r="Q211" s="109">
        <v>0</v>
      </c>
      <c r="R211" s="109">
        <v>0</v>
      </c>
      <c r="S211" s="109"/>
      <c r="T211" s="109"/>
      <c r="U211" s="109">
        <v>0</v>
      </c>
      <c r="V211" s="109">
        <v>0</v>
      </c>
      <c r="W211" s="109">
        <v>0</v>
      </c>
      <c r="X211" s="109">
        <v>0</v>
      </c>
      <c r="Y211" s="109">
        <v>0</v>
      </c>
      <c r="Z211" s="268"/>
      <c r="AA211" s="268"/>
      <c r="AB211" s="268">
        <v>0</v>
      </c>
      <c r="AC211" s="274">
        <v>0</v>
      </c>
      <c r="AD211" s="274">
        <v>0</v>
      </c>
      <c r="AE211" s="268">
        <v>0</v>
      </c>
      <c r="AF211" s="268">
        <v>0</v>
      </c>
      <c r="AG211" s="268"/>
      <c r="AH211" s="268"/>
      <c r="AI211" s="110">
        <f t="shared" ref="AI211:AI232" si="256">SUM(D211:AH211)</f>
        <v>11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>
        <v>55</v>
      </c>
      <c r="H212" s="181">
        <v>64</v>
      </c>
      <c r="I212" s="181">
        <v>54</v>
      </c>
      <c r="J212" s="181">
        <v>46</v>
      </c>
      <c r="K212" s="181">
        <v>95</v>
      </c>
      <c r="L212" s="181"/>
      <c r="M212" s="181"/>
      <c r="N212" s="181">
        <v>50</v>
      </c>
      <c r="O212" s="181">
        <v>58</v>
      </c>
      <c r="P212" s="181">
        <v>63</v>
      </c>
      <c r="Q212" s="181">
        <v>66</v>
      </c>
      <c r="R212" s="181">
        <v>81</v>
      </c>
      <c r="S212" s="181"/>
      <c r="T212" s="181"/>
      <c r="U212" s="181">
        <v>75</v>
      </c>
      <c r="V212" s="181">
        <v>88</v>
      </c>
      <c r="W212" s="181">
        <v>70</v>
      </c>
      <c r="X212" s="181">
        <v>94</v>
      </c>
      <c r="Y212" s="181">
        <v>99</v>
      </c>
      <c r="Z212" s="269"/>
      <c r="AA212" s="269"/>
      <c r="AB212" s="269">
        <v>61</v>
      </c>
      <c r="AC212" s="275">
        <v>62</v>
      </c>
      <c r="AD212" s="275">
        <v>59</v>
      </c>
      <c r="AE212" s="269">
        <v>92</v>
      </c>
      <c r="AF212" s="269">
        <v>101</v>
      </c>
      <c r="AG212" s="269"/>
      <c r="AH212" s="269"/>
      <c r="AI212" s="146">
        <f t="shared" si="256"/>
        <v>1433</v>
      </c>
    </row>
    <row r="213" spans="1:36" ht="15.75" x14ac:dyDescent="0.25">
      <c r="A213" s="315"/>
      <c r="B213" s="296"/>
      <c r="C213" s="99" t="s">
        <v>103</v>
      </c>
      <c r="D213" s="181"/>
      <c r="E213" s="181"/>
      <c r="F213" s="181"/>
      <c r="G213" s="181">
        <v>0</v>
      </c>
      <c r="H213" s="181">
        <v>0</v>
      </c>
      <c r="I213" s="181">
        <v>7</v>
      </c>
      <c r="J213" s="181">
        <v>3</v>
      </c>
      <c r="K213" s="181">
        <v>0</v>
      </c>
      <c r="L213" s="181"/>
      <c r="M213" s="181"/>
      <c r="N213" s="181">
        <v>0</v>
      </c>
      <c r="O213" s="181">
        <v>0</v>
      </c>
      <c r="P213" s="181">
        <v>0</v>
      </c>
      <c r="Q213" s="181">
        <v>0</v>
      </c>
      <c r="R213" s="181">
        <v>0</v>
      </c>
      <c r="S213" s="181"/>
      <c r="T213" s="181"/>
      <c r="U213" s="181">
        <v>0</v>
      </c>
      <c r="V213" s="181">
        <v>0</v>
      </c>
      <c r="W213" s="181">
        <v>0</v>
      </c>
      <c r="X213" s="181">
        <v>0</v>
      </c>
      <c r="Y213" s="181">
        <v>0</v>
      </c>
      <c r="Z213" s="269"/>
      <c r="AA213" s="269"/>
      <c r="AB213" s="269">
        <v>0</v>
      </c>
      <c r="AC213" s="275">
        <v>0</v>
      </c>
      <c r="AD213" s="275">
        <v>0</v>
      </c>
      <c r="AE213" s="269">
        <v>0</v>
      </c>
      <c r="AF213" s="269">
        <v>0</v>
      </c>
      <c r="AG213" s="269"/>
      <c r="AH213" s="269"/>
      <c r="AI213" s="146">
        <f t="shared" si="256"/>
        <v>10</v>
      </c>
    </row>
    <row r="214" spans="1:36" ht="15.75" x14ac:dyDescent="0.25">
      <c r="A214" s="315"/>
      <c r="B214" s="296"/>
      <c r="C214" s="99" t="s">
        <v>117</v>
      </c>
      <c r="D214" s="181"/>
      <c r="E214" s="181"/>
      <c r="F214" s="181"/>
      <c r="G214" s="181">
        <v>44</v>
      </c>
      <c r="H214" s="181">
        <v>55</v>
      </c>
      <c r="I214" s="181">
        <v>51</v>
      </c>
      <c r="J214" s="181">
        <v>53</v>
      </c>
      <c r="K214" s="181">
        <v>57</v>
      </c>
      <c r="L214" s="181"/>
      <c r="M214" s="181"/>
      <c r="N214" s="181">
        <v>41</v>
      </c>
      <c r="O214" s="181">
        <v>45</v>
      </c>
      <c r="P214" s="181">
        <v>46</v>
      </c>
      <c r="Q214" s="181">
        <v>50</v>
      </c>
      <c r="R214" s="181">
        <v>63</v>
      </c>
      <c r="S214" s="181"/>
      <c r="T214" s="181"/>
      <c r="U214" s="181">
        <v>53</v>
      </c>
      <c r="V214" s="181">
        <v>57</v>
      </c>
      <c r="W214" s="181">
        <v>63</v>
      </c>
      <c r="X214" s="181">
        <v>71</v>
      </c>
      <c r="Y214" s="181">
        <v>64</v>
      </c>
      <c r="Z214" s="269"/>
      <c r="AA214" s="269"/>
      <c r="AB214" s="269">
        <v>53</v>
      </c>
      <c r="AC214" s="275">
        <v>55</v>
      </c>
      <c r="AD214" s="275">
        <v>45</v>
      </c>
      <c r="AE214" s="269">
        <v>59</v>
      </c>
      <c r="AF214" s="269">
        <v>66</v>
      </c>
      <c r="AG214" s="269"/>
      <c r="AH214" s="269"/>
      <c r="AI214" s="146">
        <f t="shared" si="256"/>
        <v>1091</v>
      </c>
    </row>
    <row r="215" spans="1:36" ht="15.75" x14ac:dyDescent="0.25">
      <c r="A215" s="315"/>
      <c r="B215" s="296"/>
      <c r="C215" s="99" t="s">
        <v>118</v>
      </c>
      <c r="D215" s="181"/>
      <c r="E215" s="181"/>
      <c r="F215" s="181"/>
      <c r="G215" s="181">
        <v>0</v>
      </c>
      <c r="H215" s="181">
        <v>0</v>
      </c>
      <c r="I215" s="181">
        <v>0</v>
      </c>
      <c r="J215" s="181">
        <v>0</v>
      </c>
      <c r="K215" s="181">
        <v>0</v>
      </c>
      <c r="L215" s="181"/>
      <c r="M215" s="181"/>
      <c r="N215" s="181">
        <v>0</v>
      </c>
      <c r="O215" s="181">
        <v>0</v>
      </c>
      <c r="P215" s="181">
        <v>0</v>
      </c>
      <c r="Q215" s="181">
        <v>0</v>
      </c>
      <c r="R215" s="181">
        <v>0</v>
      </c>
      <c r="S215" s="181"/>
      <c r="T215" s="181"/>
      <c r="U215" s="181">
        <v>0</v>
      </c>
      <c r="V215" s="181">
        <v>0</v>
      </c>
      <c r="W215" s="181">
        <v>0</v>
      </c>
      <c r="X215" s="181">
        <v>0</v>
      </c>
      <c r="Y215" s="181">
        <v>0</v>
      </c>
      <c r="Z215" s="269"/>
      <c r="AA215" s="269"/>
      <c r="AB215" s="269">
        <v>0</v>
      </c>
      <c r="AC215" s="275">
        <v>0</v>
      </c>
      <c r="AD215" s="275">
        <v>0</v>
      </c>
      <c r="AE215" s="269">
        <v>0</v>
      </c>
      <c r="AF215" s="269">
        <v>0</v>
      </c>
      <c r="AG215" s="269"/>
      <c r="AH215" s="269"/>
      <c r="AI215" s="146">
        <f t="shared" si="256"/>
        <v>0</v>
      </c>
    </row>
    <row r="216" spans="1:36" ht="15.75" x14ac:dyDescent="0.25">
      <c r="A216" s="315"/>
      <c r="B216" s="296"/>
      <c r="C216" s="99" t="s">
        <v>104</v>
      </c>
      <c r="D216" s="181"/>
      <c r="E216" s="181"/>
      <c r="F216" s="181"/>
      <c r="G216" s="181">
        <v>72</v>
      </c>
      <c r="H216" s="181">
        <v>81</v>
      </c>
      <c r="I216" s="181">
        <v>60</v>
      </c>
      <c r="J216" s="181">
        <v>57</v>
      </c>
      <c r="K216" s="181">
        <v>114</v>
      </c>
      <c r="L216" s="181"/>
      <c r="M216" s="181"/>
      <c r="N216" s="181">
        <v>61</v>
      </c>
      <c r="O216" s="181">
        <v>80</v>
      </c>
      <c r="P216" s="181">
        <v>67</v>
      </c>
      <c r="Q216" s="181">
        <v>59</v>
      </c>
      <c r="R216" s="181">
        <v>66</v>
      </c>
      <c r="S216" s="181"/>
      <c r="T216" s="181"/>
      <c r="U216" s="181">
        <v>67</v>
      </c>
      <c r="V216" s="181">
        <v>58</v>
      </c>
      <c r="W216" s="181">
        <v>56</v>
      </c>
      <c r="X216" s="181">
        <v>81</v>
      </c>
      <c r="Y216" s="181">
        <v>64</v>
      </c>
      <c r="Z216" s="269"/>
      <c r="AA216" s="269"/>
      <c r="AB216" s="269">
        <v>55</v>
      </c>
      <c r="AC216" s="275">
        <v>56</v>
      </c>
      <c r="AD216" s="275">
        <v>74</v>
      </c>
      <c r="AE216" s="269">
        <v>57</v>
      </c>
      <c r="AF216" s="269">
        <v>58</v>
      </c>
      <c r="AG216" s="269"/>
      <c r="AH216" s="269"/>
      <c r="AI216" s="146">
        <f t="shared" si="256"/>
        <v>1343</v>
      </c>
    </row>
    <row r="217" spans="1:36" ht="15.75" x14ac:dyDescent="0.25">
      <c r="A217" s="315"/>
      <c r="B217" s="296"/>
      <c r="C217" s="99" t="s">
        <v>105</v>
      </c>
      <c r="D217" s="181"/>
      <c r="E217" s="181"/>
      <c r="F217" s="181"/>
      <c r="G217" s="181">
        <v>0</v>
      </c>
      <c r="H217" s="181">
        <v>0</v>
      </c>
      <c r="I217" s="181">
        <v>3</v>
      </c>
      <c r="J217" s="181">
        <v>4</v>
      </c>
      <c r="K217" s="181">
        <v>0</v>
      </c>
      <c r="L217" s="181"/>
      <c r="M217" s="181"/>
      <c r="N217" s="181">
        <v>0</v>
      </c>
      <c r="O217" s="181">
        <v>0</v>
      </c>
      <c r="P217" s="181">
        <v>0</v>
      </c>
      <c r="Q217" s="181">
        <v>0</v>
      </c>
      <c r="R217" s="181">
        <v>0</v>
      </c>
      <c r="S217" s="181"/>
      <c r="T217" s="181"/>
      <c r="U217" s="181">
        <v>0</v>
      </c>
      <c r="V217" s="181">
        <v>0</v>
      </c>
      <c r="W217" s="181">
        <v>0</v>
      </c>
      <c r="X217" s="181">
        <v>0</v>
      </c>
      <c r="Y217" s="181">
        <v>0</v>
      </c>
      <c r="Z217" s="269"/>
      <c r="AA217" s="269"/>
      <c r="AB217" s="269">
        <v>0</v>
      </c>
      <c r="AC217" s="275">
        <v>0</v>
      </c>
      <c r="AD217" s="275">
        <v>0</v>
      </c>
      <c r="AE217" s="269">
        <v>0</v>
      </c>
      <c r="AF217" s="269">
        <v>0</v>
      </c>
      <c r="AG217" s="269"/>
      <c r="AH217" s="269"/>
      <c r="AI217" s="146">
        <f t="shared" si="256"/>
        <v>7</v>
      </c>
    </row>
    <row r="218" spans="1:36" ht="15.75" x14ac:dyDescent="0.25">
      <c r="A218" s="315"/>
      <c r="B218" s="296"/>
      <c r="C218" s="99" t="s">
        <v>106</v>
      </c>
      <c r="D218" s="181"/>
      <c r="E218" s="181"/>
      <c r="F218" s="181"/>
      <c r="G218" s="181">
        <v>93</v>
      </c>
      <c r="H218" s="181">
        <v>100</v>
      </c>
      <c r="I218" s="181">
        <v>77</v>
      </c>
      <c r="J218" s="181">
        <v>66</v>
      </c>
      <c r="K218" s="181">
        <v>78</v>
      </c>
      <c r="L218" s="181"/>
      <c r="M218" s="181"/>
      <c r="N218" s="181">
        <v>41</v>
      </c>
      <c r="O218" s="181">
        <v>50</v>
      </c>
      <c r="P218" s="181">
        <v>57</v>
      </c>
      <c r="Q218" s="181">
        <v>52</v>
      </c>
      <c r="R218" s="181">
        <v>55</v>
      </c>
      <c r="S218" s="181"/>
      <c r="T218" s="181"/>
      <c r="U218" s="181">
        <v>49</v>
      </c>
      <c r="V218" s="181">
        <v>61</v>
      </c>
      <c r="W218" s="181">
        <v>62</v>
      </c>
      <c r="X218" s="181">
        <v>64</v>
      </c>
      <c r="Y218" s="181">
        <v>63</v>
      </c>
      <c r="Z218" s="269"/>
      <c r="AA218" s="269"/>
      <c r="AB218" s="269">
        <v>50</v>
      </c>
      <c r="AC218" s="275">
        <v>46</v>
      </c>
      <c r="AD218" s="275">
        <v>46</v>
      </c>
      <c r="AE218" s="269">
        <v>46</v>
      </c>
      <c r="AF218" s="269">
        <v>61</v>
      </c>
      <c r="AG218" s="269"/>
      <c r="AH218" s="269"/>
      <c r="AI218" s="146">
        <f t="shared" si="256"/>
        <v>1217</v>
      </c>
    </row>
    <row r="219" spans="1:36" ht="15.75" x14ac:dyDescent="0.25">
      <c r="A219" s="315"/>
      <c r="B219" s="296"/>
      <c r="C219" s="99" t="s">
        <v>107</v>
      </c>
      <c r="D219" s="181"/>
      <c r="E219" s="181"/>
      <c r="F219" s="181"/>
      <c r="G219" s="181">
        <v>0</v>
      </c>
      <c r="H219" s="181">
        <v>0</v>
      </c>
      <c r="I219" s="181">
        <v>2</v>
      </c>
      <c r="J219" s="181">
        <v>0</v>
      </c>
      <c r="K219" s="181">
        <v>0</v>
      </c>
      <c r="L219" s="181"/>
      <c r="M219" s="181"/>
      <c r="N219" s="181">
        <v>0</v>
      </c>
      <c r="O219" s="181">
        <v>0</v>
      </c>
      <c r="P219" s="181">
        <v>0</v>
      </c>
      <c r="Q219" s="181">
        <v>0</v>
      </c>
      <c r="R219" s="181">
        <v>0</v>
      </c>
      <c r="S219" s="181"/>
      <c r="T219" s="181"/>
      <c r="U219" s="181">
        <v>0</v>
      </c>
      <c r="V219" s="181">
        <v>0</v>
      </c>
      <c r="W219" s="181">
        <v>0</v>
      </c>
      <c r="X219" s="181">
        <v>0</v>
      </c>
      <c r="Y219" s="181">
        <v>0</v>
      </c>
      <c r="Z219" s="269"/>
      <c r="AA219" s="269"/>
      <c r="AB219" s="269">
        <v>0</v>
      </c>
      <c r="AC219" s="275">
        <v>0</v>
      </c>
      <c r="AD219" s="275">
        <v>0</v>
      </c>
      <c r="AE219" s="269">
        <v>0</v>
      </c>
      <c r="AF219" s="269">
        <v>0</v>
      </c>
      <c r="AG219" s="269"/>
      <c r="AH219" s="269"/>
      <c r="AI219" s="146">
        <f t="shared" si="256"/>
        <v>2</v>
      </c>
    </row>
    <row r="220" spans="1:36" ht="15.75" x14ac:dyDescent="0.25">
      <c r="A220" s="315"/>
      <c r="B220" s="296"/>
      <c r="C220" s="99" t="s">
        <v>108</v>
      </c>
      <c r="D220" s="181"/>
      <c r="E220" s="181"/>
      <c r="F220" s="181"/>
      <c r="G220" s="181">
        <v>26</v>
      </c>
      <c r="H220" s="181">
        <v>20</v>
      </c>
      <c r="I220" s="181">
        <v>15</v>
      </c>
      <c r="J220" s="181">
        <v>21</v>
      </c>
      <c r="K220" s="181">
        <v>24</v>
      </c>
      <c r="L220" s="181"/>
      <c r="M220" s="181"/>
      <c r="N220" s="181">
        <v>12</v>
      </c>
      <c r="O220" s="181">
        <v>15</v>
      </c>
      <c r="P220" s="181">
        <v>16</v>
      </c>
      <c r="Q220" s="181">
        <v>21</v>
      </c>
      <c r="R220" s="181">
        <v>20</v>
      </c>
      <c r="S220" s="181"/>
      <c r="T220" s="181"/>
      <c r="U220" s="181">
        <v>21</v>
      </c>
      <c r="V220" s="181">
        <v>21</v>
      </c>
      <c r="W220" s="181">
        <v>25</v>
      </c>
      <c r="X220" s="181">
        <v>20</v>
      </c>
      <c r="Y220" s="181">
        <v>31</v>
      </c>
      <c r="Z220" s="269"/>
      <c r="AA220" s="269"/>
      <c r="AB220" s="269">
        <v>14</v>
      </c>
      <c r="AC220" s="275">
        <v>21</v>
      </c>
      <c r="AD220" s="275">
        <v>22</v>
      </c>
      <c r="AE220" s="269">
        <v>29</v>
      </c>
      <c r="AF220" s="269">
        <v>29</v>
      </c>
      <c r="AG220" s="269"/>
      <c r="AH220" s="269"/>
      <c r="AI220" s="146">
        <f t="shared" si="256"/>
        <v>423</v>
      </c>
    </row>
    <row r="221" spans="1:36" ht="15.75" x14ac:dyDescent="0.25">
      <c r="A221" s="315"/>
      <c r="B221" s="296"/>
      <c r="C221" s="99" t="s">
        <v>109</v>
      </c>
      <c r="D221" s="181"/>
      <c r="E221" s="181"/>
      <c r="F221" s="181"/>
      <c r="G221" s="181">
        <v>1</v>
      </c>
      <c r="H221" s="181">
        <v>1</v>
      </c>
      <c r="I221" s="181">
        <v>1</v>
      </c>
      <c r="J221" s="181">
        <v>0</v>
      </c>
      <c r="K221" s="181">
        <v>0</v>
      </c>
      <c r="L221" s="181"/>
      <c r="M221" s="181"/>
      <c r="N221" s="181">
        <v>0</v>
      </c>
      <c r="O221" s="181">
        <v>0</v>
      </c>
      <c r="P221" s="181">
        <v>0</v>
      </c>
      <c r="Q221" s="181">
        <v>0</v>
      </c>
      <c r="R221" s="181">
        <v>0</v>
      </c>
      <c r="S221" s="181"/>
      <c r="T221" s="181"/>
      <c r="U221" s="181">
        <v>0</v>
      </c>
      <c r="V221" s="181">
        <v>0</v>
      </c>
      <c r="W221" s="181">
        <v>0</v>
      </c>
      <c r="X221" s="181">
        <v>0</v>
      </c>
      <c r="Y221" s="181">
        <v>0</v>
      </c>
      <c r="Z221" s="269"/>
      <c r="AA221" s="269"/>
      <c r="AB221" s="269">
        <v>0</v>
      </c>
      <c r="AC221" s="275">
        <v>0</v>
      </c>
      <c r="AD221" s="275">
        <v>0</v>
      </c>
      <c r="AE221" s="269">
        <v>0</v>
      </c>
      <c r="AF221" s="269">
        <v>0</v>
      </c>
      <c r="AG221" s="269"/>
      <c r="AH221" s="269"/>
      <c r="AI221" s="146">
        <f t="shared" si="256"/>
        <v>3</v>
      </c>
    </row>
    <row r="222" spans="1:36" ht="15.75" x14ac:dyDescent="0.25">
      <c r="A222" s="315"/>
      <c r="B222" s="296"/>
      <c r="C222" s="99" t="s">
        <v>110</v>
      </c>
      <c r="D222" s="181"/>
      <c r="E222" s="181"/>
      <c r="F222" s="181"/>
      <c r="G222" s="181">
        <v>26</v>
      </c>
      <c r="H222" s="181">
        <v>20</v>
      </c>
      <c r="I222" s="181">
        <v>21</v>
      </c>
      <c r="J222" s="181">
        <v>14</v>
      </c>
      <c r="K222" s="181">
        <v>10</v>
      </c>
      <c r="L222" s="181"/>
      <c r="M222" s="181"/>
      <c r="N222" s="181">
        <v>9</v>
      </c>
      <c r="O222" s="181">
        <v>4</v>
      </c>
      <c r="P222" s="181">
        <v>7</v>
      </c>
      <c r="Q222" s="181">
        <v>9</v>
      </c>
      <c r="R222" s="181">
        <v>14</v>
      </c>
      <c r="S222" s="181"/>
      <c r="T222" s="181"/>
      <c r="U222" s="181">
        <v>9</v>
      </c>
      <c r="V222" s="181">
        <v>17</v>
      </c>
      <c r="W222" s="181">
        <v>10</v>
      </c>
      <c r="X222" s="181">
        <v>13</v>
      </c>
      <c r="Y222" s="181">
        <v>9</v>
      </c>
      <c r="Z222" s="269"/>
      <c r="AA222" s="269"/>
      <c r="AB222" s="269">
        <v>11</v>
      </c>
      <c r="AC222" s="275">
        <v>9</v>
      </c>
      <c r="AD222" s="275">
        <v>11</v>
      </c>
      <c r="AE222" s="269">
        <v>8</v>
      </c>
      <c r="AF222" s="269">
        <v>15</v>
      </c>
      <c r="AG222" s="269"/>
      <c r="AH222" s="269"/>
      <c r="AI222" s="146">
        <f t="shared" si="256"/>
        <v>246</v>
      </c>
    </row>
    <row r="223" spans="1:36" ht="15.75" x14ac:dyDescent="0.25">
      <c r="A223" s="315"/>
      <c r="B223" s="296"/>
      <c r="C223" s="99" t="s">
        <v>111</v>
      </c>
      <c r="D223" s="181"/>
      <c r="E223" s="181"/>
      <c r="F223" s="181"/>
      <c r="G223" s="181">
        <v>1</v>
      </c>
      <c r="H223" s="181">
        <v>0</v>
      </c>
      <c r="I223" s="181">
        <v>2</v>
      </c>
      <c r="J223" s="181">
        <v>0</v>
      </c>
      <c r="K223" s="181">
        <v>0</v>
      </c>
      <c r="L223" s="181"/>
      <c r="M223" s="181"/>
      <c r="N223" s="181">
        <v>0</v>
      </c>
      <c r="O223" s="181">
        <v>0</v>
      </c>
      <c r="P223" s="181">
        <v>0</v>
      </c>
      <c r="Q223" s="181">
        <v>0</v>
      </c>
      <c r="R223" s="181">
        <v>0</v>
      </c>
      <c r="S223" s="181"/>
      <c r="T223" s="181"/>
      <c r="U223" s="181">
        <v>0</v>
      </c>
      <c r="V223" s="181">
        <v>0</v>
      </c>
      <c r="W223" s="181">
        <v>0</v>
      </c>
      <c r="X223" s="181">
        <v>0</v>
      </c>
      <c r="Y223" s="181">
        <v>0</v>
      </c>
      <c r="Z223" s="269"/>
      <c r="AA223" s="269"/>
      <c r="AB223" s="269">
        <v>0</v>
      </c>
      <c r="AC223" s="275">
        <v>0</v>
      </c>
      <c r="AD223" s="275">
        <v>0</v>
      </c>
      <c r="AE223" s="269">
        <v>0</v>
      </c>
      <c r="AF223" s="269">
        <v>0</v>
      </c>
      <c r="AG223" s="269"/>
      <c r="AH223" s="269"/>
      <c r="AI223" s="146">
        <f t="shared" si="256"/>
        <v>3</v>
      </c>
    </row>
    <row r="224" spans="1:36" ht="15.75" x14ac:dyDescent="0.25">
      <c r="A224" s="315"/>
      <c r="B224" s="296"/>
      <c r="C224" s="99" t="s">
        <v>112</v>
      </c>
      <c r="D224" s="181"/>
      <c r="E224" s="181"/>
      <c r="F224" s="181"/>
      <c r="G224" s="181">
        <v>0</v>
      </c>
      <c r="H224" s="181">
        <v>16</v>
      </c>
      <c r="I224" s="181">
        <v>45</v>
      </c>
      <c r="J224" s="181">
        <v>52</v>
      </c>
      <c r="K224" s="181">
        <v>0</v>
      </c>
      <c r="L224" s="181"/>
      <c r="M224" s="181"/>
      <c r="N224" s="181">
        <v>0</v>
      </c>
      <c r="O224" s="181">
        <v>0</v>
      </c>
      <c r="P224" s="181">
        <v>0</v>
      </c>
      <c r="Q224" s="181">
        <v>0</v>
      </c>
      <c r="R224" s="181">
        <v>0</v>
      </c>
      <c r="S224" s="181"/>
      <c r="T224" s="181"/>
      <c r="U224" s="181">
        <v>0</v>
      </c>
      <c r="V224" s="181">
        <v>0</v>
      </c>
      <c r="W224" s="181">
        <v>0</v>
      </c>
      <c r="X224" s="181">
        <v>0</v>
      </c>
      <c r="Y224" s="181">
        <v>0</v>
      </c>
      <c r="Z224" s="269"/>
      <c r="AA224" s="269"/>
      <c r="AB224" s="269">
        <v>22</v>
      </c>
      <c r="AC224" s="275">
        <v>0</v>
      </c>
      <c r="AD224" s="275">
        <v>22</v>
      </c>
      <c r="AE224" s="269">
        <v>16</v>
      </c>
      <c r="AF224" s="269">
        <v>22</v>
      </c>
      <c r="AG224" s="269"/>
      <c r="AH224" s="269"/>
      <c r="AI224" s="147">
        <f t="shared" si="256"/>
        <v>195</v>
      </c>
    </row>
    <row r="225" spans="1:36" ht="15.75" x14ac:dyDescent="0.25">
      <c r="A225" s="315"/>
      <c r="B225" s="296"/>
      <c r="C225" s="99" t="s">
        <v>113</v>
      </c>
      <c r="D225" s="181"/>
      <c r="E225" s="181"/>
      <c r="F225" s="181"/>
      <c r="G225" s="181">
        <v>0</v>
      </c>
      <c r="H225" s="181">
        <v>1</v>
      </c>
      <c r="I225" s="181">
        <v>3</v>
      </c>
      <c r="J225" s="181">
        <v>2</v>
      </c>
      <c r="K225" s="181">
        <v>0</v>
      </c>
      <c r="L225" s="181"/>
      <c r="M225" s="181"/>
      <c r="N225" s="181">
        <v>0</v>
      </c>
      <c r="O225" s="181">
        <v>0</v>
      </c>
      <c r="P225" s="181">
        <v>0</v>
      </c>
      <c r="Q225" s="181">
        <v>0</v>
      </c>
      <c r="R225" s="181">
        <v>0</v>
      </c>
      <c r="S225" s="181"/>
      <c r="T225" s="181"/>
      <c r="U225" s="181">
        <v>0</v>
      </c>
      <c r="V225" s="181">
        <v>0</v>
      </c>
      <c r="W225" s="181">
        <v>0</v>
      </c>
      <c r="X225" s="181">
        <v>0</v>
      </c>
      <c r="Y225" s="181">
        <v>0</v>
      </c>
      <c r="Z225" s="269"/>
      <c r="AA225" s="269"/>
      <c r="AB225" s="269">
        <v>1</v>
      </c>
      <c r="AC225" s="275">
        <v>0</v>
      </c>
      <c r="AD225" s="275">
        <v>2</v>
      </c>
      <c r="AE225" s="269">
        <v>0</v>
      </c>
      <c r="AF225" s="269">
        <v>1</v>
      </c>
      <c r="AG225" s="269"/>
      <c r="AH225" s="269"/>
      <c r="AI225" s="147">
        <f t="shared" si="256"/>
        <v>10</v>
      </c>
    </row>
    <row r="226" spans="1:36" ht="16.5" thickBot="1" x14ac:dyDescent="0.3">
      <c r="A226" s="315"/>
      <c r="B226" s="296"/>
      <c r="C226" s="100" t="s">
        <v>114</v>
      </c>
      <c r="D226" s="181"/>
      <c r="E226" s="181"/>
      <c r="F226" s="181"/>
      <c r="G226" s="181">
        <v>14</v>
      </c>
      <c r="H226" s="181">
        <v>8</v>
      </c>
      <c r="I226" s="181">
        <v>10</v>
      </c>
      <c r="J226" s="181">
        <v>18</v>
      </c>
      <c r="K226" s="181">
        <v>0</v>
      </c>
      <c r="L226" s="181"/>
      <c r="M226" s="181"/>
      <c r="N226" s="181">
        <v>0</v>
      </c>
      <c r="O226" s="181">
        <v>23</v>
      </c>
      <c r="P226" s="181">
        <v>4</v>
      </c>
      <c r="Q226" s="181">
        <v>24</v>
      </c>
      <c r="R226" s="181">
        <v>51</v>
      </c>
      <c r="S226" s="181"/>
      <c r="T226" s="181"/>
      <c r="U226" s="181">
        <v>8</v>
      </c>
      <c r="V226" s="181">
        <v>5</v>
      </c>
      <c r="W226" s="181">
        <v>38</v>
      </c>
      <c r="X226" s="181">
        <v>14</v>
      </c>
      <c r="Y226" s="181">
        <v>35</v>
      </c>
      <c r="Z226" s="269"/>
      <c r="AA226" s="269"/>
      <c r="AB226" s="269">
        <v>0</v>
      </c>
      <c r="AC226" s="275">
        <v>36</v>
      </c>
      <c r="AD226" s="275">
        <v>2</v>
      </c>
      <c r="AE226" s="269">
        <v>37</v>
      </c>
      <c r="AF226" s="269">
        <v>32</v>
      </c>
      <c r="AG226" s="269"/>
      <c r="AH226" s="269"/>
      <c r="AI226" s="151">
        <f t="shared" si="256"/>
        <v>359</v>
      </c>
    </row>
    <row r="227" spans="1:36" ht="18.75" x14ac:dyDescent="0.25">
      <c r="A227" s="315"/>
      <c r="B227" s="297" t="s">
        <v>72</v>
      </c>
      <c r="C227" s="298"/>
      <c r="D227" s="182"/>
      <c r="E227" s="182"/>
      <c r="F227" s="182"/>
      <c r="G227" s="182">
        <f t="shared" ref="G227:O227" si="257">IF(SUM(G212:G223,G226)=0,"",SUM(G212:G223,G226))</f>
        <v>332</v>
      </c>
      <c r="H227" s="182">
        <f t="shared" si="257"/>
        <v>349</v>
      </c>
      <c r="I227" s="182">
        <f t="shared" si="257"/>
        <v>303</v>
      </c>
      <c r="J227" s="182">
        <f t="shared" si="257"/>
        <v>282</v>
      </c>
      <c r="K227" s="182">
        <f t="shared" si="257"/>
        <v>378</v>
      </c>
      <c r="L227" s="182" t="str">
        <f t="shared" si="257"/>
        <v/>
      </c>
      <c r="M227" s="182" t="str">
        <f t="shared" si="257"/>
        <v/>
      </c>
      <c r="N227" s="182">
        <f t="shared" si="257"/>
        <v>214</v>
      </c>
      <c r="O227" s="182">
        <f t="shared" si="257"/>
        <v>275</v>
      </c>
      <c r="P227" s="182">
        <f t="shared" ref="P227:AC227" si="258">IF(SUM(P212:P223,P226)=0,"",SUM(P212:P223,P226))</f>
        <v>260</v>
      </c>
      <c r="Q227" s="182">
        <f t="shared" si="258"/>
        <v>281</v>
      </c>
      <c r="R227" s="182">
        <f t="shared" si="258"/>
        <v>350</v>
      </c>
      <c r="S227" s="182" t="str">
        <f t="shared" si="258"/>
        <v/>
      </c>
      <c r="T227" s="182" t="str">
        <f t="shared" si="258"/>
        <v/>
      </c>
      <c r="U227" s="182">
        <f t="shared" si="258"/>
        <v>282</v>
      </c>
      <c r="V227" s="182">
        <f t="shared" si="258"/>
        <v>307</v>
      </c>
      <c r="W227" s="182">
        <f t="shared" si="258"/>
        <v>324</v>
      </c>
      <c r="X227" s="182">
        <f t="shared" si="258"/>
        <v>357</v>
      </c>
      <c r="Y227" s="182">
        <f t="shared" si="258"/>
        <v>365</v>
      </c>
      <c r="Z227" s="182" t="str">
        <f t="shared" si="258"/>
        <v/>
      </c>
      <c r="AA227" s="182" t="str">
        <f t="shared" si="258"/>
        <v/>
      </c>
      <c r="AB227" s="182">
        <f t="shared" si="258"/>
        <v>244</v>
      </c>
      <c r="AC227" s="182">
        <f t="shared" si="258"/>
        <v>285</v>
      </c>
      <c r="AD227" s="276">
        <v>260</v>
      </c>
      <c r="AE227" s="271">
        <v>329</v>
      </c>
      <c r="AF227" s="271">
        <v>364</v>
      </c>
      <c r="AG227" s="271"/>
      <c r="AH227" s="271"/>
      <c r="AI227" s="150">
        <f t="shared" si="256"/>
        <v>6141</v>
      </c>
    </row>
    <row r="228" spans="1:36" ht="18.75" x14ac:dyDescent="0.25">
      <c r="A228" s="315"/>
      <c r="B228" s="299" t="s">
        <v>71</v>
      </c>
      <c r="C228" s="300"/>
      <c r="D228" s="104"/>
      <c r="E228" s="104"/>
      <c r="F228" s="104"/>
      <c r="G228" s="104">
        <v>332</v>
      </c>
      <c r="H228" s="104">
        <v>336</v>
      </c>
      <c r="I228" s="104">
        <v>351</v>
      </c>
      <c r="J228" s="104">
        <v>336</v>
      </c>
      <c r="K228" s="104">
        <v>378</v>
      </c>
      <c r="L228" s="104"/>
      <c r="M228" s="104"/>
      <c r="N228" s="104">
        <v>214</v>
      </c>
      <c r="O228" s="104">
        <v>275</v>
      </c>
      <c r="P228" s="104">
        <v>260</v>
      </c>
      <c r="Q228" s="104">
        <v>281</v>
      </c>
      <c r="R228" s="104">
        <v>350</v>
      </c>
      <c r="S228" s="104"/>
      <c r="T228" s="104"/>
      <c r="U228" s="104">
        <v>282</v>
      </c>
      <c r="V228" s="104">
        <v>307</v>
      </c>
      <c r="W228" s="104">
        <v>324</v>
      </c>
      <c r="X228" s="104">
        <v>357</v>
      </c>
      <c r="Y228" s="104">
        <v>365</v>
      </c>
      <c r="Z228" s="270"/>
      <c r="AA228" s="270"/>
      <c r="AB228" s="270">
        <v>244</v>
      </c>
      <c r="AC228" s="277">
        <v>285</v>
      </c>
      <c r="AD228" s="277">
        <v>260</v>
      </c>
      <c r="AE228" s="270">
        <v>329</v>
      </c>
      <c r="AF228" s="270">
        <v>364</v>
      </c>
      <c r="AG228" s="270"/>
      <c r="AH228" s="270"/>
      <c r="AI228" s="145">
        <f t="shared" si="256"/>
        <v>6230</v>
      </c>
    </row>
    <row r="229" spans="1:36" ht="18.75" x14ac:dyDescent="0.25">
      <c r="A229" s="315"/>
      <c r="B229" s="301" t="s">
        <v>115</v>
      </c>
      <c r="C229" s="302"/>
      <c r="D229" s="104"/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277">
        <v>400</v>
      </c>
      <c r="AD229" s="277">
        <v>400</v>
      </c>
      <c r="AE229" s="270">
        <v>400</v>
      </c>
      <c r="AF229" s="270">
        <v>400</v>
      </c>
      <c r="AG229" s="270"/>
      <c r="AH229" s="270"/>
      <c r="AI229" s="146">
        <f t="shared" si="256"/>
        <v>8000</v>
      </c>
    </row>
    <row r="230" spans="1:36" ht="18.75" x14ac:dyDescent="0.25">
      <c r="A230" s="315"/>
      <c r="B230" s="301" t="s">
        <v>125</v>
      </c>
      <c r="C230" s="302"/>
      <c r="D230" s="104"/>
      <c r="E230" s="104"/>
      <c r="F230" s="104"/>
      <c r="G230" s="104">
        <f t="shared" ref="G230:I230" si="259">G229-G228</f>
        <v>68</v>
      </c>
      <c r="H230" s="104">
        <f t="shared" si="259"/>
        <v>64</v>
      </c>
      <c r="I230" s="104">
        <f t="shared" si="259"/>
        <v>49</v>
      </c>
      <c r="J230" s="104">
        <f t="shared" ref="J230" si="260">J229-J228</f>
        <v>64</v>
      </c>
      <c r="K230" s="104">
        <f t="shared" ref="K230" si="261">K229-K228</f>
        <v>22</v>
      </c>
      <c r="L230" s="104"/>
      <c r="M230" s="104"/>
      <c r="N230" s="104">
        <f t="shared" ref="N230" si="262">N229-N228</f>
        <v>186</v>
      </c>
      <c r="O230" s="104">
        <f t="shared" ref="O230" si="263">O229-O228</f>
        <v>125</v>
      </c>
      <c r="P230" s="104">
        <f t="shared" ref="P230" si="264">P229-P228</f>
        <v>140</v>
      </c>
      <c r="Q230" s="104">
        <f t="shared" ref="Q230" si="265">Q229-Q228</f>
        <v>119</v>
      </c>
      <c r="R230" s="104">
        <f t="shared" ref="R230" si="266">R229-R228</f>
        <v>50</v>
      </c>
      <c r="S230" s="104"/>
      <c r="T230" s="104"/>
      <c r="U230" s="104">
        <f t="shared" ref="U230" si="267">U229-U228</f>
        <v>118</v>
      </c>
      <c r="V230" s="104">
        <f t="shared" ref="V230" si="268">V229-V228</f>
        <v>93</v>
      </c>
      <c r="W230" s="104">
        <f t="shared" ref="W230" si="269">W229-W228</f>
        <v>76</v>
      </c>
      <c r="X230" s="104">
        <f t="shared" ref="X230" si="270">X229-X228</f>
        <v>43</v>
      </c>
      <c r="Y230" s="104">
        <f t="shared" ref="Y230" si="271">Y229-Y228</f>
        <v>35</v>
      </c>
      <c r="Z230" s="104"/>
      <c r="AA230" s="104"/>
      <c r="AB230" s="104">
        <f t="shared" ref="AB230" si="272">AB229-AB228</f>
        <v>156</v>
      </c>
      <c r="AC230" s="277">
        <f>AC229-AC228</f>
        <v>115</v>
      </c>
      <c r="AD230" s="277">
        <v>140</v>
      </c>
      <c r="AE230" s="270">
        <v>71</v>
      </c>
      <c r="AF230" s="270">
        <v>36</v>
      </c>
      <c r="AG230" s="270"/>
      <c r="AH230" s="270"/>
      <c r="AI230" s="153">
        <f t="shared" si="256"/>
        <v>1770</v>
      </c>
    </row>
    <row r="231" spans="1:36" ht="18.75" x14ac:dyDescent="0.25">
      <c r="A231" s="315"/>
      <c r="B231" s="301" t="s">
        <v>197</v>
      </c>
      <c r="C231" s="302"/>
      <c r="D231" s="104"/>
      <c r="E231" s="104"/>
      <c r="F231" s="104"/>
      <c r="G231" s="104">
        <f t="shared" ref="G231:I231" si="273">G229-G227</f>
        <v>68</v>
      </c>
      <c r="H231" s="104">
        <f t="shared" si="273"/>
        <v>51</v>
      </c>
      <c r="I231" s="104">
        <f t="shared" si="273"/>
        <v>97</v>
      </c>
      <c r="J231" s="104">
        <f t="shared" ref="J231:Y231" si="274">J229-J227</f>
        <v>118</v>
      </c>
      <c r="K231" s="104">
        <f t="shared" si="274"/>
        <v>22</v>
      </c>
      <c r="L231" s="104"/>
      <c r="M231" s="104"/>
      <c r="N231" s="104">
        <f t="shared" si="274"/>
        <v>186</v>
      </c>
      <c r="O231" s="104">
        <f t="shared" si="274"/>
        <v>125</v>
      </c>
      <c r="P231" s="104">
        <f t="shared" si="274"/>
        <v>140</v>
      </c>
      <c r="Q231" s="104">
        <f t="shared" si="274"/>
        <v>119</v>
      </c>
      <c r="R231" s="104">
        <f t="shared" si="274"/>
        <v>50</v>
      </c>
      <c r="S231" s="104"/>
      <c r="T231" s="104"/>
      <c r="U231" s="104">
        <f t="shared" si="274"/>
        <v>118</v>
      </c>
      <c r="V231" s="104">
        <f t="shared" si="274"/>
        <v>93</v>
      </c>
      <c r="W231" s="104">
        <f t="shared" si="274"/>
        <v>76</v>
      </c>
      <c r="X231" s="104">
        <f t="shared" si="274"/>
        <v>43</v>
      </c>
      <c r="Y231" s="104">
        <f t="shared" si="274"/>
        <v>35</v>
      </c>
      <c r="Z231" s="104"/>
      <c r="AA231" s="104"/>
      <c r="AB231" s="104">
        <f>IF(OR(AB229="",AB227=""),0,AB229-AB227)</f>
        <v>156</v>
      </c>
      <c r="AC231" s="277">
        <f>AC229-AC227</f>
        <v>115</v>
      </c>
      <c r="AD231" s="277">
        <v>140</v>
      </c>
      <c r="AE231" s="270">
        <v>71</v>
      </c>
      <c r="AF231" s="270">
        <v>36</v>
      </c>
      <c r="AG231" s="270"/>
      <c r="AH231" s="270"/>
      <c r="AI231" s="153">
        <f t="shared" si="256"/>
        <v>1859</v>
      </c>
    </row>
    <row r="232" spans="1:36" ht="16.5" thickBot="1" x14ac:dyDescent="0.3">
      <c r="A232" s="315"/>
      <c r="B232" s="303" t="s">
        <v>116</v>
      </c>
      <c r="C232" s="304"/>
      <c r="D232" s="104"/>
      <c r="E232" s="104"/>
      <c r="F232" s="104"/>
      <c r="G232" s="104">
        <f t="shared" ref="G232:I232" si="275">G213+G215+G217+G219+G221+G223</f>
        <v>2</v>
      </c>
      <c r="H232" s="104">
        <f t="shared" si="275"/>
        <v>1</v>
      </c>
      <c r="I232" s="104">
        <f t="shared" si="275"/>
        <v>15</v>
      </c>
      <c r="J232" s="104">
        <f t="shared" ref="J232:AB232" si="276">J213+J215+J217+J219+J221+J223</f>
        <v>7</v>
      </c>
      <c r="K232" s="104">
        <f t="shared" si="276"/>
        <v>0</v>
      </c>
      <c r="L232" s="104"/>
      <c r="M232" s="104"/>
      <c r="N232" s="104">
        <f t="shared" si="276"/>
        <v>0</v>
      </c>
      <c r="O232" s="104">
        <f t="shared" si="276"/>
        <v>0</v>
      </c>
      <c r="P232" s="104">
        <f t="shared" si="276"/>
        <v>0</v>
      </c>
      <c r="Q232" s="104">
        <f t="shared" si="276"/>
        <v>0</v>
      </c>
      <c r="R232" s="104">
        <f t="shared" si="276"/>
        <v>0</v>
      </c>
      <c r="S232" s="104"/>
      <c r="T232" s="104"/>
      <c r="U232" s="104">
        <f t="shared" si="276"/>
        <v>0</v>
      </c>
      <c r="V232" s="104">
        <f t="shared" si="276"/>
        <v>0</v>
      </c>
      <c r="W232" s="104">
        <f t="shared" si="276"/>
        <v>0</v>
      </c>
      <c r="X232" s="104">
        <f t="shared" si="276"/>
        <v>0</v>
      </c>
      <c r="Y232" s="104">
        <f t="shared" si="276"/>
        <v>0</v>
      </c>
      <c r="Z232" s="104"/>
      <c r="AA232" s="104"/>
      <c r="AB232" s="104">
        <f t="shared" si="276"/>
        <v>0</v>
      </c>
      <c r="AC232" s="277">
        <f>AC213+AC215+AC217+AC219+AC221+AC223</f>
        <v>0</v>
      </c>
      <c r="AD232" s="277">
        <v>0</v>
      </c>
      <c r="AE232" s="270">
        <v>0</v>
      </c>
      <c r="AF232" s="270">
        <v>0</v>
      </c>
      <c r="AG232" s="270"/>
      <c r="AH232" s="270"/>
      <c r="AI232" s="149">
        <f t="shared" si="256"/>
        <v>25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278"/>
      <c r="AD233" s="278"/>
      <c r="AE233" s="272"/>
      <c r="AF233" s="272"/>
      <c r="AG233" s="272"/>
      <c r="AH233" s="272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>
        <v>0</v>
      </c>
      <c r="H234" s="109">
        <v>0</v>
      </c>
      <c r="I234" s="109">
        <v>0</v>
      </c>
      <c r="J234" s="109">
        <v>0</v>
      </c>
      <c r="K234" s="109">
        <v>0</v>
      </c>
      <c r="L234" s="109"/>
      <c r="M234" s="109"/>
      <c r="N234" s="109">
        <v>0</v>
      </c>
      <c r="O234" s="109">
        <v>0</v>
      </c>
      <c r="P234" s="268">
        <v>0</v>
      </c>
      <c r="Q234" s="268">
        <v>0</v>
      </c>
      <c r="R234" s="268">
        <v>0</v>
      </c>
      <c r="S234" s="268"/>
      <c r="T234" s="268"/>
      <c r="U234" s="268">
        <v>0</v>
      </c>
      <c r="V234" s="268">
        <v>0</v>
      </c>
      <c r="W234" s="268">
        <v>0</v>
      </c>
      <c r="X234" s="268">
        <v>0</v>
      </c>
      <c r="Y234" s="268">
        <v>0</v>
      </c>
      <c r="Z234" s="268"/>
      <c r="AA234" s="268"/>
      <c r="AB234" s="268">
        <v>0</v>
      </c>
      <c r="AC234" s="274">
        <v>0</v>
      </c>
      <c r="AD234" s="274">
        <v>0</v>
      </c>
      <c r="AE234" s="268">
        <v>0</v>
      </c>
      <c r="AF234" s="268">
        <v>0</v>
      </c>
      <c r="AG234" s="268"/>
      <c r="AH234" s="268"/>
      <c r="AI234" s="110">
        <f t="shared" ref="AI234:AI255" si="277">SUM(D234:AH234)</f>
        <v>0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>
        <v>41</v>
      </c>
      <c r="H235" s="181">
        <v>50</v>
      </c>
      <c r="I235" s="181">
        <v>56</v>
      </c>
      <c r="J235" s="181">
        <v>39</v>
      </c>
      <c r="K235" s="181">
        <v>61</v>
      </c>
      <c r="L235" s="181"/>
      <c r="M235" s="181"/>
      <c r="N235" s="181">
        <v>55</v>
      </c>
      <c r="O235" s="181">
        <v>44</v>
      </c>
      <c r="P235" s="269">
        <v>35</v>
      </c>
      <c r="Q235" s="269">
        <v>47</v>
      </c>
      <c r="R235" s="269">
        <v>61</v>
      </c>
      <c r="S235" s="269"/>
      <c r="T235" s="269"/>
      <c r="U235" s="269">
        <v>52</v>
      </c>
      <c r="V235" s="269">
        <v>40</v>
      </c>
      <c r="W235" s="269">
        <v>33</v>
      </c>
      <c r="X235" s="269">
        <v>74</v>
      </c>
      <c r="Y235" s="269">
        <v>63</v>
      </c>
      <c r="Z235" s="269"/>
      <c r="AA235" s="269"/>
      <c r="AB235" s="269">
        <v>40</v>
      </c>
      <c r="AC235" s="275">
        <v>31</v>
      </c>
      <c r="AD235" s="275">
        <v>25</v>
      </c>
      <c r="AE235" s="269">
        <v>30</v>
      </c>
      <c r="AF235" s="269">
        <v>68</v>
      </c>
      <c r="AG235" s="269"/>
      <c r="AH235" s="269"/>
      <c r="AI235" s="146">
        <f t="shared" si="277"/>
        <v>945</v>
      </c>
    </row>
    <row r="236" spans="1:36" ht="15.75" x14ac:dyDescent="0.25">
      <c r="A236" s="315"/>
      <c r="B236" s="296"/>
      <c r="C236" s="99" t="s">
        <v>103</v>
      </c>
      <c r="D236" s="181"/>
      <c r="E236" s="181"/>
      <c r="F236" s="181"/>
      <c r="G236" s="181">
        <v>0</v>
      </c>
      <c r="H236" s="181">
        <v>0</v>
      </c>
      <c r="I236" s="181">
        <v>0</v>
      </c>
      <c r="J236" s="181">
        <v>0</v>
      </c>
      <c r="K236" s="181">
        <v>0</v>
      </c>
      <c r="L236" s="181"/>
      <c r="M236" s="181"/>
      <c r="N236" s="181">
        <v>0</v>
      </c>
      <c r="O236" s="181">
        <v>0</v>
      </c>
      <c r="P236" s="269">
        <v>0</v>
      </c>
      <c r="Q236" s="269">
        <v>0</v>
      </c>
      <c r="R236" s="269">
        <v>0</v>
      </c>
      <c r="S236" s="269"/>
      <c r="T236" s="269"/>
      <c r="U236" s="269">
        <v>0</v>
      </c>
      <c r="V236" s="269">
        <v>0</v>
      </c>
      <c r="W236" s="269">
        <v>0</v>
      </c>
      <c r="X236" s="269">
        <v>0</v>
      </c>
      <c r="Y236" s="269">
        <v>0</v>
      </c>
      <c r="Z236" s="269"/>
      <c r="AA236" s="269"/>
      <c r="AB236" s="269">
        <v>0</v>
      </c>
      <c r="AC236" s="275">
        <v>0</v>
      </c>
      <c r="AD236" s="275">
        <v>0</v>
      </c>
      <c r="AE236" s="269">
        <v>0</v>
      </c>
      <c r="AF236" s="269">
        <v>0</v>
      </c>
      <c r="AG236" s="269"/>
      <c r="AH236" s="269"/>
      <c r="AI236" s="146">
        <f t="shared" si="277"/>
        <v>0</v>
      </c>
    </row>
    <row r="237" spans="1:36" ht="15.75" x14ac:dyDescent="0.25">
      <c r="A237" s="315"/>
      <c r="B237" s="296"/>
      <c r="C237" s="99" t="s">
        <v>117</v>
      </c>
      <c r="D237" s="181"/>
      <c r="E237" s="181"/>
      <c r="F237" s="181"/>
      <c r="G237" s="181">
        <v>20</v>
      </c>
      <c r="H237" s="181">
        <v>27</v>
      </c>
      <c r="I237" s="181">
        <v>18</v>
      </c>
      <c r="J237" s="181">
        <v>27</v>
      </c>
      <c r="K237" s="181">
        <v>42</v>
      </c>
      <c r="L237" s="181"/>
      <c r="M237" s="181"/>
      <c r="N237" s="181">
        <v>39</v>
      </c>
      <c r="O237" s="181">
        <v>29</v>
      </c>
      <c r="P237" s="269">
        <v>16</v>
      </c>
      <c r="Q237" s="269">
        <v>22</v>
      </c>
      <c r="R237" s="269">
        <v>30</v>
      </c>
      <c r="S237" s="269"/>
      <c r="T237" s="269"/>
      <c r="U237" s="269">
        <v>26</v>
      </c>
      <c r="V237" s="269">
        <v>21</v>
      </c>
      <c r="W237" s="269">
        <v>20</v>
      </c>
      <c r="X237" s="269">
        <v>35</v>
      </c>
      <c r="Y237" s="269">
        <v>33</v>
      </c>
      <c r="Z237" s="269"/>
      <c r="AA237" s="269"/>
      <c r="AB237" s="269">
        <v>19</v>
      </c>
      <c r="AC237" s="275">
        <v>21</v>
      </c>
      <c r="AD237" s="275">
        <v>20</v>
      </c>
      <c r="AE237" s="269">
        <v>31</v>
      </c>
      <c r="AF237" s="269">
        <v>24</v>
      </c>
      <c r="AG237" s="269"/>
      <c r="AH237" s="269"/>
      <c r="AI237" s="146">
        <f t="shared" si="277"/>
        <v>520</v>
      </c>
    </row>
    <row r="238" spans="1:36" ht="15.75" x14ac:dyDescent="0.25">
      <c r="A238" s="315"/>
      <c r="B238" s="296"/>
      <c r="C238" s="99" t="s">
        <v>118</v>
      </c>
      <c r="D238" s="181"/>
      <c r="E238" s="181"/>
      <c r="F238" s="181"/>
      <c r="G238" s="181">
        <v>0</v>
      </c>
      <c r="H238" s="181">
        <v>0</v>
      </c>
      <c r="I238" s="181">
        <v>0</v>
      </c>
      <c r="J238" s="181">
        <v>0</v>
      </c>
      <c r="K238" s="181">
        <v>0</v>
      </c>
      <c r="L238" s="181"/>
      <c r="M238" s="181"/>
      <c r="N238" s="181">
        <v>0</v>
      </c>
      <c r="O238" s="181">
        <v>0</v>
      </c>
      <c r="P238" s="269">
        <v>0</v>
      </c>
      <c r="Q238" s="269">
        <v>0</v>
      </c>
      <c r="R238" s="269">
        <v>0</v>
      </c>
      <c r="S238" s="269"/>
      <c r="T238" s="269"/>
      <c r="U238" s="269">
        <v>0</v>
      </c>
      <c r="V238" s="269">
        <v>0</v>
      </c>
      <c r="W238" s="269">
        <v>0</v>
      </c>
      <c r="X238" s="269">
        <v>0</v>
      </c>
      <c r="Y238" s="269">
        <v>0</v>
      </c>
      <c r="Z238" s="269"/>
      <c r="AA238" s="269"/>
      <c r="AB238" s="269">
        <v>0</v>
      </c>
      <c r="AC238" s="275">
        <v>0</v>
      </c>
      <c r="AD238" s="275">
        <v>0</v>
      </c>
      <c r="AE238" s="269">
        <v>0</v>
      </c>
      <c r="AF238" s="269">
        <v>0</v>
      </c>
      <c r="AG238" s="269"/>
      <c r="AH238" s="269"/>
      <c r="AI238" s="146">
        <f t="shared" si="277"/>
        <v>0</v>
      </c>
    </row>
    <row r="239" spans="1:36" ht="15.75" x14ac:dyDescent="0.25">
      <c r="A239" s="315"/>
      <c r="B239" s="296"/>
      <c r="C239" s="99" t="s">
        <v>104</v>
      </c>
      <c r="D239" s="181"/>
      <c r="E239" s="181"/>
      <c r="F239" s="181"/>
      <c r="G239" s="181">
        <v>137</v>
      </c>
      <c r="H239" s="181">
        <v>146</v>
      </c>
      <c r="I239" s="181">
        <v>148</v>
      </c>
      <c r="J239" s="181">
        <v>141</v>
      </c>
      <c r="K239" s="181">
        <v>139</v>
      </c>
      <c r="L239" s="181"/>
      <c r="M239" s="181"/>
      <c r="N239" s="181">
        <v>98</v>
      </c>
      <c r="O239" s="181">
        <v>155</v>
      </c>
      <c r="P239" s="269">
        <v>150</v>
      </c>
      <c r="Q239" s="269">
        <v>145</v>
      </c>
      <c r="R239" s="269">
        <v>166</v>
      </c>
      <c r="S239" s="269"/>
      <c r="T239" s="269"/>
      <c r="U239" s="269">
        <v>104</v>
      </c>
      <c r="V239" s="269">
        <v>138</v>
      </c>
      <c r="W239" s="269">
        <v>115</v>
      </c>
      <c r="X239" s="269">
        <v>152</v>
      </c>
      <c r="Y239" s="269">
        <v>146</v>
      </c>
      <c r="Z239" s="269"/>
      <c r="AA239" s="269"/>
      <c r="AB239" s="269">
        <v>156</v>
      </c>
      <c r="AC239" s="275">
        <v>142</v>
      </c>
      <c r="AD239" s="275">
        <v>130</v>
      </c>
      <c r="AE239" s="269">
        <v>144</v>
      </c>
      <c r="AF239" s="269">
        <v>170</v>
      </c>
      <c r="AG239" s="269"/>
      <c r="AH239" s="269"/>
      <c r="AI239" s="146">
        <f t="shared" si="277"/>
        <v>2822</v>
      </c>
    </row>
    <row r="240" spans="1:36" ht="15.75" x14ac:dyDescent="0.25">
      <c r="A240" s="315"/>
      <c r="B240" s="296"/>
      <c r="C240" s="99" t="s">
        <v>105</v>
      </c>
      <c r="D240" s="181"/>
      <c r="E240" s="181"/>
      <c r="F240" s="181"/>
      <c r="G240" s="181">
        <v>0</v>
      </c>
      <c r="H240" s="181">
        <v>0</v>
      </c>
      <c r="I240" s="181">
        <v>0</v>
      </c>
      <c r="J240" s="181">
        <v>0</v>
      </c>
      <c r="K240" s="181">
        <v>0</v>
      </c>
      <c r="L240" s="181"/>
      <c r="M240" s="181"/>
      <c r="N240" s="181">
        <v>0</v>
      </c>
      <c r="O240" s="181">
        <v>0</v>
      </c>
      <c r="P240" s="269">
        <v>0</v>
      </c>
      <c r="Q240" s="269">
        <v>0</v>
      </c>
      <c r="R240" s="269">
        <v>0</v>
      </c>
      <c r="S240" s="269"/>
      <c r="T240" s="269"/>
      <c r="U240" s="269">
        <v>0</v>
      </c>
      <c r="V240" s="269">
        <v>0</v>
      </c>
      <c r="W240" s="269">
        <v>0</v>
      </c>
      <c r="X240" s="269">
        <v>0</v>
      </c>
      <c r="Y240" s="269">
        <v>0</v>
      </c>
      <c r="Z240" s="269"/>
      <c r="AA240" s="269"/>
      <c r="AB240" s="269">
        <v>0</v>
      </c>
      <c r="AC240" s="275">
        <v>0</v>
      </c>
      <c r="AD240" s="275">
        <v>0</v>
      </c>
      <c r="AE240" s="269">
        <v>0</v>
      </c>
      <c r="AF240" s="269">
        <v>0</v>
      </c>
      <c r="AG240" s="269"/>
      <c r="AH240" s="269"/>
      <c r="AI240" s="146">
        <f t="shared" si="277"/>
        <v>0</v>
      </c>
    </row>
    <row r="241" spans="1:36" ht="15.75" x14ac:dyDescent="0.25">
      <c r="A241" s="315"/>
      <c r="B241" s="296"/>
      <c r="C241" s="99" t="s">
        <v>106</v>
      </c>
      <c r="D241" s="181"/>
      <c r="E241" s="181"/>
      <c r="F241" s="181"/>
      <c r="G241" s="181">
        <v>32</v>
      </c>
      <c r="H241" s="181">
        <v>60</v>
      </c>
      <c r="I241" s="181">
        <v>38</v>
      </c>
      <c r="J241" s="181">
        <v>42</v>
      </c>
      <c r="K241" s="181">
        <v>56</v>
      </c>
      <c r="L241" s="181"/>
      <c r="M241" s="181"/>
      <c r="N241" s="181">
        <v>34</v>
      </c>
      <c r="O241" s="181">
        <v>45</v>
      </c>
      <c r="P241" s="269">
        <v>39</v>
      </c>
      <c r="Q241" s="269">
        <v>29</v>
      </c>
      <c r="R241" s="269">
        <v>50</v>
      </c>
      <c r="S241" s="269"/>
      <c r="T241" s="269"/>
      <c r="U241" s="269">
        <v>35</v>
      </c>
      <c r="V241" s="269">
        <v>38</v>
      </c>
      <c r="W241" s="269">
        <v>33</v>
      </c>
      <c r="X241" s="269">
        <v>57</v>
      </c>
      <c r="Y241" s="269">
        <v>44</v>
      </c>
      <c r="Z241" s="269"/>
      <c r="AA241" s="269"/>
      <c r="AB241" s="269">
        <v>29</v>
      </c>
      <c r="AC241" s="275">
        <v>36</v>
      </c>
      <c r="AD241" s="275">
        <v>27</v>
      </c>
      <c r="AE241" s="269">
        <v>39</v>
      </c>
      <c r="AF241" s="269">
        <v>43</v>
      </c>
      <c r="AG241" s="269"/>
      <c r="AH241" s="269"/>
      <c r="AI241" s="146">
        <f t="shared" si="277"/>
        <v>806</v>
      </c>
    </row>
    <row r="242" spans="1:36" ht="15.75" x14ac:dyDescent="0.25">
      <c r="A242" s="315"/>
      <c r="B242" s="296"/>
      <c r="C242" s="99" t="s">
        <v>107</v>
      </c>
      <c r="D242" s="181"/>
      <c r="E242" s="181"/>
      <c r="F242" s="181"/>
      <c r="G242" s="181">
        <v>0</v>
      </c>
      <c r="H242" s="181">
        <v>0</v>
      </c>
      <c r="I242" s="181">
        <v>0</v>
      </c>
      <c r="J242" s="181">
        <v>0</v>
      </c>
      <c r="K242" s="181">
        <v>0</v>
      </c>
      <c r="L242" s="181"/>
      <c r="M242" s="181"/>
      <c r="N242" s="181">
        <v>0</v>
      </c>
      <c r="O242" s="181">
        <v>0</v>
      </c>
      <c r="P242" s="269">
        <v>0</v>
      </c>
      <c r="Q242" s="269">
        <v>0</v>
      </c>
      <c r="R242" s="269">
        <v>0</v>
      </c>
      <c r="S242" s="269"/>
      <c r="T242" s="269"/>
      <c r="U242" s="269">
        <v>0</v>
      </c>
      <c r="V242" s="269">
        <v>0</v>
      </c>
      <c r="W242" s="269">
        <v>0</v>
      </c>
      <c r="X242" s="269">
        <v>0</v>
      </c>
      <c r="Y242" s="269">
        <v>0</v>
      </c>
      <c r="Z242" s="269"/>
      <c r="AA242" s="269"/>
      <c r="AB242" s="269">
        <v>0</v>
      </c>
      <c r="AC242" s="275">
        <v>0</v>
      </c>
      <c r="AD242" s="275">
        <v>0</v>
      </c>
      <c r="AE242" s="269">
        <v>0</v>
      </c>
      <c r="AF242" s="269">
        <v>0</v>
      </c>
      <c r="AG242" s="269"/>
      <c r="AH242" s="269"/>
      <c r="AI242" s="146">
        <f t="shared" si="277"/>
        <v>0</v>
      </c>
    </row>
    <row r="243" spans="1:36" ht="15.75" x14ac:dyDescent="0.25">
      <c r="A243" s="315"/>
      <c r="B243" s="296"/>
      <c r="C243" s="99" t="s">
        <v>108</v>
      </c>
      <c r="D243" s="181"/>
      <c r="E243" s="181"/>
      <c r="F243" s="181"/>
      <c r="G243" s="181">
        <v>41</v>
      </c>
      <c r="H243" s="181">
        <v>46</v>
      </c>
      <c r="I243" s="181">
        <v>37</v>
      </c>
      <c r="J243" s="181">
        <v>39</v>
      </c>
      <c r="K243" s="181">
        <v>47</v>
      </c>
      <c r="L243" s="181"/>
      <c r="M243" s="181"/>
      <c r="N243" s="181">
        <v>27</v>
      </c>
      <c r="O243" s="181">
        <v>37</v>
      </c>
      <c r="P243" s="269">
        <v>40</v>
      </c>
      <c r="Q243" s="269">
        <v>33</v>
      </c>
      <c r="R243" s="269">
        <v>39</v>
      </c>
      <c r="S243" s="269"/>
      <c r="T243" s="269"/>
      <c r="U243" s="269">
        <v>31</v>
      </c>
      <c r="V243" s="269">
        <v>37</v>
      </c>
      <c r="W243" s="269">
        <v>34</v>
      </c>
      <c r="X243" s="269">
        <v>44</v>
      </c>
      <c r="Y243" s="269">
        <v>43</v>
      </c>
      <c r="Z243" s="269"/>
      <c r="AA243" s="269"/>
      <c r="AB243" s="269">
        <v>48</v>
      </c>
      <c r="AC243" s="275">
        <v>42</v>
      </c>
      <c r="AD243" s="275">
        <v>39</v>
      </c>
      <c r="AE243" s="269">
        <v>39</v>
      </c>
      <c r="AF243" s="269">
        <v>49</v>
      </c>
      <c r="AG243" s="269"/>
      <c r="AH243" s="269"/>
      <c r="AI243" s="146">
        <f t="shared" si="277"/>
        <v>792</v>
      </c>
    </row>
    <row r="244" spans="1:36" ht="15.75" x14ac:dyDescent="0.25">
      <c r="A244" s="315"/>
      <c r="B244" s="296"/>
      <c r="C244" s="99" t="s">
        <v>109</v>
      </c>
      <c r="D244" s="181"/>
      <c r="E244" s="181"/>
      <c r="F244" s="181"/>
      <c r="G244" s="181">
        <v>0</v>
      </c>
      <c r="H244" s="181">
        <v>0</v>
      </c>
      <c r="I244" s="181">
        <v>0</v>
      </c>
      <c r="J244" s="181">
        <v>0</v>
      </c>
      <c r="K244" s="181">
        <v>0</v>
      </c>
      <c r="L244" s="181"/>
      <c r="M244" s="181"/>
      <c r="N244" s="181">
        <v>0</v>
      </c>
      <c r="O244" s="181">
        <v>0</v>
      </c>
      <c r="P244" s="269">
        <v>0</v>
      </c>
      <c r="Q244" s="269">
        <v>0</v>
      </c>
      <c r="R244" s="269">
        <v>0</v>
      </c>
      <c r="S244" s="269"/>
      <c r="T244" s="269"/>
      <c r="U244" s="269">
        <v>0</v>
      </c>
      <c r="V244" s="269">
        <v>0</v>
      </c>
      <c r="W244" s="269">
        <v>0</v>
      </c>
      <c r="X244" s="269">
        <v>0</v>
      </c>
      <c r="Y244" s="269">
        <v>0</v>
      </c>
      <c r="Z244" s="269"/>
      <c r="AA244" s="269"/>
      <c r="AB244" s="269">
        <v>0</v>
      </c>
      <c r="AC244" s="275">
        <v>0</v>
      </c>
      <c r="AD244" s="275">
        <v>0</v>
      </c>
      <c r="AE244" s="269">
        <v>0</v>
      </c>
      <c r="AF244" s="269">
        <v>0</v>
      </c>
      <c r="AG244" s="269"/>
      <c r="AH244" s="269"/>
      <c r="AI244" s="146">
        <f t="shared" si="277"/>
        <v>0</v>
      </c>
    </row>
    <row r="245" spans="1:36" ht="15.75" x14ac:dyDescent="0.25">
      <c r="A245" s="315"/>
      <c r="B245" s="296"/>
      <c r="C245" s="99" t="s">
        <v>110</v>
      </c>
      <c r="D245" s="181"/>
      <c r="E245" s="181"/>
      <c r="F245" s="181"/>
      <c r="G245" s="181">
        <v>8</v>
      </c>
      <c r="H245" s="181">
        <v>10</v>
      </c>
      <c r="I245" s="181">
        <v>11</v>
      </c>
      <c r="J245" s="181">
        <v>9</v>
      </c>
      <c r="K245" s="181">
        <v>13</v>
      </c>
      <c r="L245" s="181"/>
      <c r="M245" s="181"/>
      <c r="N245" s="181">
        <v>7</v>
      </c>
      <c r="O245" s="181">
        <v>7</v>
      </c>
      <c r="P245" s="269">
        <v>5</v>
      </c>
      <c r="Q245" s="269">
        <v>7</v>
      </c>
      <c r="R245" s="269">
        <v>9</v>
      </c>
      <c r="S245" s="269"/>
      <c r="T245" s="269"/>
      <c r="U245" s="269">
        <v>4</v>
      </c>
      <c r="V245" s="269">
        <v>11</v>
      </c>
      <c r="W245" s="269">
        <v>10</v>
      </c>
      <c r="X245" s="269">
        <v>13</v>
      </c>
      <c r="Y245" s="269">
        <v>13</v>
      </c>
      <c r="Z245" s="269"/>
      <c r="AA245" s="269"/>
      <c r="AB245" s="269">
        <v>10</v>
      </c>
      <c r="AC245" s="275">
        <v>12</v>
      </c>
      <c r="AD245" s="275">
        <v>7</v>
      </c>
      <c r="AE245" s="269">
        <v>9</v>
      </c>
      <c r="AF245" s="269">
        <v>11</v>
      </c>
      <c r="AG245" s="269"/>
      <c r="AH245" s="269"/>
      <c r="AI245" s="146">
        <f t="shared" si="277"/>
        <v>186</v>
      </c>
    </row>
    <row r="246" spans="1:36" ht="15.75" x14ac:dyDescent="0.25">
      <c r="A246" s="315"/>
      <c r="B246" s="296"/>
      <c r="C246" s="99" t="s">
        <v>111</v>
      </c>
      <c r="D246" s="181"/>
      <c r="E246" s="181"/>
      <c r="F246" s="181"/>
      <c r="G246" s="181">
        <v>0</v>
      </c>
      <c r="H246" s="181">
        <v>0</v>
      </c>
      <c r="I246" s="181">
        <v>0</v>
      </c>
      <c r="J246" s="181">
        <v>0</v>
      </c>
      <c r="K246" s="181">
        <v>0</v>
      </c>
      <c r="L246" s="181"/>
      <c r="M246" s="181"/>
      <c r="N246" s="181">
        <v>0</v>
      </c>
      <c r="O246" s="181">
        <v>0</v>
      </c>
      <c r="P246" s="269">
        <v>0</v>
      </c>
      <c r="Q246" s="269">
        <v>0</v>
      </c>
      <c r="R246" s="269">
        <v>0</v>
      </c>
      <c r="S246" s="269"/>
      <c r="T246" s="269"/>
      <c r="U246" s="269">
        <v>0</v>
      </c>
      <c r="V246" s="269">
        <v>0</v>
      </c>
      <c r="W246" s="269">
        <v>0</v>
      </c>
      <c r="X246" s="269">
        <v>0</v>
      </c>
      <c r="Y246" s="269">
        <v>0</v>
      </c>
      <c r="Z246" s="269"/>
      <c r="AA246" s="269"/>
      <c r="AB246" s="269">
        <v>0</v>
      </c>
      <c r="AC246" s="275">
        <v>0</v>
      </c>
      <c r="AD246" s="275">
        <v>0</v>
      </c>
      <c r="AE246" s="269">
        <v>0</v>
      </c>
      <c r="AF246" s="269">
        <v>0</v>
      </c>
      <c r="AG246" s="269"/>
      <c r="AH246" s="269"/>
      <c r="AI246" s="146">
        <f t="shared" si="277"/>
        <v>0</v>
      </c>
    </row>
    <row r="247" spans="1:36" ht="15.75" x14ac:dyDescent="0.25">
      <c r="A247" s="315"/>
      <c r="B247" s="296"/>
      <c r="C247" s="99" t="s">
        <v>112</v>
      </c>
      <c r="D247" s="181"/>
      <c r="E247" s="181"/>
      <c r="F247" s="181"/>
      <c r="G247" s="181">
        <v>0</v>
      </c>
      <c r="H247" s="181">
        <v>0</v>
      </c>
      <c r="I247" s="181">
        <v>0</v>
      </c>
      <c r="J247" s="181">
        <v>0</v>
      </c>
      <c r="K247" s="181">
        <v>0</v>
      </c>
      <c r="L247" s="181"/>
      <c r="M247" s="181"/>
      <c r="N247" s="181">
        <v>0</v>
      </c>
      <c r="O247" s="181">
        <v>0</v>
      </c>
      <c r="P247" s="269">
        <v>26</v>
      </c>
      <c r="Q247" s="269">
        <v>36</v>
      </c>
      <c r="R247" s="269">
        <v>31</v>
      </c>
      <c r="S247" s="269"/>
      <c r="T247" s="269"/>
      <c r="U247" s="269">
        <v>20</v>
      </c>
      <c r="V247" s="269">
        <v>22</v>
      </c>
      <c r="W247" s="269">
        <v>20</v>
      </c>
      <c r="X247" s="269">
        <v>21</v>
      </c>
      <c r="Y247" s="269">
        <v>26</v>
      </c>
      <c r="Z247" s="269"/>
      <c r="AA247" s="269"/>
      <c r="AB247" s="269">
        <v>26</v>
      </c>
      <c r="AC247" s="275">
        <v>27</v>
      </c>
      <c r="AD247" s="275">
        <v>27</v>
      </c>
      <c r="AE247" s="269">
        <v>23</v>
      </c>
      <c r="AF247" s="269">
        <v>31</v>
      </c>
      <c r="AG247" s="269"/>
      <c r="AH247" s="269"/>
      <c r="AI247" s="147">
        <f t="shared" si="277"/>
        <v>336</v>
      </c>
    </row>
    <row r="248" spans="1:36" ht="15.75" x14ac:dyDescent="0.25">
      <c r="A248" s="315"/>
      <c r="B248" s="296"/>
      <c r="C248" s="99" t="s">
        <v>113</v>
      </c>
      <c r="D248" s="181"/>
      <c r="E248" s="181"/>
      <c r="F248" s="181"/>
      <c r="G248" s="181">
        <v>0</v>
      </c>
      <c r="H248" s="181">
        <v>0</v>
      </c>
      <c r="I248" s="181">
        <v>0</v>
      </c>
      <c r="J248" s="181">
        <v>0</v>
      </c>
      <c r="K248" s="181">
        <v>0</v>
      </c>
      <c r="L248" s="181"/>
      <c r="M248" s="181"/>
      <c r="N248" s="181">
        <v>0</v>
      </c>
      <c r="O248" s="181">
        <v>0</v>
      </c>
      <c r="P248" s="269">
        <v>1</v>
      </c>
      <c r="Q248" s="269">
        <v>1</v>
      </c>
      <c r="R248" s="269">
        <v>1</v>
      </c>
      <c r="S248" s="269"/>
      <c r="T248" s="269"/>
      <c r="U248" s="269">
        <v>1</v>
      </c>
      <c r="V248" s="269">
        <v>2</v>
      </c>
      <c r="W248" s="269">
        <v>0</v>
      </c>
      <c r="X248" s="269">
        <v>1</v>
      </c>
      <c r="Y248" s="269">
        <v>1</v>
      </c>
      <c r="Z248" s="269"/>
      <c r="AA248" s="269"/>
      <c r="AB248" s="269">
        <v>0</v>
      </c>
      <c r="AC248" s="275">
        <v>0</v>
      </c>
      <c r="AD248" s="275">
        <v>1</v>
      </c>
      <c r="AE248" s="269">
        <v>4</v>
      </c>
      <c r="AF248" s="269">
        <v>1</v>
      </c>
      <c r="AG248" s="269"/>
      <c r="AH248" s="269"/>
      <c r="AI248" s="147">
        <f t="shared" si="277"/>
        <v>14</v>
      </c>
    </row>
    <row r="249" spans="1:36" ht="16.5" thickBot="1" x14ac:dyDescent="0.3">
      <c r="A249" s="315"/>
      <c r="B249" s="296"/>
      <c r="C249" s="100" t="s">
        <v>114</v>
      </c>
      <c r="D249" s="181"/>
      <c r="E249" s="181"/>
      <c r="F249" s="181"/>
      <c r="G249" s="181">
        <v>8</v>
      </c>
      <c r="H249" s="181">
        <v>11</v>
      </c>
      <c r="I249" s="181">
        <v>6</v>
      </c>
      <c r="J249" s="181">
        <v>3</v>
      </c>
      <c r="K249" s="181">
        <v>1</v>
      </c>
      <c r="L249" s="181"/>
      <c r="M249" s="181"/>
      <c r="N249" s="181">
        <v>15</v>
      </c>
      <c r="O249" s="181">
        <v>0</v>
      </c>
      <c r="P249" s="269">
        <v>0</v>
      </c>
      <c r="Q249" s="269">
        <v>0</v>
      </c>
      <c r="R249" s="269">
        <v>3</v>
      </c>
      <c r="S249" s="269"/>
      <c r="T249" s="269"/>
      <c r="U249" s="269">
        <v>0</v>
      </c>
      <c r="V249" s="269">
        <v>0</v>
      </c>
      <c r="W249" s="269">
        <v>3</v>
      </c>
      <c r="X249" s="269">
        <v>4</v>
      </c>
      <c r="Y249" s="269">
        <v>0</v>
      </c>
      <c r="Z249" s="269"/>
      <c r="AA249" s="269"/>
      <c r="AB249" s="269">
        <v>6</v>
      </c>
      <c r="AC249" s="275">
        <v>0</v>
      </c>
      <c r="AD249" s="275">
        <v>8</v>
      </c>
      <c r="AE249" s="269">
        <v>4</v>
      </c>
      <c r="AF249" s="269">
        <v>1</v>
      </c>
      <c r="AG249" s="269"/>
      <c r="AH249" s="269"/>
      <c r="AI249" s="151">
        <f t="shared" si="277"/>
        <v>73</v>
      </c>
    </row>
    <row r="250" spans="1:36" ht="18.75" x14ac:dyDescent="0.25">
      <c r="A250" s="315"/>
      <c r="B250" s="297" t="s">
        <v>72</v>
      </c>
      <c r="C250" s="298"/>
      <c r="D250" s="182"/>
      <c r="E250" s="182"/>
      <c r="F250" s="182"/>
      <c r="G250" s="182">
        <f t="shared" ref="G250:AC250" si="278">IF(SUM(G235:G246,G249)=0,"",SUM(G235:G246,G249))</f>
        <v>287</v>
      </c>
      <c r="H250" s="182">
        <f t="shared" si="278"/>
        <v>350</v>
      </c>
      <c r="I250" s="182">
        <f t="shared" si="278"/>
        <v>314</v>
      </c>
      <c r="J250" s="182">
        <f t="shared" si="278"/>
        <v>300</v>
      </c>
      <c r="K250" s="182">
        <f t="shared" si="278"/>
        <v>359</v>
      </c>
      <c r="L250" s="182" t="str">
        <f t="shared" si="278"/>
        <v/>
      </c>
      <c r="M250" s="182" t="str">
        <f t="shared" si="278"/>
        <v/>
      </c>
      <c r="N250" s="182">
        <f t="shared" si="278"/>
        <v>275</v>
      </c>
      <c r="O250" s="182">
        <f t="shared" si="278"/>
        <v>317</v>
      </c>
      <c r="P250" s="182">
        <f t="shared" ref="P250" si="279">IF(SUM(P235:P246,P249)=0,"",SUM(P235:P246,P249))</f>
        <v>285</v>
      </c>
      <c r="Q250" s="182">
        <f t="shared" si="278"/>
        <v>283</v>
      </c>
      <c r="R250" s="182">
        <f t="shared" si="278"/>
        <v>358</v>
      </c>
      <c r="S250" s="182" t="str">
        <f t="shared" si="278"/>
        <v/>
      </c>
      <c r="T250" s="182" t="str">
        <f t="shared" si="278"/>
        <v/>
      </c>
      <c r="U250" s="182">
        <f t="shared" si="278"/>
        <v>252</v>
      </c>
      <c r="V250" s="182">
        <f t="shared" si="278"/>
        <v>285</v>
      </c>
      <c r="W250" s="182">
        <f t="shared" si="278"/>
        <v>248</v>
      </c>
      <c r="X250" s="182">
        <f t="shared" si="278"/>
        <v>379</v>
      </c>
      <c r="Y250" s="182">
        <f t="shared" si="278"/>
        <v>342</v>
      </c>
      <c r="Z250" s="182" t="str">
        <f t="shared" si="278"/>
        <v/>
      </c>
      <c r="AA250" s="182" t="str">
        <f t="shared" si="278"/>
        <v/>
      </c>
      <c r="AB250" s="182">
        <f t="shared" si="278"/>
        <v>308</v>
      </c>
      <c r="AC250" s="182">
        <f t="shared" si="278"/>
        <v>284</v>
      </c>
      <c r="AD250" s="276">
        <v>257</v>
      </c>
      <c r="AE250" s="271">
        <v>296</v>
      </c>
      <c r="AF250" s="271">
        <v>367</v>
      </c>
      <c r="AG250" s="271"/>
      <c r="AH250" s="271"/>
      <c r="AI250" s="150">
        <f t="shared" si="277"/>
        <v>6146</v>
      </c>
    </row>
    <row r="251" spans="1:36" ht="18.75" x14ac:dyDescent="0.25">
      <c r="A251" s="315"/>
      <c r="B251" s="299" t="s">
        <v>71</v>
      </c>
      <c r="C251" s="300"/>
      <c r="D251" s="104"/>
      <c r="E251" s="104"/>
      <c r="F251" s="104"/>
      <c r="G251" s="104">
        <v>280</v>
      </c>
      <c r="H251" s="104">
        <v>338</v>
      </c>
      <c r="I251" s="104">
        <v>314</v>
      </c>
      <c r="J251" s="104">
        <v>289</v>
      </c>
      <c r="K251" s="104">
        <v>347</v>
      </c>
      <c r="L251" s="104"/>
      <c r="M251" s="104"/>
      <c r="N251" s="104">
        <v>261</v>
      </c>
      <c r="O251" s="104">
        <v>312</v>
      </c>
      <c r="P251" s="270">
        <v>278</v>
      </c>
      <c r="Q251" s="270">
        <v>281</v>
      </c>
      <c r="R251" s="270">
        <v>351</v>
      </c>
      <c r="S251" s="270"/>
      <c r="T251" s="270"/>
      <c r="U251" s="270">
        <v>245</v>
      </c>
      <c r="V251" s="270">
        <v>282</v>
      </c>
      <c r="W251" s="270">
        <v>248</v>
      </c>
      <c r="X251" s="270">
        <v>376</v>
      </c>
      <c r="Y251" s="270">
        <v>326</v>
      </c>
      <c r="Z251" s="270"/>
      <c r="AA251" s="270"/>
      <c r="AB251" s="270">
        <v>309</v>
      </c>
      <c r="AC251" s="277">
        <v>277</v>
      </c>
      <c r="AD251" s="277">
        <v>255</v>
      </c>
      <c r="AE251" s="270">
        <v>292</v>
      </c>
      <c r="AF251" s="270">
        <v>362</v>
      </c>
      <c r="AG251" s="270"/>
      <c r="AH251" s="270"/>
      <c r="AI251" s="145">
        <f t="shared" si="277"/>
        <v>6023</v>
      </c>
    </row>
    <row r="252" spans="1:36" ht="18.75" x14ac:dyDescent="0.25">
      <c r="A252" s="315"/>
      <c r="B252" s="301" t="s">
        <v>115</v>
      </c>
      <c r="C252" s="302"/>
      <c r="D252" s="104"/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277">
        <v>400</v>
      </c>
      <c r="AD252" s="277">
        <v>400</v>
      </c>
      <c r="AE252" s="270">
        <v>400</v>
      </c>
      <c r="AF252" s="270">
        <v>400</v>
      </c>
      <c r="AG252" s="270"/>
      <c r="AH252" s="270"/>
      <c r="AI252" s="146">
        <f t="shared" si="277"/>
        <v>8000</v>
      </c>
    </row>
    <row r="253" spans="1:36" ht="18.75" x14ac:dyDescent="0.25">
      <c r="A253" s="315"/>
      <c r="B253" s="301" t="s">
        <v>125</v>
      </c>
      <c r="C253" s="302"/>
      <c r="D253" s="104"/>
      <c r="E253" s="104"/>
      <c r="F253" s="104"/>
      <c r="G253" s="104">
        <f t="shared" ref="G253:I253" si="280">G252-G251</f>
        <v>120</v>
      </c>
      <c r="H253" s="104">
        <f t="shared" si="280"/>
        <v>62</v>
      </c>
      <c r="I253" s="104">
        <f t="shared" si="280"/>
        <v>86</v>
      </c>
      <c r="J253" s="104">
        <f t="shared" ref="J253" si="281">J252-J251</f>
        <v>111</v>
      </c>
      <c r="K253" s="104">
        <f t="shared" ref="K253" si="282">K252-K251</f>
        <v>53</v>
      </c>
      <c r="L253" s="104"/>
      <c r="M253" s="104"/>
      <c r="N253" s="104">
        <f t="shared" ref="N253" si="283">N252-N251</f>
        <v>139</v>
      </c>
      <c r="O253" s="104">
        <f t="shared" ref="O253" si="284">O252-O251</f>
        <v>88</v>
      </c>
      <c r="P253" s="104">
        <f t="shared" ref="P253" si="285">P252-P251</f>
        <v>122</v>
      </c>
      <c r="Q253" s="104">
        <f t="shared" ref="Q253" si="286">Q252-Q251</f>
        <v>119</v>
      </c>
      <c r="R253" s="104">
        <f t="shared" ref="R253" si="287">R252-R251</f>
        <v>49</v>
      </c>
      <c r="S253" s="104"/>
      <c r="T253" s="104"/>
      <c r="U253" s="104">
        <f t="shared" ref="U253" si="288">U252-U251</f>
        <v>155</v>
      </c>
      <c r="V253" s="104">
        <f t="shared" ref="V253" si="289">V252-V251</f>
        <v>118</v>
      </c>
      <c r="W253" s="104">
        <f t="shared" ref="W253" si="290">W252-W251</f>
        <v>152</v>
      </c>
      <c r="X253" s="104">
        <f t="shared" ref="X253" si="291">X252-X251</f>
        <v>24</v>
      </c>
      <c r="Y253" s="104">
        <f t="shared" ref="Y253" si="292">Y252-Y251</f>
        <v>74</v>
      </c>
      <c r="Z253" s="104"/>
      <c r="AA253" s="104"/>
      <c r="AB253" s="104">
        <f t="shared" ref="AB253" si="293">AB252-AB251</f>
        <v>91</v>
      </c>
      <c r="AC253" s="277">
        <v>123</v>
      </c>
      <c r="AD253" s="277">
        <v>145</v>
      </c>
      <c r="AE253" s="270">
        <v>108</v>
      </c>
      <c r="AF253" s="270">
        <v>38</v>
      </c>
      <c r="AG253" s="270"/>
      <c r="AH253" s="270"/>
      <c r="AI253" s="153">
        <f t="shared" si="277"/>
        <v>1977</v>
      </c>
    </row>
    <row r="254" spans="1:36" ht="18.75" x14ac:dyDescent="0.25">
      <c r="A254" s="315"/>
      <c r="B254" s="301" t="s">
        <v>197</v>
      </c>
      <c r="C254" s="302"/>
      <c r="D254" s="104"/>
      <c r="E254" s="104"/>
      <c r="F254" s="104"/>
      <c r="G254" s="104">
        <f t="shared" ref="G254:I254" si="294">G252-G250</f>
        <v>113</v>
      </c>
      <c r="H254" s="104">
        <f t="shared" si="294"/>
        <v>50</v>
      </c>
      <c r="I254" s="104">
        <f t="shared" si="294"/>
        <v>86</v>
      </c>
      <c r="J254" s="104">
        <f t="shared" ref="J254:Y254" si="295">J252-J250</f>
        <v>100</v>
      </c>
      <c r="K254" s="104">
        <f t="shared" si="295"/>
        <v>41</v>
      </c>
      <c r="L254" s="104"/>
      <c r="M254" s="104"/>
      <c r="N254" s="104">
        <f t="shared" si="295"/>
        <v>125</v>
      </c>
      <c r="O254" s="104">
        <f t="shared" si="295"/>
        <v>83</v>
      </c>
      <c r="P254" s="104">
        <f t="shared" si="295"/>
        <v>115</v>
      </c>
      <c r="Q254" s="104">
        <f t="shared" si="295"/>
        <v>117</v>
      </c>
      <c r="R254" s="104">
        <f t="shared" si="295"/>
        <v>42</v>
      </c>
      <c r="S254" s="104"/>
      <c r="T254" s="104"/>
      <c r="U254" s="104">
        <f t="shared" si="295"/>
        <v>148</v>
      </c>
      <c r="V254" s="104">
        <f t="shared" si="295"/>
        <v>115</v>
      </c>
      <c r="W254" s="104">
        <f t="shared" si="295"/>
        <v>152</v>
      </c>
      <c r="X254" s="104">
        <f t="shared" si="295"/>
        <v>21</v>
      </c>
      <c r="Y254" s="104">
        <f t="shared" si="295"/>
        <v>58</v>
      </c>
      <c r="Z254" s="104"/>
      <c r="AA254" s="104"/>
      <c r="AB254" s="104">
        <f>IF(OR(AB252="",AB250=""),0,AB252-AB250)</f>
        <v>92</v>
      </c>
      <c r="AC254" s="277">
        <v>115</v>
      </c>
      <c r="AD254" s="277">
        <v>143</v>
      </c>
      <c r="AE254" s="270">
        <v>104</v>
      </c>
      <c r="AF254" s="270">
        <v>33</v>
      </c>
      <c r="AG254" s="270"/>
      <c r="AH254" s="270"/>
      <c r="AI254" s="153">
        <f t="shared" si="277"/>
        <v>1853</v>
      </c>
    </row>
    <row r="255" spans="1:36" ht="16.5" thickBot="1" x14ac:dyDescent="0.3">
      <c r="A255" s="315"/>
      <c r="B255" s="303" t="s">
        <v>116</v>
      </c>
      <c r="C255" s="304"/>
      <c r="D255" s="104"/>
      <c r="E255" s="104"/>
      <c r="F255" s="104"/>
      <c r="G255" s="104">
        <f t="shared" ref="G255:I255" si="296">G236+G238+G240+G242+G244+G246</f>
        <v>0</v>
      </c>
      <c r="H255" s="104">
        <f t="shared" si="296"/>
        <v>0</v>
      </c>
      <c r="I255" s="104">
        <f t="shared" si="296"/>
        <v>0</v>
      </c>
      <c r="J255" s="104">
        <f t="shared" ref="J255:AB255" si="297">J236+J238+J240+J242+J244+J246</f>
        <v>0</v>
      </c>
      <c r="K255" s="104">
        <f t="shared" si="297"/>
        <v>0</v>
      </c>
      <c r="L255" s="104"/>
      <c r="M255" s="104"/>
      <c r="N255" s="104">
        <f t="shared" si="297"/>
        <v>0</v>
      </c>
      <c r="O255" s="104">
        <f t="shared" si="297"/>
        <v>0</v>
      </c>
      <c r="P255" s="104">
        <f t="shared" si="297"/>
        <v>0</v>
      </c>
      <c r="Q255" s="104">
        <f t="shared" si="297"/>
        <v>0</v>
      </c>
      <c r="R255" s="104">
        <f t="shared" si="297"/>
        <v>0</v>
      </c>
      <c r="S255" s="104"/>
      <c r="T255" s="104"/>
      <c r="U255" s="104">
        <f t="shared" si="297"/>
        <v>0</v>
      </c>
      <c r="V255" s="104">
        <f t="shared" si="297"/>
        <v>0</v>
      </c>
      <c r="W255" s="104">
        <f t="shared" si="297"/>
        <v>0</v>
      </c>
      <c r="X255" s="104">
        <f t="shared" si="297"/>
        <v>0</v>
      </c>
      <c r="Y255" s="104">
        <f t="shared" si="297"/>
        <v>0</v>
      </c>
      <c r="Z255" s="104"/>
      <c r="AA255" s="104"/>
      <c r="AB255" s="104">
        <f t="shared" si="297"/>
        <v>0</v>
      </c>
      <c r="AC255" s="277">
        <v>0</v>
      </c>
      <c r="AD255" s="277">
        <v>0</v>
      </c>
      <c r="AE255" s="270">
        <v>0</v>
      </c>
      <c r="AF255" s="270">
        <v>0</v>
      </c>
      <c r="AG255" s="270"/>
      <c r="AH255" s="270"/>
      <c r="AI255" s="149">
        <f t="shared" si="277"/>
        <v>0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278"/>
      <c r="AD256" s="278"/>
      <c r="AE256" s="272"/>
      <c r="AF256" s="272"/>
      <c r="AG256" s="272"/>
      <c r="AH256" s="272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>
        <v>0</v>
      </c>
      <c r="H257" s="109">
        <v>0</v>
      </c>
      <c r="I257" s="109">
        <v>0</v>
      </c>
      <c r="J257" s="109">
        <v>0</v>
      </c>
      <c r="K257" s="109">
        <v>0</v>
      </c>
      <c r="L257" s="109"/>
      <c r="M257" s="109"/>
      <c r="N257" s="109">
        <v>0</v>
      </c>
      <c r="O257" s="109">
        <v>0</v>
      </c>
      <c r="P257" s="268">
        <v>0</v>
      </c>
      <c r="Q257" s="268">
        <v>0</v>
      </c>
      <c r="R257" s="268">
        <v>0</v>
      </c>
      <c r="S257" s="268"/>
      <c r="T257" s="268"/>
      <c r="U257" s="268">
        <v>0</v>
      </c>
      <c r="V257" s="268">
        <v>0</v>
      </c>
      <c r="W257" s="268">
        <v>0</v>
      </c>
      <c r="X257" s="268">
        <v>0</v>
      </c>
      <c r="Y257" s="268">
        <v>0</v>
      </c>
      <c r="Z257" s="268"/>
      <c r="AA257" s="268"/>
      <c r="AB257" s="268">
        <v>0</v>
      </c>
      <c r="AC257" s="274">
        <v>0</v>
      </c>
      <c r="AD257" s="274">
        <v>0</v>
      </c>
      <c r="AE257" s="268">
        <v>0</v>
      </c>
      <c r="AF257" s="268">
        <v>0</v>
      </c>
      <c r="AG257" s="268"/>
      <c r="AH257" s="268"/>
      <c r="AI257" s="110">
        <f t="shared" ref="AI257:AI278" si="298">SUM(D257:AH257)</f>
        <v>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>
        <v>9</v>
      </c>
      <c r="H258" s="181">
        <v>19</v>
      </c>
      <c r="I258" s="181">
        <v>18</v>
      </c>
      <c r="J258" s="181">
        <v>7</v>
      </c>
      <c r="K258" s="181">
        <v>18</v>
      </c>
      <c r="L258" s="181"/>
      <c r="M258" s="181"/>
      <c r="N258" s="181">
        <v>16</v>
      </c>
      <c r="O258" s="181">
        <v>10</v>
      </c>
      <c r="P258" s="269">
        <v>10</v>
      </c>
      <c r="Q258" s="269">
        <v>19</v>
      </c>
      <c r="R258" s="269">
        <v>14</v>
      </c>
      <c r="S258" s="269"/>
      <c r="T258" s="269"/>
      <c r="U258" s="269">
        <v>12</v>
      </c>
      <c r="V258" s="269">
        <v>16</v>
      </c>
      <c r="W258" s="269">
        <v>12</v>
      </c>
      <c r="X258" s="269">
        <v>17</v>
      </c>
      <c r="Y258" s="269">
        <v>20</v>
      </c>
      <c r="Z258" s="269"/>
      <c r="AA258" s="269"/>
      <c r="AB258" s="269">
        <v>15</v>
      </c>
      <c r="AC258" s="275">
        <v>24</v>
      </c>
      <c r="AD258" s="275">
        <v>8</v>
      </c>
      <c r="AE258" s="269">
        <v>16</v>
      </c>
      <c r="AF258" s="269">
        <v>28</v>
      </c>
      <c r="AG258" s="269"/>
      <c r="AH258" s="269"/>
      <c r="AI258" s="146">
        <f t="shared" si="298"/>
        <v>308</v>
      </c>
    </row>
    <row r="259" spans="1:35" ht="15.75" x14ac:dyDescent="0.25">
      <c r="A259" s="315"/>
      <c r="B259" s="296"/>
      <c r="C259" s="99" t="s">
        <v>103</v>
      </c>
      <c r="D259" s="181"/>
      <c r="E259" s="181"/>
      <c r="F259" s="181"/>
      <c r="G259" s="181">
        <v>0</v>
      </c>
      <c r="H259" s="181">
        <v>0</v>
      </c>
      <c r="I259" s="181">
        <v>0</v>
      </c>
      <c r="J259" s="181">
        <v>0</v>
      </c>
      <c r="K259" s="181">
        <v>0</v>
      </c>
      <c r="L259" s="181"/>
      <c r="M259" s="181"/>
      <c r="N259" s="181">
        <v>0</v>
      </c>
      <c r="O259" s="181">
        <v>0</v>
      </c>
      <c r="P259" s="269">
        <v>0</v>
      </c>
      <c r="Q259" s="269">
        <v>0</v>
      </c>
      <c r="R259" s="269">
        <v>0</v>
      </c>
      <c r="S259" s="269"/>
      <c r="T259" s="269"/>
      <c r="U259" s="269">
        <v>0</v>
      </c>
      <c r="V259" s="269">
        <v>0</v>
      </c>
      <c r="W259" s="269">
        <v>0</v>
      </c>
      <c r="X259" s="269">
        <v>0</v>
      </c>
      <c r="Y259" s="269">
        <v>0</v>
      </c>
      <c r="Z259" s="269"/>
      <c r="AA259" s="269"/>
      <c r="AB259" s="269">
        <v>0</v>
      </c>
      <c r="AC259" s="275">
        <v>0</v>
      </c>
      <c r="AD259" s="275">
        <v>0</v>
      </c>
      <c r="AE259" s="269">
        <v>0</v>
      </c>
      <c r="AF259" s="269">
        <v>0</v>
      </c>
      <c r="AG259" s="269"/>
      <c r="AH259" s="269"/>
      <c r="AI259" s="146">
        <f t="shared" si="298"/>
        <v>0</v>
      </c>
    </row>
    <row r="260" spans="1:35" ht="15.75" x14ac:dyDescent="0.25">
      <c r="A260" s="315"/>
      <c r="B260" s="296"/>
      <c r="C260" s="99" t="s">
        <v>117</v>
      </c>
      <c r="D260" s="181"/>
      <c r="E260" s="181"/>
      <c r="F260" s="181"/>
      <c r="G260" s="181">
        <v>8</v>
      </c>
      <c r="H260" s="181">
        <v>11</v>
      </c>
      <c r="I260" s="181">
        <v>9</v>
      </c>
      <c r="J260" s="181">
        <v>8</v>
      </c>
      <c r="K260" s="181">
        <v>14</v>
      </c>
      <c r="L260" s="181"/>
      <c r="M260" s="181"/>
      <c r="N260" s="181">
        <v>7</v>
      </c>
      <c r="O260" s="181">
        <v>11</v>
      </c>
      <c r="P260" s="269">
        <v>6</v>
      </c>
      <c r="Q260" s="269">
        <v>11</v>
      </c>
      <c r="R260" s="269">
        <v>7</v>
      </c>
      <c r="S260" s="269"/>
      <c r="T260" s="269"/>
      <c r="U260" s="269">
        <v>5</v>
      </c>
      <c r="V260" s="269">
        <v>9</v>
      </c>
      <c r="W260" s="269">
        <v>6</v>
      </c>
      <c r="X260" s="269">
        <v>10</v>
      </c>
      <c r="Y260" s="269">
        <v>18</v>
      </c>
      <c r="Z260" s="269"/>
      <c r="AA260" s="269"/>
      <c r="AB260" s="269">
        <v>8</v>
      </c>
      <c r="AC260" s="275">
        <v>10</v>
      </c>
      <c r="AD260" s="275">
        <v>5</v>
      </c>
      <c r="AE260" s="269">
        <v>8</v>
      </c>
      <c r="AF260" s="269">
        <v>19</v>
      </c>
      <c r="AG260" s="269"/>
      <c r="AH260" s="269"/>
      <c r="AI260" s="146">
        <f t="shared" si="298"/>
        <v>190</v>
      </c>
    </row>
    <row r="261" spans="1:35" ht="15.75" x14ac:dyDescent="0.25">
      <c r="A261" s="315"/>
      <c r="B261" s="296"/>
      <c r="C261" s="99" t="s">
        <v>118</v>
      </c>
      <c r="D261" s="181"/>
      <c r="E261" s="181"/>
      <c r="F261" s="181"/>
      <c r="G261" s="181">
        <v>0</v>
      </c>
      <c r="H261" s="181">
        <v>0</v>
      </c>
      <c r="I261" s="181">
        <v>0</v>
      </c>
      <c r="J261" s="181">
        <v>0</v>
      </c>
      <c r="K261" s="181">
        <v>0</v>
      </c>
      <c r="L261" s="181"/>
      <c r="M261" s="181"/>
      <c r="N261" s="181">
        <v>0</v>
      </c>
      <c r="O261" s="181">
        <v>0</v>
      </c>
      <c r="P261" s="269">
        <v>0</v>
      </c>
      <c r="Q261" s="269">
        <v>0</v>
      </c>
      <c r="R261" s="269">
        <v>0</v>
      </c>
      <c r="S261" s="269"/>
      <c r="T261" s="269"/>
      <c r="U261" s="269">
        <v>0</v>
      </c>
      <c r="V261" s="269">
        <v>0</v>
      </c>
      <c r="W261" s="269">
        <v>0</v>
      </c>
      <c r="X261" s="269">
        <v>0</v>
      </c>
      <c r="Y261" s="269">
        <v>0</v>
      </c>
      <c r="Z261" s="269"/>
      <c r="AA261" s="269"/>
      <c r="AB261" s="269">
        <v>0</v>
      </c>
      <c r="AC261" s="275">
        <v>0</v>
      </c>
      <c r="AD261" s="275">
        <v>0</v>
      </c>
      <c r="AE261" s="269">
        <v>0</v>
      </c>
      <c r="AF261" s="269">
        <v>0</v>
      </c>
      <c r="AG261" s="269"/>
      <c r="AH261" s="269"/>
      <c r="AI261" s="146">
        <f t="shared" si="298"/>
        <v>0</v>
      </c>
    </row>
    <row r="262" spans="1:35" ht="15.75" x14ac:dyDescent="0.25">
      <c r="A262" s="315"/>
      <c r="B262" s="296"/>
      <c r="C262" s="99" t="s">
        <v>104</v>
      </c>
      <c r="D262" s="181"/>
      <c r="E262" s="181"/>
      <c r="F262" s="181"/>
      <c r="G262" s="181">
        <v>127</v>
      </c>
      <c r="H262" s="181">
        <v>167</v>
      </c>
      <c r="I262" s="181">
        <v>177</v>
      </c>
      <c r="J262" s="181">
        <v>120</v>
      </c>
      <c r="K262" s="181">
        <v>141</v>
      </c>
      <c r="L262" s="181"/>
      <c r="M262" s="181"/>
      <c r="N262" s="181">
        <v>125</v>
      </c>
      <c r="O262" s="181">
        <v>132</v>
      </c>
      <c r="P262" s="269">
        <v>123</v>
      </c>
      <c r="Q262" s="269">
        <v>137</v>
      </c>
      <c r="R262" s="269">
        <v>138</v>
      </c>
      <c r="S262" s="269"/>
      <c r="T262" s="269"/>
      <c r="U262" s="269">
        <v>114</v>
      </c>
      <c r="V262" s="269">
        <v>112</v>
      </c>
      <c r="W262" s="269">
        <v>131</v>
      </c>
      <c r="X262" s="269">
        <v>128</v>
      </c>
      <c r="Y262" s="269">
        <v>131</v>
      </c>
      <c r="Z262" s="269"/>
      <c r="AA262" s="269"/>
      <c r="AB262" s="269">
        <v>123</v>
      </c>
      <c r="AC262" s="275">
        <v>153</v>
      </c>
      <c r="AD262" s="275">
        <v>121</v>
      </c>
      <c r="AE262" s="269">
        <v>115</v>
      </c>
      <c r="AF262" s="269">
        <v>152</v>
      </c>
      <c r="AG262" s="269"/>
      <c r="AH262" s="269"/>
      <c r="AI262" s="146">
        <f t="shared" si="298"/>
        <v>2667</v>
      </c>
    </row>
    <row r="263" spans="1:35" ht="15.75" x14ac:dyDescent="0.25">
      <c r="A263" s="315"/>
      <c r="B263" s="296"/>
      <c r="C263" s="99" t="s">
        <v>105</v>
      </c>
      <c r="D263" s="181"/>
      <c r="E263" s="181"/>
      <c r="F263" s="181"/>
      <c r="G263" s="181">
        <v>0</v>
      </c>
      <c r="H263" s="181">
        <v>0</v>
      </c>
      <c r="I263" s="181">
        <v>0</v>
      </c>
      <c r="J263" s="181">
        <v>0</v>
      </c>
      <c r="K263" s="181">
        <v>0</v>
      </c>
      <c r="L263" s="181"/>
      <c r="M263" s="181"/>
      <c r="N263" s="181">
        <v>0</v>
      </c>
      <c r="O263" s="181">
        <v>0</v>
      </c>
      <c r="P263" s="269">
        <v>0</v>
      </c>
      <c r="Q263" s="269">
        <v>0</v>
      </c>
      <c r="R263" s="269">
        <v>0</v>
      </c>
      <c r="S263" s="269"/>
      <c r="T263" s="269"/>
      <c r="U263" s="269">
        <v>0</v>
      </c>
      <c r="V263" s="269">
        <v>0</v>
      </c>
      <c r="W263" s="269">
        <v>0</v>
      </c>
      <c r="X263" s="269">
        <v>0</v>
      </c>
      <c r="Y263" s="269">
        <v>0</v>
      </c>
      <c r="Z263" s="269"/>
      <c r="AA263" s="269"/>
      <c r="AB263" s="269">
        <v>0</v>
      </c>
      <c r="AC263" s="275">
        <v>0</v>
      </c>
      <c r="AD263" s="275">
        <v>0</v>
      </c>
      <c r="AE263" s="269">
        <v>0</v>
      </c>
      <c r="AF263" s="269">
        <v>0</v>
      </c>
      <c r="AG263" s="269"/>
      <c r="AH263" s="269"/>
      <c r="AI263" s="146">
        <f t="shared" si="298"/>
        <v>0</v>
      </c>
    </row>
    <row r="264" spans="1:35" ht="15.75" x14ac:dyDescent="0.25">
      <c r="A264" s="315"/>
      <c r="B264" s="296"/>
      <c r="C264" s="99" t="s">
        <v>106</v>
      </c>
      <c r="D264" s="181"/>
      <c r="E264" s="181"/>
      <c r="F264" s="181"/>
      <c r="G264" s="181">
        <v>41</v>
      </c>
      <c r="H264" s="181">
        <v>64</v>
      </c>
      <c r="I264" s="181">
        <v>68</v>
      </c>
      <c r="J264" s="181">
        <v>40</v>
      </c>
      <c r="K264" s="181">
        <v>50</v>
      </c>
      <c r="L264" s="181"/>
      <c r="M264" s="181"/>
      <c r="N264" s="181">
        <v>31</v>
      </c>
      <c r="O264" s="181">
        <v>34</v>
      </c>
      <c r="P264" s="269">
        <v>41</v>
      </c>
      <c r="Q264" s="269">
        <v>53</v>
      </c>
      <c r="R264" s="269">
        <v>44</v>
      </c>
      <c r="S264" s="269"/>
      <c r="T264" s="269"/>
      <c r="U264" s="269">
        <v>41</v>
      </c>
      <c r="V264" s="269">
        <v>53</v>
      </c>
      <c r="W264" s="269">
        <v>40</v>
      </c>
      <c r="X264" s="269">
        <v>55</v>
      </c>
      <c r="Y264" s="269">
        <v>56</v>
      </c>
      <c r="Z264" s="269"/>
      <c r="AA264" s="269"/>
      <c r="AB264" s="269">
        <v>53</v>
      </c>
      <c r="AC264" s="275">
        <v>49</v>
      </c>
      <c r="AD264" s="275">
        <v>41</v>
      </c>
      <c r="AE264" s="269">
        <v>37</v>
      </c>
      <c r="AF264" s="269">
        <v>56</v>
      </c>
      <c r="AG264" s="269"/>
      <c r="AH264" s="269"/>
      <c r="AI264" s="146">
        <f t="shared" si="298"/>
        <v>947</v>
      </c>
    </row>
    <row r="265" spans="1:35" ht="15.75" x14ac:dyDescent="0.25">
      <c r="A265" s="315"/>
      <c r="B265" s="296"/>
      <c r="C265" s="99" t="s">
        <v>107</v>
      </c>
      <c r="D265" s="181"/>
      <c r="E265" s="181"/>
      <c r="F265" s="181"/>
      <c r="G265" s="181">
        <v>0</v>
      </c>
      <c r="H265" s="181">
        <v>0</v>
      </c>
      <c r="I265" s="181">
        <v>0</v>
      </c>
      <c r="J265" s="181">
        <v>0</v>
      </c>
      <c r="K265" s="181">
        <v>0</v>
      </c>
      <c r="L265" s="181"/>
      <c r="M265" s="181"/>
      <c r="N265" s="181">
        <v>0</v>
      </c>
      <c r="O265" s="181">
        <v>0</v>
      </c>
      <c r="P265" s="269">
        <v>0</v>
      </c>
      <c r="Q265" s="269">
        <v>0</v>
      </c>
      <c r="R265" s="269">
        <v>0</v>
      </c>
      <c r="S265" s="269"/>
      <c r="T265" s="269"/>
      <c r="U265" s="269">
        <v>0</v>
      </c>
      <c r="V265" s="269">
        <v>0</v>
      </c>
      <c r="W265" s="269">
        <v>0</v>
      </c>
      <c r="X265" s="269">
        <v>0</v>
      </c>
      <c r="Y265" s="269">
        <v>0</v>
      </c>
      <c r="Z265" s="269"/>
      <c r="AA265" s="269"/>
      <c r="AB265" s="269">
        <v>0</v>
      </c>
      <c r="AC265" s="275">
        <v>0</v>
      </c>
      <c r="AD265" s="275">
        <v>0</v>
      </c>
      <c r="AE265" s="269">
        <v>0</v>
      </c>
      <c r="AF265" s="269">
        <v>0</v>
      </c>
      <c r="AG265" s="269"/>
      <c r="AH265" s="269"/>
      <c r="AI265" s="146">
        <f t="shared" si="298"/>
        <v>0</v>
      </c>
    </row>
    <row r="266" spans="1:35" ht="15.75" x14ac:dyDescent="0.25">
      <c r="A266" s="315"/>
      <c r="B266" s="296"/>
      <c r="C266" s="99" t="s">
        <v>108</v>
      </c>
      <c r="D266" s="181"/>
      <c r="E266" s="181"/>
      <c r="F266" s="181"/>
      <c r="G266" s="181">
        <v>56</v>
      </c>
      <c r="H266" s="181">
        <v>63</v>
      </c>
      <c r="I266" s="181">
        <v>69</v>
      </c>
      <c r="J266" s="181">
        <v>41</v>
      </c>
      <c r="K266" s="181">
        <v>62</v>
      </c>
      <c r="L266" s="181"/>
      <c r="M266" s="181"/>
      <c r="N266" s="181">
        <v>53</v>
      </c>
      <c r="O266" s="181">
        <v>58</v>
      </c>
      <c r="P266" s="269">
        <v>50</v>
      </c>
      <c r="Q266" s="269">
        <v>54</v>
      </c>
      <c r="R266" s="269">
        <v>50</v>
      </c>
      <c r="S266" s="269"/>
      <c r="T266" s="269"/>
      <c r="U266" s="269">
        <v>42</v>
      </c>
      <c r="V266" s="269">
        <v>51</v>
      </c>
      <c r="W266" s="269">
        <v>72</v>
      </c>
      <c r="X266" s="269">
        <v>64</v>
      </c>
      <c r="Y266" s="269">
        <v>61</v>
      </c>
      <c r="Z266" s="269"/>
      <c r="AA266" s="269"/>
      <c r="AB266" s="269">
        <v>68</v>
      </c>
      <c r="AC266" s="275">
        <v>66</v>
      </c>
      <c r="AD266" s="275">
        <v>56</v>
      </c>
      <c r="AE266" s="269">
        <v>65</v>
      </c>
      <c r="AF266" s="269">
        <v>74</v>
      </c>
      <c r="AG266" s="269"/>
      <c r="AH266" s="269"/>
      <c r="AI266" s="146">
        <f t="shared" si="298"/>
        <v>1175</v>
      </c>
    </row>
    <row r="267" spans="1:35" ht="15.75" x14ac:dyDescent="0.25">
      <c r="A267" s="315"/>
      <c r="B267" s="296"/>
      <c r="C267" s="99" t="s">
        <v>109</v>
      </c>
      <c r="D267" s="181"/>
      <c r="E267" s="181"/>
      <c r="F267" s="181"/>
      <c r="G267" s="181">
        <v>0</v>
      </c>
      <c r="H267" s="181">
        <v>0</v>
      </c>
      <c r="I267" s="181">
        <v>0</v>
      </c>
      <c r="J267" s="181">
        <v>0</v>
      </c>
      <c r="K267" s="181">
        <v>0</v>
      </c>
      <c r="L267" s="181"/>
      <c r="M267" s="181"/>
      <c r="N267" s="181">
        <v>0</v>
      </c>
      <c r="O267" s="181">
        <v>0</v>
      </c>
      <c r="P267" s="269">
        <v>0</v>
      </c>
      <c r="Q267" s="269">
        <v>0</v>
      </c>
      <c r="R267" s="269">
        <v>0</v>
      </c>
      <c r="S267" s="269"/>
      <c r="T267" s="269"/>
      <c r="U267" s="269">
        <v>0</v>
      </c>
      <c r="V267" s="269">
        <v>0</v>
      </c>
      <c r="W267" s="269">
        <v>0</v>
      </c>
      <c r="X267" s="269">
        <v>0</v>
      </c>
      <c r="Y267" s="269">
        <v>0</v>
      </c>
      <c r="Z267" s="269"/>
      <c r="AA267" s="269"/>
      <c r="AB267" s="269">
        <v>0</v>
      </c>
      <c r="AC267" s="275">
        <v>0</v>
      </c>
      <c r="AD267" s="275">
        <v>0</v>
      </c>
      <c r="AE267" s="269">
        <v>0</v>
      </c>
      <c r="AF267" s="269">
        <v>0</v>
      </c>
      <c r="AG267" s="269"/>
      <c r="AH267" s="269"/>
      <c r="AI267" s="146">
        <f t="shared" si="298"/>
        <v>0</v>
      </c>
    </row>
    <row r="268" spans="1:35" ht="15.75" x14ac:dyDescent="0.25">
      <c r="A268" s="315"/>
      <c r="B268" s="296"/>
      <c r="C268" s="99" t="s">
        <v>110</v>
      </c>
      <c r="D268" s="181"/>
      <c r="E268" s="181"/>
      <c r="F268" s="181"/>
      <c r="G268" s="181">
        <v>15</v>
      </c>
      <c r="H268" s="181">
        <v>30</v>
      </c>
      <c r="I268" s="181">
        <v>29</v>
      </c>
      <c r="J268" s="181">
        <v>11</v>
      </c>
      <c r="K268" s="181">
        <v>19</v>
      </c>
      <c r="L268" s="181"/>
      <c r="M268" s="181"/>
      <c r="N268" s="181">
        <v>19</v>
      </c>
      <c r="O268" s="181">
        <v>10</v>
      </c>
      <c r="P268" s="269">
        <v>11</v>
      </c>
      <c r="Q268" s="269">
        <v>10</v>
      </c>
      <c r="R268" s="269">
        <v>10</v>
      </c>
      <c r="S268" s="269"/>
      <c r="T268" s="269"/>
      <c r="U268" s="269">
        <v>16</v>
      </c>
      <c r="V268" s="269">
        <v>11</v>
      </c>
      <c r="W268" s="269">
        <v>23</v>
      </c>
      <c r="X268" s="269">
        <v>26</v>
      </c>
      <c r="Y268" s="269">
        <v>18</v>
      </c>
      <c r="Z268" s="269"/>
      <c r="AA268" s="269"/>
      <c r="AB268" s="269">
        <v>28</v>
      </c>
      <c r="AC268" s="275">
        <v>14</v>
      </c>
      <c r="AD268" s="275">
        <v>13</v>
      </c>
      <c r="AE268" s="269">
        <v>18</v>
      </c>
      <c r="AF268" s="269">
        <v>26</v>
      </c>
      <c r="AG268" s="269"/>
      <c r="AH268" s="269"/>
      <c r="AI268" s="146">
        <f t="shared" si="298"/>
        <v>357</v>
      </c>
    </row>
    <row r="269" spans="1:35" ht="15.75" x14ac:dyDescent="0.25">
      <c r="A269" s="315"/>
      <c r="B269" s="296"/>
      <c r="C269" s="99" t="s">
        <v>111</v>
      </c>
      <c r="D269" s="181"/>
      <c r="E269" s="181"/>
      <c r="F269" s="181"/>
      <c r="G269" s="181">
        <v>0</v>
      </c>
      <c r="H269" s="181">
        <v>0</v>
      </c>
      <c r="I269" s="181">
        <v>0</v>
      </c>
      <c r="J269" s="181">
        <v>0</v>
      </c>
      <c r="K269" s="181">
        <v>0</v>
      </c>
      <c r="L269" s="181"/>
      <c r="M269" s="181"/>
      <c r="N269" s="181">
        <v>0</v>
      </c>
      <c r="O269" s="181">
        <v>0</v>
      </c>
      <c r="P269" s="269">
        <v>0</v>
      </c>
      <c r="Q269" s="269">
        <v>0</v>
      </c>
      <c r="R269" s="269">
        <v>0</v>
      </c>
      <c r="S269" s="269"/>
      <c r="T269" s="269"/>
      <c r="U269" s="269">
        <v>0</v>
      </c>
      <c r="V269" s="269">
        <v>0</v>
      </c>
      <c r="W269" s="269">
        <v>0</v>
      </c>
      <c r="X269" s="269">
        <v>0</v>
      </c>
      <c r="Y269" s="269">
        <v>0</v>
      </c>
      <c r="Z269" s="269"/>
      <c r="AA269" s="269"/>
      <c r="AB269" s="269">
        <v>0</v>
      </c>
      <c r="AC269" s="275">
        <v>0</v>
      </c>
      <c r="AD269" s="275">
        <v>0</v>
      </c>
      <c r="AE269" s="269">
        <v>0</v>
      </c>
      <c r="AF269" s="269">
        <v>0</v>
      </c>
      <c r="AG269" s="269"/>
      <c r="AH269" s="269"/>
      <c r="AI269" s="146">
        <f t="shared" si="298"/>
        <v>0</v>
      </c>
    </row>
    <row r="270" spans="1:35" ht="15.75" x14ac:dyDescent="0.25">
      <c r="A270" s="315"/>
      <c r="B270" s="296"/>
      <c r="C270" s="99" t="s">
        <v>112</v>
      </c>
      <c r="D270" s="181"/>
      <c r="E270" s="181"/>
      <c r="F270" s="181"/>
      <c r="G270" s="181">
        <v>0</v>
      </c>
      <c r="H270" s="181">
        <v>0</v>
      </c>
      <c r="I270" s="181">
        <v>0</v>
      </c>
      <c r="J270" s="181">
        <v>0</v>
      </c>
      <c r="K270" s="181">
        <v>0</v>
      </c>
      <c r="L270" s="181"/>
      <c r="M270" s="181"/>
      <c r="N270" s="181">
        <v>0</v>
      </c>
      <c r="O270" s="181">
        <v>0</v>
      </c>
      <c r="P270" s="269">
        <v>0</v>
      </c>
      <c r="Q270" s="269">
        <v>0</v>
      </c>
      <c r="R270" s="269">
        <v>1</v>
      </c>
      <c r="S270" s="269"/>
      <c r="T270" s="269"/>
      <c r="U270" s="269">
        <v>1</v>
      </c>
      <c r="V270" s="269">
        <v>0</v>
      </c>
      <c r="W270" s="269">
        <v>0</v>
      </c>
      <c r="X270" s="269">
        <v>0</v>
      </c>
      <c r="Y270" s="269">
        <v>0</v>
      </c>
      <c r="Z270" s="269"/>
      <c r="AA270" s="269"/>
      <c r="AB270" s="269">
        <v>1</v>
      </c>
      <c r="AC270" s="275">
        <v>2</v>
      </c>
      <c r="AD270" s="275">
        <v>0</v>
      </c>
      <c r="AE270" s="269">
        <v>0</v>
      </c>
      <c r="AF270" s="269">
        <v>3</v>
      </c>
      <c r="AG270" s="269"/>
      <c r="AH270" s="269"/>
      <c r="AI270" s="147">
        <f t="shared" si="298"/>
        <v>8</v>
      </c>
    </row>
    <row r="271" spans="1:35" ht="15.75" x14ac:dyDescent="0.25">
      <c r="A271" s="315"/>
      <c r="B271" s="296"/>
      <c r="C271" s="99" t="s">
        <v>113</v>
      </c>
      <c r="D271" s="181"/>
      <c r="E271" s="181"/>
      <c r="F271" s="181"/>
      <c r="G271" s="181">
        <v>0</v>
      </c>
      <c r="H271" s="181">
        <v>0</v>
      </c>
      <c r="I271" s="181">
        <v>0</v>
      </c>
      <c r="J271" s="181">
        <v>0</v>
      </c>
      <c r="K271" s="181">
        <v>0</v>
      </c>
      <c r="L271" s="181"/>
      <c r="M271" s="181"/>
      <c r="N271" s="181">
        <v>0</v>
      </c>
      <c r="O271" s="181">
        <v>0</v>
      </c>
      <c r="P271" s="269">
        <v>1</v>
      </c>
      <c r="Q271" s="269">
        <v>0</v>
      </c>
      <c r="R271" s="269">
        <v>0</v>
      </c>
      <c r="S271" s="269"/>
      <c r="T271" s="269"/>
      <c r="U271" s="269">
        <v>0</v>
      </c>
      <c r="V271" s="269">
        <v>0</v>
      </c>
      <c r="W271" s="269">
        <v>0</v>
      </c>
      <c r="X271" s="269">
        <v>0</v>
      </c>
      <c r="Y271" s="269">
        <v>0</v>
      </c>
      <c r="Z271" s="269"/>
      <c r="AA271" s="269"/>
      <c r="AB271" s="269">
        <v>0</v>
      </c>
      <c r="AC271" s="275">
        <v>0</v>
      </c>
      <c r="AD271" s="275">
        <v>0</v>
      </c>
      <c r="AE271" s="269">
        <v>0</v>
      </c>
      <c r="AF271" s="269">
        <v>0</v>
      </c>
      <c r="AG271" s="269"/>
      <c r="AH271" s="269"/>
      <c r="AI271" s="147">
        <f t="shared" si="298"/>
        <v>1</v>
      </c>
    </row>
    <row r="272" spans="1:35" ht="16.5" thickBot="1" x14ac:dyDescent="0.3">
      <c r="A272" s="315"/>
      <c r="B272" s="296"/>
      <c r="C272" s="100" t="s">
        <v>114</v>
      </c>
      <c r="D272" s="181"/>
      <c r="E272" s="181"/>
      <c r="F272" s="181"/>
      <c r="G272" s="181">
        <v>24</v>
      </c>
      <c r="H272" s="181">
        <v>0</v>
      </c>
      <c r="I272" s="181">
        <v>5</v>
      </c>
      <c r="J272" s="181">
        <v>31</v>
      </c>
      <c r="K272" s="181">
        <v>67</v>
      </c>
      <c r="L272" s="181"/>
      <c r="M272" s="181"/>
      <c r="N272" s="181">
        <v>26</v>
      </c>
      <c r="O272" s="181">
        <v>9</v>
      </c>
      <c r="P272" s="269">
        <v>10</v>
      </c>
      <c r="Q272" s="269">
        <v>27</v>
      </c>
      <c r="R272" s="269">
        <v>14</v>
      </c>
      <c r="S272" s="269"/>
      <c r="T272" s="269"/>
      <c r="U272" s="269">
        <v>17</v>
      </c>
      <c r="V272" s="269">
        <v>36</v>
      </c>
      <c r="W272" s="269">
        <v>0</v>
      </c>
      <c r="X272" s="269">
        <v>2</v>
      </c>
      <c r="Y272" s="269">
        <v>47</v>
      </c>
      <c r="Z272" s="269"/>
      <c r="AA272" s="269"/>
      <c r="AB272" s="269">
        <v>11</v>
      </c>
      <c r="AC272" s="275">
        <v>1</v>
      </c>
      <c r="AD272" s="275">
        <v>22</v>
      </c>
      <c r="AE272" s="269">
        <v>23</v>
      </c>
      <c r="AF272" s="269">
        <v>5</v>
      </c>
      <c r="AG272" s="269"/>
      <c r="AH272" s="269"/>
      <c r="AI272" s="151">
        <f t="shared" si="298"/>
        <v>377</v>
      </c>
    </row>
    <row r="273" spans="1:36" ht="18.75" x14ac:dyDescent="0.25">
      <c r="A273" s="315"/>
      <c r="B273" s="297" t="s">
        <v>72</v>
      </c>
      <c r="C273" s="298"/>
      <c r="D273" s="182"/>
      <c r="E273" s="182"/>
      <c r="F273" s="182"/>
      <c r="G273" s="182">
        <f t="shared" ref="G273:I273" si="299">SUM(G258:G272)</f>
        <v>280</v>
      </c>
      <c r="H273" s="182">
        <f t="shared" si="299"/>
        <v>354</v>
      </c>
      <c r="I273" s="182">
        <f t="shared" si="299"/>
        <v>375</v>
      </c>
      <c r="J273" s="182">
        <f t="shared" ref="J273" si="300">SUM(J258:J272)</f>
        <v>258</v>
      </c>
      <c r="K273" s="182">
        <f t="shared" ref="K273:AC273" si="301">IF(SUM(K258:K269,K272)=0,"",SUM(K258:K269,K272))</f>
        <v>371</v>
      </c>
      <c r="L273" s="182" t="str">
        <f t="shared" si="301"/>
        <v/>
      </c>
      <c r="M273" s="182" t="str">
        <f t="shared" si="301"/>
        <v/>
      </c>
      <c r="N273" s="182">
        <f t="shared" si="301"/>
        <v>277</v>
      </c>
      <c r="O273" s="182">
        <f t="shared" si="301"/>
        <v>264</v>
      </c>
      <c r="P273" s="182">
        <f t="shared" ref="P273" si="302">IF(SUM(P258:P269,P272)=0,"",SUM(P258:P269,P272))</f>
        <v>251</v>
      </c>
      <c r="Q273" s="182">
        <f t="shared" si="301"/>
        <v>311</v>
      </c>
      <c r="R273" s="182">
        <f t="shared" si="301"/>
        <v>277</v>
      </c>
      <c r="S273" s="182" t="str">
        <f t="shared" si="301"/>
        <v/>
      </c>
      <c r="T273" s="182" t="str">
        <f t="shared" si="301"/>
        <v/>
      </c>
      <c r="U273" s="182">
        <f t="shared" si="301"/>
        <v>247</v>
      </c>
      <c r="V273" s="182">
        <f t="shared" si="301"/>
        <v>288</v>
      </c>
      <c r="W273" s="182">
        <f t="shared" si="301"/>
        <v>284</v>
      </c>
      <c r="X273" s="182">
        <f t="shared" si="301"/>
        <v>302</v>
      </c>
      <c r="Y273" s="182">
        <f t="shared" si="301"/>
        <v>351</v>
      </c>
      <c r="Z273" s="182" t="str">
        <f t="shared" si="301"/>
        <v/>
      </c>
      <c r="AA273" s="182" t="str">
        <f t="shared" si="301"/>
        <v/>
      </c>
      <c r="AB273" s="182">
        <f t="shared" si="301"/>
        <v>306</v>
      </c>
      <c r="AC273" s="182">
        <f t="shared" si="301"/>
        <v>317</v>
      </c>
      <c r="AD273" s="276">
        <f>SUM(AD258:AD272)</f>
        <v>266</v>
      </c>
      <c r="AE273" s="276">
        <f>SUM(AE258:AE272)</f>
        <v>282</v>
      </c>
      <c r="AF273" s="271">
        <v>360</v>
      </c>
      <c r="AG273" s="271"/>
      <c r="AH273" s="271"/>
      <c r="AI273" s="150">
        <f t="shared" si="298"/>
        <v>6021</v>
      </c>
    </row>
    <row r="274" spans="1:36" ht="18.75" x14ac:dyDescent="0.25">
      <c r="A274" s="315"/>
      <c r="B274" s="299" t="s">
        <v>71</v>
      </c>
      <c r="C274" s="300"/>
      <c r="D274" s="104"/>
      <c r="E274" s="104"/>
      <c r="F274" s="104"/>
      <c r="G274" s="104">
        <v>278</v>
      </c>
      <c r="H274" s="104">
        <v>354</v>
      </c>
      <c r="I274" s="104">
        <v>373</v>
      </c>
      <c r="J274" s="104">
        <v>258</v>
      </c>
      <c r="K274" s="104">
        <v>368</v>
      </c>
      <c r="L274" s="104"/>
      <c r="M274" s="104"/>
      <c r="N274" s="104">
        <v>275</v>
      </c>
      <c r="O274" s="104">
        <v>264</v>
      </c>
      <c r="P274" s="270">
        <v>250</v>
      </c>
      <c r="Q274" s="270">
        <v>306</v>
      </c>
      <c r="R274" s="270">
        <v>275</v>
      </c>
      <c r="S274" s="270"/>
      <c r="T274" s="270"/>
      <c r="U274" s="270">
        <v>245</v>
      </c>
      <c r="V274" s="270">
        <v>283</v>
      </c>
      <c r="W274" s="270">
        <v>283</v>
      </c>
      <c r="X274" s="270">
        <v>301</v>
      </c>
      <c r="Y274" s="270">
        <v>350</v>
      </c>
      <c r="Z274" s="270"/>
      <c r="AA274" s="270"/>
      <c r="AB274" s="270">
        <v>306</v>
      </c>
      <c r="AC274" s="277">
        <v>316</v>
      </c>
      <c r="AD274" s="277">
        <v>260</v>
      </c>
      <c r="AE274" s="277">
        <v>260</v>
      </c>
      <c r="AF274" s="270">
        <v>360</v>
      </c>
      <c r="AG274" s="270"/>
      <c r="AH274" s="270"/>
      <c r="AI274" s="145">
        <f t="shared" si="298"/>
        <v>5965</v>
      </c>
    </row>
    <row r="275" spans="1:36" ht="18.75" x14ac:dyDescent="0.25">
      <c r="A275" s="315"/>
      <c r="B275" s="301" t="s">
        <v>115</v>
      </c>
      <c r="C275" s="302"/>
      <c r="D275" s="104"/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277">
        <v>400</v>
      </c>
      <c r="AD275" s="277">
        <v>400</v>
      </c>
      <c r="AE275" s="277">
        <v>400</v>
      </c>
      <c r="AF275" s="270">
        <v>400</v>
      </c>
      <c r="AG275" s="270"/>
      <c r="AH275" s="270"/>
      <c r="AI275" s="146">
        <f t="shared" si="298"/>
        <v>8000</v>
      </c>
    </row>
    <row r="276" spans="1:36" ht="18.75" x14ac:dyDescent="0.25">
      <c r="A276" s="315"/>
      <c r="B276" s="301" t="s">
        <v>125</v>
      </c>
      <c r="C276" s="302"/>
      <c r="D276" s="104"/>
      <c r="E276" s="104"/>
      <c r="F276" s="104"/>
      <c r="G276" s="104">
        <f t="shared" ref="G276:I276" si="303">G275-G274</f>
        <v>122</v>
      </c>
      <c r="H276" s="104">
        <f t="shared" si="303"/>
        <v>46</v>
      </c>
      <c r="I276" s="104">
        <f t="shared" si="303"/>
        <v>27</v>
      </c>
      <c r="J276" s="104">
        <f t="shared" ref="J276" si="304">J275-J274</f>
        <v>142</v>
      </c>
      <c r="K276" s="104">
        <f t="shared" ref="K276" si="305">K275-K274</f>
        <v>32</v>
      </c>
      <c r="L276" s="104"/>
      <c r="M276" s="104"/>
      <c r="N276" s="104">
        <f t="shared" ref="N276" si="306">N275-N274</f>
        <v>125</v>
      </c>
      <c r="O276" s="104">
        <f t="shared" ref="O276" si="307">O275-O274</f>
        <v>136</v>
      </c>
      <c r="P276" s="104">
        <f t="shared" ref="P276" si="308">P275-P274</f>
        <v>150</v>
      </c>
      <c r="Q276" s="104">
        <f t="shared" ref="Q276" si="309">Q275-Q274</f>
        <v>94</v>
      </c>
      <c r="R276" s="104">
        <f t="shared" ref="R276" si="310">R275-R274</f>
        <v>125</v>
      </c>
      <c r="S276" s="104"/>
      <c r="T276" s="104"/>
      <c r="U276" s="104">
        <f t="shared" ref="U276" si="311">U275-U274</f>
        <v>155</v>
      </c>
      <c r="V276" s="104">
        <f t="shared" ref="V276" si="312">V275-V274</f>
        <v>117</v>
      </c>
      <c r="W276" s="104">
        <f t="shared" ref="W276" si="313">W275-W274</f>
        <v>117</v>
      </c>
      <c r="X276" s="104">
        <f t="shared" ref="X276" si="314">X275-X274</f>
        <v>99</v>
      </c>
      <c r="Y276" s="104">
        <f t="shared" ref="Y276" si="315">Y275-Y274</f>
        <v>50</v>
      </c>
      <c r="Z276" s="104"/>
      <c r="AA276" s="104"/>
      <c r="AB276" s="104">
        <f t="shared" ref="AB276" si="316">AB275-AB274</f>
        <v>94</v>
      </c>
      <c r="AC276" s="277">
        <v>84</v>
      </c>
      <c r="AD276" s="277">
        <f>AD275-AD274</f>
        <v>140</v>
      </c>
      <c r="AE276" s="277">
        <f>AE275-AE274</f>
        <v>140</v>
      </c>
      <c r="AF276" s="270">
        <v>40</v>
      </c>
      <c r="AG276" s="270"/>
      <c r="AH276" s="270"/>
      <c r="AI276" s="153">
        <f t="shared" si="298"/>
        <v>2035</v>
      </c>
    </row>
    <row r="277" spans="1:36" ht="18.75" x14ac:dyDescent="0.25">
      <c r="A277" s="315"/>
      <c r="B277" s="301" t="s">
        <v>197</v>
      </c>
      <c r="C277" s="302"/>
      <c r="D277" s="104"/>
      <c r="E277" s="104"/>
      <c r="F277" s="104"/>
      <c r="G277" s="104">
        <f t="shared" ref="G277:I277" si="317">G275-G273</f>
        <v>120</v>
      </c>
      <c r="H277" s="104">
        <f t="shared" si="317"/>
        <v>46</v>
      </c>
      <c r="I277" s="104">
        <f t="shared" si="317"/>
        <v>25</v>
      </c>
      <c r="J277" s="104">
        <f t="shared" ref="J277:R277" si="318">J275-J273</f>
        <v>142</v>
      </c>
      <c r="K277" s="104">
        <f t="shared" si="318"/>
        <v>29</v>
      </c>
      <c r="L277" s="104"/>
      <c r="M277" s="104"/>
      <c r="N277" s="104">
        <f t="shared" si="318"/>
        <v>123</v>
      </c>
      <c r="O277" s="104">
        <f t="shared" si="318"/>
        <v>136</v>
      </c>
      <c r="P277" s="104">
        <f t="shared" si="318"/>
        <v>149</v>
      </c>
      <c r="Q277" s="104">
        <f t="shared" si="318"/>
        <v>89</v>
      </c>
      <c r="R277" s="104">
        <f t="shared" si="318"/>
        <v>123</v>
      </c>
      <c r="S277" s="104"/>
      <c r="T277" s="104"/>
      <c r="U277" s="104">
        <f t="shared" ref="U277:Y277" si="319">IF(OR(U275="",U273=""),0,U275-U273)</f>
        <v>153</v>
      </c>
      <c r="V277" s="104">
        <f t="shared" si="319"/>
        <v>112</v>
      </c>
      <c r="W277" s="104">
        <f t="shared" si="319"/>
        <v>116</v>
      </c>
      <c r="X277" s="104">
        <f t="shared" si="319"/>
        <v>98</v>
      </c>
      <c r="Y277" s="104">
        <f t="shared" si="319"/>
        <v>49</v>
      </c>
      <c r="Z277" s="104"/>
      <c r="AA277" s="104"/>
      <c r="AB277" s="104">
        <f>IF(OR(AB275="",AB273=""),0,AB275-AB273)</f>
        <v>94</v>
      </c>
      <c r="AC277" s="277">
        <v>83</v>
      </c>
      <c r="AD277" s="277">
        <f>AD275-AD273</f>
        <v>134</v>
      </c>
      <c r="AE277" s="277">
        <f>AE275-AE273</f>
        <v>118</v>
      </c>
      <c r="AF277" s="270">
        <v>40</v>
      </c>
      <c r="AG277" s="270"/>
      <c r="AH277" s="270"/>
      <c r="AI277" s="153">
        <f t="shared" si="298"/>
        <v>1979</v>
      </c>
    </row>
    <row r="278" spans="1:36" ht="16.5" thickBot="1" x14ac:dyDescent="0.3">
      <c r="A278" s="315"/>
      <c r="B278" s="303" t="s">
        <v>116</v>
      </c>
      <c r="C278" s="304"/>
      <c r="D278" s="104"/>
      <c r="E278" s="104"/>
      <c r="F278" s="104"/>
      <c r="G278" s="104">
        <f t="shared" ref="G278:I278" si="320">G259+G261+G263+G265+G267+G269</f>
        <v>0</v>
      </c>
      <c r="H278" s="104">
        <f t="shared" si="320"/>
        <v>0</v>
      </c>
      <c r="I278" s="104">
        <f t="shared" si="320"/>
        <v>0</v>
      </c>
      <c r="J278" s="104">
        <f t="shared" ref="J278:AB278" si="321">J259+J261+J263+J265+J267+J269</f>
        <v>0</v>
      </c>
      <c r="K278" s="104">
        <f t="shared" si="321"/>
        <v>0</v>
      </c>
      <c r="L278" s="104"/>
      <c r="M278" s="104"/>
      <c r="N278" s="104">
        <f t="shared" si="321"/>
        <v>0</v>
      </c>
      <c r="O278" s="104">
        <f t="shared" si="321"/>
        <v>0</v>
      </c>
      <c r="P278" s="104">
        <f t="shared" si="321"/>
        <v>0</v>
      </c>
      <c r="Q278" s="104">
        <f t="shared" si="321"/>
        <v>0</v>
      </c>
      <c r="R278" s="104">
        <f t="shared" si="321"/>
        <v>0</v>
      </c>
      <c r="S278" s="104"/>
      <c r="T278" s="104"/>
      <c r="U278" s="104">
        <f t="shared" si="321"/>
        <v>0</v>
      </c>
      <c r="V278" s="104">
        <f t="shared" si="321"/>
        <v>0</v>
      </c>
      <c r="W278" s="104">
        <f t="shared" si="321"/>
        <v>0</v>
      </c>
      <c r="X278" s="104">
        <f t="shared" si="321"/>
        <v>0</v>
      </c>
      <c r="Y278" s="104">
        <f t="shared" si="321"/>
        <v>0</v>
      </c>
      <c r="Z278" s="104"/>
      <c r="AA278" s="104"/>
      <c r="AB278" s="104">
        <f t="shared" si="321"/>
        <v>0</v>
      </c>
      <c r="AC278" s="277">
        <v>0</v>
      </c>
      <c r="AD278" s="277">
        <f>AD259+AD261+AD263+AD265+AD267+AD269</f>
        <v>0</v>
      </c>
      <c r="AE278" s="277">
        <f>AE259+AE261+AE263+AE265+AE267+AE269</f>
        <v>0</v>
      </c>
      <c r="AF278" s="270">
        <v>0</v>
      </c>
      <c r="AG278" s="270"/>
      <c r="AH278" s="270"/>
      <c r="AI278" s="149">
        <f t="shared" si="298"/>
        <v>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278"/>
      <c r="AD279" s="278"/>
      <c r="AE279" s="272"/>
      <c r="AF279" s="272"/>
      <c r="AG279" s="272"/>
      <c r="AH279" s="272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>
        <v>0</v>
      </c>
      <c r="H280" s="109">
        <v>0</v>
      </c>
      <c r="I280" s="109">
        <v>0</v>
      </c>
      <c r="J280" s="109">
        <v>0</v>
      </c>
      <c r="K280" s="109">
        <v>0</v>
      </c>
      <c r="L280" s="109"/>
      <c r="M280" s="109"/>
      <c r="N280" s="109">
        <v>0</v>
      </c>
      <c r="O280" s="109">
        <v>0</v>
      </c>
      <c r="P280" s="268">
        <v>0</v>
      </c>
      <c r="Q280" s="268">
        <v>0</v>
      </c>
      <c r="R280" s="268">
        <v>0</v>
      </c>
      <c r="S280" s="268"/>
      <c r="T280" s="268"/>
      <c r="U280" s="268">
        <v>0</v>
      </c>
      <c r="V280" s="268">
        <v>0</v>
      </c>
      <c r="W280" s="268">
        <v>0</v>
      </c>
      <c r="X280" s="268">
        <v>0</v>
      </c>
      <c r="Y280" s="268">
        <v>0</v>
      </c>
      <c r="Z280" s="268"/>
      <c r="AA280" s="268"/>
      <c r="AB280" s="268">
        <v>0</v>
      </c>
      <c r="AC280" s="274">
        <v>0</v>
      </c>
      <c r="AD280" s="274">
        <v>0</v>
      </c>
      <c r="AE280" s="268">
        <v>0</v>
      </c>
      <c r="AF280" s="268">
        <v>0</v>
      </c>
      <c r="AG280" s="268"/>
      <c r="AH280" s="268"/>
      <c r="AI280" s="110">
        <f t="shared" ref="AI280:AI301" si="322">SUM(D280:AH280)</f>
        <v>0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>
        <v>44</v>
      </c>
      <c r="H281" s="181">
        <v>55</v>
      </c>
      <c r="I281" s="181">
        <v>56</v>
      </c>
      <c r="J281" s="181">
        <v>48</v>
      </c>
      <c r="K281" s="181">
        <v>46</v>
      </c>
      <c r="L281" s="181"/>
      <c r="M281" s="181"/>
      <c r="N281" s="181">
        <v>40</v>
      </c>
      <c r="O281" s="181">
        <v>46</v>
      </c>
      <c r="P281" s="269">
        <v>49</v>
      </c>
      <c r="Q281" s="269">
        <v>52</v>
      </c>
      <c r="R281" s="269">
        <v>26</v>
      </c>
      <c r="S281" s="269"/>
      <c r="T281" s="269"/>
      <c r="U281" s="269">
        <v>43</v>
      </c>
      <c r="V281" s="269">
        <v>50</v>
      </c>
      <c r="W281" s="269">
        <v>56</v>
      </c>
      <c r="X281" s="269">
        <v>56</v>
      </c>
      <c r="Y281" s="269">
        <v>51</v>
      </c>
      <c r="Z281" s="269"/>
      <c r="AA281" s="269"/>
      <c r="AB281" s="269">
        <v>44</v>
      </c>
      <c r="AC281" s="275">
        <v>43</v>
      </c>
      <c r="AD281" s="275">
        <v>44</v>
      </c>
      <c r="AE281" s="269">
        <v>55</v>
      </c>
      <c r="AF281" s="269">
        <v>49</v>
      </c>
      <c r="AG281" s="269"/>
      <c r="AH281" s="269"/>
      <c r="AI281" s="146">
        <f t="shared" si="322"/>
        <v>953</v>
      </c>
    </row>
    <row r="282" spans="1:36" ht="15.75" x14ac:dyDescent="0.25">
      <c r="A282" s="315"/>
      <c r="B282" s="296"/>
      <c r="C282" s="99" t="s">
        <v>103</v>
      </c>
      <c r="D282" s="181"/>
      <c r="E282" s="181"/>
      <c r="F282" s="181"/>
      <c r="G282" s="181">
        <v>0</v>
      </c>
      <c r="H282" s="181">
        <v>0</v>
      </c>
      <c r="I282" s="181">
        <v>0</v>
      </c>
      <c r="J282" s="181">
        <v>0</v>
      </c>
      <c r="K282" s="181">
        <v>0</v>
      </c>
      <c r="L282" s="181"/>
      <c r="M282" s="181"/>
      <c r="N282" s="181">
        <v>0</v>
      </c>
      <c r="O282" s="181">
        <v>0</v>
      </c>
      <c r="P282" s="269">
        <v>0</v>
      </c>
      <c r="Q282" s="269">
        <v>0</v>
      </c>
      <c r="R282" s="269">
        <v>0</v>
      </c>
      <c r="S282" s="269"/>
      <c r="T282" s="269"/>
      <c r="U282" s="269">
        <v>0</v>
      </c>
      <c r="V282" s="269">
        <v>0</v>
      </c>
      <c r="W282" s="269">
        <v>0</v>
      </c>
      <c r="X282" s="269">
        <v>0</v>
      </c>
      <c r="Y282" s="269">
        <v>0</v>
      </c>
      <c r="Z282" s="269"/>
      <c r="AA282" s="269"/>
      <c r="AB282" s="269">
        <v>0</v>
      </c>
      <c r="AC282" s="275">
        <v>0</v>
      </c>
      <c r="AD282" s="275">
        <v>0</v>
      </c>
      <c r="AE282" s="269">
        <v>0</v>
      </c>
      <c r="AF282" s="269">
        <v>0</v>
      </c>
      <c r="AG282" s="269"/>
      <c r="AH282" s="269"/>
      <c r="AI282" s="146">
        <f t="shared" si="322"/>
        <v>0</v>
      </c>
    </row>
    <row r="283" spans="1:36" ht="15.75" x14ac:dyDescent="0.25">
      <c r="A283" s="315"/>
      <c r="B283" s="296"/>
      <c r="C283" s="99" t="s">
        <v>117</v>
      </c>
      <c r="D283" s="181"/>
      <c r="E283" s="181"/>
      <c r="F283" s="181"/>
      <c r="G283" s="181">
        <v>49</v>
      </c>
      <c r="H283" s="181">
        <v>40</v>
      </c>
      <c r="I283" s="181">
        <v>60</v>
      </c>
      <c r="J283" s="181">
        <v>40</v>
      </c>
      <c r="K283" s="181">
        <v>44</v>
      </c>
      <c r="L283" s="181"/>
      <c r="M283" s="181"/>
      <c r="N283" s="181">
        <v>29</v>
      </c>
      <c r="O283" s="181">
        <v>33</v>
      </c>
      <c r="P283" s="269">
        <v>37</v>
      </c>
      <c r="Q283" s="269">
        <v>35</v>
      </c>
      <c r="R283" s="269">
        <v>29</v>
      </c>
      <c r="S283" s="269"/>
      <c r="T283" s="269"/>
      <c r="U283" s="269">
        <v>45</v>
      </c>
      <c r="V283" s="269">
        <v>39</v>
      </c>
      <c r="W283" s="269">
        <v>47</v>
      </c>
      <c r="X283" s="269">
        <v>53</v>
      </c>
      <c r="Y283" s="269">
        <v>44</v>
      </c>
      <c r="Z283" s="269"/>
      <c r="AA283" s="269"/>
      <c r="AB283" s="269">
        <v>34</v>
      </c>
      <c r="AC283" s="275">
        <v>47</v>
      </c>
      <c r="AD283" s="275">
        <v>40</v>
      </c>
      <c r="AE283" s="269">
        <v>42</v>
      </c>
      <c r="AF283" s="269">
        <v>42</v>
      </c>
      <c r="AG283" s="269"/>
      <c r="AH283" s="269"/>
      <c r="AI283" s="146">
        <f t="shared" si="322"/>
        <v>829</v>
      </c>
    </row>
    <row r="284" spans="1:36" ht="15.75" x14ac:dyDescent="0.25">
      <c r="A284" s="315"/>
      <c r="B284" s="296"/>
      <c r="C284" s="99" t="s">
        <v>118</v>
      </c>
      <c r="D284" s="181"/>
      <c r="E284" s="181"/>
      <c r="F284" s="181"/>
      <c r="G284" s="181">
        <v>0</v>
      </c>
      <c r="H284" s="181">
        <v>0</v>
      </c>
      <c r="I284" s="181">
        <v>0</v>
      </c>
      <c r="J284" s="181">
        <v>0</v>
      </c>
      <c r="K284" s="181">
        <v>0</v>
      </c>
      <c r="L284" s="181"/>
      <c r="M284" s="181"/>
      <c r="N284" s="181">
        <v>0</v>
      </c>
      <c r="O284" s="181">
        <v>0</v>
      </c>
      <c r="P284" s="269">
        <v>0</v>
      </c>
      <c r="Q284" s="269">
        <v>0</v>
      </c>
      <c r="R284" s="269">
        <v>0</v>
      </c>
      <c r="S284" s="269"/>
      <c r="T284" s="269"/>
      <c r="U284" s="269">
        <v>0</v>
      </c>
      <c r="V284" s="269">
        <v>0</v>
      </c>
      <c r="W284" s="269">
        <v>0</v>
      </c>
      <c r="X284" s="269">
        <v>0</v>
      </c>
      <c r="Y284" s="269">
        <v>0</v>
      </c>
      <c r="Z284" s="269"/>
      <c r="AA284" s="269"/>
      <c r="AB284" s="269">
        <v>0</v>
      </c>
      <c r="AC284" s="275">
        <v>0</v>
      </c>
      <c r="AD284" s="275">
        <v>0</v>
      </c>
      <c r="AE284" s="269">
        <v>0</v>
      </c>
      <c r="AF284" s="269">
        <v>0</v>
      </c>
      <c r="AG284" s="269"/>
      <c r="AH284" s="269"/>
      <c r="AI284" s="146">
        <f t="shared" si="322"/>
        <v>0</v>
      </c>
    </row>
    <row r="285" spans="1:36" ht="15.75" x14ac:dyDescent="0.25">
      <c r="A285" s="315"/>
      <c r="B285" s="296"/>
      <c r="C285" s="99" t="s">
        <v>104</v>
      </c>
      <c r="D285" s="181"/>
      <c r="E285" s="181"/>
      <c r="F285" s="181"/>
      <c r="G285" s="181">
        <v>110</v>
      </c>
      <c r="H285" s="181">
        <v>106</v>
      </c>
      <c r="I285" s="181">
        <v>105</v>
      </c>
      <c r="J285" s="181">
        <v>100</v>
      </c>
      <c r="K285" s="181">
        <v>109</v>
      </c>
      <c r="L285" s="181"/>
      <c r="M285" s="181"/>
      <c r="N285" s="181">
        <v>99</v>
      </c>
      <c r="O285" s="181">
        <v>111</v>
      </c>
      <c r="P285" s="269">
        <v>79</v>
      </c>
      <c r="Q285" s="269">
        <v>91</v>
      </c>
      <c r="R285" s="269">
        <v>86</v>
      </c>
      <c r="S285" s="269"/>
      <c r="T285" s="269"/>
      <c r="U285" s="269">
        <v>105</v>
      </c>
      <c r="V285" s="269">
        <v>96</v>
      </c>
      <c r="W285" s="269">
        <v>88</v>
      </c>
      <c r="X285" s="269">
        <v>84</v>
      </c>
      <c r="Y285" s="269">
        <v>88</v>
      </c>
      <c r="Z285" s="269"/>
      <c r="AA285" s="269"/>
      <c r="AB285" s="269">
        <v>89</v>
      </c>
      <c r="AC285" s="275">
        <v>86</v>
      </c>
      <c r="AD285" s="275">
        <v>76</v>
      </c>
      <c r="AE285" s="269">
        <v>94</v>
      </c>
      <c r="AF285" s="269">
        <v>113</v>
      </c>
      <c r="AG285" s="269"/>
      <c r="AH285" s="269"/>
      <c r="AI285" s="146">
        <f t="shared" si="322"/>
        <v>1915</v>
      </c>
    </row>
    <row r="286" spans="1:36" ht="15.75" x14ac:dyDescent="0.25">
      <c r="A286" s="315"/>
      <c r="B286" s="296"/>
      <c r="C286" s="99" t="s">
        <v>105</v>
      </c>
      <c r="D286" s="181"/>
      <c r="E286" s="181"/>
      <c r="F286" s="181"/>
      <c r="G286" s="181">
        <v>0</v>
      </c>
      <c r="H286" s="181">
        <v>0</v>
      </c>
      <c r="I286" s="181">
        <v>0</v>
      </c>
      <c r="J286" s="181">
        <v>0</v>
      </c>
      <c r="K286" s="181">
        <v>0</v>
      </c>
      <c r="L286" s="181"/>
      <c r="M286" s="181"/>
      <c r="N286" s="181">
        <v>0</v>
      </c>
      <c r="O286" s="181">
        <v>0</v>
      </c>
      <c r="P286" s="269">
        <v>0</v>
      </c>
      <c r="Q286" s="269">
        <v>0</v>
      </c>
      <c r="R286" s="269">
        <v>0</v>
      </c>
      <c r="S286" s="269"/>
      <c r="T286" s="269"/>
      <c r="U286" s="269">
        <v>0</v>
      </c>
      <c r="V286" s="269">
        <v>0</v>
      </c>
      <c r="W286" s="269">
        <v>0</v>
      </c>
      <c r="X286" s="269">
        <v>0</v>
      </c>
      <c r="Y286" s="269">
        <v>0</v>
      </c>
      <c r="Z286" s="269"/>
      <c r="AA286" s="269"/>
      <c r="AB286" s="269">
        <v>0</v>
      </c>
      <c r="AC286" s="275">
        <v>0</v>
      </c>
      <c r="AD286" s="275">
        <v>0</v>
      </c>
      <c r="AE286" s="269">
        <v>0</v>
      </c>
      <c r="AF286" s="269">
        <v>0</v>
      </c>
      <c r="AG286" s="269"/>
      <c r="AH286" s="269"/>
      <c r="AI286" s="146">
        <f t="shared" si="322"/>
        <v>0</v>
      </c>
    </row>
    <row r="287" spans="1:36" ht="15.75" x14ac:dyDescent="0.25">
      <c r="A287" s="315"/>
      <c r="B287" s="296"/>
      <c r="C287" s="99" t="s">
        <v>106</v>
      </c>
      <c r="D287" s="181"/>
      <c r="E287" s="181"/>
      <c r="F287" s="181"/>
      <c r="G287" s="181">
        <v>116</v>
      </c>
      <c r="H287" s="181">
        <v>128</v>
      </c>
      <c r="I287" s="181">
        <v>108</v>
      </c>
      <c r="J287" s="181">
        <v>119</v>
      </c>
      <c r="K287" s="181">
        <v>122</v>
      </c>
      <c r="L287" s="181"/>
      <c r="M287" s="181"/>
      <c r="N287" s="181">
        <v>114</v>
      </c>
      <c r="O287" s="181">
        <v>105</v>
      </c>
      <c r="P287" s="269">
        <v>97</v>
      </c>
      <c r="Q287" s="269">
        <v>104</v>
      </c>
      <c r="R287" s="269">
        <v>133</v>
      </c>
      <c r="S287" s="269"/>
      <c r="T287" s="269"/>
      <c r="U287" s="269">
        <v>101</v>
      </c>
      <c r="V287" s="269">
        <v>119</v>
      </c>
      <c r="W287" s="269">
        <v>100</v>
      </c>
      <c r="X287" s="269">
        <v>111</v>
      </c>
      <c r="Y287" s="269">
        <v>109</v>
      </c>
      <c r="Z287" s="269"/>
      <c r="AA287" s="269"/>
      <c r="AB287" s="269">
        <v>108</v>
      </c>
      <c r="AC287" s="275">
        <v>81</v>
      </c>
      <c r="AD287" s="275">
        <v>92</v>
      </c>
      <c r="AE287" s="269">
        <v>131</v>
      </c>
      <c r="AF287" s="269">
        <v>101</v>
      </c>
      <c r="AG287" s="269"/>
      <c r="AH287" s="269"/>
      <c r="AI287" s="146">
        <f t="shared" si="322"/>
        <v>2199</v>
      </c>
    </row>
    <row r="288" spans="1:36" ht="15.75" x14ac:dyDescent="0.25">
      <c r="A288" s="315"/>
      <c r="B288" s="296"/>
      <c r="C288" s="99" t="s">
        <v>107</v>
      </c>
      <c r="D288" s="181"/>
      <c r="E288" s="181"/>
      <c r="F288" s="181"/>
      <c r="G288" s="181">
        <v>0</v>
      </c>
      <c r="H288" s="181">
        <v>0</v>
      </c>
      <c r="I288" s="181">
        <v>0</v>
      </c>
      <c r="J288" s="181">
        <v>0</v>
      </c>
      <c r="K288" s="181">
        <v>0</v>
      </c>
      <c r="L288" s="181"/>
      <c r="M288" s="181"/>
      <c r="N288" s="181">
        <v>0</v>
      </c>
      <c r="O288" s="181">
        <v>0</v>
      </c>
      <c r="P288" s="269">
        <v>0</v>
      </c>
      <c r="Q288" s="269">
        <v>0</v>
      </c>
      <c r="R288" s="269">
        <v>0</v>
      </c>
      <c r="S288" s="269"/>
      <c r="T288" s="269"/>
      <c r="U288" s="269">
        <v>0</v>
      </c>
      <c r="V288" s="269">
        <v>0</v>
      </c>
      <c r="W288" s="269">
        <v>0</v>
      </c>
      <c r="X288" s="269">
        <v>0</v>
      </c>
      <c r="Y288" s="269">
        <v>0</v>
      </c>
      <c r="Z288" s="269"/>
      <c r="AA288" s="269"/>
      <c r="AB288" s="269">
        <v>0</v>
      </c>
      <c r="AC288" s="275">
        <v>0</v>
      </c>
      <c r="AD288" s="275">
        <v>0</v>
      </c>
      <c r="AE288" s="269">
        <v>0</v>
      </c>
      <c r="AF288" s="269">
        <v>0</v>
      </c>
      <c r="AG288" s="269"/>
      <c r="AH288" s="269"/>
      <c r="AI288" s="146">
        <f t="shared" si="322"/>
        <v>0</v>
      </c>
    </row>
    <row r="289" spans="1:36" ht="15.75" x14ac:dyDescent="0.25">
      <c r="A289" s="315"/>
      <c r="B289" s="296"/>
      <c r="C289" s="99" t="s">
        <v>108</v>
      </c>
      <c r="D289" s="181"/>
      <c r="E289" s="181"/>
      <c r="F289" s="181"/>
      <c r="G289" s="181">
        <v>40</v>
      </c>
      <c r="H289" s="181">
        <v>41</v>
      </c>
      <c r="I289" s="181">
        <v>50</v>
      </c>
      <c r="J289" s="181">
        <v>48</v>
      </c>
      <c r="K289" s="181">
        <v>57</v>
      </c>
      <c r="L289" s="181"/>
      <c r="M289" s="181"/>
      <c r="N289" s="181">
        <v>30</v>
      </c>
      <c r="O289" s="181">
        <v>60</v>
      </c>
      <c r="P289" s="269">
        <v>54</v>
      </c>
      <c r="Q289" s="269">
        <v>38</v>
      </c>
      <c r="R289" s="269">
        <v>34</v>
      </c>
      <c r="S289" s="269"/>
      <c r="T289" s="269"/>
      <c r="U289" s="269">
        <v>39</v>
      </c>
      <c r="V289" s="269">
        <v>40</v>
      </c>
      <c r="W289" s="269">
        <v>42</v>
      </c>
      <c r="X289" s="269">
        <v>33</v>
      </c>
      <c r="Y289" s="269">
        <v>55</v>
      </c>
      <c r="Z289" s="269"/>
      <c r="AA289" s="269"/>
      <c r="AB289" s="269">
        <v>59</v>
      </c>
      <c r="AC289" s="275">
        <v>61</v>
      </c>
      <c r="AD289" s="275">
        <v>45</v>
      </c>
      <c r="AE289" s="269">
        <v>37</v>
      </c>
      <c r="AF289" s="269">
        <v>57</v>
      </c>
      <c r="AG289" s="269"/>
      <c r="AH289" s="269"/>
      <c r="AI289" s="146">
        <f t="shared" si="322"/>
        <v>920</v>
      </c>
    </row>
    <row r="290" spans="1:36" ht="15.75" x14ac:dyDescent="0.25">
      <c r="A290" s="315"/>
      <c r="B290" s="296"/>
      <c r="C290" s="99" t="s">
        <v>109</v>
      </c>
      <c r="D290" s="181"/>
      <c r="E290" s="181"/>
      <c r="F290" s="181"/>
      <c r="G290" s="181">
        <v>0</v>
      </c>
      <c r="H290" s="181">
        <v>0</v>
      </c>
      <c r="I290" s="181">
        <v>0</v>
      </c>
      <c r="J290" s="181">
        <v>0</v>
      </c>
      <c r="K290" s="181">
        <v>0</v>
      </c>
      <c r="L290" s="181"/>
      <c r="M290" s="181"/>
      <c r="N290" s="181">
        <v>0</v>
      </c>
      <c r="O290" s="181">
        <v>0</v>
      </c>
      <c r="P290" s="269">
        <v>0</v>
      </c>
      <c r="Q290" s="269">
        <v>0</v>
      </c>
      <c r="R290" s="269">
        <v>0</v>
      </c>
      <c r="S290" s="269"/>
      <c r="T290" s="269"/>
      <c r="U290" s="269">
        <v>0</v>
      </c>
      <c r="V290" s="269">
        <v>0</v>
      </c>
      <c r="W290" s="269">
        <v>0</v>
      </c>
      <c r="X290" s="269">
        <v>0</v>
      </c>
      <c r="Y290" s="269">
        <v>0</v>
      </c>
      <c r="Z290" s="269"/>
      <c r="AA290" s="269"/>
      <c r="AB290" s="269">
        <v>0</v>
      </c>
      <c r="AC290" s="275">
        <v>0</v>
      </c>
      <c r="AD290" s="275">
        <v>0</v>
      </c>
      <c r="AE290" s="269">
        <v>0</v>
      </c>
      <c r="AF290" s="269">
        <v>0</v>
      </c>
      <c r="AG290" s="269"/>
      <c r="AH290" s="269"/>
      <c r="AI290" s="146">
        <f t="shared" si="322"/>
        <v>0</v>
      </c>
    </row>
    <row r="291" spans="1:36" ht="15.75" x14ac:dyDescent="0.25">
      <c r="A291" s="315"/>
      <c r="B291" s="296"/>
      <c r="C291" s="99" t="s">
        <v>110</v>
      </c>
      <c r="D291" s="181"/>
      <c r="E291" s="181"/>
      <c r="F291" s="181"/>
      <c r="G291" s="181">
        <v>26</v>
      </c>
      <c r="H291" s="181">
        <v>30</v>
      </c>
      <c r="I291" s="181">
        <v>21</v>
      </c>
      <c r="J291" s="181">
        <v>43</v>
      </c>
      <c r="K291" s="181">
        <v>22</v>
      </c>
      <c r="L291" s="181"/>
      <c r="M291" s="181"/>
      <c r="N291" s="181">
        <v>26</v>
      </c>
      <c r="O291" s="181">
        <v>26</v>
      </c>
      <c r="P291" s="269">
        <v>36</v>
      </c>
      <c r="Q291" s="269">
        <v>27</v>
      </c>
      <c r="R291" s="269">
        <v>33</v>
      </c>
      <c r="S291" s="269"/>
      <c r="T291" s="269"/>
      <c r="U291" s="269">
        <v>23</v>
      </c>
      <c r="V291" s="269">
        <v>30</v>
      </c>
      <c r="W291" s="269">
        <v>36</v>
      </c>
      <c r="X291" s="269">
        <v>47</v>
      </c>
      <c r="Y291" s="269">
        <v>34</v>
      </c>
      <c r="Z291" s="269"/>
      <c r="AA291" s="269"/>
      <c r="AB291" s="269">
        <v>44</v>
      </c>
      <c r="AC291" s="275">
        <v>42</v>
      </c>
      <c r="AD291" s="275">
        <v>37</v>
      </c>
      <c r="AE291" s="269">
        <v>28</v>
      </c>
      <c r="AF291" s="269">
        <v>25</v>
      </c>
      <c r="AG291" s="269"/>
      <c r="AH291" s="269"/>
      <c r="AI291" s="146">
        <f t="shared" si="322"/>
        <v>636</v>
      </c>
    </row>
    <row r="292" spans="1:36" ht="15.75" x14ac:dyDescent="0.25">
      <c r="A292" s="315"/>
      <c r="B292" s="296"/>
      <c r="C292" s="99" t="s">
        <v>111</v>
      </c>
      <c r="D292" s="181"/>
      <c r="E292" s="181"/>
      <c r="F292" s="181"/>
      <c r="G292" s="181">
        <v>0</v>
      </c>
      <c r="H292" s="181">
        <v>0</v>
      </c>
      <c r="I292" s="181">
        <v>0</v>
      </c>
      <c r="J292" s="181">
        <v>0</v>
      </c>
      <c r="K292" s="181">
        <v>0</v>
      </c>
      <c r="L292" s="181"/>
      <c r="M292" s="181"/>
      <c r="N292" s="181">
        <v>0</v>
      </c>
      <c r="O292" s="181">
        <v>0</v>
      </c>
      <c r="P292" s="269">
        <v>0</v>
      </c>
      <c r="Q292" s="269">
        <v>0</v>
      </c>
      <c r="R292" s="269">
        <v>0</v>
      </c>
      <c r="S292" s="269"/>
      <c r="T292" s="269"/>
      <c r="U292" s="269">
        <v>0</v>
      </c>
      <c r="V292" s="269">
        <v>0</v>
      </c>
      <c r="W292" s="269">
        <v>0</v>
      </c>
      <c r="X292" s="269">
        <v>0</v>
      </c>
      <c r="Y292" s="269">
        <v>0</v>
      </c>
      <c r="Z292" s="269"/>
      <c r="AA292" s="269"/>
      <c r="AB292" s="269">
        <v>0</v>
      </c>
      <c r="AC292" s="275">
        <v>0</v>
      </c>
      <c r="AD292" s="275">
        <v>0</v>
      </c>
      <c r="AE292" s="269">
        <v>0</v>
      </c>
      <c r="AF292" s="269">
        <v>0</v>
      </c>
      <c r="AG292" s="269"/>
      <c r="AH292" s="269"/>
      <c r="AI292" s="146">
        <f t="shared" si="322"/>
        <v>0</v>
      </c>
    </row>
    <row r="293" spans="1:36" ht="15.75" x14ac:dyDescent="0.25">
      <c r="A293" s="315"/>
      <c r="B293" s="296"/>
      <c r="C293" s="99" t="s">
        <v>112</v>
      </c>
      <c r="D293" s="181"/>
      <c r="E293" s="181"/>
      <c r="F293" s="181"/>
      <c r="G293" s="181">
        <v>0</v>
      </c>
      <c r="H293" s="181">
        <v>0</v>
      </c>
      <c r="I293" s="181">
        <v>0</v>
      </c>
      <c r="J293" s="181">
        <v>0</v>
      </c>
      <c r="K293" s="181">
        <v>0</v>
      </c>
      <c r="L293" s="181"/>
      <c r="M293" s="181"/>
      <c r="N293" s="181">
        <v>0</v>
      </c>
      <c r="O293" s="181">
        <v>0</v>
      </c>
      <c r="P293" s="269">
        <v>3</v>
      </c>
      <c r="Q293" s="269">
        <v>4</v>
      </c>
      <c r="R293" s="269">
        <v>2</v>
      </c>
      <c r="S293" s="269"/>
      <c r="T293" s="269"/>
      <c r="U293" s="269">
        <v>2</v>
      </c>
      <c r="V293" s="269">
        <v>1</v>
      </c>
      <c r="W293" s="269">
        <v>1</v>
      </c>
      <c r="X293" s="269">
        <v>1</v>
      </c>
      <c r="Y293" s="269">
        <v>1</v>
      </c>
      <c r="Z293" s="269"/>
      <c r="AA293" s="269"/>
      <c r="AB293" s="269">
        <v>2</v>
      </c>
      <c r="AC293" s="275">
        <v>4</v>
      </c>
      <c r="AD293" s="275">
        <v>2</v>
      </c>
      <c r="AE293" s="269">
        <v>5</v>
      </c>
      <c r="AF293" s="269">
        <v>5</v>
      </c>
      <c r="AG293" s="269"/>
      <c r="AH293" s="269"/>
      <c r="AI293" s="147">
        <f t="shared" si="322"/>
        <v>33</v>
      </c>
    </row>
    <row r="294" spans="1:36" ht="15.75" x14ac:dyDescent="0.25">
      <c r="A294" s="315"/>
      <c r="B294" s="296"/>
      <c r="C294" s="99" t="s">
        <v>113</v>
      </c>
      <c r="D294" s="181"/>
      <c r="E294" s="181"/>
      <c r="F294" s="181"/>
      <c r="G294" s="181">
        <v>0</v>
      </c>
      <c r="H294" s="181">
        <v>0</v>
      </c>
      <c r="I294" s="181">
        <v>0</v>
      </c>
      <c r="J294" s="181">
        <v>0</v>
      </c>
      <c r="K294" s="181">
        <v>0</v>
      </c>
      <c r="L294" s="181"/>
      <c r="M294" s="181"/>
      <c r="N294" s="181">
        <v>0</v>
      </c>
      <c r="O294" s="181">
        <v>0</v>
      </c>
      <c r="P294" s="269">
        <v>0</v>
      </c>
      <c r="Q294" s="269">
        <v>0</v>
      </c>
      <c r="R294" s="269">
        <v>0</v>
      </c>
      <c r="S294" s="269"/>
      <c r="T294" s="269"/>
      <c r="U294" s="269">
        <v>0</v>
      </c>
      <c r="V294" s="269">
        <v>0</v>
      </c>
      <c r="W294" s="269">
        <v>0</v>
      </c>
      <c r="X294" s="269">
        <v>0</v>
      </c>
      <c r="Y294" s="269">
        <v>0</v>
      </c>
      <c r="Z294" s="269"/>
      <c r="AA294" s="269"/>
      <c r="AB294" s="269">
        <v>0</v>
      </c>
      <c r="AC294" s="275">
        <v>0</v>
      </c>
      <c r="AD294" s="275">
        <v>0</v>
      </c>
      <c r="AE294" s="269">
        <v>0</v>
      </c>
      <c r="AF294" s="269">
        <v>0</v>
      </c>
      <c r="AG294" s="269"/>
      <c r="AH294" s="269"/>
      <c r="AI294" s="147">
        <f t="shared" si="322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/>
      <c r="F295" s="181"/>
      <c r="G295" s="181">
        <v>0</v>
      </c>
      <c r="H295" s="181">
        <v>0</v>
      </c>
      <c r="I295" s="181">
        <v>0</v>
      </c>
      <c r="J295" s="181">
        <v>2</v>
      </c>
      <c r="K295" s="181">
        <v>0</v>
      </c>
      <c r="L295" s="181"/>
      <c r="M295" s="181"/>
      <c r="N295" s="181">
        <v>1</v>
      </c>
      <c r="O295" s="181">
        <v>0</v>
      </c>
      <c r="P295" s="269">
        <v>0</v>
      </c>
      <c r="Q295" s="269">
        <v>0</v>
      </c>
      <c r="R295" s="269">
        <v>0</v>
      </c>
      <c r="S295" s="269"/>
      <c r="T295" s="269"/>
      <c r="U295" s="269">
        <v>0</v>
      </c>
      <c r="V295" s="269">
        <v>0</v>
      </c>
      <c r="W295" s="269">
        <v>0</v>
      </c>
      <c r="X295" s="269">
        <v>0</v>
      </c>
      <c r="Y295" s="269">
        <v>2</v>
      </c>
      <c r="Z295" s="269"/>
      <c r="AA295" s="269"/>
      <c r="AB295" s="269">
        <v>1</v>
      </c>
      <c r="AC295" s="275">
        <v>0</v>
      </c>
      <c r="AD295" s="275">
        <v>0</v>
      </c>
      <c r="AE295" s="269">
        <v>0</v>
      </c>
      <c r="AF295" s="269">
        <v>0</v>
      </c>
      <c r="AG295" s="269"/>
      <c r="AH295" s="269"/>
      <c r="AI295" s="151">
        <f t="shared" si="322"/>
        <v>6</v>
      </c>
    </row>
    <row r="296" spans="1:36" ht="18.75" x14ac:dyDescent="0.25">
      <c r="A296" s="315"/>
      <c r="B296" s="297" t="s">
        <v>72</v>
      </c>
      <c r="C296" s="298"/>
      <c r="D296" s="182"/>
      <c r="E296" s="182"/>
      <c r="F296" s="182"/>
      <c r="G296" s="182">
        <f t="shared" ref="G296" si="323">SUM(G281:G295)</f>
        <v>385</v>
      </c>
      <c r="H296" s="182">
        <f>SUM(H281:H295)</f>
        <v>400</v>
      </c>
      <c r="I296" s="182">
        <f t="shared" ref="I296:AC296" si="324">IF(SUM(I281:I292,I295)=0,"",SUM(I281:I292,I295))</f>
        <v>400</v>
      </c>
      <c r="J296" s="182">
        <f t="shared" si="324"/>
        <v>400</v>
      </c>
      <c r="K296" s="182">
        <f t="shared" si="324"/>
        <v>400</v>
      </c>
      <c r="L296" s="182" t="str">
        <f t="shared" ref="L296:N296" si="325">IF(SUM(L281:L292,L295)=0,"",SUM(L281:L292,L295))</f>
        <v/>
      </c>
      <c r="M296" s="182" t="str">
        <f t="shared" ref="M296" si="326">IF(SUM(M281:M292,M295)=0,"",SUM(M281:M292,M295))</f>
        <v/>
      </c>
      <c r="N296" s="182">
        <f t="shared" si="325"/>
        <v>339</v>
      </c>
      <c r="O296" s="182">
        <f t="shared" si="324"/>
        <v>381</v>
      </c>
      <c r="P296" s="182">
        <f t="shared" ref="P296" si="327">IF(SUM(P281:P292,P295)=0,"",SUM(P281:P292,P295))</f>
        <v>352</v>
      </c>
      <c r="Q296" s="182">
        <f t="shared" si="324"/>
        <v>347</v>
      </c>
      <c r="R296" s="182">
        <f t="shared" si="324"/>
        <v>341</v>
      </c>
      <c r="S296" s="182" t="str">
        <f t="shared" si="324"/>
        <v/>
      </c>
      <c r="T296" s="182" t="str">
        <f t="shared" si="324"/>
        <v/>
      </c>
      <c r="U296" s="182">
        <f t="shared" si="324"/>
        <v>356</v>
      </c>
      <c r="V296" s="182">
        <f t="shared" si="324"/>
        <v>374</v>
      </c>
      <c r="W296" s="182">
        <f t="shared" si="324"/>
        <v>369</v>
      </c>
      <c r="X296" s="182">
        <f t="shared" si="324"/>
        <v>384</v>
      </c>
      <c r="Y296" s="182">
        <f t="shared" si="324"/>
        <v>383</v>
      </c>
      <c r="Z296" s="182" t="str">
        <f t="shared" si="324"/>
        <v/>
      </c>
      <c r="AA296" s="182" t="str">
        <f t="shared" si="324"/>
        <v/>
      </c>
      <c r="AB296" s="182">
        <f t="shared" si="324"/>
        <v>379</v>
      </c>
      <c r="AC296" s="182">
        <f t="shared" si="324"/>
        <v>360</v>
      </c>
      <c r="AD296" s="276">
        <v>348</v>
      </c>
      <c r="AE296" s="271">
        <v>400</v>
      </c>
      <c r="AF296" s="271">
        <v>400</v>
      </c>
      <c r="AG296" s="271"/>
      <c r="AH296" s="271"/>
      <c r="AI296" s="150">
        <f t="shared" si="322"/>
        <v>7498</v>
      </c>
    </row>
    <row r="297" spans="1:36" ht="18.75" x14ac:dyDescent="0.25">
      <c r="A297" s="315"/>
      <c r="B297" s="299" t="s">
        <v>71</v>
      </c>
      <c r="C297" s="300"/>
      <c r="D297" s="104"/>
      <c r="E297" s="104"/>
      <c r="F297" s="104"/>
      <c r="G297" s="104">
        <v>385</v>
      </c>
      <c r="H297" s="104">
        <v>400</v>
      </c>
      <c r="I297" s="104">
        <v>400</v>
      </c>
      <c r="J297" s="104">
        <v>400</v>
      </c>
      <c r="K297" s="104">
        <v>400</v>
      </c>
      <c r="L297" s="182" t="str">
        <f t="shared" ref="L297:M297" si="328">IF(SUM(L282:L293,L296)=0,"",SUM(L282:L293,L296))</f>
        <v/>
      </c>
      <c r="M297" s="182" t="str">
        <f t="shared" si="328"/>
        <v/>
      </c>
      <c r="N297" s="104">
        <v>400</v>
      </c>
      <c r="O297" s="104">
        <v>381</v>
      </c>
      <c r="P297" s="270">
        <v>352</v>
      </c>
      <c r="Q297" s="270">
        <v>347</v>
      </c>
      <c r="R297" s="270">
        <v>341</v>
      </c>
      <c r="S297" s="270"/>
      <c r="T297" s="270"/>
      <c r="U297" s="270">
        <v>356</v>
      </c>
      <c r="V297" s="270">
        <v>374</v>
      </c>
      <c r="W297" s="270">
        <v>378</v>
      </c>
      <c r="X297" s="270">
        <v>400</v>
      </c>
      <c r="Y297" s="270">
        <v>390</v>
      </c>
      <c r="Z297" s="270"/>
      <c r="AA297" s="270"/>
      <c r="AB297" s="270">
        <v>400</v>
      </c>
      <c r="AC297" s="277">
        <v>374</v>
      </c>
      <c r="AD297" s="277">
        <v>348</v>
      </c>
      <c r="AE297" s="270">
        <v>400</v>
      </c>
      <c r="AF297" s="270">
        <v>400</v>
      </c>
      <c r="AG297" s="270"/>
      <c r="AH297" s="270"/>
      <c r="AI297" s="145">
        <f t="shared" si="322"/>
        <v>7626</v>
      </c>
    </row>
    <row r="298" spans="1:36" ht="18.75" x14ac:dyDescent="0.25">
      <c r="A298" s="315"/>
      <c r="B298" s="301" t="s">
        <v>115</v>
      </c>
      <c r="C298" s="302"/>
      <c r="D298" s="104"/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82" t="str">
        <f t="shared" ref="L298:M298" si="329">IF(SUM(L283:L294,L297)=0,"",SUM(L283:L294,L297))</f>
        <v/>
      </c>
      <c r="M298" s="182" t="str">
        <f t="shared" si="329"/>
        <v/>
      </c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277">
        <v>400</v>
      </c>
      <c r="AD298" s="277">
        <v>400</v>
      </c>
      <c r="AE298" s="270">
        <v>400</v>
      </c>
      <c r="AF298" s="270">
        <v>400</v>
      </c>
      <c r="AG298" s="270"/>
      <c r="AH298" s="270"/>
      <c r="AI298" s="146">
        <f t="shared" si="322"/>
        <v>8000</v>
      </c>
    </row>
    <row r="299" spans="1:36" ht="18.75" x14ac:dyDescent="0.25">
      <c r="A299" s="315"/>
      <c r="B299" s="301" t="s">
        <v>125</v>
      </c>
      <c r="C299" s="302"/>
      <c r="D299" s="104"/>
      <c r="E299" s="104"/>
      <c r="F299" s="104"/>
      <c r="G299" s="104">
        <f t="shared" ref="G299:I299" si="330">G298-G297</f>
        <v>15</v>
      </c>
      <c r="H299" s="104">
        <f t="shared" si="330"/>
        <v>0</v>
      </c>
      <c r="I299" s="104">
        <f t="shared" si="330"/>
        <v>0</v>
      </c>
      <c r="J299" s="104">
        <f t="shared" ref="J299" si="331">J298-J297</f>
        <v>0</v>
      </c>
      <c r="K299" s="104">
        <f t="shared" ref="K299:N299" si="332">K298-K297</f>
        <v>0</v>
      </c>
      <c r="L299" s="182" t="str">
        <f t="shared" ref="L299:M299" si="333">IF(SUM(L284:L295,L298)=0,"",SUM(L284:L295,L298))</f>
        <v/>
      </c>
      <c r="M299" s="182" t="str">
        <f t="shared" si="333"/>
        <v/>
      </c>
      <c r="N299" s="104">
        <f t="shared" si="332"/>
        <v>0</v>
      </c>
      <c r="O299" s="104">
        <f t="shared" ref="O299" si="334">O298-O297</f>
        <v>19</v>
      </c>
      <c r="P299" s="104">
        <f t="shared" ref="P299" si="335">P298-P297</f>
        <v>48</v>
      </c>
      <c r="Q299" s="104">
        <f t="shared" ref="Q299" si="336">Q298-Q297</f>
        <v>53</v>
      </c>
      <c r="R299" s="104">
        <f t="shared" ref="R299" si="337">R298-R297</f>
        <v>59</v>
      </c>
      <c r="S299" s="104"/>
      <c r="T299" s="104"/>
      <c r="U299" s="104">
        <f t="shared" ref="U299" si="338">U298-U297</f>
        <v>44</v>
      </c>
      <c r="V299" s="104">
        <f t="shared" ref="V299" si="339">V298-V297</f>
        <v>26</v>
      </c>
      <c r="W299" s="104">
        <f t="shared" ref="W299" si="340">W298-W297</f>
        <v>22</v>
      </c>
      <c r="X299" s="104">
        <f t="shared" ref="X299" si="341">X298-X297</f>
        <v>0</v>
      </c>
      <c r="Y299" s="104">
        <f t="shared" ref="Y299" si="342">Y298-Y297</f>
        <v>10</v>
      </c>
      <c r="Z299" s="104"/>
      <c r="AA299" s="104"/>
      <c r="AB299" s="104">
        <f t="shared" ref="AB299" si="343">AB298-AB297</f>
        <v>0</v>
      </c>
      <c r="AC299" s="277">
        <v>26</v>
      </c>
      <c r="AD299" s="277">
        <v>52</v>
      </c>
      <c r="AE299" s="270">
        <v>0</v>
      </c>
      <c r="AF299" s="270">
        <v>0</v>
      </c>
      <c r="AG299" s="270"/>
      <c r="AH299" s="270"/>
      <c r="AI299" s="153">
        <f t="shared" si="322"/>
        <v>374</v>
      </c>
    </row>
    <row r="300" spans="1:36" ht="18.75" x14ac:dyDescent="0.25">
      <c r="A300" s="315"/>
      <c r="B300" s="301" t="s">
        <v>197</v>
      </c>
      <c r="C300" s="302"/>
      <c r="D300" s="104"/>
      <c r="E300" s="104"/>
      <c r="F300" s="104"/>
      <c r="G300" s="104">
        <f t="shared" ref="G300:I300" si="344">G298-G296</f>
        <v>15</v>
      </c>
      <c r="H300" s="104">
        <f t="shared" si="344"/>
        <v>0</v>
      </c>
      <c r="I300" s="104">
        <f t="shared" si="344"/>
        <v>0</v>
      </c>
      <c r="J300" s="104">
        <f t="shared" ref="J300:K300" si="345">J298-J296</f>
        <v>0</v>
      </c>
      <c r="K300" s="104">
        <f t="shared" si="345"/>
        <v>0</v>
      </c>
      <c r="L300" s="182" t="str">
        <f t="shared" ref="L300:M300" si="346">IF(SUM(L285:L296,L299)=0,"",SUM(L285:L296,L299))</f>
        <v/>
      </c>
      <c r="M300" s="182" t="str">
        <f t="shared" si="346"/>
        <v/>
      </c>
      <c r="N300" s="104">
        <f t="shared" ref="N300" si="347">N298-N296</f>
        <v>61</v>
      </c>
      <c r="O300" s="104">
        <f t="shared" ref="O300:Y300" si="348">IF(OR(O298="",O296=""),0,O298-O296)</f>
        <v>19</v>
      </c>
      <c r="P300" s="104">
        <f t="shared" si="348"/>
        <v>48</v>
      </c>
      <c r="Q300" s="104">
        <f t="shared" si="348"/>
        <v>53</v>
      </c>
      <c r="R300" s="104">
        <f t="shared" si="348"/>
        <v>59</v>
      </c>
      <c r="S300" s="104"/>
      <c r="T300" s="104"/>
      <c r="U300" s="104">
        <f t="shared" si="348"/>
        <v>44</v>
      </c>
      <c r="V300" s="104">
        <f t="shared" si="348"/>
        <v>26</v>
      </c>
      <c r="W300" s="104">
        <f t="shared" si="348"/>
        <v>31</v>
      </c>
      <c r="X300" s="104">
        <f t="shared" si="348"/>
        <v>16</v>
      </c>
      <c r="Y300" s="104">
        <f t="shared" si="348"/>
        <v>17</v>
      </c>
      <c r="Z300" s="104"/>
      <c r="AA300" s="104"/>
      <c r="AB300" s="104">
        <f>IF(OR(AB298="",AB296=""),0,AB298-AB296)</f>
        <v>21</v>
      </c>
      <c r="AC300" s="277">
        <v>26</v>
      </c>
      <c r="AD300" s="277">
        <v>52</v>
      </c>
      <c r="AE300" s="270">
        <v>0</v>
      </c>
      <c r="AF300" s="270">
        <v>0</v>
      </c>
      <c r="AG300" s="270"/>
      <c r="AH300" s="270"/>
      <c r="AI300" s="153">
        <f t="shared" si="322"/>
        <v>488</v>
      </c>
    </row>
    <row r="301" spans="1:36" ht="16.5" thickBot="1" x14ac:dyDescent="0.3">
      <c r="A301" s="315"/>
      <c r="B301" s="303" t="s">
        <v>116</v>
      </c>
      <c r="C301" s="304"/>
      <c r="D301" s="104"/>
      <c r="E301" s="104"/>
      <c r="F301" s="104"/>
      <c r="G301" s="104">
        <f t="shared" ref="G301:I301" si="349">G282+G284+G286+G288+G290+G292</f>
        <v>0</v>
      </c>
      <c r="H301" s="104">
        <f t="shared" si="349"/>
        <v>0</v>
      </c>
      <c r="I301" s="104">
        <f t="shared" si="349"/>
        <v>0</v>
      </c>
      <c r="J301" s="104">
        <f t="shared" ref="J301:AB301" si="350">J282+J284+J286+J288+J290+J292</f>
        <v>0</v>
      </c>
      <c r="K301" s="104">
        <f t="shared" si="350"/>
        <v>0</v>
      </c>
      <c r="L301" s="182" t="str">
        <f t="shared" ref="L301:M301" si="351">IF(SUM(L286:L297,L300)=0,"",SUM(L286:L297,L300))</f>
        <v/>
      </c>
      <c r="M301" s="182" t="str">
        <f t="shared" si="351"/>
        <v/>
      </c>
      <c r="N301" s="104">
        <f t="shared" ref="N301" si="352">N282+N284+N286+N288+N290+N292</f>
        <v>0</v>
      </c>
      <c r="O301" s="104">
        <f t="shared" si="350"/>
        <v>0</v>
      </c>
      <c r="P301" s="104">
        <f t="shared" si="350"/>
        <v>0</v>
      </c>
      <c r="Q301" s="104">
        <f t="shared" si="350"/>
        <v>0</v>
      </c>
      <c r="R301" s="104">
        <f t="shared" si="350"/>
        <v>0</v>
      </c>
      <c r="S301" s="104"/>
      <c r="T301" s="104"/>
      <c r="U301" s="104">
        <f t="shared" si="350"/>
        <v>0</v>
      </c>
      <c r="V301" s="104">
        <f t="shared" si="350"/>
        <v>0</v>
      </c>
      <c r="W301" s="104">
        <f t="shared" si="350"/>
        <v>0</v>
      </c>
      <c r="X301" s="104">
        <f t="shared" si="350"/>
        <v>0</v>
      </c>
      <c r="Y301" s="104">
        <f t="shared" si="350"/>
        <v>0</v>
      </c>
      <c r="Z301" s="104"/>
      <c r="AA301" s="104"/>
      <c r="AB301" s="104">
        <f t="shared" si="350"/>
        <v>0</v>
      </c>
      <c r="AC301" s="277">
        <v>0</v>
      </c>
      <c r="AD301" s="277">
        <v>0</v>
      </c>
      <c r="AE301" s="270">
        <v>0</v>
      </c>
      <c r="AF301" s="270">
        <v>0</v>
      </c>
      <c r="AG301" s="270"/>
      <c r="AH301" s="270"/>
      <c r="AI301" s="149">
        <f t="shared" si="322"/>
        <v>0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278"/>
      <c r="AD302" s="278"/>
      <c r="AE302" s="272"/>
      <c r="AF302" s="272"/>
      <c r="AG302" s="272"/>
      <c r="AH302" s="272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>
        <v>0</v>
      </c>
      <c r="H303" s="109">
        <v>0</v>
      </c>
      <c r="I303" s="109">
        <v>0</v>
      </c>
      <c r="J303" s="109">
        <v>0</v>
      </c>
      <c r="K303" s="109">
        <v>0</v>
      </c>
      <c r="L303" s="109">
        <v>0</v>
      </c>
      <c r="M303" s="109"/>
      <c r="N303" s="109">
        <v>0</v>
      </c>
      <c r="O303" s="109">
        <v>0</v>
      </c>
      <c r="P303" s="268">
        <v>0</v>
      </c>
      <c r="Q303" s="268">
        <v>0</v>
      </c>
      <c r="R303" s="268">
        <v>0</v>
      </c>
      <c r="S303" s="268">
        <v>0</v>
      </c>
      <c r="T303" s="268"/>
      <c r="U303" s="268">
        <v>0</v>
      </c>
      <c r="V303" s="268">
        <v>0</v>
      </c>
      <c r="W303" s="268">
        <v>0</v>
      </c>
      <c r="X303" s="268">
        <v>0</v>
      </c>
      <c r="Y303" s="268">
        <v>0</v>
      </c>
      <c r="Z303" s="268">
        <v>0</v>
      </c>
      <c r="AA303" s="268"/>
      <c r="AB303" s="268">
        <v>0</v>
      </c>
      <c r="AC303" s="274">
        <v>0</v>
      </c>
      <c r="AD303" s="274">
        <v>0</v>
      </c>
      <c r="AE303" s="268">
        <v>0</v>
      </c>
      <c r="AF303" s="268">
        <v>0</v>
      </c>
      <c r="AG303" s="268">
        <v>0</v>
      </c>
      <c r="AH303" s="268"/>
      <c r="AI303" s="110">
        <f t="shared" ref="AI303:AI324" si="353">SUM(D303:AH303)</f>
        <v>0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>
        <v>154</v>
      </c>
      <c r="H304" s="181">
        <v>128</v>
      </c>
      <c r="I304" s="181">
        <v>139</v>
      </c>
      <c r="J304" s="181">
        <v>134</v>
      </c>
      <c r="K304" s="181">
        <v>7</v>
      </c>
      <c r="L304" s="181">
        <v>40</v>
      </c>
      <c r="M304" s="181"/>
      <c r="N304" s="181">
        <v>11</v>
      </c>
      <c r="O304" s="181">
        <v>107</v>
      </c>
      <c r="P304" s="269">
        <v>154</v>
      </c>
      <c r="Q304" s="269">
        <v>162</v>
      </c>
      <c r="R304" s="269">
        <v>173</v>
      </c>
      <c r="S304" s="269">
        <v>62</v>
      </c>
      <c r="T304" s="269"/>
      <c r="U304" s="269">
        <v>158</v>
      </c>
      <c r="V304" s="269">
        <v>146</v>
      </c>
      <c r="W304" s="269">
        <v>164</v>
      </c>
      <c r="X304" s="269">
        <v>152</v>
      </c>
      <c r="Y304" s="269">
        <v>145</v>
      </c>
      <c r="Z304" s="269">
        <v>73</v>
      </c>
      <c r="AA304" s="269"/>
      <c r="AB304" s="269">
        <v>163</v>
      </c>
      <c r="AC304" s="275">
        <v>183</v>
      </c>
      <c r="AD304" s="275">
        <v>175</v>
      </c>
      <c r="AE304" s="269">
        <v>157</v>
      </c>
      <c r="AF304" s="269">
        <v>139</v>
      </c>
      <c r="AG304" s="269">
        <v>76</v>
      </c>
      <c r="AH304" s="269"/>
      <c r="AI304" s="146">
        <f t="shared" si="353"/>
        <v>3002</v>
      </c>
    </row>
    <row r="305" spans="1:35" ht="15.75" x14ac:dyDescent="0.25">
      <c r="A305" s="292"/>
      <c r="B305" s="296"/>
      <c r="C305" s="99" t="s">
        <v>103</v>
      </c>
      <c r="D305" s="181"/>
      <c r="E305" s="181"/>
      <c r="F305" s="181"/>
      <c r="G305" s="181">
        <v>16</v>
      </c>
      <c r="H305" s="181">
        <v>14</v>
      </c>
      <c r="I305" s="181">
        <v>12</v>
      </c>
      <c r="J305" s="181">
        <v>13</v>
      </c>
      <c r="K305" s="181">
        <v>0</v>
      </c>
      <c r="L305" s="181">
        <v>0</v>
      </c>
      <c r="M305" s="181"/>
      <c r="N305" s="181">
        <v>0</v>
      </c>
      <c r="O305" s="181">
        <v>0</v>
      </c>
      <c r="P305" s="269">
        <v>0</v>
      </c>
      <c r="Q305" s="269">
        <v>0</v>
      </c>
      <c r="R305" s="269">
        <v>0</v>
      </c>
      <c r="S305" s="269">
        <v>0</v>
      </c>
      <c r="T305" s="269"/>
      <c r="U305" s="269">
        <v>0</v>
      </c>
      <c r="V305" s="269">
        <v>0</v>
      </c>
      <c r="W305" s="269">
        <v>0</v>
      </c>
      <c r="X305" s="269">
        <v>0</v>
      </c>
      <c r="Y305" s="269">
        <v>0</v>
      </c>
      <c r="Z305" s="269">
        <v>0</v>
      </c>
      <c r="AA305" s="269"/>
      <c r="AB305" s="269">
        <v>0</v>
      </c>
      <c r="AC305" s="275">
        <v>0</v>
      </c>
      <c r="AD305" s="275">
        <v>0</v>
      </c>
      <c r="AE305" s="269">
        <v>0</v>
      </c>
      <c r="AF305" s="269">
        <v>0</v>
      </c>
      <c r="AG305" s="269">
        <v>0</v>
      </c>
      <c r="AH305" s="269"/>
      <c r="AI305" s="146">
        <f t="shared" si="353"/>
        <v>55</v>
      </c>
    </row>
    <row r="306" spans="1:35" ht="15.75" x14ac:dyDescent="0.25">
      <c r="A306" s="292"/>
      <c r="B306" s="296"/>
      <c r="C306" s="99" t="s">
        <v>117</v>
      </c>
      <c r="D306" s="181"/>
      <c r="E306" s="181"/>
      <c r="F306" s="181"/>
      <c r="G306" s="181">
        <v>120</v>
      </c>
      <c r="H306" s="181">
        <v>102</v>
      </c>
      <c r="I306" s="181">
        <v>122</v>
      </c>
      <c r="J306" s="181">
        <v>111</v>
      </c>
      <c r="K306" s="181">
        <v>3</v>
      </c>
      <c r="L306" s="181">
        <v>48</v>
      </c>
      <c r="M306" s="181"/>
      <c r="N306" s="181">
        <v>9</v>
      </c>
      <c r="O306" s="181">
        <v>87</v>
      </c>
      <c r="P306" s="269">
        <v>119</v>
      </c>
      <c r="Q306" s="269">
        <v>135</v>
      </c>
      <c r="R306" s="269">
        <v>133</v>
      </c>
      <c r="S306" s="269">
        <v>57</v>
      </c>
      <c r="T306" s="269"/>
      <c r="U306" s="269">
        <v>131</v>
      </c>
      <c r="V306" s="269">
        <v>108</v>
      </c>
      <c r="W306" s="269">
        <v>123</v>
      </c>
      <c r="X306" s="269">
        <v>125</v>
      </c>
      <c r="Y306" s="269">
        <v>124</v>
      </c>
      <c r="Z306" s="269">
        <v>47</v>
      </c>
      <c r="AA306" s="269"/>
      <c r="AB306" s="269">
        <v>127</v>
      </c>
      <c r="AC306" s="275">
        <v>141</v>
      </c>
      <c r="AD306" s="275">
        <v>139</v>
      </c>
      <c r="AE306" s="269">
        <v>130</v>
      </c>
      <c r="AF306" s="269">
        <v>121</v>
      </c>
      <c r="AG306" s="269">
        <v>46</v>
      </c>
      <c r="AH306" s="269"/>
      <c r="AI306" s="146">
        <f t="shared" si="353"/>
        <v>2408</v>
      </c>
    </row>
    <row r="307" spans="1:35" ht="15.75" x14ac:dyDescent="0.25">
      <c r="A307" s="292"/>
      <c r="B307" s="296"/>
      <c r="C307" s="99" t="s">
        <v>118</v>
      </c>
      <c r="D307" s="181"/>
      <c r="E307" s="181"/>
      <c r="F307" s="181"/>
      <c r="G307" s="181">
        <v>11</v>
      </c>
      <c r="H307" s="181">
        <v>13</v>
      </c>
      <c r="I307" s="181">
        <v>14</v>
      </c>
      <c r="J307" s="181">
        <v>7</v>
      </c>
      <c r="K307" s="181">
        <v>0</v>
      </c>
      <c r="L307" s="181">
        <v>0</v>
      </c>
      <c r="M307" s="181"/>
      <c r="N307" s="181">
        <v>0</v>
      </c>
      <c r="O307" s="181">
        <v>0</v>
      </c>
      <c r="P307" s="269">
        <v>0</v>
      </c>
      <c r="Q307" s="269">
        <v>0</v>
      </c>
      <c r="R307" s="269">
        <v>0</v>
      </c>
      <c r="S307" s="269">
        <v>0</v>
      </c>
      <c r="T307" s="269"/>
      <c r="U307" s="269">
        <v>0</v>
      </c>
      <c r="V307" s="269">
        <v>0</v>
      </c>
      <c r="W307" s="269">
        <v>0</v>
      </c>
      <c r="X307" s="269">
        <v>0</v>
      </c>
      <c r="Y307" s="269">
        <v>0</v>
      </c>
      <c r="Z307" s="269">
        <v>0</v>
      </c>
      <c r="AA307" s="269"/>
      <c r="AB307" s="269">
        <v>0</v>
      </c>
      <c r="AC307" s="275">
        <v>0</v>
      </c>
      <c r="AD307" s="275">
        <v>0</v>
      </c>
      <c r="AE307" s="269">
        <v>0</v>
      </c>
      <c r="AF307" s="269">
        <v>0</v>
      </c>
      <c r="AG307" s="269">
        <v>0</v>
      </c>
      <c r="AH307" s="269"/>
      <c r="AI307" s="146">
        <f t="shared" si="353"/>
        <v>45</v>
      </c>
    </row>
    <row r="308" spans="1:35" ht="15.75" x14ac:dyDescent="0.25">
      <c r="A308" s="292"/>
      <c r="B308" s="296"/>
      <c r="C308" s="99" t="s">
        <v>104</v>
      </c>
      <c r="D308" s="181"/>
      <c r="E308" s="181"/>
      <c r="F308" s="181"/>
      <c r="G308" s="181">
        <v>145</v>
      </c>
      <c r="H308" s="181">
        <v>136</v>
      </c>
      <c r="I308" s="181">
        <v>124</v>
      </c>
      <c r="J308" s="181">
        <v>123</v>
      </c>
      <c r="K308" s="181">
        <v>15</v>
      </c>
      <c r="L308" s="181">
        <v>80</v>
      </c>
      <c r="M308" s="181"/>
      <c r="N308" s="181">
        <v>18</v>
      </c>
      <c r="O308" s="181">
        <v>87</v>
      </c>
      <c r="P308" s="269">
        <v>224</v>
      </c>
      <c r="Q308" s="269">
        <v>217</v>
      </c>
      <c r="R308" s="269">
        <v>202</v>
      </c>
      <c r="S308" s="269">
        <v>106</v>
      </c>
      <c r="T308" s="269"/>
      <c r="U308" s="269">
        <v>231</v>
      </c>
      <c r="V308" s="269">
        <v>222</v>
      </c>
      <c r="W308" s="269">
        <v>202</v>
      </c>
      <c r="X308" s="269">
        <v>207</v>
      </c>
      <c r="Y308" s="269">
        <v>217</v>
      </c>
      <c r="Z308" s="269">
        <v>95</v>
      </c>
      <c r="AA308" s="269"/>
      <c r="AB308" s="269">
        <v>195</v>
      </c>
      <c r="AC308" s="275">
        <v>210</v>
      </c>
      <c r="AD308" s="275">
        <v>183</v>
      </c>
      <c r="AE308" s="269">
        <v>207</v>
      </c>
      <c r="AF308" s="269">
        <v>225</v>
      </c>
      <c r="AG308" s="269">
        <v>89</v>
      </c>
      <c r="AH308" s="269"/>
      <c r="AI308" s="146">
        <f t="shared" si="353"/>
        <v>3760</v>
      </c>
    </row>
    <row r="309" spans="1:35" ht="15.75" x14ac:dyDescent="0.25">
      <c r="A309" s="292"/>
      <c r="B309" s="296"/>
      <c r="C309" s="99" t="s">
        <v>105</v>
      </c>
      <c r="D309" s="181"/>
      <c r="E309" s="181"/>
      <c r="F309" s="181"/>
      <c r="G309" s="181">
        <v>17</v>
      </c>
      <c r="H309" s="181">
        <v>19</v>
      </c>
      <c r="I309" s="181">
        <v>17</v>
      </c>
      <c r="J309" s="181">
        <v>17</v>
      </c>
      <c r="K309" s="181">
        <v>0</v>
      </c>
      <c r="L309" s="181">
        <v>0</v>
      </c>
      <c r="M309" s="181"/>
      <c r="N309" s="181">
        <v>0</v>
      </c>
      <c r="O309" s="181">
        <v>0</v>
      </c>
      <c r="P309" s="269">
        <v>0</v>
      </c>
      <c r="Q309" s="269">
        <v>0</v>
      </c>
      <c r="R309" s="269">
        <v>0</v>
      </c>
      <c r="S309" s="269">
        <v>0</v>
      </c>
      <c r="T309" s="269"/>
      <c r="U309" s="269">
        <v>0</v>
      </c>
      <c r="V309" s="269">
        <v>0</v>
      </c>
      <c r="W309" s="269">
        <v>0</v>
      </c>
      <c r="X309" s="269">
        <v>0</v>
      </c>
      <c r="Y309" s="269">
        <v>0</v>
      </c>
      <c r="Z309" s="269">
        <v>0</v>
      </c>
      <c r="AA309" s="269"/>
      <c r="AB309" s="269">
        <v>0</v>
      </c>
      <c r="AC309" s="275">
        <v>0</v>
      </c>
      <c r="AD309" s="275">
        <v>0</v>
      </c>
      <c r="AE309" s="269">
        <v>0</v>
      </c>
      <c r="AF309" s="269">
        <v>0</v>
      </c>
      <c r="AG309" s="269">
        <v>0</v>
      </c>
      <c r="AH309" s="269"/>
      <c r="AI309" s="146">
        <f t="shared" si="353"/>
        <v>70</v>
      </c>
    </row>
    <row r="310" spans="1:35" ht="15.75" x14ac:dyDescent="0.25">
      <c r="A310" s="292"/>
      <c r="B310" s="296"/>
      <c r="C310" s="99" t="s">
        <v>106</v>
      </c>
      <c r="D310" s="181"/>
      <c r="E310" s="181"/>
      <c r="F310" s="181"/>
      <c r="G310" s="181">
        <v>189</v>
      </c>
      <c r="H310" s="181">
        <v>174</v>
      </c>
      <c r="I310" s="181">
        <v>200</v>
      </c>
      <c r="J310" s="181">
        <v>187</v>
      </c>
      <c r="K310" s="181">
        <v>8</v>
      </c>
      <c r="L310" s="181">
        <v>61</v>
      </c>
      <c r="M310" s="181"/>
      <c r="N310" s="181">
        <v>10</v>
      </c>
      <c r="O310" s="181">
        <v>94</v>
      </c>
      <c r="P310" s="269">
        <v>193</v>
      </c>
      <c r="Q310" s="269">
        <v>192</v>
      </c>
      <c r="R310" s="269">
        <v>211</v>
      </c>
      <c r="S310" s="269">
        <v>83</v>
      </c>
      <c r="T310" s="269"/>
      <c r="U310" s="269">
        <v>183</v>
      </c>
      <c r="V310" s="269">
        <v>173</v>
      </c>
      <c r="W310" s="269">
        <v>204</v>
      </c>
      <c r="X310" s="269">
        <v>200</v>
      </c>
      <c r="Y310" s="269">
        <v>194</v>
      </c>
      <c r="Z310" s="269">
        <v>79</v>
      </c>
      <c r="AA310" s="269"/>
      <c r="AB310" s="269">
        <v>205</v>
      </c>
      <c r="AC310" s="275">
        <v>185</v>
      </c>
      <c r="AD310" s="275">
        <v>194</v>
      </c>
      <c r="AE310" s="269">
        <v>183</v>
      </c>
      <c r="AF310" s="269">
        <v>185</v>
      </c>
      <c r="AG310" s="269">
        <v>85</v>
      </c>
      <c r="AH310" s="269"/>
      <c r="AI310" s="146">
        <f t="shared" si="353"/>
        <v>3672</v>
      </c>
    </row>
    <row r="311" spans="1:35" ht="15.75" x14ac:dyDescent="0.25">
      <c r="A311" s="292"/>
      <c r="B311" s="296"/>
      <c r="C311" s="99" t="s">
        <v>107</v>
      </c>
      <c r="D311" s="181"/>
      <c r="E311" s="181"/>
      <c r="F311" s="181"/>
      <c r="G311" s="181">
        <v>12</v>
      </c>
      <c r="H311" s="181">
        <v>12</v>
      </c>
      <c r="I311" s="181">
        <v>11</v>
      </c>
      <c r="J311" s="181">
        <v>9</v>
      </c>
      <c r="K311" s="181">
        <v>0</v>
      </c>
      <c r="L311" s="181">
        <v>0</v>
      </c>
      <c r="M311" s="181"/>
      <c r="N311" s="181">
        <v>0</v>
      </c>
      <c r="O311" s="181">
        <v>0</v>
      </c>
      <c r="P311" s="269">
        <v>0</v>
      </c>
      <c r="Q311" s="269">
        <v>0</v>
      </c>
      <c r="R311" s="269">
        <v>0</v>
      </c>
      <c r="S311" s="269">
        <v>0</v>
      </c>
      <c r="T311" s="269"/>
      <c r="U311" s="269">
        <v>0</v>
      </c>
      <c r="V311" s="269">
        <v>0</v>
      </c>
      <c r="W311" s="269">
        <v>0</v>
      </c>
      <c r="X311" s="269">
        <v>0</v>
      </c>
      <c r="Y311" s="269">
        <v>0</v>
      </c>
      <c r="Z311" s="269">
        <v>0</v>
      </c>
      <c r="AA311" s="269"/>
      <c r="AB311" s="269">
        <v>0</v>
      </c>
      <c r="AC311" s="275">
        <v>0</v>
      </c>
      <c r="AD311" s="275">
        <v>0</v>
      </c>
      <c r="AE311" s="269">
        <v>0</v>
      </c>
      <c r="AF311" s="269">
        <v>0</v>
      </c>
      <c r="AG311" s="269">
        <v>0</v>
      </c>
      <c r="AH311" s="269"/>
      <c r="AI311" s="146">
        <f t="shared" si="353"/>
        <v>44</v>
      </c>
    </row>
    <row r="312" spans="1:35" ht="15.75" x14ac:dyDescent="0.25">
      <c r="A312" s="292"/>
      <c r="B312" s="296"/>
      <c r="C312" s="99" t="s">
        <v>108</v>
      </c>
      <c r="D312" s="181"/>
      <c r="E312" s="181"/>
      <c r="F312" s="181"/>
      <c r="G312" s="181">
        <v>96</v>
      </c>
      <c r="H312" s="181">
        <v>84</v>
      </c>
      <c r="I312" s="181">
        <v>68</v>
      </c>
      <c r="J312" s="181">
        <v>85</v>
      </c>
      <c r="K312" s="181">
        <v>7</v>
      </c>
      <c r="L312" s="181">
        <v>24</v>
      </c>
      <c r="M312" s="181"/>
      <c r="N312" s="181">
        <v>13</v>
      </c>
      <c r="O312" s="181">
        <v>47</v>
      </c>
      <c r="P312" s="269">
        <v>108</v>
      </c>
      <c r="Q312" s="269">
        <v>100</v>
      </c>
      <c r="R312" s="269">
        <v>86</v>
      </c>
      <c r="S312" s="269">
        <v>44</v>
      </c>
      <c r="T312" s="269"/>
      <c r="U312" s="269">
        <v>104</v>
      </c>
      <c r="V312" s="269">
        <v>99</v>
      </c>
      <c r="W312" s="269">
        <v>96</v>
      </c>
      <c r="X312" s="269">
        <v>111</v>
      </c>
      <c r="Y312" s="269">
        <v>121</v>
      </c>
      <c r="Z312" s="269">
        <v>62</v>
      </c>
      <c r="AA312" s="269"/>
      <c r="AB312" s="269">
        <v>102</v>
      </c>
      <c r="AC312" s="275">
        <v>90</v>
      </c>
      <c r="AD312" s="275">
        <v>105</v>
      </c>
      <c r="AE312" s="269">
        <v>102</v>
      </c>
      <c r="AF312" s="269">
        <v>125</v>
      </c>
      <c r="AG312" s="269">
        <v>49</v>
      </c>
      <c r="AH312" s="269"/>
      <c r="AI312" s="146">
        <f t="shared" si="353"/>
        <v>1928</v>
      </c>
    </row>
    <row r="313" spans="1:35" ht="15.75" x14ac:dyDescent="0.25">
      <c r="A313" s="292"/>
      <c r="B313" s="296"/>
      <c r="C313" s="99" t="s">
        <v>109</v>
      </c>
      <c r="D313" s="181"/>
      <c r="E313" s="181"/>
      <c r="F313" s="181"/>
      <c r="G313" s="181">
        <v>10</v>
      </c>
      <c r="H313" s="181">
        <v>11</v>
      </c>
      <c r="I313" s="181">
        <v>7</v>
      </c>
      <c r="J313" s="181">
        <v>8</v>
      </c>
      <c r="K313" s="181">
        <v>0</v>
      </c>
      <c r="L313" s="181">
        <v>0</v>
      </c>
      <c r="M313" s="181"/>
      <c r="N313" s="181">
        <v>0</v>
      </c>
      <c r="O313" s="181">
        <v>0</v>
      </c>
      <c r="P313" s="269">
        <v>0</v>
      </c>
      <c r="Q313" s="269">
        <v>0</v>
      </c>
      <c r="R313" s="269">
        <v>0</v>
      </c>
      <c r="S313" s="269">
        <v>0</v>
      </c>
      <c r="T313" s="269"/>
      <c r="U313" s="269">
        <v>0</v>
      </c>
      <c r="V313" s="269">
        <v>0</v>
      </c>
      <c r="W313" s="269">
        <v>0</v>
      </c>
      <c r="X313" s="269">
        <v>0</v>
      </c>
      <c r="Y313" s="269">
        <v>0</v>
      </c>
      <c r="Z313" s="269">
        <v>0</v>
      </c>
      <c r="AA313" s="269"/>
      <c r="AB313" s="269">
        <v>0</v>
      </c>
      <c r="AC313" s="275">
        <v>0</v>
      </c>
      <c r="AD313" s="275">
        <v>0</v>
      </c>
      <c r="AE313" s="269">
        <v>0</v>
      </c>
      <c r="AF313" s="269">
        <v>0</v>
      </c>
      <c r="AG313" s="269">
        <v>0</v>
      </c>
      <c r="AH313" s="269"/>
      <c r="AI313" s="146">
        <f t="shared" si="353"/>
        <v>36</v>
      </c>
    </row>
    <row r="314" spans="1:35" ht="15.75" x14ac:dyDescent="0.25">
      <c r="A314" s="292"/>
      <c r="B314" s="296"/>
      <c r="C314" s="99" t="s">
        <v>110</v>
      </c>
      <c r="D314" s="181"/>
      <c r="E314" s="181"/>
      <c r="F314" s="181"/>
      <c r="G314" s="181">
        <v>62</v>
      </c>
      <c r="H314" s="181">
        <v>54</v>
      </c>
      <c r="I314" s="181">
        <v>47</v>
      </c>
      <c r="J314" s="181">
        <v>48</v>
      </c>
      <c r="K314" s="181">
        <v>5</v>
      </c>
      <c r="L314" s="181">
        <v>13</v>
      </c>
      <c r="M314" s="181"/>
      <c r="N314" s="181">
        <v>1</v>
      </c>
      <c r="O314" s="181">
        <v>18</v>
      </c>
      <c r="P314" s="269">
        <v>59</v>
      </c>
      <c r="Q314" s="269">
        <v>50</v>
      </c>
      <c r="R314" s="269">
        <v>68</v>
      </c>
      <c r="S314" s="269">
        <v>20</v>
      </c>
      <c r="T314" s="269"/>
      <c r="U314" s="269">
        <v>36</v>
      </c>
      <c r="V314" s="269">
        <v>43</v>
      </c>
      <c r="W314" s="269">
        <v>44</v>
      </c>
      <c r="X314" s="269">
        <v>57</v>
      </c>
      <c r="Y314" s="269">
        <v>62</v>
      </c>
      <c r="Z314" s="269">
        <v>19</v>
      </c>
      <c r="AA314" s="269"/>
      <c r="AB314" s="269">
        <v>59</v>
      </c>
      <c r="AC314" s="275">
        <v>51</v>
      </c>
      <c r="AD314" s="275">
        <v>66</v>
      </c>
      <c r="AE314" s="269">
        <v>61</v>
      </c>
      <c r="AF314" s="269">
        <v>63</v>
      </c>
      <c r="AG314" s="269">
        <v>26</v>
      </c>
      <c r="AH314" s="269"/>
      <c r="AI314" s="146">
        <f t="shared" si="353"/>
        <v>1032</v>
      </c>
    </row>
    <row r="315" spans="1:35" ht="15.75" x14ac:dyDescent="0.25">
      <c r="A315" s="292"/>
      <c r="B315" s="296"/>
      <c r="C315" s="99" t="s">
        <v>111</v>
      </c>
      <c r="D315" s="181"/>
      <c r="E315" s="181"/>
      <c r="F315" s="181"/>
      <c r="G315" s="181">
        <v>6</v>
      </c>
      <c r="H315" s="181">
        <v>5</v>
      </c>
      <c r="I315" s="181">
        <v>5</v>
      </c>
      <c r="J315" s="181">
        <v>7</v>
      </c>
      <c r="K315" s="181">
        <v>0</v>
      </c>
      <c r="L315" s="181">
        <v>0</v>
      </c>
      <c r="M315" s="181"/>
      <c r="N315" s="181">
        <v>0</v>
      </c>
      <c r="O315" s="181">
        <v>0</v>
      </c>
      <c r="P315" s="269">
        <v>0</v>
      </c>
      <c r="Q315" s="269">
        <v>0</v>
      </c>
      <c r="R315" s="269">
        <v>0</v>
      </c>
      <c r="S315" s="269">
        <v>0</v>
      </c>
      <c r="T315" s="269"/>
      <c r="U315" s="269">
        <v>0</v>
      </c>
      <c r="V315" s="269">
        <v>0</v>
      </c>
      <c r="W315" s="269">
        <v>0</v>
      </c>
      <c r="X315" s="269">
        <v>0</v>
      </c>
      <c r="Y315" s="269">
        <v>0</v>
      </c>
      <c r="Z315" s="269">
        <v>0</v>
      </c>
      <c r="AA315" s="269"/>
      <c r="AB315" s="269">
        <v>0</v>
      </c>
      <c r="AC315" s="275">
        <v>0</v>
      </c>
      <c r="AD315" s="275">
        <v>0</v>
      </c>
      <c r="AE315" s="269">
        <v>0</v>
      </c>
      <c r="AF315" s="269">
        <v>0</v>
      </c>
      <c r="AG315" s="269">
        <v>0</v>
      </c>
      <c r="AH315" s="269"/>
      <c r="AI315" s="146">
        <f t="shared" si="353"/>
        <v>23</v>
      </c>
    </row>
    <row r="316" spans="1:35" ht="15.75" x14ac:dyDescent="0.25">
      <c r="A316" s="292"/>
      <c r="B316" s="296"/>
      <c r="C316" s="99" t="s">
        <v>112</v>
      </c>
      <c r="D316" s="181"/>
      <c r="E316" s="181"/>
      <c r="F316" s="181"/>
      <c r="G316" s="181">
        <v>30</v>
      </c>
      <c r="H316" s="181">
        <v>101</v>
      </c>
      <c r="I316" s="181">
        <v>90</v>
      </c>
      <c r="J316" s="181">
        <v>104</v>
      </c>
      <c r="K316" s="181">
        <v>0</v>
      </c>
      <c r="L316" s="181">
        <v>0</v>
      </c>
      <c r="M316" s="181"/>
      <c r="N316" s="181">
        <v>0</v>
      </c>
      <c r="O316" s="181">
        <v>0</v>
      </c>
      <c r="P316" s="269">
        <v>44</v>
      </c>
      <c r="Q316" s="269">
        <v>45</v>
      </c>
      <c r="R316" s="269">
        <v>43</v>
      </c>
      <c r="S316" s="269">
        <v>23</v>
      </c>
      <c r="T316" s="269"/>
      <c r="U316" s="269">
        <v>46</v>
      </c>
      <c r="V316" s="269">
        <v>43</v>
      </c>
      <c r="W316" s="269">
        <v>49</v>
      </c>
      <c r="X316" s="269">
        <v>42</v>
      </c>
      <c r="Y316" s="269">
        <v>49</v>
      </c>
      <c r="Z316" s="269">
        <v>19</v>
      </c>
      <c r="AA316" s="269"/>
      <c r="AB316" s="269">
        <v>40</v>
      </c>
      <c r="AC316" s="275">
        <v>43</v>
      </c>
      <c r="AD316" s="275">
        <v>35</v>
      </c>
      <c r="AE316" s="269">
        <v>44</v>
      </c>
      <c r="AF316" s="269">
        <v>45</v>
      </c>
      <c r="AG316" s="269">
        <v>19</v>
      </c>
      <c r="AH316" s="269"/>
      <c r="AI316" s="147">
        <f t="shared" si="353"/>
        <v>954</v>
      </c>
    </row>
    <row r="317" spans="1:35" ht="15.75" x14ac:dyDescent="0.25">
      <c r="A317" s="292"/>
      <c r="B317" s="296"/>
      <c r="C317" s="99" t="s">
        <v>113</v>
      </c>
      <c r="D317" s="181"/>
      <c r="E317" s="181"/>
      <c r="F317" s="181"/>
      <c r="G317" s="181">
        <v>2</v>
      </c>
      <c r="H317" s="181">
        <v>9</v>
      </c>
      <c r="I317" s="181">
        <v>9</v>
      </c>
      <c r="J317" s="181">
        <v>14</v>
      </c>
      <c r="K317" s="181">
        <v>0</v>
      </c>
      <c r="L317" s="181">
        <v>0</v>
      </c>
      <c r="M317" s="181"/>
      <c r="N317" s="181">
        <v>0</v>
      </c>
      <c r="O317" s="181">
        <v>0</v>
      </c>
      <c r="P317" s="269">
        <v>5</v>
      </c>
      <c r="Q317" s="269">
        <v>4</v>
      </c>
      <c r="R317" s="269">
        <v>4</v>
      </c>
      <c r="S317" s="269">
        <v>3</v>
      </c>
      <c r="T317" s="269"/>
      <c r="U317" s="269">
        <v>5</v>
      </c>
      <c r="V317" s="269">
        <v>5</v>
      </c>
      <c r="W317" s="269">
        <v>5</v>
      </c>
      <c r="X317" s="269">
        <v>5</v>
      </c>
      <c r="Y317" s="269">
        <v>6</v>
      </c>
      <c r="Z317" s="269">
        <v>3</v>
      </c>
      <c r="AA317" s="269"/>
      <c r="AB317" s="269">
        <v>4</v>
      </c>
      <c r="AC317" s="275">
        <v>3</v>
      </c>
      <c r="AD317" s="275">
        <v>4</v>
      </c>
      <c r="AE317" s="269">
        <v>4</v>
      </c>
      <c r="AF317" s="269">
        <v>6</v>
      </c>
      <c r="AG317" s="269">
        <v>1</v>
      </c>
      <c r="AH317" s="269"/>
      <c r="AI317" s="147">
        <f t="shared" si="353"/>
        <v>101</v>
      </c>
    </row>
    <row r="318" spans="1:35" ht="16.5" thickBot="1" x14ac:dyDescent="0.3">
      <c r="A318" s="292"/>
      <c r="B318" s="296"/>
      <c r="C318" s="100" t="s">
        <v>114</v>
      </c>
      <c r="D318" s="181"/>
      <c r="E318" s="181"/>
      <c r="F318" s="181"/>
      <c r="G318" s="181">
        <v>30</v>
      </c>
      <c r="H318" s="181">
        <v>38</v>
      </c>
      <c r="I318" s="181">
        <v>35</v>
      </c>
      <c r="J318" s="181">
        <v>33</v>
      </c>
      <c r="K318" s="181">
        <v>535</v>
      </c>
      <c r="L318" s="181">
        <v>38</v>
      </c>
      <c r="M318" s="181"/>
      <c r="N318" s="181">
        <v>838</v>
      </c>
      <c r="O318" s="181">
        <v>460</v>
      </c>
      <c r="P318" s="269">
        <v>43</v>
      </c>
      <c r="Q318" s="269">
        <v>44</v>
      </c>
      <c r="R318" s="269">
        <v>27</v>
      </c>
      <c r="S318" s="269">
        <v>28</v>
      </c>
      <c r="T318" s="269"/>
      <c r="U318" s="269">
        <v>57</v>
      </c>
      <c r="V318" s="269">
        <v>109</v>
      </c>
      <c r="W318" s="269">
        <v>67</v>
      </c>
      <c r="X318" s="269">
        <v>48</v>
      </c>
      <c r="Y318" s="269">
        <v>37</v>
      </c>
      <c r="Z318" s="269">
        <v>25</v>
      </c>
      <c r="AA318" s="269"/>
      <c r="AB318" s="269">
        <v>49</v>
      </c>
      <c r="AC318" s="275">
        <v>40</v>
      </c>
      <c r="AD318" s="275">
        <v>38</v>
      </c>
      <c r="AE318" s="269">
        <v>60</v>
      </c>
      <c r="AF318" s="269">
        <v>42</v>
      </c>
      <c r="AG318" s="269">
        <v>29</v>
      </c>
      <c r="AH318" s="269"/>
      <c r="AI318" s="151">
        <f t="shared" si="353"/>
        <v>2750</v>
      </c>
    </row>
    <row r="319" spans="1:35" ht="18.75" x14ac:dyDescent="0.25">
      <c r="A319" s="292"/>
      <c r="B319" s="297" t="s">
        <v>72</v>
      </c>
      <c r="C319" s="298"/>
      <c r="D319" s="182"/>
      <c r="E319" s="181"/>
      <c r="F319" s="182"/>
      <c r="G319" s="182">
        <f t="shared" ref="G319" si="354">SUM(G304:G318)</f>
        <v>900</v>
      </c>
      <c r="H319" s="182">
        <f t="shared" ref="H319:O319" si="355">SUM(H304:H318)</f>
        <v>900</v>
      </c>
      <c r="I319" s="182">
        <f t="shared" si="355"/>
        <v>900</v>
      </c>
      <c r="J319" s="182">
        <f t="shared" si="355"/>
        <v>900</v>
      </c>
      <c r="K319" s="182">
        <f t="shared" ref="K319" si="356">SUM(K304:K318)</f>
        <v>580</v>
      </c>
      <c r="L319" s="182">
        <f t="shared" si="355"/>
        <v>304</v>
      </c>
      <c r="M319" s="182"/>
      <c r="N319" s="182">
        <f t="shared" si="355"/>
        <v>900</v>
      </c>
      <c r="O319" s="182">
        <f t="shared" si="355"/>
        <v>900</v>
      </c>
      <c r="P319" s="182">
        <f>IF(SUM(P304:P315,P318)=0,"",SUM(P304:P315,P318))</f>
        <v>900</v>
      </c>
      <c r="Q319" s="182">
        <f t="shared" ref="Q319:AG319" si="357">IF(SUM(Q304:Q315,Q318)=0,"",SUM(Q304:Q315,Q318))</f>
        <v>900</v>
      </c>
      <c r="R319" s="182">
        <f t="shared" si="357"/>
        <v>900</v>
      </c>
      <c r="S319" s="182">
        <f t="shared" si="357"/>
        <v>400</v>
      </c>
      <c r="T319" s="182" t="str">
        <f t="shared" si="357"/>
        <v/>
      </c>
      <c r="U319" s="182">
        <f t="shared" si="357"/>
        <v>900</v>
      </c>
      <c r="V319" s="182">
        <f t="shared" si="357"/>
        <v>900</v>
      </c>
      <c r="W319" s="182">
        <f t="shared" si="357"/>
        <v>900</v>
      </c>
      <c r="X319" s="182">
        <f t="shared" si="357"/>
        <v>900</v>
      </c>
      <c r="Y319" s="182">
        <f t="shared" si="357"/>
        <v>900</v>
      </c>
      <c r="Z319" s="182">
        <f t="shared" si="357"/>
        <v>400</v>
      </c>
      <c r="AA319" s="182" t="str">
        <f t="shared" si="357"/>
        <v/>
      </c>
      <c r="AB319" s="182">
        <f t="shared" si="357"/>
        <v>900</v>
      </c>
      <c r="AC319" s="182">
        <f t="shared" si="357"/>
        <v>900</v>
      </c>
      <c r="AD319" s="182">
        <f t="shared" si="357"/>
        <v>900</v>
      </c>
      <c r="AE319" s="182">
        <f t="shared" si="357"/>
        <v>900</v>
      </c>
      <c r="AF319" s="182">
        <f t="shared" si="357"/>
        <v>900</v>
      </c>
      <c r="AG319" s="182">
        <f t="shared" si="357"/>
        <v>400</v>
      </c>
      <c r="AH319" s="271"/>
      <c r="AI319" s="150">
        <f>SUM(D319:AH319)</f>
        <v>19184</v>
      </c>
    </row>
    <row r="320" spans="1:35" ht="18.75" x14ac:dyDescent="0.25">
      <c r="A320" s="292"/>
      <c r="B320" s="299" t="s">
        <v>71</v>
      </c>
      <c r="C320" s="300"/>
      <c r="D320" s="104"/>
      <c r="E320" s="181"/>
      <c r="F320" s="104"/>
      <c r="G320" s="104">
        <v>900</v>
      </c>
      <c r="H320" s="104">
        <v>900</v>
      </c>
      <c r="I320" s="104">
        <v>900</v>
      </c>
      <c r="J320" s="104">
        <v>900</v>
      </c>
      <c r="K320" s="104">
        <v>580</v>
      </c>
      <c r="L320" s="104">
        <v>304</v>
      </c>
      <c r="M320" s="104"/>
      <c r="N320" s="104">
        <v>900</v>
      </c>
      <c r="O320" s="104">
        <v>900</v>
      </c>
      <c r="P320" s="270">
        <v>900</v>
      </c>
      <c r="Q320" s="270">
        <v>900</v>
      </c>
      <c r="R320" s="270">
        <v>900</v>
      </c>
      <c r="S320" s="270">
        <v>400</v>
      </c>
      <c r="T320" s="270"/>
      <c r="U320" s="270">
        <v>900</v>
      </c>
      <c r="V320" s="270">
        <v>900</v>
      </c>
      <c r="W320" s="270">
        <v>900</v>
      </c>
      <c r="X320" s="270">
        <v>900</v>
      </c>
      <c r="Y320" s="270">
        <v>900</v>
      </c>
      <c r="Z320" s="270">
        <v>400</v>
      </c>
      <c r="AA320" s="270"/>
      <c r="AB320" s="270">
        <v>900</v>
      </c>
      <c r="AC320" s="277">
        <v>900</v>
      </c>
      <c r="AD320" s="277">
        <v>900</v>
      </c>
      <c r="AE320" s="270">
        <v>900</v>
      </c>
      <c r="AF320" s="270">
        <v>900</v>
      </c>
      <c r="AG320" s="270">
        <v>400</v>
      </c>
      <c r="AH320" s="270"/>
      <c r="AI320" s="145">
        <f>SUM(D320:AH320)</f>
        <v>19184</v>
      </c>
    </row>
    <row r="321" spans="1:36" ht="18.75" x14ac:dyDescent="0.25">
      <c r="A321" s="292"/>
      <c r="B321" s="301" t="s">
        <v>115</v>
      </c>
      <c r="C321" s="302"/>
      <c r="D321" s="104"/>
      <c r="E321" s="181"/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277">
        <v>900</v>
      </c>
      <c r="AD321" s="277">
        <v>900</v>
      </c>
      <c r="AE321" s="270">
        <v>900</v>
      </c>
      <c r="AF321" s="270">
        <v>900</v>
      </c>
      <c r="AG321" s="270">
        <v>400</v>
      </c>
      <c r="AH321" s="270"/>
      <c r="AI321" s="146">
        <f t="shared" si="353"/>
        <v>19600</v>
      </c>
    </row>
    <row r="322" spans="1:36" ht="18.75" x14ac:dyDescent="0.25">
      <c r="A322" s="292"/>
      <c r="B322" s="301" t="s">
        <v>125</v>
      </c>
      <c r="C322" s="302"/>
      <c r="D322" s="104"/>
      <c r="E322" s="181"/>
      <c r="F322" s="104"/>
      <c r="G322" s="104">
        <f t="shared" ref="G322" si="358">G321-G320</f>
        <v>0</v>
      </c>
      <c r="H322" s="104">
        <f t="shared" ref="H322:AB322" si="359">H321-H320</f>
        <v>0</v>
      </c>
      <c r="I322" s="104">
        <f t="shared" si="359"/>
        <v>0</v>
      </c>
      <c r="J322" s="104">
        <f t="shared" si="359"/>
        <v>0</v>
      </c>
      <c r="K322" s="104">
        <f t="shared" ref="K322" si="360">K321-K320</f>
        <v>320</v>
      </c>
      <c r="L322" s="104">
        <f t="shared" si="359"/>
        <v>96</v>
      </c>
      <c r="M322" s="104"/>
      <c r="N322" s="104">
        <f t="shared" si="359"/>
        <v>0</v>
      </c>
      <c r="O322" s="104">
        <f t="shared" si="359"/>
        <v>0</v>
      </c>
      <c r="P322" s="104">
        <f t="shared" si="359"/>
        <v>0</v>
      </c>
      <c r="Q322" s="104">
        <f t="shared" si="359"/>
        <v>0</v>
      </c>
      <c r="R322" s="104">
        <f t="shared" si="359"/>
        <v>0</v>
      </c>
      <c r="S322" s="104">
        <f t="shared" si="359"/>
        <v>0</v>
      </c>
      <c r="T322" s="104"/>
      <c r="U322" s="104">
        <f t="shared" si="359"/>
        <v>0</v>
      </c>
      <c r="V322" s="104">
        <f t="shared" si="359"/>
        <v>0</v>
      </c>
      <c r="W322" s="104">
        <f t="shared" si="359"/>
        <v>0</v>
      </c>
      <c r="X322" s="104">
        <f t="shared" si="359"/>
        <v>0</v>
      </c>
      <c r="Y322" s="104">
        <f t="shared" si="359"/>
        <v>0</v>
      </c>
      <c r="Z322" s="104">
        <f t="shared" si="359"/>
        <v>0</v>
      </c>
      <c r="AA322" s="104"/>
      <c r="AB322" s="104">
        <f t="shared" si="359"/>
        <v>0</v>
      </c>
      <c r="AC322" s="277">
        <v>0</v>
      </c>
      <c r="AD322" s="277">
        <v>0</v>
      </c>
      <c r="AE322" s="270">
        <v>0</v>
      </c>
      <c r="AF322" s="270">
        <v>0</v>
      </c>
      <c r="AG322" s="270">
        <v>0</v>
      </c>
      <c r="AH322" s="270"/>
      <c r="AI322" s="153">
        <f t="shared" si="353"/>
        <v>416</v>
      </c>
    </row>
    <row r="323" spans="1:36" ht="18.75" x14ac:dyDescent="0.25">
      <c r="A323" s="292"/>
      <c r="B323" s="301" t="s">
        <v>197</v>
      </c>
      <c r="C323" s="302"/>
      <c r="D323" s="104"/>
      <c r="E323" s="181"/>
      <c r="F323" s="104"/>
      <c r="G323" s="104">
        <f t="shared" ref="G323" si="361">G321-G319</f>
        <v>0</v>
      </c>
      <c r="H323" s="104">
        <f t="shared" ref="H323:Z323" si="362">H321-H319</f>
        <v>0</v>
      </c>
      <c r="I323" s="104">
        <f t="shared" si="362"/>
        <v>0</v>
      </c>
      <c r="J323" s="104">
        <f t="shared" si="362"/>
        <v>0</v>
      </c>
      <c r="K323" s="104">
        <f t="shared" ref="K323" si="363">K321-K319</f>
        <v>320</v>
      </c>
      <c r="L323" s="104">
        <f t="shared" si="362"/>
        <v>96</v>
      </c>
      <c r="M323" s="104"/>
      <c r="N323" s="104">
        <f t="shared" si="362"/>
        <v>0</v>
      </c>
      <c r="O323" s="104">
        <f t="shared" si="362"/>
        <v>0</v>
      </c>
      <c r="P323" s="104">
        <f t="shared" si="362"/>
        <v>0</v>
      </c>
      <c r="Q323" s="104">
        <f t="shared" si="362"/>
        <v>0</v>
      </c>
      <c r="R323" s="104">
        <f t="shared" si="362"/>
        <v>0</v>
      </c>
      <c r="S323" s="104">
        <f t="shared" si="362"/>
        <v>0</v>
      </c>
      <c r="T323" s="104"/>
      <c r="U323" s="104">
        <f t="shared" si="362"/>
        <v>0</v>
      </c>
      <c r="V323" s="104">
        <f t="shared" si="362"/>
        <v>0</v>
      </c>
      <c r="W323" s="104">
        <f t="shared" si="362"/>
        <v>0</v>
      </c>
      <c r="X323" s="104">
        <f t="shared" si="362"/>
        <v>0</v>
      </c>
      <c r="Y323" s="104">
        <f t="shared" si="362"/>
        <v>0</v>
      </c>
      <c r="Z323" s="104">
        <f t="shared" si="362"/>
        <v>0</v>
      </c>
      <c r="AA323" s="104"/>
      <c r="AB323" s="104">
        <f>IF(OR(AB321="",AB319=""),0,AB321-AB319)</f>
        <v>0</v>
      </c>
      <c r="AC323" s="277">
        <v>4</v>
      </c>
      <c r="AD323" s="277">
        <v>0</v>
      </c>
      <c r="AE323" s="270">
        <v>16</v>
      </c>
      <c r="AF323" s="270">
        <v>0</v>
      </c>
      <c r="AG323" s="270">
        <v>0</v>
      </c>
      <c r="AH323" s="270"/>
      <c r="AI323" s="153">
        <f t="shared" si="353"/>
        <v>436</v>
      </c>
    </row>
    <row r="324" spans="1:36" ht="16.5" thickBot="1" x14ac:dyDescent="0.3">
      <c r="A324" s="292"/>
      <c r="B324" s="303" t="s">
        <v>116</v>
      </c>
      <c r="C324" s="304"/>
      <c r="D324" s="104"/>
      <c r="E324" s="181"/>
      <c r="F324" s="104"/>
      <c r="G324" s="104">
        <f t="shared" ref="G324" si="364">G305+G307+G309+G311+G313+G315</f>
        <v>72</v>
      </c>
      <c r="H324" s="104">
        <f t="shared" ref="H324:AB324" si="365">H305+H307+H309+H311+H313+H315</f>
        <v>74</v>
      </c>
      <c r="I324" s="104">
        <f t="shared" si="365"/>
        <v>66</v>
      </c>
      <c r="J324" s="104">
        <f t="shared" si="365"/>
        <v>61</v>
      </c>
      <c r="K324" s="104">
        <f t="shared" ref="K324" si="366">K305+K307+K309+K311+K313+K315</f>
        <v>0</v>
      </c>
      <c r="L324" s="104">
        <f t="shared" si="365"/>
        <v>0</v>
      </c>
      <c r="M324" s="104"/>
      <c r="N324" s="104">
        <f t="shared" si="365"/>
        <v>0</v>
      </c>
      <c r="O324" s="104">
        <f t="shared" si="365"/>
        <v>0</v>
      </c>
      <c r="P324" s="104">
        <f t="shared" si="365"/>
        <v>0</v>
      </c>
      <c r="Q324" s="104">
        <f t="shared" si="365"/>
        <v>0</v>
      </c>
      <c r="R324" s="104">
        <f t="shared" si="365"/>
        <v>0</v>
      </c>
      <c r="S324" s="104">
        <f t="shared" si="365"/>
        <v>0</v>
      </c>
      <c r="T324" s="104"/>
      <c r="U324" s="104">
        <f t="shared" si="365"/>
        <v>0</v>
      </c>
      <c r="V324" s="104">
        <f t="shared" si="365"/>
        <v>0</v>
      </c>
      <c r="W324" s="104">
        <f t="shared" si="365"/>
        <v>0</v>
      </c>
      <c r="X324" s="104">
        <f t="shared" si="365"/>
        <v>0</v>
      </c>
      <c r="Y324" s="104">
        <f t="shared" si="365"/>
        <v>0</v>
      </c>
      <c r="Z324" s="104">
        <f t="shared" si="365"/>
        <v>0</v>
      </c>
      <c r="AA324" s="104"/>
      <c r="AB324" s="104">
        <f t="shared" si="365"/>
        <v>0</v>
      </c>
      <c r="AC324" s="277">
        <v>0</v>
      </c>
      <c r="AD324" s="277">
        <v>0</v>
      </c>
      <c r="AE324" s="270">
        <v>0</v>
      </c>
      <c r="AF324" s="270">
        <v>0</v>
      </c>
      <c r="AG324" s="270">
        <v>0</v>
      </c>
      <c r="AH324" s="270"/>
      <c r="AI324" s="149">
        <f t="shared" si="353"/>
        <v>273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278"/>
      <c r="AD325" s="278"/>
      <c r="AE325" s="272"/>
      <c r="AF325" s="272"/>
      <c r="AG325" s="272"/>
      <c r="AH325" s="272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>
        <v>0</v>
      </c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/>
      <c r="N326" s="109">
        <v>0</v>
      </c>
      <c r="O326" s="109">
        <v>0</v>
      </c>
      <c r="P326" s="268">
        <v>0</v>
      </c>
      <c r="Q326" s="268">
        <v>0</v>
      </c>
      <c r="R326" s="268">
        <v>0</v>
      </c>
      <c r="S326" s="268">
        <v>0</v>
      </c>
      <c r="T326" s="268"/>
      <c r="U326" s="268">
        <v>0</v>
      </c>
      <c r="V326" s="268">
        <v>0</v>
      </c>
      <c r="W326" s="268">
        <v>0</v>
      </c>
      <c r="X326" s="268">
        <v>0</v>
      </c>
      <c r="Y326" s="268">
        <v>0</v>
      </c>
      <c r="Z326" s="268">
        <v>0</v>
      </c>
      <c r="AA326" s="268"/>
      <c r="AB326" s="268">
        <v>0</v>
      </c>
      <c r="AC326" s="274">
        <v>0</v>
      </c>
      <c r="AD326" s="274">
        <v>0</v>
      </c>
      <c r="AE326" s="268">
        <v>0</v>
      </c>
      <c r="AF326" s="268">
        <v>0</v>
      </c>
      <c r="AG326" s="268">
        <v>0</v>
      </c>
      <c r="AH326" s="268"/>
      <c r="AI326" s="110">
        <f t="shared" ref="AI326:AI347" si="367">SUM(D326:AH326)</f>
        <v>0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>
        <v>86</v>
      </c>
      <c r="H327" s="181">
        <v>77</v>
      </c>
      <c r="I327" s="181">
        <v>87</v>
      </c>
      <c r="J327" s="181">
        <v>90</v>
      </c>
      <c r="K327" s="181">
        <v>86</v>
      </c>
      <c r="L327" s="181">
        <v>33</v>
      </c>
      <c r="M327" s="181"/>
      <c r="N327" s="181">
        <v>82</v>
      </c>
      <c r="O327" s="181">
        <v>77</v>
      </c>
      <c r="P327" s="269">
        <v>77</v>
      </c>
      <c r="Q327" s="269">
        <v>90</v>
      </c>
      <c r="R327" s="269">
        <v>79</v>
      </c>
      <c r="S327" s="269">
        <v>38</v>
      </c>
      <c r="T327" s="269"/>
      <c r="U327" s="269">
        <v>89</v>
      </c>
      <c r="V327" s="269">
        <v>83</v>
      </c>
      <c r="W327" s="269">
        <v>90</v>
      </c>
      <c r="X327" s="269">
        <v>91</v>
      </c>
      <c r="Y327" s="269">
        <v>92</v>
      </c>
      <c r="Z327" s="269">
        <v>39</v>
      </c>
      <c r="AA327" s="269"/>
      <c r="AB327" s="269">
        <v>89</v>
      </c>
      <c r="AC327" s="275">
        <v>85</v>
      </c>
      <c r="AD327" s="275">
        <v>89</v>
      </c>
      <c r="AE327" s="269">
        <v>92</v>
      </c>
      <c r="AF327" s="269">
        <v>92</v>
      </c>
      <c r="AG327" s="269">
        <v>36</v>
      </c>
      <c r="AH327" s="269"/>
      <c r="AI327" s="146">
        <f t="shared" si="367"/>
        <v>1869</v>
      </c>
    </row>
    <row r="328" spans="1:36" ht="15.75" x14ac:dyDescent="0.25">
      <c r="A328" s="306"/>
      <c r="B328" s="296"/>
      <c r="C328" s="99" t="s">
        <v>103</v>
      </c>
      <c r="D328" s="181"/>
      <c r="E328" s="181"/>
      <c r="F328" s="181"/>
      <c r="G328" s="181">
        <v>0</v>
      </c>
      <c r="H328" s="181">
        <v>0</v>
      </c>
      <c r="I328" s="181">
        <v>0</v>
      </c>
      <c r="J328" s="181">
        <v>0</v>
      </c>
      <c r="K328" s="181">
        <v>0</v>
      </c>
      <c r="L328" s="181">
        <v>0</v>
      </c>
      <c r="M328" s="181"/>
      <c r="N328" s="181">
        <v>0</v>
      </c>
      <c r="O328" s="181">
        <v>0</v>
      </c>
      <c r="P328" s="269">
        <v>0</v>
      </c>
      <c r="Q328" s="269">
        <v>0</v>
      </c>
      <c r="R328" s="269">
        <v>0</v>
      </c>
      <c r="S328" s="269">
        <v>0</v>
      </c>
      <c r="T328" s="269"/>
      <c r="U328" s="269">
        <v>0</v>
      </c>
      <c r="V328" s="269">
        <v>0</v>
      </c>
      <c r="W328" s="269">
        <v>0</v>
      </c>
      <c r="X328" s="269">
        <v>0</v>
      </c>
      <c r="Y328" s="269">
        <v>0</v>
      </c>
      <c r="Z328" s="269">
        <v>0</v>
      </c>
      <c r="AA328" s="269"/>
      <c r="AB328" s="269">
        <v>0</v>
      </c>
      <c r="AC328" s="275">
        <v>0</v>
      </c>
      <c r="AD328" s="275">
        <v>0</v>
      </c>
      <c r="AE328" s="269">
        <v>0</v>
      </c>
      <c r="AF328" s="269">
        <v>0</v>
      </c>
      <c r="AG328" s="269">
        <v>0</v>
      </c>
      <c r="AH328" s="269"/>
      <c r="AI328" s="146">
        <f t="shared" si="367"/>
        <v>0</v>
      </c>
    </row>
    <row r="329" spans="1:36" ht="15.75" x14ac:dyDescent="0.25">
      <c r="A329" s="306"/>
      <c r="B329" s="296"/>
      <c r="C329" s="99" t="s">
        <v>117</v>
      </c>
      <c r="D329" s="181"/>
      <c r="E329" s="181"/>
      <c r="F329" s="181"/>
      <c r="G329" s="181">
        <v>95</v>
      </c>
      <c r="H329" s="181">
        <v>75</v>
      </c>
      <c r="I329" s="181">
        <v>95</v>
      </c>
      <c r="J329" s="181">
        <v>95</v>
      </c>
      <c r="K329" s="181">
        <v>93</v>
      </c>
      <c r="L329" s="181">
        <v>31</v>
      </c>
      <c r="M329" s="181"/>
      <c r="N329" s="181">
        <v>86</v>
      </c>
      <c r="O329" s="181">
        <v>76</v>
      </c>
      <c r="P329" s="269">
        <v>88</v>
      </c>
      <c r="Q329" s="269">
        <v>101</v>
      </c>
      <c r="R329" s="269">
        <v>88</v>
      </c>
      <c r="S329" s="269">
        <v>35</v>
      </c>
      <c r="T329" s="269"/>
      <c r="U329" s="269">
        <v>99</v>
      </c>
      <c r="V329" s="269">
        <v>96</v>
      </c>
      <c r="W329" s="269">
        <v>98</v>
      </c>
      <c r="X329" s="269">
        <v>108</v>
      </c>
      <c r="Y329" s="269">
        <v>109</v>
      </c>
      <c r="Z329" s="269">
        <v>41</v>
      </c>
      <c r="AA329" s="269"/>
      <c r="AB329" s="269">
        <v>109</v>
      </c>
      <c r="AC329" s="275">
        <v>110</v>
      </c>
      <c r="AD329" s="275">
        <v>113</v>
      </c>
      <c r="AE329" s="269">
        <v>111</v>
      </c>
      <c r="AF329" s="269">
        <v>111</v>
      </c>
      <c r="AG329" s="269">
        <v>38</v>
      </c>
      <c r="AH329" s="269"/>
      <c r="AI329" s="146">
        <f t="shared" si="367"/>
        <v>2101</v>
      </c>
    </row>
    <row r="330" spans="1:36" ht="15.75" x14ac:dyDescent="0.25">
      <c r="A330" s="306"/>
      <c r="B330" s="296"/>
      <c r="C330" s="99" t="s">
        <v>118</v>
      </c>
      <c r="D330" s="181"/>
      <c r="E330" s="181"/>
      <c r="F330" s="181"/>
      <c r="G330" s="181">
        <v>0</v>
      </c>
      <c r="H330" s="181">
        <v>0</v>
      </c>
      <c r="I330" s="181">
        <v>0</v>
      </c>
      <c r="J330" s="181">
        <v>0</v>
      </c>
      <c r="K330" s="181">
        <v>0</v>
      </c>
      <c r="L330" s="181">
        <v>0</v>
      </c>
      <c r="M330" s="181"/>
      <c r="N330" s="181">
        <v>0</v>
      </c>
      <c r="O330" s="181">
        <v>0</v>
      </c>
      <c r="P330" s="269">
        <v>0</v>
      </c>
      <c r="Q330" s="269">
        <v>0</v>
      </c>
      <c r="R330" s="269">
        <v>0</v>
      </c>
      <c r="S330" s="269">
        <v>0</v>
      </c>
      <c r="T330" s="269"/>
      <c r="U330" s="269">
        <v>0</v>
      </c>
      <c r="V330" s="269">
        <v>0</v>
      </c>
      <c r="W330" s="269">
        <v>0</v>
      </c>
      <c r="X330" s="269">
        <v>0</v>
      </c>
      <c r="Y330" s="269">
        <v>0</v>
      </c>
      <c r="Z330" s="269">
        <v>0</v>
      </c>
      <c r="AA330" s="269"/>
      <c r="AB330" s="269">
        <v>0</v>
      </c>
      <c r="AC330" s="275">
        <v>0</v>
      </c>
      <c r="AD330" s="275">
        <v>0</v>
      </c>
      <c r="AE330" s="269">
        <v>0</v>
      </c>
      <c r="AF330" s="269">
        <v>0</v>
      </c>
      <c r="AG330" s="269">
        <v>0</v>
      </c>
      <c r="AH330" s="269"/>
      <c r="AI330" s="146">
        <f t="shared" si="367"/>
        <v>0</v>
      </c>
    </row>
    <row r="331" spans="1:36" ht="15.75" x14ac:dyDescent="0.25">
      <c r="A331" s="306"/>
      <c r="B331" s="296"/>
      <c r="C331" s="99" t="s">
        <v>104</v>
      </c>
      <c r="D331" s="181"/>
      <c r="E331" s="181"/>
      <c r="F331" s="181"/>
      <c r="G331" s="181">
        <v>239</v>
      </c>
      <c r="H331" s="181">
        <v>240</v>
      </c>
      <c r="I331" s="181">
        <v>239</v>
      </c>
      <c r="J331" s="181">
        <v>243</v>
      </c>
      <c r="K331" s="181">
        <v>237</v>
      </c>
      <c r="L331" s="181">
        <v>147</v>
      </c>
      <c r="M331" s="181"/>
      <c r="N331" s="181">
        <v>240</v>
      </c>
      <c r="O331" s="181">
        <v>242</v>
      </c>
      <c r="P331" s="269">
        <v>233</v>
      </c>
      <c r="Q331" s="269">
        <v>237</v>
      </c>
      <c r="R331" s="269">
        <v>218</v>
      </c>
      <c r="S331" s="269">
        <v>152</v>
      </c>
      <c r="T331" s="269"/>
      <c r="U331" s="269">
        <v>243</v>
      </c>
      <c r="V331" s="269">
        <v>242</v>
      </c>
      <c r="W331" s="269">
        <v>236</v>
      </c>
      <c r="X331" s="269">
        <v>240</v>
      </c>
      <c r="Y331" s="269">
        <v>239</v>
      </c>
      <c r="Z331" s="269">
        <v>139</v>
      </c>
      <c r="AA331" s="269"/>
      <c r="AB331" s="269">
        <v>232</v>
      </c>
      <c r="AC331" s="275">
        <v>240</v>
      </c>
      <c r="AD331" s="275">
        <v>237</v>
      </c>
      <c r="AE331" s="269">
        <v>240</v>
      </c>
      <c r="AF331" s="269">
        <v>240</v>
      </c>
      <c r="AG331" s="269">
        <v>134</v>
      </c>
      <c r="AH331" s="269"/>
      <c r="AI331" s="146">
        <f t="shared" si="367"/>
        <v>5329</v>
      </c>
    </row>
    <row r="332" spans="1:36" ht="15.75" x14ac:dyDescent="0.25">
      <c r="A332" s="306"/>
      <c r="B332" s="296"/>
      <c r="C332" s="99" t="s">
        <v>105</v>
      </c>
      <c r="D332" s="181"/>
      <c r="E332" s="181"/>
      <c r="F332" s="181"/>
      <c r="G332" s="181">
        <v>0</v>
      </c>
      <c r="H332" s="181">
        <v>0</v>
      </c>
      <c r="I332" s="181">
        <v>0</v>
      </c>
      <c r="J332" s="181">
        <v>0</v>
      </c>
      <c r="K332" s="181">
        <v>0</v>
      </c>
      <c r="L332" s="181">
        <v>0</v>
      </c>
      <c r="M332" s="181"/>
      <c r="N332" s="181">
        <v>0</v>
      </c>
      <c r="O332" s="181">
        <v>0</v>
      </c>
      <c r="P332" s="269">
        <v>0</v>
      </c>
      <c r="Q332" s="269">
        <v>0</v>
      </c>
      <c r="R332" s="269">
        <v>0</v>
      </c>
      <c r="S332" s="269">
        <v>0</v>
      </c>
      <c r="T332" s="269"/>
      <c r="U332" s="269">
        <v>0</v>
      </c>
      <c r="V332" s="269">
        <v>0</v>
      </c>
      <c r="W332" s="269">
        <v>0</v>
      </c>
      <c r="X332" s="269">
        <v>0</v>
      </c>
      <c r="Y332" s="269">
        <v>0</v>
      </c>
      <c r="Z332" s="269">
        <v>0</v>
      </c>
      <c r="AA332" s="269"/>
      <c r="AB332" s="269">
        <v>0</v>
      </c>
      <c r="AC332" s="275">
        <v>0</v>
      </c>
      <c r="AD332" s="275">
        <v>0</v>
      </c>
      <c r="AE332" s="269">
        <v>0</v>
      </c>
      <c r="AF332" s="269">
        <v>0</v>
      </c>
      <c r="AG332" s="269">
        <v>0</v>
      </c>
      <c r="AH332" s="269"/>
      <c r="AI332" s="146">
        <f t="shared" si="367"/>
        <v>0</v>
      </c>
    </row>
    <row r="333" spans="1:36" ht="15.75" x14ac:dyDescent="0.25">
      <c r="A333" s="306"/>
      <c r="B333" s="296"/>
      <c r="C333" s="99" t="s">
        <v>106</v>
      </c>
      <c r="D333" s="181"/>
      <c r="E333" s="181"/>
      <c r="F333" s="181"/>
      <c r="G333" s="181">
        <v>377</v>
      </c>
      <c r="H333" s="181">
        <v>376</v>
      </c>
      <c r="I333" s="181">
        <v>380</v>
      </c>
      <c r="J333" s="181">
        <v>379</v>
      </c>
      <c r="K333" s="181">
        <v>372</v>
      </c>
      <c r="L333" s="181">
        <v>210</v>
      </c>
      <c r="M333" s="181"/>
      <c r="N333" s="181">
        <v>380</v>
      </c>
      <c r="O333" s="181">
        <v>385</v>
      </c>
      <c r="P333" s="269">
        <v>368</v>
      </c>
      <c r="Q333" s="269">
        <v>378</v>
      </c>
      <c r="R333" s="269">
        <v>360</v>
      </c>
      <c r="S333" s="269">
        <v>209</v>
      </c>
      <c r="T333" s="269"/>
      <c r="U333" s="269">
        <v>387</v>
      </c>
      <c r="V333" s="269">
        <v>387</v>
      </c>
      <c r="W333" s="269">
        <v>384</v>
      </c>
      <c r="X333" s="269">
        <v>390</v>
      </c>
      <c r="Y333" s="269">
        <v>391</v>
      </c>
      <c r="Z333" s="269">
        <v>213</v>
      </c>
      <c r="AA333" s="269"/>
      <c r="AB333" s="269">
        <v>385</v>
      </c>
      <c r="AC333" s="275">
        <v>394</v>
      </c>
      <c r="AD333" s="275">
        <v>394</v>
      </c>
      <c r="AE333" s="269">
        <v>402</v>
      </c>
      <c r="AF333" s="269">
        <v>407</v>
      </c>
      <c r="AG333" s="269">
        <v>183</v>
      </c>
      <c r="AH333" s="269"/>
      <c r="AI333" s="146">
        <f t="shared" si="367"/>
        <v>8491</v>
      </c>
    </row>
    <row r="334" spans="1:36" ht="15.75" x14ac:dyDescent="0.25">
      <c r="A334" s="306"/>
      <c r="B334" s="296"/>
      <c r="C334" s="99" t="s">
        <v>107</v>
      </c>
      <c r="D334" s="181"/>
      <c r="E334" s="181"/>
      <c r="F334" s="181"/>
      <c r="G334" s="181">
        <v>0</v>
      </c>
      <c r="H334" s="181">
        <v>0</v>
      </c>
      <c r="I334" s="181">
        <v>0</v>
      </c>
      <c r="J334" s="181">
        <v>0</v>
      </c>
      <c r="K334" s="181">
        <v>0</v>
      </c>
      <c r="L334" s="181">
        <v>0</v>
      </c>
      <c r="M334" s="181"/>
      <c r="N334" s="181">
        <v>0</v>
      </c>
      <c r="O334" s="181">
        <v>0</v>
      </c>
      <c r="P334" s="269">
        <v>0</v>
      </c>
      <c r="Q334" s="269">
        <v>0</v>
      </c>
      <c r="R334" s="269">
        <v>0</v>
      </c>
      <c r="S334" s="269">
        <v>0</v>
      </c>
      <c r="T334" s="269"/>
      <c r="U334" s="269">
        <v>0</v>
      </c>
      <c r="V334" s="269">
        <v>0</v>
      </c>
      <c r="W334" s="269">
        <v>0</v>
      </c>
      <c r="X334" s="269">
        <v>0</v>
      </c>
      <c r="Y334" s="269">
        <v>0</v>
      </c>
      <c r="Z334" s="269">
        <v>0</v>
      </c>
      <c r="AA334" s="269"/>
      <c r="AB334" s="269">
        <v>0</v>
      </c>
      <c r="AC334" s="275">
        <v>0</v>
      </c>
      <c r="AD334" s="275">
        <v>0</v>
      </c>
      <c r="AE334" s="269">
        <v>0</v>
      </c>
      <c r="AF334" s="269">
        <v>0</v>
      </c>
      <c r="AG334" s="269">
        <v>0</v>
      </c>
      <c r="AH334" s="269"/>
      <c r="AI334" s="146">
        <f t="shared" si="367"/>
        <v>0</v>
      </c>
    </row>
    <row r="335" spans="1:36" ht="15.75" x14ac:dyDescent="0.25">
      <c r="A335" s="306"/>
      <c r="B335" s="296"/>
      <c r="C335" s="99" t="s">
        <v>108</v>
      </c>
      <c r="D335" s="181"/>
      <c r="E335" s="181"/>
      <c r="F335" s="181"/>
      <c r="G335" s="181">
        <v>76</v>
      </c>
      <c r="H335" s="181">
        <v>73</v>
      </c>
      <c r="I335" s="181">
        <v>76</v>
      </c>
      <c r="J335" s="181">
        <v>74</v>
      </c>
      <c r="K335" s="181">
        <v>73</v>
      </c>
      <c r="L335" s="181">
        <v>41</v>
      </c>
      <c r="M335" s="181"/>
      <c r="N335" s="181">
        <v>75</v>
      </c>
      <c r="O335" s="181">
        <v>76</v>
      </c>
      <c r="P335" s="269">
        <v>76</v>
      </c>
      <c r="Q335" s="269">
        <v>76</v>
      </c>
      <c r="R335" s="269">
        <v>69</v>
      </c>
      <c r="S335" s="269">
        <v>41</v>
      </c>
      <c r="T335" s="269"/>
      <c r="U335" s="269">
        <v>76</v>
      </c>
      <c r="V335" s="269">
        <v>76</v>
      </c>
      <c r="W335" s="269">
        <v>78</v>
      </c>
      <c r="X335" s="269">
        <v>78</v>
      </c>
      <c r="Y335" s="269">
        <v>79</v>
      </c>
      <c r="Z335" s="269">
        <v>36</v>
      </c>
      <c r="AA335" s="269"/>
      <c r="AB335" s="269">
        <v>77</v>
      </c>
      <c r="AC335" s="275">
        <v>79</v>
      </c>
      <c r="AD335" s="275">
        <v>76</v>
      </c>
      <c r="AE335" s="269">
        <v>79</v>
      </c>
      <c r="AF335" s="269">
        <v>79</v>
      </c>
      <c r="AG335" s="269">
        <v>37</v>
      </c>
      <c r="AH335" s="269"/>
      <c r="AI335" s="146">
        <f t="shared" si="367"/>
        <v>1676</v>
      </c>
    </row>
    <row r="336" spans="1:36" ht="15.75" x14ac:dyDescent="0.25">
      <c r="A336" s="306"/>
      <c r="B336" s="296"/>
      <c r="C336" s="99" t="s">
        <v>109</v>
      </c>
      <c r="D336" s="181"/>
      <c r="E336" s="181"/>
      <c r="F336" s="181"/>
      <c r="G336" s="181">
        <v>0</v>
      </c>
      <c r="H336" s="181">
        <v>0</v>
      </c>
      <c r="I336" s="181">
        <v>0</v>
      </c>
      <c r="J336" s="181">
        <v>0</v>
      </c>
      <c r="K336" s="181">
        <v>0</v>
      </c>
      <c r="L336" s="181">
        <v>0</v>
      </c>
      <c r="M336" s="181"/>
      <c r="N336" s="181">
        <v>0</v>
      </c>
      <c r="O336" s="181">
        <v>0</v>
      </c>
      <c r="P336" s="269">
        <v>0</v>
      </c>
      <c r="Q336" s="269">
        <v>0</v>
      </c>
      <c r="R336" s="269">
        <v>0</v>
      </c>
      <c r="S336" s="269">
        <v>0</v>
      </c>
      <c r="T336" s="269"/>
      <c r="U336" s="269">
        <v>0</v>
      </c>
      <c r="V336" s="269">
        <v>0</v>
      </c>
      <c r="W336" s="269">
        <v>0</v>
      </c>
      <c r="X336" s="269">
        <v>0</v>
      </c>
      <c r="Y336" s="269">
        <v>0</v>
      </c>
      <c r="Z336" s="269">
        <v>0</v>
      </c>
      <c r="AA336" s="269"/>
      <c r="AB336" s="269">
        <v>0</v>
      </c>
      <c r="AC336" s="275">
        <v>0</v>
      </c>
      <c r="AD336" s="275">
        <v>0</v>
      </c>
      <c r="AE336" s="269">
        <v>0</v>
      </c>
      <c r="AF336" s="269">
        <v>0</v>
      </c>
      <c r="AG336" s="269">
        <v>0</v>
      </c>
      <c r="AH336" s="269"/>
      <c r="AI336" s="146">
        <f t="shared" si="367"/>
        <v>0</v>
      </c>
    </row>
    <row r="337" spans="1:36" ht="15.75" x14ac:dyDescent="0.25">
      <c r="A337" s="306"/>
      <c r="B337" s="296"/>
      <c r="C337" s="99" t="s">
        <v>110</v>
      </c>
      <c r="D337" s="181"/>
      <c r="E337" s="181"/>
      <c r="F337" s="181"/>
      <c r="G337" s="181">
        <v>57</v>
      </c>
      <c r="H337" s="181">
        <v>57</v>
      </c>
      <c r="I337" s="181">
        <v>58</v>
      </c>
      <c r="J337" s="181">
        <v>58</v>
      </c>
      <c r="K337" s="181">
        <v>55</v>
      </c>
      <c r="L337" s="181">
        <v>31</v>
      </c>
      <c r="M337" s="181"/>
      <c r="N337" s="181">
        <v>57</v>
      </c>
      <c r="O337" s="181">
        <v>57</v>
      </c>
      <c r="P337" s="269">
        <v>57</v>
      </c>
      <c r="Q337" s="269">
        <v>58</v>
      </c>
      <c r="R337" s="269">
        <v>54</v>
      </c>
      <c r="S337" s="269">
        <v>24</v>
      </c>
      <c r="T337" s="269"/>
      <c r="U337" s="269">
        <v>59</v>
      </c>
      <c r="V337" s="269">
        <v>58</v>
      </c>
      <c r="W337" s="269">
        <v>58</v>
      </c>
      <c r="X337" s="269">
        <v>59</v>
      </c>
      <c r="Y337" s="269">
        <v>59</v>
      </c>
      <c r="Z337" s="269">
        <v>24</v>
      </c>
      <c r="AA337" s="269"/>
      <c r="AB337" s="269">
        <v>57</v>
      </c>
      <c r="AC337" s="275">
        <v>59</v>
      </c>
      <c r="AD337" s="275">
        <v>58</v>
      </c>
      <c r="AE337" s="269">
        <v>59</v>
      </c>
      <c r="AF337" s="269">
        <v>60</v>
      </c>
      <c r="AG337" s="269">
        <v>21</v>
      </c>
      <c r="AH337" s="269"/>
      <c r="AI337" s="146">
        <f t="shared" si="367"/>
        <v>1254</v>
      </c>
    </row>
    <row r="338" spans="1:36" ht="15.75" x14ac:dyDescent="0.25">
      <c r="A338" s="306"/>
      <c r="B338" s="296"/>
      <c r="C338" s="99" t="s">
        <v>111</v>
      </c>
      <c r="D338" s="181"/>
      <c r="E338" s="181"/>
      <c r="F338" s="181"/>
      <c r="G338" s="181">
        <v>0</v>
      </c>
      <c r="H338" s="181">
        <v>0</v>
      </c>
      <c r="I338" s="181">
        <v>0</v>
      </c>
      <c r="J338" s="181">
        <v>0</v>
      </c>
      <c r="K338" s="181">
        <v>0</v>
      </c>
      <c r="L338" s="181">
        <v>0</v>
      </c>
      <c r="M338" s="181"/>
      <c r="N338" s="181">
        <v>0</v>
      </c>
      <c r="O338" s="181">
        <v>0</v>
      </c>
      <c r="P338" s="269">
        <v>0</v>
      </c>
      <c r="Q338" s="269">
        <v>0</v>
      </c>
      <c r="R338" s="269">
        <v>0</v>
      </c>
      <c r="S338" s="269">
        <v>0</v>
      </c>
      <c r="T338" s="269"/>
      <c r="U338" s="269">
        <v>0</v>
      </c>
      <c r="V338" s="269">
        <v>0</v>
      </c>
      <c r="W338" s="269">
        <v>0</v>
      </c>
      <c r="X338" s="269">
        <v>0</v>
      </c>
      <c r="Y338" s="269">
        <v>0</v>
      </c>
      <c r="Z338" s="269">
        <v>0</v>
      </c>
      <c r="AA338" s="269"/>
      <c r="AB338" s="269">
        <v>0</v>
      </c>
      <c r="AC338" s="275">
        <v>0</v>
      </c>
      <c r="AD338" s="275">
        <v>0</v>
      </c>
      <c r="AE338" s="269">
        <v>0</v>
      </c>
      <c r="AF338" s="269">
        <v>0</v>
      </c>
      <c r="AG338" s="269">
        <v>0</v>
      </c>
      <c r="AH338" s="269"/>
      <c r="AI338" s="146">
        <f t="shared" si="367"/>
        <v>0</v>
      </c>
    </row>
    <row r="339" spans="1:36" ht="15.75" x14ac:dyDescent="0.25">
      <c r="A339" s="306"/>
      <c r="B339" s="296"/>
      <c r="C339" s="99" t="s">
        <v>112</v>
      </c>
      <c r="D339" s="181"/>
      <c r="E339" s="181"/>
      <c r="F339" s="181"/>
      <c r="G339" s="181">
        <v>0</v>
      </c>
      <c r="H339" s="181">
        <v>0</v>
      </c>
      <c r="I339" s="181">
        <v>0</v>
      </c>
      <c r="J339" s="181">
        <v>0</v>
      </c>
      <c r="K339" s="181">
        <v>0</v>
      </c>
      <c r="L339" s="181">
        <v>0</v>
      </c>
      <c r="M339" s="181"/>
      <c r="N339" s="181">
        <v>0</v>
      </c>
      <c r="O339" s="181">
        <v>0</v>
      </c>
      <c r="P339" s="269">
        <v>1</v>
      </c>
      <c r="Q339" s="269">
        <v>1</v>
      </c>
      <c r="R339" s="269">
        <v>0</v>
      </c>
      <c r="S339" s="269">
        <v>0</v>
      </c>
      <c r="T339" s="269"/>
      <c r="U339" s="269">
        <v>0</v>
      </c>
      <c r="V339" s="269">
        <v>0</v>
      </c>
      <c r="W339" s="269">
        <v>1</v>
      </c>
      <c r="X339" s="269">
        <v>1</v>
      </c>
      <c r="Y339" s="269">
        <v>1</v>
      </c>
      <c r="Z339" s="269">
        <v>0</v>
      </c>
      <c r="AA339" s="269"/>
      <c r="AB339" s="269">
        <v>1</v>
      </c>
      <c r="AC339" s="275">
        <v>1</v>
      </c>
      <c r="AD339" s="275">
        <v>1</v>
      </c>
      <c r="AE339" s="269">
        <v>1</v>
      </c>
      <c r="AF339" s="269">
        <v>1</v>
      </c>
      <c r="AG339" s="269">
        <v>0</v>
      </c>
      <c r="AH339" s="269"/>
      <c r="AI339" s="147">
        <f t="shared" si="367"/>
        <v>10</v>
      </c>
    </row>
    <row r="340" spans="1:36" ht="15.75" x14ac:dyDescent="0.25">
      <c r="A340" s="306"/>
      <c r="B340" s="296"/>
      <c r="C340" s="99" t="s">
        <v>113</v>
      </c>
      <c r="D340" s="181"/>
      <c r="E340" s="181"/>
      <c r="F340" s="181"/>
      <c r="G340" s="181">
        <v>0</v>
      </c>
      <c r="H340" s="181">
        <v>0</v>
      </c>
      <c r="I340" s="181">
        <v>0</v>
      </c>
      <c r="J340" s="181">
        <v>0</v>
      </c>
      <c r="K340" s="181">
        <v>0</v>
      </c>
      <c r="L340" s="181">
        <v>0</v>
      </c>
      <c r="M340" s="181"/>
      <c r="N340" s="181">
        <v>0</v>
      </c>
      <c r="O340" s="181">
        <v>0</v>
      </c>
      <c r="P340" s="269">
        <v>0</v>
      </c>
      <c r="Q340" s="269">
        <v>0</v>
      </c>
      <c r="R340" s="269">
        <v>0</v>
      </c>
      <c r="S340" s="269">
        <v>0</v>
      </c>
      <c r="T340" s="269"/>
      <c r="U340" s="269">
        <v>0</v>
      </c>
      <c r="V340" s="269">
        <v>0</v>
      </c>
      <c r="W340" s="269">
        <v>0</v>
      </c>
      <c r="X340" s="269">
        <v>0</v>
      </c>
      <c r="Y340" s="269">
        <v>0</v>
      </c>
      <c r="Z340" s="269">
        <v>0</v>
      </c>
      <c r="AA340" s="269"/>
      <c r="AB340" s="269">
        <v>0</v>
      </c>
      <c r="AC340" s="275">
        <v>0</v>
      </c>
      <c r="AD340" s="275">
        <v>0</v>
      </c>
      <c r="AE340" s="269">
        <v>0</v>
      </c>
      <c r="AF340" s="269">
        <v>0</v>
      </c>
      <c r="AG340" s="269">
        <v>0</v>
      </c>
      <c r="AH340" s="269"/>
      <c r="AI340" s="147">
        <f t="shared" si="367"/>
        <v>0</v>
      </c>
    </row>
    <row r="341" spans="1:36" ht="16.5" thickBot="1" x14ac:dyDescent="0.3">
      <c r="A341" s="306"/>
      <c r="B341" s="296"/>
      <c r="C341" s="100" t="s">
        <v>114</v>
      </c>
      <c r="D341" s="181"/>
      <c r="E341" s="181"/>
      <c r="F341" s="181"/>
      <c r="G341" s="181">
        <v>62</v>
      </c>
      <c r="H341" s="181">
        <v>94</v>
      </c>
      <c r="I341" s="181">
        <v>56</v>
      </c>
      <c r="J341" s="181">
        <v>61</v>
      </c>
      <c r="K341" s="181">
        <v>84</v>
      </c>
      <c r="L341" s="181">
        <v>7</v>
      </c>
      <c r="M341" s="181"/>
      <c r="N341" s="181">
        <v>80</v>
      </c>
      <c r="O341" s="181">
        <v>87</v>
      </c>
      <c r="P341" s="269">
        <v>93</v>
      </c>
      <c r="Q341" s="269">
        <v>51</v>
      </c>
      <c r="R341" s="269">
        <v>123</v>
      </c>
      <c r="S341" s="269">
        <v>0</v>
      </c>
      <c r="T341" s="269"/>
      <c r="U341" s="269">
        <v>38</v>
      </c>
      <c r="V341" s="269">
        <v>49</v>
      </c>
      <c r="W341" s="269">
        <v>47</v>
      </c>
      <c r="X341" s="269">
        <v>25</v>
      </c>
      <c r="Y341" s="269">
        <v>22</v>
      </c>
      <c r="Z341" s="269">
        <v>4</v>
      </c>
      <c r="AA341" s="269"/>
      <c r="AB341" s="269">
        <v>42</v>
      </c>
      <c r="AC341" s="275">
        <v>24</v>
      </c>
      <c r="AD341" s="275">
        <v>24</v>
      </c>
      <c r="AE341" s="269">
        <v>8</v>
      </c>
      <c r="AF341" s="269">
        <v>2</v>
      </c>
      <c r="AG341" s="269">
        <v>49</v>
      </c>
      <c r="AH341" s="269"/>
      <c r="AI341" s="151">
        <f t="shared" si="367"/>
        <v>1132</v>
      </c>
    </row>
    <row r="342" spans="1:36" ht="18.75" x14ac:dyDescent="0.25">
      <c r="A342" s="306"/>
      <c r="B342" s="297" t="s">
        <v>72</v>
      </c>
      <c r="C342" s="298"/>
      <c r="D342" s="182"/>
      <c r="E342" s="181"/>
      <c r="F342" s="182"/>
      <c r="G342" s="182">
        <f>SUM(G327:G341)</f>
        <v>992</v>
      </c>
      <c r="H342" s="182">
        <f t="shared" ref="H342" si="368">SUM(H327:H341)</f>
        <v>992</v>
      </c>
      <c r="I342" s="182">
        <f t="shared" ref="I342" si="369">SUM(I327:I341)</f>
        <v>991</v>
      </c>
      <c r="J342" s="182">
        <f t="shared" ref="J342" si="370">SUM(J327:J341)</f>
        <v>1000</v>
      </c>
      <c r="K342" s="182">
        <f t="shared" ref="K342" si="371">SUM(K327:K341)</f>
        <v>1000</v>
      </c>
      <c r="L342" s="182">
        <f t="shared" ref="L342" si="372">SUM(L327:L341)</f>
        <v>500</v>
      </c>
      <c r="M342" s="182"/>
      <c r="N342" s="182">
        <f t="shared" ref="N342:O342" si="373">IF(SUM(N327:N338,N341)=0,"",SUM(N327:N338,N341))</f>
        <v>1000</v>
      </c>
      <c r="O342" s="182">
        <f t="shared" si="373"/>
        <v>1000</v>
      </c>
      <c r="P342" s="271">
        <v>1000</v>
      </c>
      <c r="Q342" s="271">
        <v>1000</v>
      </c>
      <c r="R342" s="271">
        <v>1000</v>
      </c>
      <c r="S342" s="271">
        <v>501</v>
      </c>
      <c r="T342" s="271"/>
      <c r="U342" s="271">
        <v>1000</v>
      </c>
      <c r="V342" s="271">
        <v>1000</v>
      </c>
      <c r="W342" s="271">
        <v>1000</v>
      </c>
      <c r="X342" s="271">
        <v>1000</v>
      </c>
      <c r="Y342" s="271">
        <v>1000</v>
      </c>
      <c r="Z342" s="271">
        <v>500</v>
      </c>
      <c r="AA342" s="271"/>
      <c r="AB342" s="271">
        <v>1000</v>
      </c>
      <c r="AC342" s="276">
        <v>1000</v>
      </c>
      <c r="AD342" s="276">
        <v>1000</v>
      </c>
      <c r="AE342" s="271">
        <v>1000</v>
      </c>
      <c r="AF342" s="271">
        <v>1000</v>
      </c>
      <c r="AG342" s="271">
        <v>500</v>
      </c>
      <c r="AH342" s="271"/>
      <c r="AI342" s="150">
        <f t="shared" si="367"/>
        <v>21976</v>
      </c>
    </row>
    <row r="343" spans="1:36" ht="18.75" x14ac:dyDescent="0.25">
      <c r="A343" s="306"/>
      <c r="B343" s="299" t="s">
        <v>71</v>
      </c>
      <c r="C343" s="300"/>
      <c r="D343" s="104"/>
      <c r="E343" s="181"/>
      <c r="F343" s="104"/>
      <c r="G343" s="104">
        <v>992</v>
      </c>
      <c r="H343" s="104">
        <v>992</v>
      </c>
      <c r="I343" s="104">
        <v>991</v>
      </c>
      <c r="J343" s="104">
        <v>1000</v>
      </c>
      <c r="K343" s="104">
        <v>1000</v>
      </c>
      <c r="L343" s="104">
        <v>500</v>
      </c>
      <c r="M343" s="104"/>
      <c r="N343" s="104">
        <v>1000</v>
      </c>
      <c r="O343" s="104">
        <v>1000</v>
      </c>
      <c r="P343" s="270">
        <v>1000</v>
      </c>
      <c r="Q343" s="270">
        <v>1000</v>
      </c>
      <c r="R343" s="270">
        <v>1000</v>
      </c>
      <c r="S343" s="270">
        <v>500</v>
      </c>
      <c r="T343" s="270"/>
      <c r="U343" s="270">
        <v>1000</v>
      </c>
      <c r="V343" s="270">
        <v>1000</v>
      </c>
      <c r="W343" s="270">
        <v>1000</v>
      </c>
      <c r="X343" s="270">
        <v>1000</v>
      </c>
      <c r="Y343" s="270">
        <v>1000</v>
      </c>
      <c r="Z343" s="270">
        <v>500</v>
      </c>
      <c r="AA343" s="270"/>
      <c r="AB343" s="270">
        <v>1000</v>
      </c>
      <c r="AC343" s="277">
        <v>1000</v>
      </c>
      <c r="AD343" s="277">
        <v>1000</v>
      </c>
      <c r="AE343" s="270">
        <v>1000</v>
      </c>
      <c r="AF343" s="270">
        <v>1000</v>
      </c>
      <c r="AG343" s="270">
        <v>500</v>
      </c>
      <c r="AH343" s="270"/>
      <c r="AI343" s="145">
        <f t="shared" si="367"/>
        <v>21975</v>
      </c>
    </row>
    <row r="344" spans="1:36" ht="18.75" x14ac:dyDescent="0.25">
      <c r="A344" s="306"/>
      <c r="B344" s="301" t="s">
        <v>115</v>
      </c>
      <c r="C344" s="302"/>
      <c r="D344" s="104"/>
      <c r="E344" s="181"/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277">
        <v>1000</v>
      </c>
      <c r="AD344" s="277">
        <v>1000</v>
      </c>
      <c r="AE344" s="270">
        <v>1000</v>
      </c>
      <c r="AF344" s="270">
        <v>1000</v>
      </c>
      <c r="AG344" s="270">
        <v>500</v>
      </c>
      <c r="AH344" s="270"/>
      <c r="AI344" s="146">
        <f t="shared" si="367"/>
        <v>22000</v>
      </c>
    </row>
    <row r="345" spans="1:36" ht="18.75" x14ac:dyDescent="0.25">
      <c r="A345" s="306"/>
      <c r="B345" s="301" t="s">
        <v>125</v>
      </c>
      <c r="C345" s="302"/>
      <c r="D345" s="104"/>
      <c r="E345" s="181"/>
      <c r="F345" s="104"/>
      <c r="G345" s="104">
        <f t="shared" ref="G345" si="374">G344-G343</f>
        <v>8</v>
      </c>
      <c r="H345" s="104">
        <f t="shared" ref="H345:AB345" si="375">H344-H343</f>
        <v>8</v>
      </c>
      <c r="I345" s="104">
        <f t="shared" si="375"/>
        <v>9</v>
      </c>
      <c r="J345" s="104">
        <f t="shared" si="375"/>
        <v>0</v>
      </c>
      <c r="K345" s="104">
        <f t="shared" si="375"/>
        <v>0</v>
      </c>
      <c r="L345" s="104">
        <f t="shared" si="375"/>
        <v>0</v>
      </c>
      <c r="M345" s="104"/>
      <c r="N345" s="104">
        <f t="shared" si="375"/>
        <v>0</v>
      </c>
      <c r="O345" s="104">
        <f t="shared" si="375"/>
        <v>0</v>
      </c>
      <c r="P345" s="104">
        <f t="shared" si="375"/>
        <v>0</v>
      </c>
      <c r="Q345" s="104">
        <f t="shared" si="375"/>
        <v>0</v>
      </c>
      <c r="R345" s="104">
        <f t="shared" si="375"/>
        <v>0</v>
      </c>
      <c r="S345" s="104">
        <f t="shared" si="375"/>
        <v>0</v>
      </c>
      <c r="T345" s="104"/>
      <c r="U345" s="104">
        <f t="shared" si="375"/>
        <v>0</v>
      </c>
      <c r="V345" s="104">
        <f t="shared" si="375"/>
        <v>0</v>
      </c>
      <c r="W345" s="104">
        <f t="shared" si="375"/>
        <v>0</v>
      </c>
      <c r="X345" s="104">
        <f t="shared" si="375"/>
        <v>0</v>
      </c>
      <c r="Y345" s="104">
        <f t="shared" si="375"/>
        <v>0</v>
      </c>
      <c r="Z345" s="104">
        <f t="shared" si="375"/>
        <v>0</v>
      </c>
      <c r="AA345" s="104"/>
      <c r="AB345" s="104">
        <f t="shared" si="375"/>
        <v>0</v>
      </c>
      <c r="AC345" s="277">
        <v>0</v>
      </c>
      <c r="AD345" s="277">
        <v>0</v>
      </c>
      <c r="AE345" s="270">
        <v>0</v>
      </c>
      <c r="AF345" s="270">
        <v>0</v>
      </c>
      <c r="AG345" s="270">
        <v>0</v>
      </c>
      <c r="AH345" s="270"/>
      <c r="AI345" s="153">
        <f t="shared" si="367"/>
        <v>25</v>
      </c>
    </row>
    <row r="346" spans="1:36" ht="18.75" x14ac:dyDescent="0.25">
      <c r="A346" s="306"/>
      <c r="B346" s="301" t="s">
        <v>197</v>
      </c>
      <c r="C346" s="302"/>
      <c r="D346" s="104"/>
      <c r="E346" s="181"/>
      <c r="F346" s="104"/>
      <c r="G346" s="104">
        <f t="shared" ref="G346" si="376">G344-G342</f>
        <v>8</v>
      </c>
      <c r="H346" s="104">
        <f t="shared" ref="H346:Y346" si="377">H344-H342</f>
        <v>8</v>
      </c>
      <c r="I346" s="104">
        <f t="shared" si="377"/>
        <v>9</v>
      </c>
      <c r="J346" s="104">
        <f t="shared" si="377"/>
        <v>0</v>
      </c>
      <c r="K346" s="104">
        <f t="shared" si="377"/>
        <v>0</v>
      </c>
      <c r="L346" s="104">
        <f>L344-L342</f>
        <v>0</v>
      </c>
      <c r="M346" s="104"/>
      <c r="N346" s="104">
        <f t="shared" si="377"/>
        <v>0</v>
      </c>
      <c r="O346" s="104">
        <f t="shared" si="377"/>
        <v>0</v>
      </c>
      <c r="P346" s="104">
        <f t="shared" si="377"/>
        <v>0</v>
      </c>
      <c r="Q346" s="104">
        <f t="shared" si="377"/>
        <v>0</v>
      </c>
      <c r="R346" s="104">
        <f t="shared" si="377"/>
        <v>0</v>
      </c>
      <c r="S346" s="104">
        <f>S344-S342</f>
        <v>-1</v>
      </c>
      <c r="T346" s="104"/>
      <c r="U346" s="104">
        <f t="shared" si="377"/>
        <v>0</v>
      </c>
      <c r="V346" s="104">
        <f t="shared" si="377"/>
        <v>0</v>
      </c>
      <c r="W346" s="104">
        <f t="shared" si="377"/>
        <v>0</v>
      </c>
      <c r="X346" s="104">
        <f t="shared" si="377"/>
        <v>0</v>
      </c>
      <c r="Y346" s="104">
        <f t="shared" si="377"/>
        <v>0</v>
      </c>
      <c r="Z346" s="104">
        <f>Z344-Z342</f>
        <v>0</v>
      </c>
      <c r="AA346" s="104"/>
      <c r="AB346" s="104">
        <f>IF(OR(AB344="",AB342=""),0,AB344-AB342)</f>
        <v>0</v>
      </c>
      <c r="AC346" s="277">
        <v>0</v>
      </c>
      <c r="AD346" s="277">
        <v>0</v>
      </c>
      <c r="AE346" s="270">
        <v>0</v>
      </c>
      <c r="AF346" s="270">
        <v>0</v>
      </c>
      <c r="AG346" s="270">
        <v>0</v>
      </c>
      <c r="AH346" s="270"/>
      <c r="AI346" s="153">
        <f t="shared" si="367"/>
        <v>24</v>
      </c>
    </row>
    <row r="347" spans="1:36" ht="16.5" thickBot="1" x14ac:dyDescent="0.3">
      <c r="A347" s="306"/>
      <c r="B347" s="303" t="s">
        <v>116</v>
      </c>
      <c r="C347" s="304"/>
      <c r="D347" s="104"/>
      <c r="E347" s="181"/>
      <c r="F347" s="104"/>
      <c r="G347" s="104">
        <f t="shared" ref="G347" si="378">G328+G330+G332+G334+G336+G338</f>
        <v>0</v>
      </c>
      <c r="H347" s="104">
        <f t="shared" ref="H347:AB347" si="379">H328+H330+H332+H334+H336+H338</f>
        <v>0</v>
      </c>
      <c r="I347" s="104">
        <f t="shared" si="379"/>
        <v>0</v>
      </c>
      <c r="J347" s="104">
        <f t="shared" si="379"/>
        <v>0</v>
      </c>
      <c r="K347" s="104">
        <f t="shared" si="379"/>
        <v>0</v>
      </c>
      <c r="L347" s="104">
        <f t="shared" si="379"/>
        <v>0</v>
      </c>
      <c r="M347" s="104"/>
      <c r="N347" s="104">
        <f t="shared" si="379"/>
        <v>0</v>
      </c>
      <c r="O347" s="104">
        <f t="shared" si="379"/>
        <v>0</v>
      </c>
      <c r="P347" s="104">
        <f t="shared" si="379"/>
        <v>0</v>
      </c>
      <c r="Q347" s="104">
        <f t="shared" si="379"/>
        <v>0</v>
      </c>
      <c r="R347" s="104">
        <f t="shared" si="379"/>
        <v>0</v>
      </c>
      <c r="S347" s="104">
        <f t="shared" si="379"/>
        <v>0</v>
      </c>
      <c r="T347" s="104"/>
      <c r="U347" s="104">
        <f t="shared" si="379"/>
        <v>0</v>
      </c>
      <c r="V347" s="104">
        <f t="shared" si="379"/>
        <v>0</v>
      </c>
      <c r="W347" s="104">
        <f t="shared" si="379"/>
        <v>0</v>
      </c>
      <c r="X347" s="104">
        <f t="shared" si="379"/>
        <v>0</v>
      </c>
      <c r="Y347" s="104">
        <f t="shared" si="379"/>
        <v>0</v>
      </c>
      <c r="Z347" s="104">
        <f t="shared" si="379"/>
        <v>0</v>
      </c>
      <c r="AA347" s="104"/>
      <c r="AB347" s="104">
        <f t="shared" si="379"/>
        <v>0</v>
      </c>
      <c r="AC347" s="277">
        <v>0</v>
      </c>
      <c r="AD347" s="277">
        <v>0</v>
      </c>
      <c r="AE347" s="270">
        <v>0</v>
      </c>
      <c r="AF347" s="270">
        <v>0</v>
      </c>
      <c r="AG347" s="270">
        <v>0</v>
      </c>
      <c r="AH347" s="270"/>
      <c r="AI347" s="149">
        <f t="shared" si="367"/>
        <v>0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278"/>
      <c r="AD348" s="278"/>
      <c r="AE348" s="272"/>
      <c r="AF348" s="272"/>
      <c r="AG348" s="272"/>
      <c r="AH348" s="272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>
        <v>0</v>
      </c>
      <c r="H349" s="109">
        <v>0</v>
      </c>
      <c r="I349" s="109">
        <v>0</v>
      </c>
      <c r="J349" s="109">
        <v>0</v>
      </c>
      <c r="K349" s="109">
        <v>0</v>
      </c>
      <c r="L349" s="109">
        <v>0</v>
      </c>
      <c r="M349" s="109"/>
      <c r="N349" s="109">
        <v>0</v>
      </c>
      <c r="O349" s="109">
        <v>0</v>
      </c>
      <c r="P349" s="268">
        <v>0</v>
      </c>
      <c r="Q349" s="268">
        <v>0</v>
      </c>
      <c r="R349" s="268">
        <v>0</v>
      </c>
      <c r="S349" s="268">
        <v>0</v>
      </c>
      <c r="T349" s="268"/>
      <c r="U349" s="268">
        <v>0</v>
      </c>
      <c r="V349" s="268">
        <v>0</v>
      </c>
      <c r="W349" s="268">
        <v>0</v>
      </c>
      <c r="X349" s="268">
        <v>0</v>
      </c>
      <c r="Y349" s="268">
        <v>0</v>
      </c>
      <c r="Z349" s="268">
        <v>0</v>
      </c>
      <c r="AA349" s="268"/>
      <c r="AB349" s="268">
        <v>0</v>
      </c>
      <c r="AC349" s="274">
        <v>0</v>
      </c>
      <c r="AD349" s="274">
        <v>0</v>
      </c>
      <c r="AE349" s="268">
        <v>0</v>
      </c>
      <c r="AF349" s="268">
        <v>0</v>
      </c>
      <c r="AG349" s="268">
        <v>0</v>
      </c>
      <c r="AH349" s="268"/>
      <c r="AI349" s="110">
        <f t="shared" ref="AI349:AI370" si="380">SUM(D349:AH349)</f>
        <v>0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>
        <v>0</v>
      </c>
      <c r="H350" s="181">
        <v>54</v>
      </c>
      <c r="I350" s="181">
        <v>53</v>
      </c>
      <c r="J350" s="181">
        <v>58</v>
      </c>
      <c r="K350" s="181">
        <v>53</v>
      </c>
      <c r="L350" s="181">
        <v>58</v>
      </c>
      <c r="M350" s="181"/>
      <c r="N350" s="181">
        <v>59</v>
      </c>
      <c r="O350" s="181">
        <v>65</v>
      </c>
      <c r="P350" s="269">
        <v>54</v>
      </c>
      <c r="Q350" s="269">
        <v>74</v>
      </c>
      <c r="R350" s="269">
        <v>58</v>
      </c>
      <c r="S350" s="269">
        <v>45</v>
      </c>
      <c r="T350" s="269"/>
      <c r="U350" s="269">
        <v>66</v>
      </c>
      <c r="V350" s="269">
        <v>74</v>
      </c>
      <c r="W350" s="269">
        <v>55</v>
      </c>
      <c r="X350" s="269">
        <v>59</v>
      </c>
      <c r="Y350" s="269">
        <v>53</v>
      </c>
      <c r="Z350" s="269">
        <v>44</v>
      </c>
      <c r="AA350" s="269"/>
      <c r="AB350" s="269">
        <v>61</v>
      </c>
      <c r="AC350" s="275">
        <v>56</v>
      </c>
      <c r="AD350" s="275">
        <v>65</v>
      </c>
      <c r="AE350" s="269">
        <v>63</v>
      </c>
      <c r="AF350" s="269">
        <v>57</v>
      </c>
      <c r="AG350" s="269">
        <v>60</v>
      </c>
      <c r="AH350" s="269"/>
      <c r="AI350" s="146">
        <f t="shared" si="380"/>
        <v>1344</v>
      </c>
    </row>
    <row r="351" spans="1:36" ht="15.75" x14ac:dyDescent="0.25">
      <c r="A351" s="292"/>
      <c r="B351" s="296"/>
      <c r="C351" s="99" t="s">
        <v>103</v>
      </c>
      <c r="D351" s="181"/>
      <c r="E351" s="181"/>
      <c r="F351" s="181"/>
      <c r="G351" s="181">
        <v>0</v>
      </c>
      <c r="H351" s="181">
        <v>0</v>
      </c>
      <c r="I351" s="181">
        <v>0</v>
      </c>
      <c r="J351" s="181">
        <v>0</v>
      </c>
      <c r="K351" s="181">
        <v>0</v>
      </c>
      <c r="L351" s="181">
        <v>0</v>
      </c>
      <c r="M351" s="181"/>
      <c r="N351" s="181">
        <v>0</v>
      </c>
      <c r="O351" s="181">
        <v>0</v>
      </c>
      <c r="P351" s="269">
        <v>0</v>
      </c>
      <c r="Q351" s="269">
        <v>0</v>
      </c>
      <c r="R351" s="269">
        <v>0</v>
      </c>
      <c r="S351" s="269">
        <v>0</v>
      </c>
      <c r="T351" s="269"/>
      <c r="U351" s="269">
        <v>0</v>
      </c>
      <c r="V351" s="269">
        <v>0</v>
      </c>
      <c r="W351" s="269">
        <v>0</v>
      </c>
      <c r="X351" s="269">
        <v>0</v>
      </c>
      <c r="Y351" s="269">
        <v>0</v>
      </c>
      <c r="Z351" s="269">
        <v>0</v>
      </c>
      <c r="AA351" s="269"/>
      <c r="AB351" s="269">
        <v>0</v>
      </c>
      <c r="AC351" s="275">
        <v>0</v>
      </c>
      <c r="AD351" s="275">
        <v>0</v>
      </c>
      <c r="AE351" s="269">
        <v>0</v>
      </c>
      <c r="AF351" s="269">
        <v>0</v>
      </c>
      <c r="AG351" s="269">
        <v>0</v>
      </c>
      <c r="AH351" s="269"/>
      <c r="AI351" s="146">
        <f t="shared" si="380"/>
        <v>0</v>
      </c>
    </row>
    <row r="352" spans="1:36" ht="15.75" x14ac:dyDescent="0.25">
      <c r="A352" s="292"/>
      <c r="B352" s="296"/>
      <c r="C352" s="99" t="s">
        <v>117</v>
      </c>
      <c r="D352" s="181"/>
      <c r="E352" s="181"/>
      <c r="F352" s="181"/>
      <c r="G352" s="181">
        <v>1</v>
      </c>
      <c r="H352" s="181">
        <v>56</v>
      </c>
      <c r="I352" s="181">
        <v>73</v>
      </c>
      <c r="J352" s="181">
        <v>69</v>
      </c>
      <c r="K352" s="181">
        <v>71</v>
      </c>
      <c r="L352" s="181">
        <v>66</v>
      </c>
      <c r="M352" s="181"/>
      <c r="N352" s="181">
        <v>75</v>
      </c>
      <c r="O352" s="181">
        <v>80</v>
      </c>
      <c r="P352" s="269">
        <v>67</v>
      </c>
      <c r="Q352" s="269">
        <v>83</v>
      </c>
      <c r="R352" s="269">
        <v>76</v>
      </c>
      <c r="S352" s="269">
        <v>52</v>
      </c>
      <c r="T352" s="269"/>
      <c r="U352" s="269">
        <v>77</v>
      </c>
      <c r="V352" s="269">
        <v>78</v>
      </c>
      <c r="W352" s="269">
        <v>67</v>
      </c>
      <c r="X352" s="269">
        <v>74</v>
      </c>
      <c r="Y352" s="269">
        <v>76</v>
      </c>
      <c r="Z352" s="269">
        <v>62</v>
      </c>
      <c r="AA352" s="269"/>
      <c r="AB352" s="269">
        <v>78</v>
      </c>
      <c r="AC352" s="275">
        <v>65</v>
      </c>
      <c r="AD352" s="275">
        <v>76</v>
      </c>
      <c r="AE352" s="269">
        <v>75</v>
      </c>
      <c r="AF352" s="269">
        <v>66</v>
      </c>
      <c r="AG352" s="269">
        <v>78</v>
      </c>
      <c r="AH352" s="269"/>
      <c r="AI352" s="146">
        <f t="shared" si="380"/>
        <v>1641</v>
      </c>
    </row>
    <row r="353" spans="1:35" ht="15.75" x14ac:dyDescent="0.25">
      <c r="A353" s="292"/>
      <c r="B353" s="296"/>
      <c r="C353" s="99" t="s">
        <v>118</v>
      </c>
      <c r="D353" s="181"/>
      <c r="E353" s="181"/>
      <c r="F353" s="181"/>
      <c r="G353" s="181">
        <v>0</v>
      </c>
      <c r="H353" s="181">
        <v>0</v>
      </c>
      <c r="I353" s="181">
        <v>0</v>
      </c>
      <c r="J353" s="181">
        <v>0</v>
      </c>
      <c r="K353" s="181">
        <v>0</v>
      </c>
      <c r="L353" s="181">
        <v>0</v>
      </c>
      <c r="M353" s="181"/>
      <c r="N353" s="181">
        <v>0</v>
      </c>
      <c r="O353" s="181">
        <v>0</v>
      </c>
      <c r="P353" s="269">
        <v>0</v>
      </c>
      <c r="Q353" s="269">
        <v>0</v>
      </c>
      <c r="R353" s="269">
        <v>0</v>
      </c>
      <c r="S353" s="269">
        <v>0</v>
      </c>
      <c r="T353" s="269"/>
      <c r="U353" s="269">
        <v>0</v>
      </c>
      <c r="V353" s="269">
        <v>0</v>
      </c>
      <c r="W353" s="269">
        <v>0</v>
      </c>
      <c r="X353" s="269">
        <v>0</v>
      </c>
      <c r="Y353" s="269">
        <v>0</v>
      </c>
      <c r="Z353" s="269">
        <v>0</v>
      </c>
      <c r="AA353" s="269"/>
      <c r="AB353" s="269">
        <v>0</v>
      </c>
      <c r="AC353" s="275">
        <v>0</v>
      </c>
      <c r="AD353" s="275">
        <v>0</v>
      </c>
      <c r="AE353" s="269">
        <v>0</v>
      </c>
      <c r="AF353" s="269">
        <v>0</v>
      </c>
      <c r="AG353" s="269">
        <v>0</v>
      </c>
      <c r="AH353" s="269"/>
      <c r="AI353" s="146">
        <f t="shared" si="380"/>
        <v>0</v>
      </c>
    </row>
    <row r="354" spans="1:35" ht="15.75" x14ac:dyDescent="0.25">
      <c r="A354" s="292"/>
      <c r="B354" s="296"/>
      <c r="C354" s="99" t="s">
        <v>104</v>
      </c>
      <c r="D354" s="181"/>
      <c r="E354" s="181"/>
      <c r="F354" s="181"/>
      <c r="G354" s="181">
        <v>171</v>
      </c>
      <c r="H354" s="181">
        <v>180</v>
      </c>
      <c r="I354" s="181">
        <v>185</v>
      </c>
      <c r="J354" s="181">
        <v>180</v>
      </c>
      <c r="K354" s="181">
        <v>169</v>
      </c>
      <c r="L354" s="181">
        <v>147</v>
      </c>
      <c r="M354" s="181"/>
      <c r="N354" s="181">
        <v>157</v>
      </c>
      <c r="O354" s="181">
        <v>174</v>
      </c>
      <c r="P354" s="269">
        <v>189</v>
      </c>
      <c r="Q354" s="269">
        <v>165</v>
      </c>
      <c r="R354" s="269">
        <v>176</v>
      </c>
      <c r="S354" s="269">
        <v>185</v>
      </c>
      <c r="T354" s="269"/>
      <c r="U354" s="269">
        <v>176</v>
      </c>
      <c r="V354" s="269">
        <v>165</v>
      </c>
      <c r="W354" s="269">
        <v>198</v>
      </c>
      <c r="X354" s="269">
        <v>189</v>
      </c>
      <c r="Y354" s="269">
        <v>177</v>
      </c>
      <c r="Z354" s="269">
        <v>140</v>
      </c>
      <c r="AA354" s="269"/>
      <c r="AB354" s="269">
        <v>175</v>
      </c>
      <c r="AC354" s="275">
        <v>162</v>
      </c>
      <c r="AD354" s="275">
        <v>169</v>
      </c>
      <c r="AE354" s="269">
        <v>171</v>
      </c>
      <c r="AF354" s="269">
        <v>194</v>
      </c>
      <c r="AG354" s="269">
        <v>126</v>
      </c>
      <c r="AH354" s="269"/>
      <c r="AI354" s="146">
        <f t="shared" si="380"/>
        <v>4120</v>
      </c>
    </row>
    <row r="355" spans="1:35" ht="15.75" x14ac:dyDescent="0.25">
      <c r="A355" s="292"/>
      <c r="B355" s="296"/>
      <c r="C355" s="99" t="s">
        <v>105</v>
      </c>
      <c r="D355" s="181"/>
      <c r="E355" s="181"/>
      <c r="F355" s="181"/>
      <c r="G355" s="181">
        <v>17</v>
      </c>
      <c r="H355" s="181">
        <v>0</v>
      </c>
      <c r="I355" s="181">
        <v>0</v>
      </c>
      <c r="J355" s="181">
        <v>0</v>
      </c>
      <c r="K355" s="181">
        <v>0</v>
      </c>
      <c r="L355" s="181">
        <v>0</v>
      </c>
      <c r="M355" s="181"/>
      <c r="N355" s="181">
        <v>0</v>
      </c>
      <c r="O355" s="181">
        <v>0</v>
      </c>
      <c r="P355" s="269">
        <v>0</v>
      </c>
      <c r="Q355" s="269">
        <v>0</v>
      </c>
      <c r="R355" s="269">
        <v>0</v>
      </c>
      <c r="S355" s="269">
        <v>0</v>
      </c>
      <c r="T355" s="269"/>
      <c r="U355" s="269">
        <v>0</v>
      </c>
      <c r="V355" s="269">
        <v>0</v>
      </c>
      <c r="W355" s="269">
        <v>0</v>
      </c>
      <c r="X355" s="269">
        <v>0</v>
      </c>
      <c r="Y355" s="269">
        <v>0</v>
      </c>
      <c r="Z355" s="269">
        <v>0</v>
      </c>
      <c r="AA355" s="269"/>
      <c r="AB355" s="269">
        <v>0</v>
      </c>
      <c r="AC355" s="275">
        <v>0</v>
      </c>
      <c r="AD355" s="275">
        <v>0</v>
      </c>
      <c r="AE355" s="269">
        <v>0</v>
      </c>
      <c r="AF355" s="269">
        <v>0</v>
      </c>
      <c r="AG355" s="269">
        <v>0</v>
      </c>
      <c r="AH355" s="269"/>
      <c r="AI355" s="146">
        <f t="shared" si="380"/>
        <v>17</v>
      </c>
    </row>
    <row r="356" spans="1:35" ht="15.75" x14ac:dyDescent="0.25">
      <c r="A356" s="292"/>
      <c r="B356" s="296"/>
      <c r="C356" s="99" t="s">
        <v>106</v>
      </c>
      <c r="D356" s="181"/>
      <c r="E356" s="181"/>
      <c r="F356" s="181"/>
      <c r="G356" s="181">
        <v>190</v>
      </c>
      <c r="H356" s="181">
        <v>178</v>
      </c>
      <c r="I356" s="181">
        <v>181</v>
      </c>
      <c r="J356" s="181">
        <v>198</v>
      </c>
      <c r="K356" s="181">
        <v>209</v>
      </c>
      <c r="L356" s="181">
        <v>146</v>
      </c>
      <c r="M356" s="181"/>
      <c r="N356" s="181">
        <v>200</v>
      </c>
      <c r="O356" s="181">
        <v>185</v>
      </c>
      <c r="P356" s="269">
        <v>178</v>
      </c>
      <c r="Q356" s="269">
        <v>177</v>
      </c>
      <c r="R356" s="269">
        <v>185</v>
      </c>
      <c r="S356" s="269">
        <v>134</v>
      </c>
      <c r="T356" s="269"/>
      <c r="U356" s="269">
        <v>195</v>
      </c>
      <c r="V356" s="269">
        <v>190</v>
      </c>
      <c r="W356" s="269">
        <v>154</v>
      </c>
      <c r="X356" s="269">
        <v>181</v>
      </c>
      <c r="Y356" s="269">
        <v>188</v>
      </c>
      <c r="Z356" s="269">
        <v>149</v>
      </c>
      <c r="AA356" s="269"/>
      <c r="AB356" s="269">
        <v>176</v>
      </c>
      <c r="AC356" s="275">
        <v>197</v>
      </c>
      <c r="AD356" s="275">
        <v>149</v>
      </c>
      <c r="AE356" s="269">
        <v>201</v>
      </c>
      <c r="AF356" s="269">
        <v>192</v>
      </c>
      <c r="AG356" s="269">
        <v>144</v>
      </c>
      <c r="AH356" s="269"/>
      <c r="AI356" s="146">
        <f t="shared" si="380"/>
        <v>4277</v>
      </c>
    </row>
    <row r="357" spans="1:35" ht="15.75" x14ac:dyDescent="0.25">
      <c r="A357" s="292"/>
      <c r="B357" s="296"/>
      <c r="C357" s="99" t="s">
        <v>107</v>
      </c>
      <c r="D357" s="181"/>
      <c r="E357" s="181"/>
      <c r="F357" s="181"/>
      <c r="G357" s="181">
        <v>8</v>
      </c>
      <c r="H357" s="181">
        <v>0</v>
      </c>
      <c r="I357" s="181">
        <v>0</v>
      </c>
      <c r="J357" s="181">
        <v>0</v>
      </c>
      <c r="K357" s="181">
        <v>0</v>
      </c>
      <c r="L357" s="181">
        <v>0</v>
      </c>
      <c r="M357" s="181"/>
      <c r="N357" s="181">
        <v>0</v>
      </c>
      <c r="O357" s="181">
        <v>0</v>
      </c>
      <c r="P357" s="269">
        <v>0</v>
      </c>
      <c r="Q357" s="269">
        <v>0</v>
      </c>
      <c r="R357" s="269">
        <v>0</v>
      </c>
      <c r="S357" s="269">
        <v>0</v>
      </c>
      <c r="T357" s="269"/>
      <c r="U357" s="269">
        <v>0</v>
      </c>
      <c r="V357" s="269">
        <v>0</v>
      </c>
      <c r="W357" s="269">
        <v>0</v>
      </c>
      <c r="X357" s="269">
        <v>0</v>
      </c>
      <c r="Y357" s="269">
        <v>0</v>
      </c>
      <c r="Z357" s="269">
        <v>0</v>
      </c>
      <c r="AA357" s="269"/>
      <c r="AB357" s="269">
        <v>0</v>
      </c>
      <c r="AC357" s="275">
        <v>0</v>
      </c>
      <c r="AD357" s="275">
        <v>0</v>
      </c>
      <c r="AE357" s="269">
        <v>0</v>
      </c>
      <c r="AF357" s="269">
        <v>0</v>
      </c>
      <c r="AG357" s="269">
        <v>0</v>
      </c>
      <c r="AH357" s="269"/>
      <c r="AI357" s="146">
        <f t="shared" si="380"/>
        <v>8</v>
      </c>
    </row>
    <row r="358" spans="1:35" ht="15.75" x14ac:dyDescent="0.25">
      <c r="A358" s="292"/>
      <c r="B358" s="296"/>
      <c r="C358" s="99" t="s">
        <v>108</v>
      </c>
      <c r="D358" s="181"/>
      <c r="E358" s="181"/>
      <c r="F358" s="181"/>
      <c r="G358" s="181">
        <v>88</v>
      </c>
      <c r="H358" s="181">
        <v>61</v>
      </c>
      <c r="I358" s="181">
        <v>66</v>
      </c>
      <c r="J358" s="181">
        <v>61</v>
      </c>
      <c r="K358" s="181">
        <v>53</v>
      </c>
      <c r="L358" s="181">
        <v>0</v>
      </c>
      <c r="M358" s="181"/>
      <c r="N358" s="181">
        <v>55</v>
      </c>
      <c r="O358" s="181">
        <v>54</v>
      </c>
      <c r="P358" s="269">
        <v>79</v>
      </c>
      <c r="Q358" s="269">
        <v>64</v>
      </c>
      <c r="R358" s="269">
        <v>67</v>
      </c>
      <c r="S358" s="269">
        <v>48</v>
      </c>
      <c r="T358" s="269"/>
      <c r="U358" s="269">
        <v>48</v>
      </c>
      <c r="V358" s="269">
        <v>56</v>
      </c>
      <c r="W358" s="269">
        <v>88</v>
      </c>
      <c r="X358" s="269">
        <v>61</v>
      </c>
      <c r="Y358" s="269">
        <v>66</v>
      </c>
      <c r="Z358" s="269">
        <v>64</v>
      </c>
      <c r="AA358" s="269"/>
      <c r="AB358" s="269">
        <v>65</v>
      </c>
      <c r="AC358" s="275">
        <v>71</v>
      </c>
      <c r="AD358" s="275">
        <v>67</v>
      </c>
      <c r="AE358" s="269">
        <v>53</v>
      </c>
      <c r="AF358" s="269">
        <v>55</v>
      </c>
      <c r="AG358" s="269">
        <v>56</v>
      </c>
      <c r="AH358" s="269"/>
      <c r="AI358" s="146">
        <f t="shared" si="380"/>
        <v>1446</v>
      </c>
    </row>
    <row r="359" spans="1:35" ht="15.75" x14ac:dyDescent="0.25">
      <c r="A359" s="292"/>
      <c r="B359" s="296"/>
      <c r="C359" s="99" t="s">
        <v>109</v>
      </c>
      <c r="D359" s="181"/>
      <c r="E359" s="181"/>
      <c r="F359" s="181"/>
      <c r="G359" s="181">
        <v>10</v>
      </c>
      <c r="H359" s="181">
        <v>0</v>
      </c>
      <c r="I359" s="181">
        <v>0</v>
      </c>
      <c r="J359" s="181">
        <v>0</v>
      </c>
      <c r="K359" s="181">
        <v>0</v>
      </c>
      <c r="L359" s="181">
        <v>52</v>
      </c>
      <c r="M359" s="181"/>
      <c r="N359" s="181">
        <v>0</v>
      </c>
      <c r="O359" s="181">
        <v>0</v>
      </c>
      <c r="P359" s="269">
        <v>0</v>
      </c>
      <c r="Q359" s="269">
        <v>0</v>
      </c>
      <c r="R359" s="269">
        <v>0</v>
      </c>
      <c r="S359" s="269">
        <v>0</v>
      </c>
      <c r="T359" s="269"/>
      <c r="U359" s="269">
        <v>0</v>
      </c>
      <c r="V359" s="269">
        <v>0</v>
      </c>
      <c r="W359" s="269">
        <v>0</v>
      </c>
      <c r="X359" s="269">
        <v>0</v>
      </c>
      <c r="Y359" s="269">
        <v>0</v>
      </c>
      <c r="Z359" s="269">
        <v>0</v>
      </c>
      <c r="AA359" s="269"/>
      <c r="AB359" s="269">
        <v>0</v>
      </c>
      <c r="AC359" s="275">
        <v>0</v>
      </c>
      <c r="AD359" s="275">
        <v>0</v>
      </c>
      <c r="AE359" s="269">
        <v>0</v>
      </c>
      <c r="AF359" s="269">
        <v>0</v>
      </c>
      <c r="AG359" s="269">
        <v>0</v>
      </c>
      <c r="AH359" s="269"/>
      <c r="AI359" s="146">
        <f t="shared" si="380"/>
        <v>62</v>
      </c>
    </row>
    <row r="360" spans="1:35" ht="15.75" x14ac:dyDescent="0.25">
      <c r="A360" s="292"/>
      <c r="B360" s="296"/>
      <c r="C360" s="99" t="s">
        <v>110</v>
      </c>
      <c r="D360" s="181"/>
      <c r="E360" s="181"/>
      <c r="F360" s="181"/>
      <c r="G360" s="181">
        <v>41</v>
      </c>
      <c r="H360" s="181">
        <v>37</v>
      </c>
      <c r="I360" s="181">
        <v>27</v>
      </c>
      <c r="J360" s="181">
        <v>20</v>
      </c>
      <c r="K360" s="181">
        <v>35</v>
      </c>
      <c r="L360" s="181">
        <v>0</v>
      </c>
      <c r="M360" s="181"/>
      <c r="N360" s="181">
        <v>31</v>
      </c>
      <c r="O360" s="181">
        <v>26</v>
      </c>
      <c r="P360" s="269">
        <v>23</v>
      </c>
      <c r="Q360" s="269">
        <v>20</v>
      </c>
      <c r="R360" s="269">
        <v>26</v>
      </c>
      <c r="S360" s="269">
        <v>25</v>
      </c>
      <c r="T360" s="269"/>
      <c r="U360" s="269">
        <v>23</v>
      </c>
      <c r="V360" s="269">
        <v>21</v>
      </c>
      <c r="W360" s="269">
        <v>29</v>
      </c>
      <c r="X360" s="269">
        <v>27</v>
      </c>
      <c r="Y360" s="269">
        <v>27</v>
      </c>
      <c r="Z360" s="269">
        <v>34</v>
      </c>
      <c r="AA360" s="269"/>
      <c r="AB360" s="269">
        <v>31</v>
      </c>
      <c r="AC360" s="275">
        <v>36</v>
      </c>
      <c r="AD360" s="275">
        <v>34</v>
      </c>
      <c r="AE360" s="269">
        <v>21</v>
      </c>
      <c r="AF360" s="269">
        <v>24</v>
      </c>
      <c r="AG360" s="269">
        <v>25</v>
      </c>
      <c r="AH360" s="269"/>
      <c r="AI360" s="146">
        <f t="shared" si="380"/>
        <v>643</v>
      </c>
    </row>
    <row r="361" spans="1:35" ht="15.75" x14ac:dyDescent="0.25">
      <c r="A361" s="292"/>
      <c r="B361" s="296"/>
      <c r="C361" s="99" t="s">
        <v>111</v>
      </c>
      <c r="D361" s="181"/>
      <c r="E361" s="181"/>
      <c r="F361" s="181"/>
      <c r="G361" s="181">
        <v>2</v>
      </c>
      <c r="H361" s="181">
        <v>0</v>
      </c>
      <c r="I361" s="181">
        <v>0</v>
      </c>
      <c r="J361" s="181">
        <v>0</v>
      </c>
      <c r="K361" s="181">
        <v>0</v>
      </c>
      <c r="L361" s="181">
        <v>22</v>
      </c>
      <c r="M361" s="181"/>
      <c r="N361" s="181">
        <v>0</v>
      </c>
      <c r="O361" s="181">
        <v>0</v>
      </c>
      <c r="P361" s="269">
        <v>0</v>
      </c>
      <c r="Q361" s="269">
        <v>0</v>
      </c>
      <c r="R361" s="269">
        <v>0</v>
      </c>
      <c r="S361" s="269">
        <v>0</v>
      </c>
      <c r="T361" s="269"/>
      <c r="U361" s="269">
        <v>0</v>
      </c>
      <c r="V361" s="269">
        <v>0</v>
      </c>
      <c r="W361" s="269">
        <v>0</v>
      </c>
      <c r="X361" s="269">
        <v>0</v>
      </c>
      <c r="Y361" s="269">
        <v>0</v>
      </c>
      <c r="Z361" s="269">
        <v>0</v>
      </c>
      <c r="AA361" s="269"/>
      <c r="AB361" s="269">
        <v>0</v>
      </c>
      <c r="AC361" s="275">
        <v>0</v>
      </c>
      <c r="AD361" s="275">
        <v>0</v>
      </c>
      <c r="AE361" s="269">
        <v>0</v>
      </c>
      <c r="AF361" s="269">
        <v>0</v>
      </c>
      <c r="AG361" s="269">
        <v>0</v>
      </c>
      <c r="AH361" s="269"/>
      <c r="AI361" s="146">
        <f t="shared" si="380"/>
        <v>24</v>
      </c>
    </row>
    <row r="362" spans="1:35" ht="15.75" x14ac:dyDescent="0.25">
      <c r="A362" s="292"/>
      <c r="B362" s="296"/>
      <c r="C362" s="99" t="s">
        <v>112</v>
      </c>
      <c r="D362" s="181"/>
      <c r="E362" s="181"/>
      <c r="F362" s="181"/>
      <c r="G362" s="181">
        <v>53</v>
      </c>
      <c r="H362" s="181">
        <v>0</v>
      </c>
      <c r="I362" s="181">
        <v>0</v>
      </c>
      <c r="J362" s="181">
        <v>0</v>
      </c>
      <c r="K362" s="181">
        <v>0</v>
      </c>
      <c r="L362" s="181">
        <v>0</v>
      </c>
      <c r="M362" s="181"/>
      <c r="N362" s="181">
        <v>0</v>
      </c>
      <c r="O362" s="181">
        <v>0</v>
      </c>
      <c r="P362" s="269">
        <v>23</v>
      </c>
      <c r="Q362" s="269">
        <v>19</v>
      </c>
      <c r="R362" s="269">
        <v>24</v>
      </c>
      <c r="S362" s="269">
        <v>18</v>
      </c>
      <c r="T362" s="269"/>
      <c r="U362" s="269">
        <v>25</v>
      </c>
      <c r="V362" s="269">
        <v>22</v>
      </c>
      <c r="W362" s="269">
        <v>26</v>
      </c>
      <c r="X362" s="269">
        <v>24</v>
      </c>
      <c r="Y362" s="269">
        <v>27</v>
      </c>
      <c r="Z362" s="269">
        <v>14</v>
      </c>
      <c r="AA362" s="269"/>
      <c r="AB362" s="269">
        <v>23</v>
      </c>
      <c r="AC362" s="275">
        <v>24</v>
      </c>
      <c r="AD362" s="275">
        <v>16</v>
      </c>
      <c r="AE362" s="269">
        <v>21</v>
      </c>
      <c r="AF362" s="269">
        <v>21</v>
      </c>
      <c r="AG362" s="269">
        <v>14</v>
      </c>
      <c r="AH362" s="269"/>
      <c r="AI362" s="147">
        <f t="shared" si="380"/>
        <v>394</v>
      </c>
    </row>
    <row r="363" spans="1:35" ht="15.75" x14ac:dyDescent="0.25">
      <c r="A363" s="292"/>
      <c r="B363" s="296"/>
      <c r="C363" s="99" t="s">
        <v>113</v>
      </c>
      <c r="D363" s="181"/>
      <c r="E363" s="181"/>
      <c r="F363" s="181"/>
      <c r="G363" s="181">
        <v>5</v>
      </c>
      <c r="H363" s="181">
        <v>0</v>
      </c>
      <c r="I363" s="181">
        <v>0</v>
      </c>
      <c r="J363" s="181">
        <v>0</v>
      </c>
      <c r="K363" s="181">
        <v>0</v>
      </c>
      <c r="L363" s="181">
        <v>0</v>
      </c>
      <c r="M363" s="181"/>
      <c r="N363" s="181">
        <v>0</v>
      </c>
      <c r="O363" s="181">
        <v>0</v>
      </c>
      <c r="P363" s="269">
        <v>1</v>
      </c>
      <c r="Q363" s="269">
        <v>2</v>
      </c>
      <c r="R363" s="269">
        <v>2</v>
      </c>
      <c r="S363" s="269">
        <v>1</v>
      </c>
      <c r="T363" s="269"/>
      <c r="U363" s="269">
        <v>1</v>
      </c>
      <c r="V363" s="269">
        <v>2</v>
      </c>
      <c r="W363" s="269">
        <v>1</v>
      </c>
      <c r="X363" s="269">
        <v>1</v>
      </c>
      <c r="Y363" s="269">
        <v>2</v>
      </c>
      <c r="Z363" s="269">
        <v>2</v>
      </c>
      <c r="AA363" s="269"/>
      <c r="AB363" s="269">
        <v>2</v>
      </c>
      <c r="AC363" s="275">
        <v>3</v>
      </c>
      <c r="AD363" s="275">
        <v>4</v>
      </c>
      <c r="AE363" s="269">
        <v>3</v>
      </c>
      <c r="AF363" s="269">
        <v>3</v>
      </c>
      <c r="AG363" s="269">
        <v>3</v>
      </c>
      <c r="AH363" s="269"/>
      <c r="AI363" s="147">
        <f t="shared" si="380"/>
        <v>38</v>
      </c>
    </row>
    <row r="364" spans="1:35" ht="16.5" thickBot="1" x14ac:dyDescent="0.3">
      <c r="A364" s="292"/>
      <c r="B364" s="296"/>
      <c r="C364" s="100" t="s">
        <v>114</v>
      </c>
      <c r="D364" s="181"/>
      <c r="E364" s="181"/>
      <c r="F364" s="181"/>
      <c r="G364" s="181">
        <v>14</v>
      </c>
      <c r="H364" s="181">
        <v>2</v>
      </c>
      <c r="I364" s="181">
        <v>4</v>
      </c>
      <c r="J364" s="181">
        <v>0</v>
      </c>
      <c r="K364" s="181">
        <v>10</v>
      </c>
      <c r="L364" s="181">
        <v>9</v>
      </c>
      <c r="M364" s="181"/>
      <c r="N364" s="181">
        <v>23</v>
      </c>
      <c r="O364" s="181">
        <v>16</v>
      </c>
      <c r="P364" s="269">
        <v>1</v>
      </c>
      <c r="Q364" s="269">
        <v>1</v>
      </c>
      <c r="R364" s="269">
        <v>1</v>
      </c>
      <c r="S364" s="269">
        <v>0</v>
      </c>
      <c r="T364" s="269"/>
      <c r="U364" s="269">
        <v>0</v>
      </c>
      <c r="V364" s="269">
        <v>0</v>
      </c>
      <c r="W364" s="269">
        <v>3</v>
      </c>
      <c r="X364" s="269">
        <v>2</v>
      </c>
      <c r="Y364" s="269">
        <v>0</v>
      </c>
      <c r="Z364" s="269">
        <v>0</v>
      </c>
      <c r="AA364" s="269"/>
      <c r="AB364" s="269">
        <v>0</v>
      </c>
      <c r="AC364" s="275">
        <v>0</v>
      </c>
      <c r="AD364" s="275">
        <v>5</v>
      </c>
      <c r="AE364" s="269">
        <v>4</v>
      </c>
      <c r="AF364" s="269">
        <v>1</v>
      </c>
      <c r="AG364" s="269">
        <v>3</v>
      </c>
      <c r="AH364" s="269"/>
      <c r="AI364" s="151">
        <f t="shared" si="380"/>
        <v>99</v>
      </c>
    </row>
    <row r="365" spans="1:35" ht="18.75" x14ac:dyDescent="0.25">
      <c r="A365" s="292"/>
      <c r="B365" s="297" t="s">
        <v>72</v>
      </c>
      <c r="C365" s="298"/>
      <c r="D365" s="182"/>
      <c r="E365" s="181"/>
      <c r="F365" s="182"/>
      <c r="G365" s="182">
        <f t="shared" ref="G365" si="381">SUM(G350:G364)</f>
        <v>600</v>
      </c>
      <c r="H365" s="182">
        <f>SUM(H350:H364)</f>
        <v>568</v>
      </c>
      <c r="I365" s="182">
        <f>SUM(I350:I364)</f>
        <v>589</v>
      </c>
      <c r="J365" s="182">
        <f t="shared" ref="J365:O365" si="382">SUM(J350:J364)</f>
        <v>586</v>
      </c>
      <c r="K365" s="182">
        <f t="shared" si="382"/>
        <v>600</v>
      </c>
      <c r="L365" s="182">
        <f t="shared" si="382"/>
        <v>500</v>
      </c>
      <c r="M365" s="182"/>
      <c r="N365" s="182">
        <f t="shared" si="382"/>
        <v>600</v>
      </c>
      <c r="O365" s="182">
        <f t="shared" si="382"/>
        <v>600</v>
      </c>
      <c r="P365" s="271">
        <v>600</v>
      </c>
      <c r="Q365" s="271">
        <v>600</v>
      </c>
      <c r="R365" s="271">
        <v>600</v>
      </c>
      <c r="S365" s="271">
        <v>500</v>
      </c>
      <c r="T365" s="271"/>
      <c r="U365" s="271">
        <v>600</v>
      </c>
      <c r="V365" s="271">
        <v>600</v>
      </c>
      <c r="W365" s="271">
        <v>600</v>
      </c>
      <c r="X365" s="271">
        <v>600</v>
      </c>
      <c r="Y365" s="271">
        <v>600</v>
      </c>
      <c r="Z365" s="271">
        <v>500</v>
      </c>
      <c r="AA365" s="271"/>
      <c r="AB365" s="271">
        <v>600</v>
      </c>
      <c r="AC365" s="276">
        <v>600</v>
      </c>
      <c r="AD365" s="276">
        <v>577</v>
      </c>
      <c r="AE365" s="271">
        <v>600</v>
      </c>
      <c r="AF365" s="271">
        <v>600</v>
      </c>
      <c r="AG365" s="271">
        <v>500</v>
      </c>
      <c r="AH365" s="271"/>
      <c r="AI365" s="150">
        <f t="shared" si="380"/>
        <v>13920</v>
      </c>
    </row>
    <row r="366" spans="1:35" ht="18.75" x14ac:dyDescent="0.25">
      <c r="A366" s="292"/>
      <c r="B366" s="299" t="s">
        <v>71</v>
      </c>
      <c r="C366" s="300"/>
      <c r="D366" s="104"/>
      <c r="E366" s="181"/>
      <c r="F366" s="104"/>
      <c r="G366" s="104">
        <v>600</v>
      </c>
      <c r="H366" s="104">
        <v>568</v>
      </c>
      <c r="I366" s="104">
        <v>589</v>
      </c>
      <c r="J366" s="104">
        <v>586</v>
      </c>
      <c r="K366" s="104">
        <v>600</v>
      </c>
      <c r="L366" s="104">
        <v>500</v>
      </c>
      <c r="M366" s="104"/>
      <c r="N366" s="104">
        <v>600</v>
      </c>
      <c r="O366" s="104">
        <v>600</v>
      </c>
      <c r="P366" s="270">
        <v>600</v>
      </c>
      <c r="Q366" s="270">
        <v>600</v>
      </c>
      <c r="R366" s="270">
        <v>600</v>
      </c>
      <c r="S366" s="270">
        <v>500</v>
      </c>
      <c r="T366" s="270"/>
      <c r="U366" s="270">
        <v>600</v>
      </c>
      <c r="V366" s="270">
        <v>600</v>
      </c>
      <c r="W366" s="270">
        <v>600</v>
      </c>
      <c r="X366" s="270">
        <v>600</v>
      </c>
      <c r="Y366" s="270">
        <v>600</v>
      </c>
      <c r="Z366" s="270">
        <v>500</v>
      </c>
      <c r="AA366" s="270"/>
      <c r="AB366" s="270">
        <v>600</v>
      </c>
      <c r="AC366" s="277">
        <v>600</v>
      </c>
      <c r="AD366" s="277">
        <v>600</v>
      </c>
      <c r="AE366" s="270">
        <v>600</v>
      </c>
      <c r="AF366" s="270">
        <v>600</v>
      </c>
      <c r="AG366" s="270">
        <v>500</v>
      </c>
      <c r="AH366" s="270"/>
      <c r="AI366" s="145">
        <f t="shared" si="380"/>
        <v>13943</v>
      </c>
    </row>
    <row r="367" spans="1:35" ht="18.75" x14ac:dyDescent="0.25">
      <c r="A367" s="292"/>
      <c r="B367" s="301" t="s">
        <v>115</v>
      </c>
      <c r="C367" s="302"/>
      <c r="D367" s="104"/>
      <c r="E367" s="181"/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277">
        <v>600</v>
      </c>
      <c r="AD367" s="277">
        <v>600</v>
      </c>
      <c r="AE367" s="270">
        <v>600</v>
      </c>
      <c r="AF367" s="270">
        <v>600</v>
      </c>
      <c r="AG367" s="270">
        <v>500</v>
      </c>
      <c r="AH367" s="270"/>
      <c r="AI367" s="146">
        <f t="shared" si="380"/>
        <v>14000</v>
      </c>
    </row>
    <row r="368" spans="1:35" ht="18.75" x14ac:dyDescent="0.25">
      <c r="A368" s="292"/>
      <c r="B368" s="301" t="s">
        <v>125</v>
      </c>
      <c r="C368" s="302"/>
      <c r="D368" s="104"/>
      <c r="E368" s="181"/>
      <c r="F368" s="104"/>
      <c r="G368" s="104">
        <f t="shared" ref="G368" si="383">G367-G366</f>
        <v>0</v>
      </c>
      <c r="H368" s="104">
        <f t="shared" ref="H368:AB368" si="384">H367-H366</f>
        <v>32</v>
      </c>
      <c r="I368" s="104">
        <f t="shared" si="384"/>
        <v>11</v>
      </c>
      <c r="J368" s="104">
        <f t="shared" si="384"/>
        <v>14</v>
      </c>
      <c r="K368" s="104">
        <f t="shared" si="384"/>
        <v>0</v>
      </c>
      <c r="L368" s="104">
        <f t="shared" si="384"/>
        <v>0</v>
      </c>
      <c r="M368" s="104"/>
      <c r="N368" s="104">
        <f t="shared" si="384"/>
        <v>0</v>
      </c>
      <c r="O368" s="104">
        <f t="shared" si="384"/>
        <v>0</v>
      </c>
      <c r="P368" s="104">
        <f t="shared" si="384"/>
        <v>0</v>
      </c>
      <c r="Q368" s="104">
        <f t="shared" si="384"/>
        <v>0</v>
      </c>
      <c r="R368" s="104">
        <f t="shared" si="384"/>
        <v>0</v>
      </c>
      <c r="S368" s="104">
        <f t="shared" si="384"/>
        <v>0</v>
      </c>
      <c r="T368" s="104"/>
      <c r="U368" s="104">
        <f t="shared" si="384"/>
        <v>0</v>
      </c>
      <c r="V368" s="104">
        <f t="shared" si="384"/>
        <v>0</v>
      </c>
      <c r="W368" s="104">
        <f t="shared" si="384"/>
        <v>0</v>
      </c>
      <c r="X368" s="104">
        <f t="shared" si="384"/>
        <v>0</v>
      </c>
      <c r="Y368" s="104">
        <f t="shared" si="384"/>
        <v>0</v>
      </c>
      <c r="Z368" s="104">
        <f t="shared" si="384"/>
        <v>0</v>
      </c>
      <c r="AA368" s="104"/>
      <c r="AB368" s="104">
        <f t="shared" si="384"/>
        <v>0</v>
      </c>
      <c r="AC368" s="277">
        <v>0</v>
      </c>
      <c r="AD368" s="277">
        <v>0</v>
      </c>
      <c r="AE368" s="270">
        <v>0</v>
      </c>
      <c r="AF368" s="270">
        <v>0</v>
      </c>
      <c r="AG368" s="270">
        <v>0</v>
      </c>
      <c r="AH368" s="270"/>
      <c r="AI368" s="153">
        <f t="shared" si="380"/>
        <v>57</v>
      </c>
    </row>
    <row r="369" spans="1:36" ht="18.75" x14ac:dyDescent="0.25">
      <c r="A369" s="292"/>
      <c r="B369" s="301" t="s">
        <v>197</v>
      </c>
      <c r="C369" s="302"/>
      <c r="D369" s="104"/>
      <c r="E369" s="181"/>
      <c r="F369" s="104"/>
      <c r="G369" s="104">
        <f t="shared" ref="G369" si="385">G367-G365</f>
        <v>0</v>
      </c>
      <c r="H369" s="104">
        <f t="shared" ref="H369:Z369" si="386">H367-H365</f>
        <v>32</v>
      </c>
      <c r="I369" s="104">
        <f t="shared" si="386"/>
        <v>11</v>
      </c>
      <c r="J369" s="104">
        <f t="shared" si="386"/>
        <v>14</v>
      </c>
      <c r="K369" s="104">
        <f t="shared" si="386"/>
        <v>0</v>
      </c>
      <c r="L369" s="104">
        <f t="shared" si="386"/>
        <v>0</v>
      </c>
      <c r="M369" s="104"/>
      <c r="N369" s="104">
        <f t="shared" si="386"/>
        <v>0</v>
      </c>
      <c r="O369" s="104">
        <f t="shared" si="386"/>
        <v>0</v>
      </c>
      <c r="P369" s="104">
        <f t="shared" si="386"/>
        <v>0</v>
      </c>
      <c r="Q369" s="104">
        <f t="shared" si="386"/>
        <v>0</v>
      </c>
      <c r="R369" s="104">
        <f t="shared" si="386"/>
        <v>0</v>
      </c>
      <c r="S369" s="104">
        <f t="shared" si="386"/>
        <v>0</v>
      </c>
      <c r="T369" s="104"/>
      <c r="U369" s="104">
        <f t="shared" si="386"/>
        <v>0</v>
      </c>
      <c r="V369" s="104">
        <f t="shared" si="386"/>
        <v>0</v>
      </c>
      <c r="W369" s="104">
        <f t="shared" si="386"/>
        <v>0</v>
      </c>
      <c r="X369" s="104">
        <f t="shared" si="386"/>
        <v>0</v>
      </c>
      <c r="Y369" s="104">
        <f t="shared" si="386"/>
        <v>0</v>
      </c>
      <c r="Z369" s="104">
        <f t="shared" si="386"/>
        <v>0</v>
      </c>
      <c r="AA369" s="104"/>
      <c r="AB369" s="104">
        <f>IF(OR(AB367="",AB365=""),0,AB367-AB365)</f>
        <v>0</v>
      </c>
      <c r="AC369" s="277">
        <v>0</v>
      </c>
      <c r="AD369" s="277">
        <v>23</v>
      </c>
      <c r="AE369" s="270">
        <v>0</v>
      </c>
      <c r="AF369" s="270">
        <v>0</v>
      </c>
      <c r="AG369" s="270">
        <v>0</v>
      </c>
      <c r="AH369" s="270"/>
      <c r="AI369" s="153">
        <f t="shared" si="380"/>
        <v>80</v>
      </c>
    </row>
    <row r="370" spans="1:36" ht="16.5" thickBot="1" x14ac:dyDescent="0.3">
      <c r="A370" s="292"/>
      <c r="B370" s="303" t="s">
        <v>116</v>
      </c>
      <c r="C370" s="304"/>
      <c r="D370" s="104"/>
      <c r="E370" s="181"/>
      <c r="F370" s="104"/>
      <c r="G370" s="104">
        <f t="shared" ref="G370" si="387">G351+G353+G355+G357+G359+G361</f>
        <v>37</v>
      </c>
      <c r="H370" s="104">
        <f t="shared" ref="H370:AB370" si="388">H351+H353+H355+H357+H359+H361</f>
        <v>0</v>
      </c>
      <c r="I370" s="104">
        <f t="shared" si="388"/>
        <v>0</v>
      </c>
      <c r="J370" s="104">
        <f t="shared" si="388"/>
        <v>0</v>
      </c>
      <c r="K370" s="104">
        <f t="shared" si="388"/>
        <v>0</v>
      </c>
      <c r="L370" s="104">
        <f t="shared" si="388"/>
        <v>74</v>
      </c>
      <c r="M370" s="104"/>
      <c r="N370" s="104">
        <f t="shared" si="388"/>
        <v>0</v>
      </c>
      <c r="O370" s="104">
        <f t="shared" si="388"/>
        <v>0</v>
      </c>
      <c r="P370" s="104">
        <f t="shared" si="388"/>
        <v>0</v>
      </c>
      <c r="Q370" s="104">
        <f t="shared" si="388"/>
        <v>0</v>
      </c>
      <c r="R370" s="104">
        <f t="shared" si="388"/>
        <v>0</v>
      </c>
      <c r="S370" s="104">
        <f t="shared" si="388"/>
        <v>0</v>
      </c>
      <c r="T370" s="104"/>
      <c r="U370" s="104">
        <f t="shared" si="388"/>
        <v>0</v>
      </c>
      <c r="V370" s="104">
        <f t="shared" si="388"/>
        <v>0</v>
      </c>
      <c r="W370" s="104">
        <f t="shared" si="388"/>
        <v>0</v>
      </c>
      <c r="X370" s="104">
        <f t="shared" si="388"/>
        <v>0</v>
      </c>
      <c r="Y370" s="104">
        <f t="shared" si="388"/>
        <v>0</v>
      </c>
      <c r="Z370" s="104">
        <f t="shared" si="388"/>
        <v>0</v>
      </c>
      <c r="AA370" s="104"/>
      <c r="AB370" s="104">
        <f t="shared" si="388"/>
        <v>0</v>
      </c>
      <c r="AC370" s="277">
        <v>0</v>
      </c>
      <c r="AD370" s="277">
        <v>0</v>
      </c>
      <c r="AE370" s="270">
        <v>0</v>
      </c>
      <c r="AF370" s="270">
        <v>0</v>
      </c>
      <c r="AG370" s="270">
        <v>0</v>
      </c>
      <c r="AH370" s="270"/>
      <c r="AI370" s="149">
        <f t="shared" si="380"/>
        <v>111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278"/>
      <c r="AD371" s="278"/>
      <c r="AE371" s="272"/>
      <c r="AF371" s="272"/>
      <c r="AG371" s="272"/>
      <c r="AH371" s="272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>
        <v>0</v>
      </c>
      <c r="H372" s="109">
        <v>0</v>
      </c>
      <c r="I372" s="109">
        <v>0</v>
      </c>
      <c r="J372" s="109">
        <v>0</v>
      </c>
      <c r="K372" s="109">
        <v>0</v>
      </c>
      <c r="L372" s="109">
        <v>0</v>
      </c>
      <c r="M372" s="109"/>
      <c r="N372" s="109">
        <v>0</v>
      </c>
      <c r="O372" s="109">
        <v>0</v>
      </c>
      <c r="P372" s="268">
        <v>0</v>
      </c>
      <c r="Q372" s="109">
        <v>0</v>
      </c>
      <c r="R372" s="109">
        <v>0</v>
      </c>
      <c r="S372" s="268">
        <v>0</v>
      </c>
      <c r="T372" s="109"/>
      <c r="U372" s="268">
        <v>0</v>
      </c>
      <c r="V372" s="109">
        <v>0</v>
      </c>
      <c r="W372" s="109">
        <v>0</v>
      </c>
      <c r="X372" s="109">
        <v>0</v>
      </c>
      <c r="Y372" s="109">
        <v>0</v>
      </c>
      <c r="Z372" s="109">
        <v>0</v>
      </c>
      <c r="AA372" s="109"/>
      <c r="AB372" s="109">
        <v>0</v>
      </c>
      <c r="AC372" s="274">
        <v>0</v>
      </c>
      <c r="AD372" s="274">
        <v>0</v>
      </c>
      <c r="AE372" s="268">
        <v>0</v>
      </c>
      <c r="AF372" s="268">
        <v>0</v>
      </c>
      <c r="AG372" s="268">
        <v>0</v>
      </c>
      <c r="AH372" s="268"/>
      <c r="AI372" s="110">
        <f t="shared" ref="AI372:AI393" si="389">SUM(D372:AH372)</f>
        <v>0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>
        <v>48</v>
      </c>
      <c r="H373" s="181">
        <v>41</v>
      </c>
      <c r="I373" s="181">
        <v>65</v>
      </c>
      <c r="J373" s="181">
        <v>50</v>
      </c>
      <c r="K373" s="181">
        <v>38</v>
      </c>
      <c r="L373" s="181">
        <v>40</v>
      </c>
      <c r="M373" s="181"/>
      <c r="N373" s="181">
        <v>59</v>
      </c>
      <c r="O373" s="181">
        <v>34</v>
      </c>
      <c r="P373" s="269">
        <v>24</v>
      </c>
      <c r="Q373" s="181">
        <v>31</v>
      </c>
      <c r="R373" s="181">
        <v>24</v>
      </c>
      <c r="S373" s="269">
        <v>34</v>
      </c>
      <c r="T373" s="181"/>
      <c r="U373" s="269">
        <v>41</v>
      </c>
      <c r="V373" s="181">
        <v>38</v>
      </c>
      <c r="W373" s="181">
        <v>32</v>
      </c>
      <c r="X373" s="181">
        <v>36</v>
      </c>
      <c r="Y373" s="181">
        <v>42</v>
      </c>
      <c r="Z373" s="181">
        <v>35</v>
      </c>
      <c r="AA373" s="181"/>
      <c r="AB373" s="181">
        <v>47</v>
      </c>
      <c r="AC373" s="275">
        <v>27</v>
      </c>
      <c r="AD373" s="275">
        <v>23</v>
      </c>
      <c r="AE373" s="269">
        <v>31</v>
      </c>
      <c r="AF373" s="269">
        <v>39</v>
      </c>
      <c r="AG373" s="269">
        <v>34</v>
      </c>
      <c r="AH373" s="269"/>
      <c r="AI373" s="146">
        <f t="shared" si="389"/>
        <v>913</v>
      </c>
    </row>
    <row r="374" spans="1:36" ht="15.75" x14ac:dyDescent="0.25">
      <c r="A374" s="306"/>
      <c r="B374" s="296"/>
      <c r="C374" s="99" t="s">
        <v>103</v>
      </c>
      <c r="D374" s="181"/>
      <c r="E374" s="181"/>
      <c r="F374" s="181"/>
      <c r="G374" s="181">
        <v>0</v>
      </c>
      <c r="H374" s="181">
        <v>0</v>
      </c>
      <c r="I374" s="181">
        <v>0</v>
      </c>
      <c r="J374" s="181">
        <v>0</v>
      </c>
      <c r="K374" s="181">
        <v>0</v>
      </c>
      <c r="L374" s="181">
        <v>0</v>
      </c>
      <c r="M374" s="181"/>
      <c r="N374" s="181">
        <v>0</v>
      </c>
      <c r="O374" s="181">
        <v>0</v>
      </c>
      <c r="P374" s="269">
        <v>0</v>
      </c>
      <c r="Q374" s="181">
        <v>0</v>
      </c>
      <c r="R374" s="181">
        <v>0</v>
      </c>
      <c r="S374" s="269">
        <v>0</v>
      </c>
      <c r="T374" s="181"/>
      <c r="U374" s="269">
        <v>0</v>
      </c>
      <c r="V374" s="181">
        <v>0</v>
      </c>
      <c r="W374" s="181">
        <v>0</v>
      </c>
      <c r="X374" s="181">
        <v>0</v>
      </c>
      <c r="Y374" s="181">
        <v>0</v>
      </c>
      <c r="Z374" s="181">
        <v>0</v>
      </c>
      <c r="AA374" s="181"/>
      <c r="AB374" s="181">
        <v>0</v>
      </c>
      <c r="AC374" s="275">
        <v>0</v>
      </c>
      <c r="AD374" s="275">
        <v>0</v>
      </c>
      <c r="AE374" s="269">
        <v>0</v>
      </c>
      <c r="AF374" s="269">
        <v>0</v>
      </c>
      <c r="AG374" s="269">
        <v>0</v>
      </c>
      <c r="AH374" s="269"/>
      <c r="AI374" s="146">
        <f t="shared" si="389"/>
        <v>0</v>
      </c>
    </row>
    <row r="375" spans="1:36" ht="15.75" x14ac:dyDescent="0.25">
      <c r="A375" s="306"/>
      <c r="B375" s="296"/>
      <c r="C375" s="99" t="s">
        <v>117</v>
      </c>
      <c r="D375" s="181"/>
      <c r="E375" s="181"/>
      <c r="F375" s="181"/>
      <c r="G375" s="181">
        <v>46</v>
      </c>
      <c r="H375" s="181">
        <v>42</v>
      </c>
      <c r="I375" s="181">
        <v>67</v>
      </c>
      <c r="J375" s="181">
        <v>45</v>
      </c>
      <c r="K375" s="181">
        <v>28</v>
      </c>
      <c r="L375" s="181">
        <v>48</v>
      </c>
      <c r="M375" s="181"/>
      <c r="N375" s="181">
        <v>58</v>
      </c>
      <c r="O375" s="181">
        <v>53</v>
      </c>
      <c r="P375" s="269">
        <v>31</v>
      </c>
      <c r="Q375" s="181">
        <v>28</v>
      </c>
      <c r="R375" s="181">
        <v>35</v>
      </c>
      <c r="S375" s="269">
        <v>37</v>
      </c>
      <c r="T375" s="181"/>
      <c r="U375" s="269">
        <v>29</v>
      </c>
      <c r="V375" s="181">
        <v>43</v>
      </c>
      <c r="W375" s="181">
        <v>39</v>
      </c>
      <c r="X375" s="181">
        <v>37</v>
      </c>
      <c r="Y375" s="181">
        <v>48</v>
      </c>
      <c r="Z375" s="181">
        <v>36</v>
      </c>
      <c r="AA375" s="181"/>
      <c r="AB375" s="181">
        <v>46</v>
      </c>
      <c r="AC375" s="275">
        <v>34</v>
      </c>
      <c r="AD375" s="275">
        <v>25</v>
      </c>
      <c r="AE375" s="269">
        <v>44</v>
      </c>
      <c r="AF375" s="269">
        <v>30</v>
      </c>
      <c r="AG375" s="269">
        <v>34</v>
      </c>
      <c r="AH375" s="269"/>
      <c r="AI375" s="146">
        <f t="shared" si="389"/>
        <v>963</v>
      </c>
    </row>
    <row r="376" spans="1:36" ht="15.75" x14ac:dyDescent="0.25">
      <c r="A376" s="306"/>
      <c r="B376" s="296"/>
      <c r="C376" s="99" t="s">
        <v>118</v>
      </c>
      <c r="D376" s="181"/>
      <c r="E376" s="181"/>
      <c r="F376" s="181"/>
      <c r="G376" s="181">
        <v>0</v>
      </c>
      <c r="H376" s="181">
        <v>0</v>
      </c>
      <c r="I376" s="181">
        <v>0</v>
      </c>
      <c r="J376" s="181">
        <v>0</v>
      </c>
      <c r="K376" s="181">
        <v>0</v>
      </c>
      <c r="L376" s="181">
        <v>0</v>
      </c>
      <c r="M376" s="181"/>
      <c r="N376" s="181">
        <v>0</v>
      </c>
      <c r="O376" s="181">
        <v>0</v>
      </c>
      <c r="P376" s="269">
        <v>0</v>
      </c>
      <c r="Q376" s="181">
        <v>0</v>
      </c>
      <c r="R376" s="181">
        <v>0</v>
      </c>
      <c r="S376" s="269">
        <v>0</v>
      </c>
      <c r="T376" s="181"/>
      <c r="U376" s="269">
        <v>0</v>
      </c>
      <c r="V376" s="181">
        <v>0</v>
      </c>
      <c r="W376" s="181">
        <v>0</v>
      </c>
      <c r="X376" s="181">
        <v>0</v>
      </c>
      <c r="Y376" s="181">
        <v>0</v>
      </c>
      <c r="Z376" s="181">
        <v>0</v>
      </c>
      <c r="AA376" s="181"/>
      <c r="AB376" s="181">
        <v>0</v>
      </c>
      <c r="AC376" s="275">
        <v>0</v>
      </c>
      <c r="AD376" s="275">
        <v>0</v>
      </c>
      <c r="AE376" s="269">
        <v>0</v>
      </c>
      <c r="AF376" s="269">
        <v>0</v>
      </c>
      <c r="AG376" s="269">
        <v>0</v>
      </c>
      <c r="AH376" s="269"/>
      <c r="AI376" s="146">
        <f t="shared" si="389"/>
        <v>0</v>
      </c>
    </row>
    <row r="377" spans="1:36" ht="15.75" x14ac:dyDescent="0.25">
      <c r="A377" s="306"/>
      <c r="B377" s="296"/>
      <c r="C377" s="99" t="s">
        <v>104</v>
      </c>
      <c r="D377" s="181"/>
      <c r="E377" s="181"/>
      <c r="F377" s="181"/>
      <c r="G377" s="181">
        <v>87</v>
      </c>
      <c r="H377" s="181">
        <v>92</v>
      </c>
      <c r="I377" s="181">
        <v>45</v>
      </c>
      <c r="J377" s="181">
        <v>78</v>
      </c>
      <c r="K377" s="181">
        <v>107</v>
      </c>
      <c r="L377" s="181">
        <v>80</v>
      </c>
      <c r="M377" s="181"/>
      <c r="N377" s="181">
        <v>85</v>
      </c>
      <c r="O377" s="181">
        <v>72</v>
      </c>
      <c r="P377" s="269">
        <v>103</v>
      </c>
      <c r="Q377" s="181">
        <v>85</v>
      </c>
      <c r="R377" s="181">
        <v>80</v>
      </c>
      <c r="S377" s="269">
        <v>71</v>
      </c>
      <c r="T377" s="181"/>
      <c r="U377" s="269">
        <v>134</v>
      </c>
      <c r="V377" s="181">
        <v>78</v>
      </c>
      <c r="W377" s="181">
        <v>70</v>
      </c>
      <c r="X377" s="181">
        <v>66</v>
      </c>
      <c r="Y377" s="181">
        <v>71</v>
      </c>
      <c r="Z377" s="181">
        <v>119</v>
      </c>
      <c r="AA377" s="181"/>
      <c r="AB377" s="181">
        <v>80</v>
      </c>
      <c r="AC377" s="275">
        <v>64</v>
      </c>
      <c r="AD377" s="275">
        <v>63</v>
      </c>
      <c r="AE377" s="269">
        <v>58</v>
      </c>
      <c r="AF377" s="269">
        <v>123</v>
      </c>
      <c r="AG377" s="269">
        <v>61</v>
      </c>
      <c r="AH377" s="269"/>
      <c r="AI377" s="146">
        <f t="shared" si="389"/>
        <v>1972</v>
      </c>
    </row>
    <row r="378" spans="1:36" ht="15.75" x14ac:dyDescent="0.25">
      <c r="A378" s="306"/>
      <c r="B378" s="296"/>
      <c r="C378" s="99" t="s">
        <v>105</v>
      </c>
      <c r="D378" s="181"/>
      <c r="E378" s="181"/>
      <c r="F378" s="181"/>
      <c r="G378" s="181">
        <v>0</v>
      </c>
      <c r="H378" s="181">
        <v>0</v>
      </c>
      <c r="I378" s="181">
        <v>0</v>
      </c>
      <c r="J378" s="181">
        <v>0</v>
      </c>
      <c r="K378" s="181">
        <v>0</v>
      </c>
      <c r="L378" s="181">
        <v>0</v>
      </c>
      <c r="M378" s="181"/>
      <c r="N378" s="181">
        <v>0</v>
      </c>
      <c r="O378" s="181">
        <v>0</v>
      </c>
      <c r="P378" s="269">
        <v>0</v>
      </c>
      <c r="Q378" s="181">
        <v>0</v>
      </c>
      <c r="R378" s="181">
        <v>0</v>
      </c>
      <c r="S378" s="269">
        <v>0</v>
      </c>
      <c r="T378" s="181"/>
      <c r="U378" s="269">
        <v>0</v>
      </c>
      <c r="V378" s="181">
        <v>0</v>
      </c>
      <c r="W378" s="181">
        <v>0</v>
      </c>
      <c r="X378" s="181">
        <v>0</v>
      </c>
      <c r="Y378" s="181">
        <v>0</v>
      </c>
      <c r="Z378" s="181">
        <v>0</v>
      </c>
      <c r="AA378" s="181"/>
      <c r="AB378" s="181">
        <v>0</v>
      </c>
      <c r="AC378" s="275">
        <v>0</v>
      </c>
      <c r="AD378" s="275">
        <v>0</v>
      </c>
      <c r="AE378" s="269">
        <v>0</v>
      </c>
      <c r="AF378" s="269">
        <v>0</v>
      </c>
      <c r="AG378" s="269">
        <v>0</v>
      </c>
      <c r="AH378" s="269"/>
      <c r="AI378" s="146">
        <f t="shared" si="389"/>
        <v>0</v>
      </c>
    </row>
    <row r="379" spans="1:36" ht="15.75" x14ac:dyDescent="0.25">
      <c r="A379" s="306"/>
      <c r="B379" s="296"/>
      <c r="C379" s="99" t="s">
        <v>106</v>
      </c>
      <c r="D379" s="181"/>
      <c r="E379" s="181"/>
      <c r="F379" s="181"/>
      <c r="G379" s="181">
        <v>46</v>
      </c>
      <c r="H379" s="181">
        <v>49</v>
      </c>
      <c r="I379" s="181">
        <v>59</v>
      </c>
      <c r="J379" s="181">
        <v>61</v>
      </c>
      <c r="K379" s="181">
        <v>45</v>
      </c>
      <c r="L379" s="181">
        <v>61</v>
      </c>
      <c r="M379" s="181"/>
      <c r="N379" s="181">
        <v>57</v>
      </c>
      <c r="O379" s="181">
        <v>53</v>
      </c>
      <c r="P379" s="269">
        <v>36</v>
      </c>
      <c r="Q379" s="181">
        <v>40</v>
      </c>
      <c r="R379" s="181">
        <v>44</v>
      </c>
      <c r="S379" s="269">
        <v>44</v>
      </c>
      <c r="T379" s="181"/>
      <c r="U379" s="269">
        <v>54</v>
      </c>
      <c r="V379" s="181">
        <v>50</v>
      </c>
      <c r="W379" s="181">
        <v>42</v>
      </c>
      <c r="X379" s="181">
        <v>52</v>
      </c>
      <c r="Y379" s="181">
        <v>54</v>
      </c>
      <c r="Z379" s="181">
        <v>42</v>
      </c>
      <c r="AA379" s="181"/>
      <c r="AB379" s="181">
        <v>42</v>
      </c>
      <c r="AC379" s="275">
        <v>27</v>
      </c>
      <c r="AD379" s="275">
        <v>33</v>
      </c>
      <c r="AE379" s="269">
        <v>36</v>
      </c>
      <c r="AF379" s="269">
        <v>53</v>
      </c>
      <c r="AG379" s="269">
        <v>36</v>
      </c>
      <c r="AH379" s="269"/>
      <c r="AI379" s="146">
        <f t="shared" si="389"/>
        <v>1116</v>
      </c>
    </row>
    <row r="380" spans="1:36" ht="15.75" x14ac:dyDescent="0.25">
      <c r="A380" s="306"/>
      <c r="B380" s="296"/>
      <c r="C380" s="99" t="s">
        <v>107</v>
      </c>
      <c r="D380" s="181"/>
      <c r="E380" s="181"/>
      <c r="F380" s="181"/>
      <c r="G380" s="181">
        <v>0</v>
      </c>
      <c r="H380" s="181">
        <v>0</v>
      </c>
      <c r="I380" s="181">
        <v>0</v>
      </c>
      <c r="J380" s="181">
        <v>0</v>
      </c>
      <c r="K380" s="181">
        <v>0</v>
      </c>
      <c r="L380" s="181">
        <v>0</v>
      </c>
      <c r="M380" s="181"/>
      <c r="N380" s="181">
        <v>0</v>
      </c>
      <c r="O380" s="181">
        <v>0</v>
      </c>
      <c r="P380" s="269">
        <v>0</v>
      </c>
      <c r="Q380" s="181">
        <v>0</v>
      </c>
      <c r="R380" s="181">
        <v>0</v>
      </c>
      <c r="S380" s="269">
        <v>0</v>
      </c>
      <c r="T380" s="181"/>
      <c r="U380" s="269">
        <v>0</v>
      </c>
      <c r="V380" s="181">
        <v>0</v>
      </c>
      <c r="W380" s="181">
        <v>0</v>
      </c>
      <c r="X380" s="181">
        <v>0</v>
      </c>
      <c r="Y380" s="181">
        <v>0</v>
      </c>
      <c r="Z380" s="181">
        <v>0</v>
      </c>
      <c r="AA380" s="181"/>
      <c r="AB380" s="181">
        <v>0</v>
      </c>
      <c r="AC380" s="275">
        <v>0</v>
      </c>
      <c r="AD380" s="275">
        <v>0</v>
      </c>
      <c r="AE380" s="269">
        <v>0</v>
      </c>
      <c r="AF380" s="269">
        <v>0</v>
      </c>
      <c r="AG380" s="269">
        <v>0</v>
      </c>
      <c r="AH380" s="269"/>
      <c r="AI380" s="146">
        <f t="shared" si="389"/>
        <v>0</v>
      </c>
    </row>
    <row r="381" spans="1:36" ht="15.75" x14ac:dyDescent="0.25">
      <c r="A381" s="306"/>
      <c r="B381" s="296"/>
      <c r="C381" s="99" t="s">
        <v>108</v>
      </c>
      <c r="D381" s="181"/>
      <c r="E381" s="181"/>
      <c r="F381" s="181"/>
      <c r="G381" s="181">
        <v>22</v>
      </c>
      <c r="H381" s="181">
        <v>31</v>
      </c>
      <c r="I381" s="181">
        <v>22</v>
      </c>
      <c r="J381" s="181">
        <v>23</v>
      </c>
      <c r="K381" s="181">
        <v>46</v>
      </c>
      <c r="L381" s="181">
        <v>24</v>
      </c>
      <c r="M381" s="181"/>
      <c r="N381" s="181">
        <v>33</v>
      </c>
      <c r="O381" s="181">
        <v>23</v>
      </c>
      <c r="P381" s="269">
        <v>29</v>
      </c>
      <c r="Q381" s="181">
        <v>35</v>
      </c>
      <c r="R381" s="181">
        <v>27</v>
      </c>
      <c r="S381" s="269">
        <v>23</v>
      </c>
      <c r="T381" s="181"/>
      <c r="U381" s="269">
        <v>29</v>
      </c>
      <c r="V381" s="181">
        <v>28</v>
      </c>
      <c r="W381" s="181">
        <v>25</v>
      </c>
      <c r="X381" s="181">
        <v>31</v>
      </c>
      <c r="Y381" s="181">
        <v>16</v>
      </c>
      <c r="Z381" s="181">
        <v>38</v>
      </c>
      <c r="AA381" s="181"/>
      <c r="AB381" s="181">
        <v>22</v>
      </c>
      <c r="AC381" s="275">
        <v>23</v>
      </c>
      <c r="AD381" s="275">
        <v>22</v>
      </c>
      <c r="AE381" s="269">
        <v>29</v>
      </c>
      <c r="AF381" s="269">
        <v>31</v>
      </c>
      <c r="AG381" s="269">
        <v>25</v>
      </c>
      <c r="AH381" s="269"/>
      <c r="AI381" s="146">
        <f t="shared" si="389"/>
        <v>657</v>
      </c>
    </row>
    <row r="382" spans="1:36" ht="15.75" x14ac:dyDescent="0.25">
      <c r="A382" s="306"/>
      <c r="B382" s="296"/>
      <c r="C382" s="99" t="s">
        <v>109</v>
      </c>
      <c r="D382" s="181"/>
      <c r="E382" s="181"/>
      <c r="F382" s="181"/>
      <c r="G382" s="181">
        <v>0</v>
      </c>
      <c r="H382" s="181">
        <v>0</v>
      </c>
      <c r="I382" s="181">
        <v>0</v>
      </c>
      <c r="J382" s="181">
        <v>0</v>
      </c>
      <c r="K382" s="181">
        <v>0</v>
      </c>
      <c r="L382" s="181">
        <v>0</v>
      </c>
      <c r="M382" s="181"/>
      <c r="N382" s="181">
        <v>0</v>
      </c>
      <c r="O382" s="181">
        <v>0</v>
      </c>
      <c r="P382" s="269">
        <v>0</v>
      </c>
      <c r="Q382" s="181">
        <v>0</v>
      </c>
      <c r="R382" s="181">
        <v>0</v>
      </c>
      <c r="S382" s="269">
        <v>0</v>
      </c>
      <c r="T382" s="181"/>
      <c r="U382" s="269">
        <v>0</v>
      </c>
      <c r="V382" s="181">
        <v>0</v>
      </c>
      <c r="W382" s="181">
        <v>0</v>
      </c>
      <c r="X382" s="181">
        <v>0</v>
      </c>
      <c r="Y382" s="181">
        <v>0</v>
      </c>
      <c r="Z382" s="181">
        <v>0</v>
      </c>
      <c r="AA382" s="181"/>
      <c r="AB382" s="181">
        <v>0</v>
      </c>
      <c r="AC382" s="275">
        <v>0</v>
      </c>
      <c r="AD382" s="275">
        <v>0</v>
      </c>
      <c r="AE382" s="269">
        <v>0</v>
      </c>
      <c r="AF382" s="269">
        <v>0</v>
      </c>
      <c r="AG382" s="269">
        <v>0</v>
      </c>
      <c r="AH382" s="269"/>
      <c r="AI382" s="146">
        <f t="shared" si="389"/>
        <v>0</v>
      </c>
    </row>
    <row r="383" spans="1:36" ht="15.75" x14ac:dyDescent="0.25">
      <c r="A383" s="306"/>
      <c r="B383" s="296"/>
      <c r="C383" s="99" t="s">
        <v>110</v>
      </c>
      <c r="D383" s="181"/>
      <c r="E383" s="181"/>
      <c r="F383" s="181"/>
      <c r="G383" s="181">
        <v>13</v>
      </c>
      <c r="H383" s="181">
        <v>9</v>
      </c>
      <c r="I383" s="181">
        <v>9</v>
      </c>
      <c r="J383" s="181">
        <v>10</v>
      </c>
      <c r="K383" s="181">
        <v>17</v>
      </c>
      <c r="L383" s="181">
        <v>13</v>
      </c>
      <c r="M383" s="181"/>
      <c r="N383" s="181">
        <v>8</v>
      </c>
      <c r="O383" s="181">
        <v>11</v>
      </c>
      <c r="P383" s="269">
        <v>11</v>
      </c>
      <c r="Q383" s="181">
        <v>10</v>
      </c>
      <c r="R383" s="181">
        <v>10</v>
      </c>
      <c r="S383" s="269">
        <v>10</v>
      </c>
      <c r="T383" s="181"/>
      <c r="U383" s="269">
        <v>25</v>
      </c>
      <c r="V383" s="181">
        <v>14</v>
      </c>
      <c r="W383" s="181">
        <v>12</v>
      </c>
      <c r="X383" s="181">
        <v>11</v>
      </c>
      <c r="Y383" s="181">
        <v>9</v>
      </c>
      <c r="Z383" s="181">
        <v>17</v>
      </c>
      <c r="AA383" s="181"/>
      <c r="AB383" s="181">
        <v>11</v>
      </c>
      <c r="AC383" s="275">
        <v>9</v>
      </c>
      <c r="AD383" s="275">
        <v>11</v>
      </c>
      <c r="AE383" s="269">
        <v>15</v>
      </c>
      <c r="AF383" s="269">
        <v>13</v>
      </c>
      <c r="AG383" s="269">
        <v>12</v>
      </c>
      <c r="AH383" s="269"/>
      <c r="AI383" s="146">
        <f t="shared" si="389"/>
        <v>290</v>
      </c>
    </row>
    <row r="384" spans="1:36" ht="15.75" x14ac:dyDescent="0.25">
      <c r="A384" s="306"/>
      <c r="B384" s="296"/>
      <c r="C384" s="99" t="s">
        <v>111</v>
      </c>
      <c r="D384" s="181"/>
      <c r="E384" s="181"/>
      <c r="F384" s="181"/>
      <c r="G384" s="181">
        <v>0</v>
      </c>
      <c r="H384" s="181">
        <v>0</v>
      </c>
      <c r="I384" s="181">
        <v>0</v>
      </c>
      <c r="J384" s="181">
        <v>0</v>
      </c>
      <c r="K384" s="181">
        <v>0</v>
      </c>
      <c r="L384" s="181">
        <v>0</v>
      </c>
      <c r="M384" s="181"/>
      <c r="N384" s="181">
        <v>0</v>
      </c>
      <c r="O384" s="181">
        <v>0</v>
      </c>
      <c r="P384" s="269">
        <v>0</v>
      </c>
      <c r="Q384" s="181">
        <v>0</v>
      </c>
      <c r="R384" s="181">
        <v>0</v>
      </c>
      <c r="S384" s="269">
        <v>0</v>
      </c>
      <c r="T384" s="181"/>
      <c r="U384" s="269">
        <v>0</v>
      </c>
      <c r="V384" s="181">
        <v>0</v>
      </c>
      <c r="W384" s="181">
        <v>0</v>
      </c>
      <c r="X384" s="181">
        <v>0</v>
      </c>
      <c r="Y384" s="181">
        <v>0</v>
      </c>
      <c r="Z384" s="181">
        <v>0</v>
      </c>
      <c r="AA384" s="181"/>
      <c r="AB384" s="181">
        <v>0</v>
      </c>
      <c r="AC384" s="275">
        <v>0</v>
      </c>
      <c r="AD384" s="275">
        <v>0</v>
      </c>
      <c r="AE384" s="269">
        <v>0</v>
      </c>
      <c r="AF384" s="269">
        <v>0</v>
      </c>
      <c r="AG384" s="269">
        <v>0</v>
      </c>
      <c r="AH384" s="269"/>
      <c r="AI384" s="146">
        <f t="shared" si="389"/>
        <v>0</v>
      </c>
    </row>
    <row r="385" spans="1:36" ht="15.75" x14ac:dyDescent="0.25">
      <c r="A385" s="306"/>
      <c r="B385" s="296"/>
      <c r="C385" s="99" t="s">
        <v>112</v>
      </c>
      <c r="D385" s="181"/>
      <c r="E385" s="181"/>
      <c r="F385" s="181"/>
      <c r="G385" s="181">
        <v>0</v>
      </c>
      <c r="H385" s="181">
        <v>0</v>
      </c>
      <c r="I385" s="181">
        <v>0</v>
      </c>
      <c r="J385" s="181">
        <v>0</v>
      </c>
      <c r="K385" s="181">
        <v>0</v>
      </c>
      <c r="L385" s="181">
        <v>0</v>
      </c>
      <c r="M385" s="181"/>
      <c r="N385" s="181">
        <v>0</v>
      </c>
      <c r="O385" s="181">
        <v>0</v>
      </c>
      <c r="P385" s="269">
        <v>23</v>
      </c>
      <c r="Q385" s="181">
        <v>0</v>
      </c>
      <c r="R385" s="181">
        <v>0</v>
      </c>
      <c r="S385" s="269">
        <v>21</v>
      </c>
      <c r="T385" s="181"/>
      <c r="U385" s="269">
        <v>29</v>
      </c>
      <c r="V385" s="181">
        <v>0</v>
      </c>
      <c r="W385" s="181">
        <v>0</v>
      </c>
      <c r="X385" s="181">
        <v>0</v>
      </c>
      <c r="Y385" s="181">
        <v>0</v>
      </c>
      <c r="Z385" s="181">
        <v>0</v>
      </c>
      <c r="AA385" s="181"/>
      <c r="AB385" s="181">
        <v>0</v>
      </c>
      <c r="AC385" s="275">
        <v>15</v>
      </c>
      <c r="AD385" s="275">
        <v>13</v>
      </c>
      <c r="AE385" s="269">
        <v>9</v>
      </c>
      <c r="AF385" s="269">
        <v>23</v>
      </c>
      <c r="AG385" s="269">
        <v>16</v>
      </c>
      <c r="AH385" s="269"/>
      <c r="AI385" s="147">
        <f t="shared" si="389"/>
        <v>149</v>
      </c>
    </row>
    <row r="386" spans="1:36" ht="15.75" x14ac:dyDescent="0.25">
      <c r="A386" s="306"/>
      <c r="B386" s="296"/>
      <c r="C386" s="99" t="s">
        <v>113</v>
      </c>
      <c r="D386" s="181"/>
      <c r="E386" s="181"/>
      <c r="F386" s="181"/>
      <c r="G386" s="181">
        <v>0</v>
      </c>
      <c r="H386" s="181">
        <v>0</v>
      </c>
      <c r="I386" s="181">
        <v>0</v>
      </c>
      <c r="J386" s="181">
        <v>0</v>
      </c>
      <c r="K386" s="181">
        <v>0</v>
      </c>
      <c r="L386" s="181">
        <v>0</v>
      </c>
      <c r="M386" s="181"/>
      <c r="N386" s="181">
        <v>0</v>
      </c>
      <c r="O386" s="181">
        <v>0</v>
      </c>
      <c r="P386" s="269">
        <v>2</v>
      </c>
      <c r="Q386" s="181">
        <v>0</v>
      </c>
      <c r="R386" s="181">
        <v>0</v>
      </c>
      <c r="S386" s="269">
        <v>0</v>
      </c>
      <c r="T386" s="181"/>
      <c r="U386" s="269">
        <v>3</v>
      </c>
      <c r="V386" s="181">
        <v>0</v>
      </c>
      <c r="W386" s="181">
        <v>0</v>
      </c>
      <c r="X386" s="181">
        <v>0</v>
      </c>
      <c r="Y386" s="181">
        <v>0</v>
      </c>
      <c r="Z386" s="181">
        <v>0</v>
      </c>
      <c r="AA386" s="181"/>
      <c r="AB386" s="181">
        <v>0</v>
      </c>
      <c r="AC386" s="275">
        <v>2</v>
      </c>
      <c r="AD386" s="275">
        <v>2</v>
      </c>
      <c r="AE386" s="269">
        <v>2</v>
      </c>
      <c r="AF386" s="269">
        <v>2</v>
      </c>
      <c r="AG386" s="269">
        <v>3</v>
      </c>
      <c r="AH386" s="269"/>
      <c r="AI386" s="147">
        <f t="shared" si="389"/>
        <v>16</v>
      </c>
    </row>
    <row r="387" spans="1:36" ht="16.5" thickBot="1" x14ac:dyDescent="0.3">
      <c r="A387" s="306"/>
      <c r="B387" s="296"/>
      <c r="C387" s="100" t="s">
        <v>114</v>
      </c>
      <c r="D387" s="181"/>
      <c r="E387" s="181"/>
      <c r="F387" s="181"/>
      <c r="G387" s="181">
        <v>61</v>
      </c>
      <c r="H387" s="181">
        <v>44</v>
      </c>
      <c r="I387" s="181">
        <v>56</v>
      </c>
      <c r="J387" s="181">
        <v>70</v>
      </c>
      <c r="K387" s="181">
        <v>49</v>
      </c>
      <c r="L387" s="181">
        <v>38</v>
      </c>
      <c r="M387" s="181"/>
      <c r="N387" s="181">
        <v>40</v>
      </c>
      <c r="O387" s="181">
        <v>51</v>
      </c>
      <c r="P387" s="269">
        <v>67</v>
      </c>
      <c r="Q387" s="181">
        <v>74</v>
      </c>
      <c r="R387" s="181">
        <v>53</v>
      </c>
      <c r="S387" s="269">
        <v>54</v>
      </c>
      <c r="T387" s="181"/>
      <c r="U387" s="269">
        <v>25</v>
      </c>
      <c r="V387" s="181">
        <v>76</v>
      </c>
      <c r="W387" s="181">
        <v>83</v>
      </c>
      <c r="X387" s="181">
        <v>77</v>
      </c>
      <c r="Y387" s="181">
        <v>56</v>
      </c>
      <c r="Z387" s="181">
        <v>40</v>
      </c>
      <c r="AA387" s="181"/>
      <c r="AB387" s="181">
        <v>90</v>
      </c>
      <c r="AC387" s="275">
        <v>114</v>
      </c>
      <c r="AD387" s="275">
        <v>85</v>
      </c>
      <c r="AE387" s="269">
        <v>74</v>
      </c>
      <c r="AF387" s="269">
        <v>26</v>
      </c>
      <c r="AG387" s="269">
        <v>73</v>
      </c>
      <c r="AH387" s="269"/>
      <c r="AI387" s="151">
        <f t="shared" si="389"/>
        <v>1476</v>
      </c>
    </row>
    <row r="388" spans="1:36" ht="18.75" x14ac:dyDescent="0.25">
      <c r="A388" s="306"/>
      <c r="B388" s="297" t="s">
        <v>72</v>
      </c>
      <c r="C388" s="298"/>
      <c r="D388" s="182"/>
      <c r="E388" s="181"/>
      <c r="F388" s="182"/>
      <c r="G388" s="182">
        <f t="shared" ref="G388" si="390">SUM(G373:G387)</f>
        <v>323</v>
      </c>
      <c r="H388" s="182">
        <f t="shared" ref="H388:Z388" si="391">SUM(H373:H387)</f>
        <v>308</v>
      </c>
      <c r="I388" s="182">
        <f t="shared" si="391"/>
        <v>323</v>
      </c>
      <c r="J388" s="182">
        <f t="shared" si="391"/>
        <v>337</v>
      </c>
      <c r="K388" s="182">
        <f t="shared" si="391"/>
        <v>330</v>
      </c>
      <c r="L388" s="182">
        <f t="shared" si="391"/>
        <v>304</v>
      </c>
      <c r="M388" s="182"/>
      <c r="N388" s="182">
        <f t="shared" si="391"/>
        <v>340</v>
      </c>
      <c r="O388" s="182">
        <f t="shared" si="391"/>
        <v>297</v>
      </c>
      <c r="P388" s="271">
        <v>302</v>
      </c>
      <c r="Q388" s="182">
        <f t="shared" si="391"/>
        <v>303</v>
      </c>
      <c r="R388" s="182">
        <f t="shared" si="391"/>
        <v>273</v>
      </c>
      <c r="S388" s="271">
        <v>276</v>
      </c>
      <c r="T388" s="182"/>
      <c r="U388" s="271">
        <v>337</v>
      </c>
      <c r="V388" s="182">
        <f t="shared" si="391"/>
        <v>327</v>
      </c>
      <c r="W388" s="182">
        <f t="shared" si="391"/>
        <v>303</v>
      </c>
      <c r="X388" s="182">
        <f t="shared" si="391"/>
        <v>310</v>
      </c>
      <c r="Y388" s="182">
        <f t="shared" si="391"/>
        <v>296</v>
      </c>
      <c r="Z388" s="182">
        <f t="shared" si="391"/>
        <v>327</v>
      </c>
      <c r="AA388" s="181"/>
      <c r="AB388" s="182">
        <f t="shared" ref="AB388" si="392">SUM(AB373:AB387)</f>
        <v>338</v>
      </c>
      <c r="AC388" s="276">
        <v>299</v>
      </c>
      <c r="AD388" s="276">
        <v>262</v>
      </c>
      <c r="AE388" s="271">
        <v>287</v>
      </c>
      <c r="AF388" s="271">
        <v>317</v>
      </c>
      <c r="AG388" s="271">
        <v>277</v>
      </c>
      <c r="AH388" s="271"/>
      <c r="AI388" s="150">
        <f t="shared" si="389"/>
        <v>7396</v>
      </c>
    </row>
    <row r="389" spans="1:36" ht="18.75" x14ac:dyDescent="0.25">
      <c r="A389" s="306"/>
      <c r="B389" s="299" t="s">
        <v>71</v>
      </c>
      <c r="C389" s="300"/>
      <c r="D389" s="104"/>
      <c r="E389" s="181"/>
      <c r="F389" s="104"/>
      <c r="G389" s="104">
        <v>323</v>
      </c>
      <c r="H389" s="104">
        <v>308</v>
      </c>
      <c r="I389" s="104">
        <v>323</v>
      </c>
      <c r="J389" s="104">
        <v>337</v>
      </c>
      <c r="K389" s="104">
        <v>330</v>
      </c>
      <c r="L389" s="104">
        <v>304</v>
      </c>
      <c r="M389" s="104"/>
      <c r="N389" s="104">
        <v>340</v>
      </c>
      <c r="O389" s="104">
        <v>297</v>
      </c>
      <c r="P389" s="270">
        <v>302</v>
      </c>
      <c r="Q389" s="104">
        <v>303</v>
      </c>
      <c r="R389" s="104">
        <v>273</v>
      </c>
      <c r="S389" s="270">
        <v>276</v>
      </c>
      <c r="T389" s="104"/>
      <c r="U389" s="270">
        <v>337</v>
      </c>
      <c r="V389" s="104">
        <v>327</v>
      </c>
      <c r="W389" s="104">
        <v>303</v>
      </c>
      <c r="X389" s="104">
        <v>310</v>
      </c>
      <c r="Y389" s="104">
        <v>296</v>
      </c>
      <c r="Z389" s="104">
        <v>327</v>
      </c>
      <c r="AA389" s="181"/>
      <c r="AB389" s="104">
        <v>338</v>
      </c>
      <c r="AC389" s="277">
        <v>299</v>
      </c>
      <c r="AD389" s="277">
        <v>262</v>
      </c>
      <c r="AE389" s="270">
        <v>287</v>
      </c>
      <c r="AF389" s="270">
        <v>317</v>
      </c>
      <c r="AG389" s="270">
        <v>277</v>
      </c>
      <c r="AH389" s="270"/>
      <c r="AI389" s="145">
        <f t="shared" si="389"/>
        <v>7396</v>
      </c>
    </row>
    <row r="390" spans="1:36" ht="18.75" x14ac:dyDescent="0.25">
      <c r="A390" s="306"/>
      <c r="B390" s="301" t="s">
        <v>115</v>
      </c>
      <c r="C390" s="302"/>
      <c r="D390" s="104"/>
      <c r="E390" s="181"/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81"/>
      <c r="AB390" s="104">
        <v>400</v>
      </c>
      <c r="AC390" s="277">
        <v>400</v>
      </c>
      <c r="AD390" s="277">
        <v>400</v>
      </c>
      <c r="AE390" s="270">
        <v>400</v>
      </c>
      <c r="AF390" s="270">
        <v>400</v>
      </c>
      <c r="AG390" s="270">
        <v>400</v>
      </c>
      <c r="AH390" s="270"/>
      <c r="AI390" s="146">
        <f t="shared" si="389"/>
        <v>9600</v>
      </c>
    </row>
    <row r="391" spans="1:36" ht="18.75" x14ac:dyDescent="0.25">
      <c r="A391" s="306"/>
      <c r="B391" s="301" t="s">
        <v>125</v>
      </c>
      <c r="C391" s="302"/>
      <c r="D391" s="104"/>
      <c r="E391" s="181"/>
      <c r="F391" s="104"/>
      <c r="G391" s="104">
        <f t="shared" ref="G391" si="393">G390-G389</f>
        <v>77</v>
      </c>
      <c r="H391" s="104">
        <f t="shared" ref="H391:Z391" si="394">H390-H389</f>
        <v>92</v>
      </c>
      <c r="I391" s="104">
        <f t="shared" si="394"/>
        <v>77</v>
      </c>
      <c r="J391" s="104">
        <f t="shared" si="394"/>
        <v>63</v>
      </c>
      <c r="K391" s="104">
        <f t="shared" si="394"/>
        <v>70</v>
      </c>
      <c r="L391" s="104">
        <f t="shared" si="394"/>
        <v>96</v>
      </c>
      <c r="M391" s="104"/>
      <c r="N391" s="104">
        <f t="shared" si="394"/>
        <v>60</v>
      </c>
      <c r="O391" s="104">
        <f t="shared" si="394"/>
        <v>103</v>
      </c>
      <c r="P391" s="104">
        <f t="shared" si="394"/>
        <v>98</v>
      </c>
      <c r="Q391" s="104">
        <f t="shared" si="394"/>
        <v>97</v>
      </c>
      <c r="R391" s="104">
        <f t="shared" si="394"/>
        <v>127</v>
      </c>
      <c r="S391" s="104">
        <f t="shared" si="394"/>
        <v>124</v>
      </c>
      <c r="T391" s="104"/>
      <c r="U391" s="104">
        <f t="shared" si="394"/>
        <v>63</v>
      </c>
      <c r="V391" s="104">
        <f t="shared" si="394"/>
        <v>73</v>
      </c>
      <c r="W391" s="104">
        <f t="shared" si="394"/>
        <v>97</v>
      </c>
      <c r="X391" s="104">
        <f t="shared" si="394"/>
        <v>90</v>
      </c>
      <c r="Y391" s="104">
        <f t="shared" si="394"/>
        <v>104</v>
      </c>
      <c r="Z391" s="104">
        <f t="shared" si="394"/>
        <v>73</v>
      </c>
      <c r="AA391" s="181"/>
      <c r="AB391" s="104">
        <f t="shared" ref="AB391" si="395">AB390-AB389</f>
        <v>62</v>
      </c>
      <c r="AC391" s="277">
        <v>101</v>
      </c>
      <c r="AD391" s="277">
        <v>138</v>
      </c>
      <c r="AE391" s="270">
        <v>113</v>
      </c>
      <c r="AF391" s="270">
        <v>83</v>
      </c>
      <c r="AG391" s="270">
        <v>123</v>
      </c>
      <c r="AH391" s="270"/>
      <c r="AI391" s="153">
        <f t="shared" si="389"/>
        <v>2204</v>
      </c>
    </row>
    <row r="392" spans="1:36" ht="18.75" x14ac:dyDescent="0.25">
      <c r="A392" s="306"/>
      <c r="B392" s="301" t="s">
        <v>197</v>
      </c>
      <c r="C392" s="302"/>
      <c r="D392" s="104"/>
      <c r="E392" s="181"/>
      <c r="F392" s="104"/>
      <c r="G392" s="104">
        <f t="shared" ref="G392" si="396">G390-G388</f>
        <v>77</v>
      </c>
      <c r="H392" s="104">
        <f t="shared" ref="H392:Z392" si="397">H390-H388</f>
        <v>92</v>
      </c>
      <c r="I392" s="104">
        <f t="shared" si="397"/>
        <v>77</v>
      </c>
      <c r="J392" s="104">
        <f t="shared" si="397"/>
        <v>63</v>
      </c>
      <c r="K392" s="104">
        <f t="shared" si="397"/>
        <v>70</v>
      </c>
      <c r="L392" s="104">
        <f t="shared" si="397"/>
        <v>96</v>
      </c>
      <c r="M392" s="104"/>
      <c r="N392" s="104">
        <f t="shared" si="397"/>
        <v>60</v>
      </c>
      <c r="O392" s="104">
        <f t="shared" si="397"/>
        <v>103</v>
      </c>
      <c r="P392" s="104">
        <f t="shared" si="397"/>
        <v>98</v>
      </c>
      <c r="Q392" s="104">
        <f t="shared" si="397"/>
        <v>97</v>
      </c>
      <c r="R392" s="104">
        <f t="shared" si="397"/>
        <v>127</v>
      </c>
      <c r="S392" s="104">
        <f t="shared" si="397"/>
        <v>124</v>
      </c>
      <c r="T392" s="104"/>
      <c r="U392" s="104">
        <f t="shared" si="397"/>
        <v>63</v>
      </c>
      <c r="V392" s="104">
        <f t="shared" si="397"/>
        <v>73</v>
      </c>
      <c r="W392" s="104">
        <f t="shared" si="397"/>
        <v>97</v>
      </c>
      <c r="X392" s="104">
        <f t="shared" si="397"/>
        <v>90</v>
      </c>
      <c r="Y392" s="104">
        <f t="shared" si="397"/>
        <v>104</v>
      </c>
      <c r="Z392" s="104">
        <f t="shared" si="397"/>
        <v>73</v>
      </c>
      <c r="AA392" s="181"/>
      <c r="AB392" s="104">
        <f t="shared" ref="AB392" si="398">AB390-AB388</f>
        <v>62</v>
      </c>
      <c r="AC392" s="277">
        <v>101</v>
      </c>
      <c r="AD392" s="277">
        <v>138</v>
      </c>
      <c r="AE392" s="270">
        <v>113</v>
      </c>
      <c r="AF392" s="270">
        <v>83</v>
      </c>
      <c r="AG392" s="270">
        <v>123</v>
      </c>
      <c r="AH392" s="270"/>
      <c r="AI392" s="153">
        <f t="shared" si="389"/>
        <v>2204</v>
      </c>
    </row>
    <row r="393" spans="1:36" ht="16.5" thickBot="1" x14ac:dyDescent="0.3">
      <c r="A393" s="306"/>
      <c r="B393" s="303" t="s">
        <v>116</v>
      </c>
      <c r="C393" s="304"/>
      <c r="D393" s="104"/>
      <c r="E393" s="181"/>
      <c r="F393" s="104"/>
      <c r="G393" s="104">
        <f t="shared" ref="G393" si="399">G374+G376+G378+G380+G382+G384</f>
        <v>0</v>
      </c>
      <c r="H393" s="104">
        <f t="shared" ref="H393:Z393" si="400">H374+H376+H378+H380+H382+H384</f>
        <v>0</v>
      </c>
      <c r="I393" s="104">
        <f t="shared" si="400"/>
        <v>0</v>
      </c>
      <c r="J393" s="104">
        <f t="shared" si="400"/>
        <v>0</v>
      </c>
      <c r="K393" s="104">
        <f t="shared" si="400"/>
        <v>0</v>
      </c>
      <c r="L393" s="104">
        <f t="shared" si="400"/>
        <v>0</v>
      </c>
      <c r="M393" s="104"/>
      <c r="N393" s="104">
        <f t="shared" si="400"/>
        <v>0</v>
      </c>
      <c r="O393" s="104">
        <f t="shared" si="400"/>
        <v>0</v>
      </c>
      <c r="P393" s="104">
        <f t="shared" si="400"/>
        <v>0</v>
      </c>
      <c r="Q393" s="104">
        <f t="shared" si="400"/>
        <v>0</v>
      </c>
      <c r="R393" s="104">
        <f t="shared" si="400"/>
        <v>0</v>
      </c>
      <c r="S393" s="104">
        <f t="shared" si="400"/>
        <v>0</v>
      </c>
      <c r="T393" s="104"/>
      <c r="U393" s="104">
        <f t="shared" si="400"/>
        <v>0</v>
      </c>
      <c r="V393" s="104">
        <f t="shared" si="400"/>
        <v>0</v>
      </c>
      <c r="W393" s="104">
        <f t="shared" si="400"/>
        <v>0</v>
      </c>
      <c r="X393" s="104">
        <f t="shared" si="400"/>
        <v>0</v>
      </c>
      <c r="Y393" s="104">
        <f t="shared" si="400"/>
        <v>0</v>
      </c>
      <c r="Z393" s="104">
        <f t="shared" si="400"/>
        <v>0</v>
      </c>
      <c r="AA393" s="181"/>
      <c r="AB393" s="104">
        <f t="shared" ref="AB393" si="401">AB374+AB376+AB378+AB380+AB382+AB384</f>
        <v>0</v>
      </c>
      <c r="AC393" s="277">
        <v>0</v>
      </c>
      <c r="AD393" s="277">
        <v>0</v>
      </c>
      <c r="AE393" s="270">
        <v>0</v>
      </c>
      <c r="AF393" s="270">
        <v>0</v>
      </c>
      <c r="AG393" s="270">
        <v>0</v>
      </c>
      <c r="AH393" s="270"/>
      <c r="AI393" s="149">
        <f t="shared" si="389"/>
        <v>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278"/>
      <c r="AD394" s="278"/>
      <c r="AE394" s="272"/>
      <c r="AF394" s="272"/>
      <c r="AG394" s="272"/>
      <c r="AH394" s="272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>
        <v>0</v>
      </c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/>
      <c r="N395" s="109">
        <v>0</v>
      </c>
      <c r="O395" s="109">
        <v>0</v>
      </c>
      <c r="P395" s="268">
        <v>0</v>
      </c>
      <c r="Q395" s="109">
        <v>0</v>
      </c>
      <c r="R395" s="109">
        <v>0</v>
      </c>
      <c r="S395" s="109">
        <v>0</v>
      </c>
      <c r="T395" s="109"/>
      <c r="U395" s="109">
        <v>0</v>
      </c>
      <c r="V395" s="109">
        <v>0</v>
      </c>
      <c r="W395" s="109">
        <v>0</v>
      </c>
      <c r="X395" s="109">
        <v>0</v>
      </c>
      <c r="Y395" s="268">
        <v>0</v>
      </c>
      <c r="Z395" s="109">
        <v>0</v>
      </c>
      <c r="AA395" s="109"/>
      <c r="AB395" s="268">
        <v>0</v>
      </c>
      <c r="AC395" s="274">
        <v>0</v>
      </c>
      <c r="AD395" s="274">
        <v>0</v>
      </c>
      <c r="AE395" s="268">
        <v>0</v>
      </c>
      <c r="AF395" s="268">
        <v>0</v>
      </c>
      <c r="AG395" s="268">
        <v>0</v>
      </c>
      <c r="AH395" s="268"/>
      <c r="AI395" s="110">
        <f t="shared" ref="AI395:AI416" si="402">SUM(D395:AH395)</f>
        <v>0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>
        <v>3</v>
      </c>
      <c r="H396" s="181">
        <v>2</v>
      </c>
      <c r="I396" s="181">
        <v>2</v>
      </c>
      <c r="J396" s="181">
        <v>1</v>
      </c>
      <c r="K396" s="181">
        <v>2</v>
      </c>
      <c r="L396" s="181">
        <v>0</v>
      </c>
      <c r="M396" s="181"/>
      <c r="N396" s="181">
        <v>4</v>
      </c>
      <c r="O396" s="181">
        <v>5</v>
      </c>
      <c r="P396" s="269">
        <v>4</v>
      </c>
      <c r="Q396" s="181">
        <v>7</v>
      </c>
      <c r="R396" s="181">
        <v>8</v>
      </c>
      <c r="S396" s="181">
        <v>11</v>
      </c>
      <c r="T396" s="181"/>
      <c r="U396" s="181">
        <v>9</v>
      </c>
      <c r="V396" s="181">
        <v>8</v>
      </c>
      <c r="W396" s="181">
        <v>10</v>
      </c>
      <c r="X396" s="181">
        <v>9</v>
      </c>
      <c r="Y396" s="269">
        <v>6</v>
      </c>
      <c r="Z396" s="181">
        <v>16</v>
      </c>
      <c r="AA396" s="181"/>
      <c r="AB396" s="269">
        <v>11</v>
      </c>
      <c r="AC396" s="275">
        <v>8</v>
      </c>
      <c r="AD396" s="275">
        <v>4</v>
      </c>
      <c r="AE396" s="269">
        <v>9</v>
      </c>
      <c r="AF396" s="269">
        <v>5</v>
      </c>
      <c r="AG396" s="269">
        <v>16</v>
      </c>
      <c r="AH396" s="269"/>
      <c r="AI396" s="146">
        <f t="shared" si="402"/>
        <v>160</v>
      </c>
    </row>
    <row r="397" spans="1:36" ht="15.75" x14ac:dyDescent="0.25">
      <c r="A397" s="292"/>
      <c r="B397" s="296"/>
      <c r="C397" s="99" t="s">
        <v>103</v>
      </c>
      <c r="D397" s="181"/>
      <c r="E397" s="181"/>
      <c r="F397" s="181"/>
      <c r="G397" s="181">
        <v>0</v>
      </c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/>
      <c r="N397" s="181">
        <v>0</v>
      </c>
      <c r="O397" s="181">
        <v>0</v>
      </c>
      <c r="P397" s="269">
        <v>0</v>
      </c>
      <c r="Q397" s="181">
        <v>0</v>
      </c>
      <c r="R397" s="181">
        <v>0</v>
      </c>
      <c r="S397" s="181">
        <v>0</v>
      </c>
      <c r="T397" s="181"/>
      <c r="U397" s="181">
        <v>0</v>
      </c>
      <c r="V397" s="181">
        <v>0</v>
      </c>
      <c r="W397" s="181">
        <v>0</v>
      </c>
      <c r="X397" s="181">
        <v>0</v>
      </c>
      <c r="Y397" s="269">
        <v>0</v>
      </c>
      <c r="Z397" s="181">
        <v>0</v>
      </c>
      <c r="AA397" s="181"/>
      <c r="AB397" s="269">
        <v>0</v>
      </c>
      <c r="AC397" s="275">
        <v>0</v>
      </c>
      <c r="AD397" s="275">
        <v>0</v>
      </c>
      <c r="AE397" s="269">
        <v>0</v>
      </c>
      <c r="AF397" s="269">
        <v>0</v>
      </c>
      <c r="AG397" s="269">
        <v>0</v>
      </c>
      <c r="AH397" s="269"/>
      <c r="AI397" s="146">
        <f t="shared" si="402"/>
        <v>0</v>
      </c>
    </row>
    <row r="398" spans="1:36" ht="15.75" x14ac:dyDescent="0.25">
      <c r="A398" s="292"/>
      <c r="B398" s="296"/>
      <c r="C398" s="99" t="s">
        <v>117</v>
      </c>
      <c r="D398" s="181"/>
      <c r="E398" s="181"/>
      <c r="F398" s="181"/>
      <c r="G398" s="181">
        <v>0</v>
      </c>
      <c r="H398" s="181">
        <v>0</v>
      </c>
      <c r="I398" s="181">
        <v>0</v>
      </c>
      <c r="J398" s="181">
        <v>0</v>
      </c>
      <c r="K398" s="181">
        <v>0</v>
      </c>
      <c r="L398" s="181">
        <v>0</v>
      </c>
      <c r="M398" s="181"/>
      <c r="N398" s="181">
        <v>0</v>
      </c>
      <c r="O398" s="181">
        <v>8</v>
      </c>
      <c r="P398" s="269">
        <v>6</v>
      </c>
      <c r="Q398" s="181">
        <v>14</v>
      </c>
      <c r="R398" s="181">
        <v>9</v>
      </c>
      <c r="S398" s="181">
        <v>20</v>
      </c>
      <c r="T398" s="181"/>
      <c r="U398" s="181">
        <v>20</v>
      </c>
      <c r="V398" s="181">
        <v>1</v>
      </c>
      <c r="W398" s="181">
        <v>7</v>
      </c>
      <c r="X398" s="181">
        <v>5</v>
      </c>
      <c r="Y398" s="269">
        <v>9</v>
      </c>
      <c r="Z398" s="181">
        <v>14</v>
      </c>
      <c r="AA398" s="181"/>
      <c r="AB398" s="269">
        <v>12</v>
      </c>
      <c r="AC398" s="275">
        <v>8</v>
      </c>
      <c r="AD398" s="275">
        <v>8</v>
      </c>
      <c r="AE398" s="269">
        <v>6</v>
      </c>
      <c r="AF398" s="269">
        <v>3</v>
      </c>
      <c r="AG398" s="269">
        <v>19</v>
      </c>
      <c r="AH398" s="269"/>
      <c r="AI398" s="146">
        <f t="shared" si="402"/>
        <v>169</v>
      </c>
    </row>
    <row r="399" spans="1:36" ht="15.75" x14ac:dyDescent="0.25">
      <c r="A399" s="292"/>
      <c r="B399" s="296"/>
      <c r="C399" s="99" t="s">
        <v>118</v>
      </c>
      <c r="D399" s="181"/>
      <c r="E399" s="181"/>
      <c r="F399" s="181"/>
      <c r="G399" s="181">
        <v>0</v>
      </c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/>
      <c r="N399" s="181">
        <v>0</v>
      </c>
      <c r="O399" s="181">
        <v>0</v>
      </c>
      <c r="P399" s="269">
        <v>0</v>
      </c>
      <c r="Q399" s="181">
        <v>0</v>
      </c>
      <c r="R399" s="181">
        <v>0</v>
      </c>
      <c r="S399" s="181">
        <v>0</v>
      </c>
      <c r="T399" s="181"/>
      <c r="U399" s="181">
        <v>0</v>
      </c>
      <c r="V399" s="181">
        <v>0</v>
      </c>
      <c r="W399" s="181">
        <v>0</v>
      </c>
      <c r="X399" s="181">
        <v>0</v>
      </c>
      <c r="Y399" s="269">
        <v>0</v>
      </c>
      <c r="Z399" s="181">
        <v>0</v>
      </c>
      <c r="AA399" s="181"/>
      <c r="AB399" s="269">
        <v>0</v>
      </c>
      <c r="AC399" s="275">
        <v>0</v>
      </c>
      <c r="AD399" s="275">
        <v>0</v>
      </c>
      <c r="AE399" s="269">
        <v>0</v>
      </c>
      <c r="AF399" s="269">
        <v>0</v>
      </c>
      <c r="AG399" s="269">
        <v>0</v>
      </c>
      <c r="AH399" s="269"/>
      <c r="AI399" s="146">
        <f t="shared" si="402"/>
        <v>0</v>
      </c>
    </row>
    <row r="400" spans="1:36" ht="15.75" x14ac:dyDescent="0.25">
      <c r="A400" s="292"/>
      <c r="B400" s="296"/>
      <c r="C400" s="99" t="s">
        <v>104</v>
      </c>
      <c r="D400" s="181"/>
      <c r="E400" s="181"/>
      <c r="F400" s="181"/>
      <c r="G400" s="181">
        <v>202</v>
      </c>
      <c r="H400" s="181">
        <v>181</v>
      </c>
      <c r="I400" s="181">
        <v>181</v>
      </c>
      <c r="J400" s="181">
        <v>212</v>
      </c>
      <c r="K400" s="181">
        <v>234</v>
      </c>
      <c r="L400" s="181">
        <v>223</v>
      </c>
      <c r="M400" s="181"/>
      <c r="N400" s="181">
        <v>200</v>
      </c>
      <c r="O400" s="181">
        <v>210</v>
      </c>
      <c r="P400" s="269">
        <v>221</v>
      </c>
      <c r="Q400" s="181">
        <v>208</v>
      </c>
      <c r="R400" s="181">
        <v>202</v>
      </c>
      <c r="S400" s="181">
        <v>218</v>
      </c>
      <c r="T400" s="181"/>
      <c r="U400" s="181">
        <v>190</v>
      </c>
      <c r="V400" s="181">
        <v>215</v>
      </c>
      <c r="W400" s="181">
        <v>198</v>
      </c>
      <c r="X400" s="181">
        <v>223</v>
      </c>
      <c r="Y400" s="269">
        <v>187</v>
      </c>
      <c r="Z400" s="181">
        <v>197</v>
      </c>
      <c r="AA400" s="181"/>
      <c r="AB400" s="269">
        <v>214</v>
      </c>
      <c r="AC400" s="275">
        <v>214</v>
      </c>
      <c r="AD400" s="275">
        <v>219</v>
      </c>
      <c r="AE400" s="269">
        <v>206</v>
      </c>
      <c r="AF400" s="269">
        <v>216</v>
      </c>
      <c r="AG400" s="269">
        <v>203</v>
      </c>
      <c r="AH400" s="269"/>
      <c r="AI400" s="146">
        <f t="shared" si="402"/>
        <v>4974</v>
      </c>
    </row>
    <row r="401" spans="1:35" ht="15.75" x14ac:dyDescent="0.25">
      <c r="A401" s="292"/>
      <c r="B401" s="296"/>
      <c r="C401" s="99" t="s">
        <v>105</v>
      </c>
      <c r="D401" s="181"/>
      <c r="E401" s="181"/>
      <c r="F401" s="181"/>
      <c r="G401" s="181">
        <v>0</v>
      </c>
      <c r="H401" s="181">
        <v>0</v>
      </c>
      <c r="I401" s="181">
        <v>0</v>
      </c>
      <c r="J401" s="181">
        <v>0</v>
      </c>
      <c r="K401" s="181">
        <v>0</v>
      </c>
      <c r="L401" s="181">
        <v>0</v>
      </c>
      <c r="M401" s="181"/>
      <c r="N401" s="181">
        <v>0</v>
      </c>
      <c r="O401" s="181">
        <v>0</v>
      </c>
      <c r="P401" s="269">
        <v>0</v>
      </c>
      <c r="Q401" s="181">
        <v>0</v>
      </c>
      <c r="R401" s="181">
        <v>0</v>
      </c>
      <c r="S401" s="181">
        <v>0</v>
      </c>
      <c r="T401" s="181"/>
      <c r="U401" s="181">
        <v>0</v>
      </c>
      <c r="V401" s="181">
        <v>0</v>
      </c>
      <c r="W401" s="181">
        <v>0</v>
      </c>
      <c r="X401" s="181">
        <v>0</v>
      </c>
      <c r="Y401" s="269">
        <v>0</v>
      </c>
      <c r="Z401" s="181">
        <v>0</v>
      </c>
      <c r="AA401" s="181"/>
      <c r="AB401" s="269">
        <v>0</v>
      </c>
      <c r="AC401" s="275">
        <v>0</v>
      </c>
      <c r="AD401" s="275">
        <v>0</v>
      </c>
      <c r="AE401" s="269">
        <v>0</v>
      </c>
      <c r="AF401" s="269">
        <v>0</v>
      </c>
      <c r="AG401" s="269">
        <v>0</v>
      </c>
      <c r="AH401" s="269"/>
      <c r="AI401" s="146">
        <f t="shared" si="402"/>
        <v>0</v>
      </c>
    </row>
    <row r="402" spans="1:35" ht="15.75" x14ac:dyDescent="0.25">
      <c r="A402" s="292"/>
      <c r="B402" s="296"/>
      <c r="C402" s="99" t="s">
        <v>106</v>
      </c>
      <c r="D402" s="181"/>
      <c r="E402" s="181"/>
      <c r="F402" s="181"/>
      <c r="G402" s="181">
        <v>78</v>
      </c>
      <c r="H402" s="181">
        <v>98</v>
      </c>
      <c r="I402" s="181">
        <v>98</v>
      </c>
      <c r="J402" s="181">
        <v>76</v>
      </c>
      <c r="K402" s="181">
        <v>85</v>
      </c>
      <c r="L402" s="181">
        <v>81</v>
      </c>
      <c r="M402" s="181"/>
      <c r="N402" s="181">
        <v>95</v>
      </c>
      <c r="O402" s="181">
        <v>91</v>
      </c>
      <c r="P402" s="269">
        <v>87</v>
      </c>
      <c r="Q402" s="181">
        <v>89</v>
      </c>
      <c r="R402" s="181">
        <v>87</v>
      </c>
      <c r="S402" s="181">
        <v>72</v>
      </c>
      <c r="T402" s="181"/>
      <c r="U402" s="181">
        <v>93</v>
      </c>
      <c r="V402" s="181">
        <v>84</v>
      </c>
      <c r="W402" s="181">
        <v>85</v>
      </c>
      <c r="X402" s="181">
        <v>73</v>
      </c>
      <c r="Y402" s="269">
        <v>95</v>
      </c>
      <c r="Z402" s="181">
        <v>92</v>
      </c>
      <c r="AA402" s="181"/>
      <c r="AB402" s="269">
        <v>86</v>
      </c>
      <c r="AC402" s="275">
        <v>84</v>
      </c>
      <c r="AD402" s="275">
        <v>86</v>
      </c>
      <c r="AE402" s="269">
        <v>82</v>
      </c>
      <c r="AF402" s="269">
        <v>73</v>
      </c>
      <c r="AG402" s="269">
        <v>70</v>
      </c>
      <c r="AH402" s="269"/>
      <c r="AI402" s="146">
        <f t="shared" si="402"/>
        <v>2040</v>
      </c>
    </row>
    <row r="403" spans="1:35" ht="15.75" x14ac:dyDescent="0.25">
      <c r="A403" s="292"/>
      <c r="B403" s="296"/>
      <c r="C403" s="99" t="s">
        <v>107</v>
      </c>
      <c r="D403" s="181"/>
      <c r="E403" s="181"/>
      <c r="F403" s="181"/>
      <c r="G403" s="181">
        <v>0</v>
      </c>
      <c r="H403" s="181">
        <v>0</v>
      </c>
      <c r="I403" s="181">
        <v>0</v>
      </c>
      <c r="J403" s="181">
        <v>0</v>
      </c>
      <c r="K403" s="181">
        <v>0</v>
      </c>
      <c r="L403" s="181">
        <v>0</v>
      </c>
      <c r="M403" s="181"/>
      <c r="N403" s="181">
        <v>0</v>
      </c>
      <c r="O403" s="181">
        <v>0</v>
      </c>
      <c r="P403" s="269">
        <v>0</v>
      </c>
      <c r="Q403" s="181">
        <v>0</v>
      </c>
      <c r="R403" s="181">
        <v>0</v>
      </c>
      <c r="S403" s="181">
        <v>0</v>
      </c>
      <c r="T403" s="181"/>
      <c r="U403" s="181">
        <v>0</v>
      </c>
      <c r="V403" s="181">
        <v>0</v>
      </c>
      <c r="W403" s="181">
        <v>0</v>
      </c>
      <c r="X403" s="181">
        <v>0</v>
      </c>
      <c r="Y403" s="269">
        <v>0</v>
      </c>
      <c r="Z403" s="181">
        <v>0</v>
      </c>
      <c r="AA403" s="181"/>
      <c r="AB403" s="269">
        <v>0</v>
      </c>
      <c r="AC403" s="275">
        <v>0</v>
      </c>
      <c r="AD403" s="275">
        <v>0</v>
      </c>
      <c r="AE403" s="269">
        <v>0</v>
      </c>
      <c r="AF403" s="269">
        <v>0</v>
      </c>
      <c r="AG403" s="269">
        <v>0</v>
      </c>
      <c r="AH403" s="269"/>
      <c r="AI403" s="146">
        <f t="shared" si="402"/>
        <v>0</v>
      </c>
    </row>
    <row r="404" spans="1:35" ht="15.75" x14ac:dyDescent="0.25">
      <c r="A404" s="292"/>
      <c r="B404" s="296"/>
      <c r="C404" s="99" t="s">
        <v>108</v>
      </c>
      <c r="D404" s="181"/>
      <c r="E404" s="181"/>
      <c r="F404" s="181"/>
      <c r="G404" s="181">
        <v>64</v>
      </c>
      <c r="H404" s="181">
        <v>64</v>
      </c>
      <c r="I404" s="181">
        <v>64</v>
      </c>
      <c r="J404" s="181">
        <v>59</v>
      </c>
      <c r="K404" s="181">
        <v>54</v>
      </c>
      <c r="L404" s="181">
        <v>60</v>
      </c>
      <c r="M404" s="181"/>
      <c r="N404" s="181">
        <v>46</v>
      </c>
      <c r="O404" s="181">
        <v>51</v>
      </c>
      <c r="P404" s="269">
        <v>56</v>
      </c>
      <c r="Q404" s="181">
        <v>60</v>
      </c>
      <c r="R404" s="181">
        <v>57</v>
      </c>
      <c r="S404" s="181">
        <v>53</v>
      </c>
      <c r="T404" s="181"/>
      <c r="U404" s="181">
        <v>53</v>
      </c>
      <c r="V404" s="181">
        <v>67</v>
      </c>
      <c r="W404" s="181">
        <v>69</v>
      </c>
      <c r="X404" s="181">
        <v>62</v>
      </c>
      <c r="Y404" s="269">
        <v>63</v>
      </c>
      <c r="Z404" s="181">
        <v>52</v>
      </c>
      <c r="AA404" s="181"/>
      <c r="AB404" s="269">
        <v>52</v>
      </c>
      <c r="AC404" s="275">
        <v>59</v>
      </c>
      <c r="AD404" s="275">
        <v>59</v>
      </c>
      <c r="AE404" s="269">
        <v>58</v>
      </c>
      <c r="AF404" s="269">
        <v>67</v>
      </c>
      <c r="AG404" s="269">
        <v>63</v>
      </c>
      <c r="AH404" s="269"/>
      <c r="AI404" s="146">
        <f t="shared" si="402"/>
        <v>1412</v>
      </c>
    </row>
    <row r="405" spans="1:35" ht="15.75" x14ac:dyDescent="0.25">
      <c r="A405" s="292"/>
      <c r="B405" s="296"/>
      <c r="C405" s="99" t="s">
        <v>109</v>
      </c>
      <c r="D405" s="181"/>
      <c r="E405" s="181"/>
      <c r="F405" s="181"/>
      <c r="G405" s="181">
        <v>0</v>
      </c>
      <c r="H405" s="181">
        <v>0</v>
      </c>
      <c r="I405" s="181">
        <v>0</v>
      </c>
      <c r="J405" s="181">
        <v>0</v>
      </c>
      <c r="K405" s="181">
        <v>0</v>
      </c>
      <c r="L405" s="181">
        <v>0</v>
      </c>
      <c r="M405" s="181"/>
      <c r="N405" s="181">
        <v>0</v>
      </c>
      <c r="O405" s="181">
        <v>0</v>
      </c>
      <c r="P405" s="269">
        <v>0</v>
      </c>
      <c r="Q405" s="181">
        <v>0</v>
      </c>
      <c r="R405" s="181">
        <v>0</v>
      </c>
      <c r="S405" s="181">
        <v>0</v>
      </c>
      <c r="T405" s="181"/>
      <c r="U405" s="181">
        <v>0</v>
      </c>
      <c r="V405" s="181">
        <v>0</v>
      </c>
      <c r="W405" s="181">
        <v>0</v>
      </c>
      <c r="X405" s="181">
        <v>0</v>
      </c>
      <c r="Y405" s="269">
        <v>0</v>
      </c>
      <c r="Z405" s="181">
        <v>0</v>
      </c>
      <c r="AA405" s="181"/>
      <c r="AB405" s="269">
        <v>0</v>
      </c>
      <c r="AC405" s="275">
        <v>0</v>
      </c>
      <c r="AD405" s="275">
        <v>0</v>
      </c>
      <c r="AE405" s="269">
        <v>0</v>
      </c>
      <c r="AF405" s="269">
        <v>0</v>
      </c>
      <c r="AG405" s="269">
        <v>0</v>
      </c>
      <c r="AH405" s="269"/>
      <c r="AI405" s="146">
        <f t="shared" si="402"/>
        <v>0</v>
      </c>
    </row>
    <row r="406" spans="1:35" ht="15.75" x14ac:dyDescent="0.25">
      <c r="A406" s="292"/>
      <c r="B406" s="296"/>
      <c r="C406" s="99" t="s">
        <v>110</v>
      </c>
      <c r="D406" s="181"/>
      <c r="E406" s="181"/>
      <c r="F406" s="181"/>
      <c r="G406" s="181">
        <v>48</v>
      </c>
      <c r="H406" s="181">
        <v>50</v>
      </c>
      <c r="I406" s="181">
        <v>50</v>
      </c>
      <c r="J406" s="181">
        <v>52</v>
      </c>
      <c r="K406" s="181">
        <v>23</v>
      </c>
      <c r="L406" s="181">
        <v>35</v>
      </c>
      <c r="M406" s="181"/>
      <c r="N406" s="181">
        <v>34</v>
      </c>
      <c r="O406" s="181">
        <v>34</v>
      </c>
      <c r="P406" s="269">
        <v>26</v>
      </c>
      <c r="Q406" s="181">
        <v>22</v>
      </c>
      <c r="R406" s="181">
        <v>33</v>
      </c>
      <c r="S406" s="181">
        <v>24</v>
      </c>
      <c r="T406" s="181"/>
      <c r="U406" s="181">
        <v>35</v>
      </c>
      <c r="V406" s="181">
        <v>23</v>
      </c>
      <c r="W406" s="181">
        <v>31</v>
      </c>
      <c r="X406" s="181">
        <v>28</v>
      </c>
      <c r="Y406" s="269">
        <v>40</v>
      </c>
      <c r="Z406" s="181">
        <v>26</v>
      </c>
      <c r="AA406" s="181"/>
      <c r="AB406" s="269">
        <v>24</v>
      </c>
      <c r="AC406" s="275">
        <v>27</v>
      </c>
      <c r="AD406" s="275">
        <v>24</v>
      </c>
      <c r="AE406" s="269">
        <v>36</v>
      </c>
      <c r="AF406" s="269">
        <v>34</v>
      </c>
      <c r="AG406" s="269">
        <v>27</v>
      </c>
      <c r="AH406" s="269"/>
      <c r="AI406" s="146">
        <f t="shared" si="402"/>
        <v>786</v>
      </c>
    </row>
    <row r="407" spans="1:35" ht="15.75" x14ac:dyDescent="0.25">
      <c r="A407" s="292"/>
      <c r="B407" s="296"/>
      <c r="C407" s="99" t="s">
        <v>111</v>
      </c>
      <c r="D407" s="181"/>
      <c r="E407" s="181"/>
      <c r="F407" s="181"/>
      <c r="G407" s="181">
        <v>0</v>
      </c>
      <c r="H407" s="181">
        <v>0</v>
      </c>
      <c r="I407" s="181">
        <v>0</v>
      </c>
      <c r="J407" s="181">
        <v>0</v>
      </c>
      <c r="K407" s="181">
        <v>0</v>
      </c>
      <c r="L407" s="181">
        <v>0</v>
      </c>
      <c r="M407" s="181"/>
      <c r="N407" s="181">
        <v>0</v>
      </c>
      <c r="O407" s="181">
        <v>0</v>
      </c>
      <c r="P407" s="269">
        <v>0</v>
      </c>
      <c r="Q407" s="181">
        <v>0</v>
      </c>
      <c r="R407" s="181">
        <v>0</v>
      </c>
      <c r="S407" s="181">
        <v>0</v>
      </c>
      <c r="T407" s="181"/>
      <c r="U407" s="181">
        <v>0</v>
      </c>
      <c r="V407" s="181">
        <v>0</v>
      </c>
      <c r="W407" s="181">
        <v>0</v>
      </c>
      <c r="X407" s="181">
        <v>0</v>
      </c>
      <c r="Y407" s="269">
        <v>0</v>
      </c>
      <c r="Z407" s="181">
        <v>0</v>
      </c>
      <c r="AA407" s="181"/>
      <c r="AB407" s="269">
        <v>0</v>
      </c>
      <c r="AC407" s="275">
        <v>0</v>
      </c>
      <c r="AD407" s="275">
        <v>0</v>
      </c>
      <c r="AE407" s="269">
        <v>0</v>
      </c>
      <c r="AF407" s="269">
        <v>0</v>
      </c>
      <c r="AG407" s="269">
        <v>0</v>
      </c>
      <c r="AH407" s="269"/>
      <c r="AI407" s="146">
        <f t="shared" si="402"/>
        <v>0</v>
      </c>
    </row>
    <row r="408" spans="1:35" ht="15.75" x14ac:dyDescent="0.25">
      <c r="A408" s="292"/>
      <c r="B408" s="296"/>
      <c r="C408" s="99" t="s">
        <v>112</v>
      </c>
      <c r="D408" s="181"/>
      <c r="E408" s="181"/>
      <c r="F408" s="181"/>
      <c r="G408" s="181">
        <v>0</v>
      </c>
      <c r="H408" s="181">
        <v>0</v>
      </c>
      <c r="I408" s="181">
        <v>0</v>
      </c>
      <c r="J408" s="181">
        <v>0</v>
      </c>
      <c r="K408" s="181">
        <v>0</v>
      </c>
      <c r="L408" s="181">
        <v>0</v>
      </c>
      <c r="M408" s="181"/>
      <c r="N408" s="181">
        <v>0</v>
      </c>
      <c r="O408" s="181">
        <v>0</v>
      </c>
      <c r="P408" s="269">
        <v>88</v>
      </c>
      <c r="Q408" s="181">
        <v>0</v>
      </c>
      <c r="R408" s="181">
        <v>0</v>
      </c>
      <c r="S408" s="181">
        <v>0</v>
      </c>
      <c r="T408" s="181"/>
      <c r="U408" s="181">
        <v>0</v>
      </c>
      <c r="V408" s="181">
        <v>0</v>
      </c>
      <c r="W408" s="181">
        <v>0</v>
      </c>
      <c r="X408" s="181">
        <v>0</v>
      </c>
      <c r="Y408" s="269">
        <v>71</v>
      </c>
      <c r="Z408" s="181">
        <v>0</v>
      </c>
      <c r="AA408" s="181"/>
      <c r="AB408" s="269">
        <v>82</v>
      </c>
      <c r="AC408" s="275">
        <v>79</v>
      </c>
      <c r="AD408" s="275">
        <v>88</v>
      </c>
      <c r="AE408" s="269">
        <v>78</v>
      </c>
      <c r="AF408" s="269">
        <v>89</v>
      </c>
      <c r="AG408" s="269">
        <v>84</v>
      </c>
      <c r="AH408" s="269"/>
      <c r="AI408" s="147">
        <f t="shared" si="402"/>
        <v>659</v>
      </c>
    </row>
    <row r="409" spans="1:35" ht="15.75" x14ac:dyDescent="0.25">
      <c r="A409" s="292"/>
      <c r="B409" s="296"/>
      <c r="C409" s="99" t="s">
        <v>113</v>
      </c>
      <c r="D409" s="181"/>
      <c r="E409" s="181"/>
      <c r="F409" s="181"/>
      <c r="G409" s="181">
        <v>0</v>
      </c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/>
      <c r="N409" s="181">
        <v>0</v>
      </c>
      <c r="O409" s="181">
        <v>0</v>
      </c>
      <c r="P409" s="269">
        <v>0</v>
      </c>
      <c r="Q409" s="181">
        <v>0</v>
      </c>
      <c r="R409" s="181">
        <v>0</v>
      </c>
      <c r="S409" s="181">
        <v>0</v>
      </c>
      <c r="T409" s="181"/>
      <c r="U409" s="181">
        <v>0</v>
      </c>
      <c r="V409" s="181">
        <v>0</v>
      </c>
      <c r="W409" s="181">
        <v>0</v>
      </c>
      <c r="X409" s="181">
        <v>0</v>
      </c>
      <c r="Y409" s="269">
        <v>0</v>
      </c>
      <c r="Z409" s="181">
        <v>0</v>
      </c>
      <c r="AA409" s="181"/>
      <c r="AB409" s="269">
        <v>0</v>
      </c>
      <c r="AC409" s="275">
        <v>0</v>
      </c>
      <c r="AD409" s="275">
        <v>0</v>
      </c>
      <c r="AE409" s="269">
        <v>0</v>
      </c>
      <c r="AF409" s="269">
        <v>0</v>
      </c>
      <c r="AG409" s="269">
        <v>0</v>
      </c>
      <c r="AH409" s="269"/>
      <c r="AI409" s="147">
        <f t="shared" si="402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/>
      <c r="F410" s="181"/>
      <c r="G410" s="181">
        <v>5</v>
      </c>
      <c r="H410" s="181">
        <v>5</v>
      </c>
      <c r="I410" s="181">
        <v>5</v>
      </c>
      <c r="J410" s="181">
        <v>0</v>
      </c>
      <c r="K410" s="181">
        <v>2</v>
      </c>
      <c r="L410" s="181">
        <v>1</v>
      </c>
      <c r="M410" s="181"/>
      <c r="N410" s="181">
        <v>21</v>
      </c>
      <c r="O410" s="181">
        <v>1</v>
      </c>
      <c r="P410" s="269">
        <v>0</v>
      </c>
      <c r="Q410" s="181">
        <v>0</v>
      </c>
      <c r="R410" s="181">
        <v>4</v>
      </c>
      <c r="S410" s="181">
        <v>2</v>
      </c>
      <c r="T410" s="181"/>
      <c r="U410" s="181">
        <v>0</v>
      </c>
      <c r="V410" s="181">
        <v>2</v>
      </c>
      <c r="W410" s="181">
        <v>0</v>
      </c>
      <c r="X410" s="181">
        <v>0</v>
      </c>
      <c r="Y410" s="269">
        <v>0</v>
      </c>
      <c r="Z410" s="181">
        <v>3</v>
      </c>
      <c r="AA410" s="181"/>
      <c r="AB410" s="269">
        <v>0</v>
      </c>
      <c r="AC410" s="275">
        <v>0</v>
      </c>
      <c r="AD410" s="275">
        <v>0</v>
      </c>
      <c r="AE410" s="269">
        <v>2</v>
      </c>
      <c r="AF410" s="269">
        <v>1</v>
      </c>
      <c r="AG410" s="269">
        <v>1</v>
      </c>
      <c r="AH410" s="269"/>
      <c r="AI410" s="151">
        <f t="shared" si="402"/>
        <v>55</v>
      </c>
    </row>
    <row r="411" spans="1:35" ht="18.75" x14ac:dyDescent="0.25">
      <c r="A411" s="292"/>
      <c r="B411" s="297" t="s">
        <v>72</v>
      </c>
      <c r="C411" s="298"/>
      <c r="D411" s="182"/>
      <c r="E411" s="181"/>
      <c r="F411" s="182"/>
      <c r="G411" s="182">
        <f>SUM(G396:G410)</f>
        <v>400</v>
      </c>
      <c r="H411" s="182">
        <f t="shared" ref="H411:Z411" si="403">SUM(H396:H410)</f>
        <v>400</v>
      </c>
      <c r="I411" s="182">
        <f t="shared" ref="I411:J411" si="404">SUM(I396:I410)</f>
        <v>400</v>
      </c>
      <c r="J411" s="182">
        <f t="shared" si="404"/>
        <v>400</v>
      </c>
      <c r="K411" s="182">
        <f t="shared" si="403"/>
        <v>400</v>
      </c>
      <c r="L411" s="182">
        <f t="shared" si="403"/>
        <v>400</v>
      </c>
      <c r="M411" s="182"/>
      <c r="N411" s="182">
        <f t="shared" si="403"/>
        <v>400</v>
      </c>
      <c r="O411" s="182">
        <f t="shared" si="403"/>
        <v>400</v>
      </c>
      <c r="P411" s="271">
        <v>400</v>
      </c>
      <c r="Q411" s="182">
        <f t="shared" si="403"/>
        <v>400</v>
      </c>
      <c r="R411" s="182">
        <f t="shared" si="403"/>
        <v>400</v>
      </c>
      <c r="S411" s="182">
        <f t="shared" si="403"/>
        <v>400</v>
      </c>
      <c r="T411" s="182"/>
      <c r="U411" s="182">
        <f t="shared" si="403"/>
        <v>400</v>
      </c>
      <c r="V411" s="182">
        <f t="shared" si="403"/>
        <v>400</v>
      </c>
      <c r="W411" s="182">
        <f t="shared" si="403"/>
        <v>400</v>
      </c>
      <c r="X411" s="182">
        <f t="shared" si="403"/>
        <v>400</v>
      </c>
      <c r="Y411" s="271">
        <v>400</v>
      </c>
      <c r="Z411" s="182">
        <f t="shared" si="403"/>
        <v>400</v>
      </c>
      <c r="AA411" s="182"/>
      <c r="AB411" s="271">
        <v>400</v>
      </c>
      <c r="AC411" s="276">
        <v>400</v>
      </c>
      <c r="AD411" s="276">
        <v>400</v>
      </c>
      <c r="AE411" s="271">
        <v>400</v>
      </c>
      <c r="AF411" s="271">
        <v>400</v>
      </c>
      <c r="AG411" s="271">
        <v>400</v>
      </c>
      <c r="AH411" s="271"/>
      <c r="AI411" s="150">
        <f t="shared" si="402"/>
        <v>9600</v>
      </c>
    </row>
    <row r="412" spans="1:35" ht="18.75" x14ac:dyDescent="0.25">
      <c r="A412" s="292"/>
      <c r="B412" s="299" t="s">
        <v>71</v>
      </c>
      <c r="C412" s="300"/>
      <c r="D412" s="104"/>
      <c r="E412" s="181"/>
      <c r="F412" s="104"/>
      <c r="G412" s="104">
        <v>400</v>
      </c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/>
      <c r="N412" s="104">
        <v>400</v>
      </c>
      <c r="O412" s="104">
        <v>400</v>
      </c>
      <c r="P412" s="270">
        <v>400</v>
      </c>
      <c r="Q412" s="104">
        <v>400</v>
      </c>
      <c r="R412" s="104">
        <v>400</v>
      </c>
      <c r="S412" s="104">
        <v>400</v>
      </c>
      <c r="T412" s="104"/>
      <c r="U412" s="104">
        <v>400</v>
      </c>
      <c r="V412" s="104">
        <v>400</v>
      </c>
      <c r="W412" s="104">
        <v>400</v>
      </c>
      <c r="X412" s="104">
        <v>400</v>
      </c>
      <c r="Y412" s="270">
        <v>400</v>
      </c>
      <c r="Z412" s="104">
        <v>400</v>
      </c>
      <c r="AA412" s="104"/>
      <c r="AB412" s="270">
        <v>400</v>
      </c>
      <c r="AC412" s="277">
        <v>400</v>
      </c>
      <c r="AD412" s="277">
        <v>400</v>
      </c>
      <c r="AE412" s="270">
        <v>400</v>
      </c>
      <c r="AF412" s="270">
        <v>400</v>
      </c>
      <c r="AG412" s="270">
        <v>400</v>
      </c>
      <c r="AH412" s="270"/>
      <c r="AI412" s="145">
        <f t="shared" si="402"/>
        <v>9600</v>
      </c>
    </row>
    <row r="413" spans="1:35" ht="18.75" x14ac:dyDescent="0.25">
      <c r="A413" s="292"/>
      <c r="B413" s="301" t="s">
        <v>115</v>
      </c>
      <c r="C413" s="302"/>
      <c r="D413" s="104"/>
      <c r="E413" s="181"/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277">
        <v>400</v>
      </c>
      <c r="AD413" s="277">
        <v>400</v>
      </c>
      <c r="AE413" s="270">
        <v>400</v>
      </c>
      <c r="AF413" s="270">
        <v>400</v>
      </c>
      <c r="AG413" s="270">
        <v>400</v>
      </c>
      <c r="AH413" s="270"/>
      <c r="AI413" s="146">
        <f t="shared" si="402"/>
        <v>9600</v>
      </c>
    </row>
    <row r="414" spans="1:35" ht="21.75" customHeight="1" x14ac:dyDescent="0.25">
      <c r="A414" s="292"/>
      <c r="B414" s="301" t="s">
        <v>125</v>
      </c>
      <c r="C414" s="302"/>
      <c r="D414" s="104"/>
      <c r="E414" s="181"/>
      <c r="F414" s="104"/>
      <c r="G414" s="104">
        <f t="shared" ref="G414" si="405">G413-G412</f>
        <v>0</v>
      </c>
      <c r="H414" s="104">
        <f t="shared" ref="H414:AB414" si="406">H413-H412</f>
        <v>0</v>
      </c>
      <c r="I414" s="104">
        <f t="shared" ref="I414:J414" si="407">I413-I412</f>
        <v>0</v>
      </c>
      <c r="J414" s="104">
        <f t="shared" si="407"/>
        <v>0</v>
      </c>
      <c r="K414" s="104">
        <f t="shared" si="406"/>
        <v>0</v>
      </c>
      <c r="L414" s="104">
        <f t="shared" si="406"/>
        <v>0</v>
      </c>
      <c r="M414" s="104"/>
      <c r="N414" s="104">
        <f t="shared" si="406"/>
        <v>0</v>
      </c>
      <c r="O414" s="104">
        <f t="shared" si="406"/>
        <v>0</v>
      </c>
      <c r="P414" s="104">
        <f t="shared" si="406"/>
        <v>0</v>
      </c>
      <c r="Q414" s="104">
        <f t="shared" si="406"/>
        <v>0</v>
      </c>
      <c r="R414" s="104">
        <f t="shared" si="406"/>
        <v>0</v>
      </c>
      <c r="S414" s="104">
        <f t="shared" si="406"/>
        <v>0</v>
      </c>
      <c r="T414" s="104"/>
      <c r="U414" s="104">
        <f t="shared" si="406"/>
        <v>0</v>
      </c>
      <c r="V414" s="104">
        <f t="shared" si="406"/>
        <v>0</v>
      </c>
      <c r="W414" s="104">
        <f t="shared" si="406"/>
        <v>0</v>
      </c>
      <c r="X414" s="104">
        <f t="shared" si="406"/>
        <v>0</v>
      </c>
      <c r="Y414" s="104">
        <f t="shared" si="406"/>
        <v>0</v>
      </c>
      <c r="Z414" s="104">
        <f t="shared" si="406"/>
        <v>0</v>
      </c>
      <c r="AA414" s="104"/>
      <c r="AB414" s="104">
        <f t="shared" si="406"/>
        <v>0</v>
      </c>
      <c r="AC414" s="277">
        <v>0</v>
      </c>
      <c r="AD414" s="277">
        <v>0</v>
      </c>
      <c r="AE414" s="270">
        <v>0</v>
      </c>
      <c r="AF414" s="270">
        <v>0</v>
      </c>
      <c r="AG414" s="270">
        <v>0</v>
      </c>
      <c r="AH414" s="270"/>
      <c r="AI414" s="153">
        <f t="shared" si="402"/>
        <v>0</v>
      </c>
    </row>
    <row r="415" spans="1:35" ht="18.75" x14ac:dyDescent="0.25">
      <c r="A415" s="292"/>
      <c r="B415" s="301" t="s">
        <v>197</v>
      </c>
      <c r="C415" s="302"/>
      <c r="D415" s="104"/>
      <c r="E415" s="181"/>
      <c r="F415" s="104"/>
      <c r="G415" s="104">
        <f t="shared" ref="G415" si="408">G413-G411</f>
        <v>0</v>
      </c>
      <c r="H415" s="104">
        <f t="shared" ref="H415:Z415" si="409">H413-H411</f>
        <v>0</v>
      </c>
      <c r="I415" s="104">
        <f t="shared" ref="I415:J415" si="410">I413-I411</f>
        <v>0</v>
      </c>
      <c r="J415" s="104">
        <f t="shared" si="410"/>
        <v>0</v>
      </c>
      <c r="K415" s="104">
        <f t="shared" si="409"/>
        <v>0</v>
      </c>
      <c r="L415" s="104">
        <f t="shared" si="409"/>
        <v>0</v>
      </c>
      <c r="M415" s="104"/>
      <c r="N415" s="104">
        <f t="shared" si="409"/>
        <v>0</v>
      </c>
      <c r="O415" s="104">
        <f t="shared" si="409"/>
        <v>0</v>
      </c>
      <c r="P415" s="104">
        <f t="shared" si="409"/>
        <v>0</v>
      </c>
      <c r="Q415" s="104">
        <f t="shared" si="409"/>
        <v>0</v>
      </c>
      <c r="R415" s="104">
        <f t="shared" si="409"/>
        <v>0</v>
      </c>
      <c r="S415" s="104">
        <f t="shared" si="409"/>
        <v>0</v>
      </c>
      <c r="T415" s="104"/>
      <c r="U415" s="104">
        <f t="shared" si="409"/>
        <v>0</v>
      </c>
      <c r="V415" s="104">
        <f t="shared" si="409"/>
        <v>0</v>
      </c>
      <c r="W415" s="104">
        <f t="shared" si="409"/>
        <v>0</v>
      </c>
      <c r="X415" s="104">
        <f t="shared" si="409"/>
        <v>0</v>
      </c>
      <c r="Y415" s="104">
        <f t="shared" si="409"/>
        <v>0</v>
      </c>
      <c r="Z415" s="104">
        <f t="shared" si="409"/>
        <v>0</v>
      </c>
      <c r="AA415" s="104"/>
      <c r="AB415" s="104">
        <f>IF(OR(AB413="",AB411=""),0,AB413-AB411)</f>
        <v>0</v>
      </c>
      <c r="AC415" s="277">
        <v>0</v>
      </c>
      <c r="AD415" s="277">
        <v>0</v>
      </c>
      <c r="AE415" s="270">
        <v>0</v>
      </c>
      <c r="AF415" s="270">
        <v>0</v>
      </c>
      <c r="AG415" s="270">
        <v>0</v>
      </c>
      <c r="AH415" s="270"/>
      <c r="AI415" s="153">
        <f t="shared" si="402"/>
        <v>0</v>
      </c>
    </row>
    <row r="416" spans="1:35" ht="16.5" thickBot="1" x14ac:dyDescent="0.3">
      <c r="A416" s="292"/>
      <c r="B416" s="303" t="s">
        <v>116</v>
      </c>
      <c r="C416" s="304"/>
      <c r="D416" s="104"/>
      <c r="E416" s="181"/>
      <c r="F416" s="104"/>
      <c r="G416" s="104">
        <f t="shared" ref="G416" si="411">G397+G399+G401+G403+G405+G407</f>
        <v>0</v>
      </c>
      <c r="H416" s="104">
        <f t="shared" ref="H416:AB416" si="412">H397+H399+H401+H403+H405+H407</f>
        <v>0</v>
      </c>
      <c r="I416" s="104">
        <f t="shared" ref="I416:J416" si="413">I397+I399+I401+I403+I405+I407</f>
        <v>0</v>
      </c>
      <c r="J416" s="104">
        <f t="shared" si="413"/>
        <v>0</v>
      </c>
      <c r="K416" s="104">
        <f t="shared" si="412"/>
        <v>0</v>
      </c>
      <c r="L416" s="104">
        <f t="shared" si="412"/>
        <v>0</v>
      </c>
      <c r="M416" s="104"/>
      <c r="N416" s="104">
        <f t="shared" si="412"/>
        <v>0</v>
      </c>
      <c r="O416" s="104">
        <f t="shared" si="412"/>
        <v>0</v>
      </c>
      <c r="P416" s="104">
        <f t="shared" si="412"/>
        <v>0</v>
      </c>
      <c r="Q416" s="104">
        <f t="shared" si="412"/>
        <v>0</v>
      </c>
      <c r="R416" s="104">
        <f t="shared" si="412"/>
        <v>0</v>
      </c>
      <c r="S416" s="104">
        <f t="shared" si="412"/>
        <v>0</v>
      </c>
      <c r="T416" s="104"/>
      <c r="U416" s="104">
        <f t="shared" si="412"/>
        <v>0</v>
      </c>
      <c r="V416" s="104">
        <f t="shared" si="412"/>
        <v>0</v>
      </c>
      <c r="W416" s="104">
        <f t="shared" si="412"/>
        <v>0</v>
      </c>
      <c r="X416" s="104">
        <f t="shared" si="412"/>
        <v>0</v>
      </c>
      <c r="Y416" s="104">
        <f t="shared" si="412"/>
        <v>0</v>
      </c>
      <c r="Z416" s="104">
        <f t="shared" si="412"/>
        <v>0</v>
      </c>
      <c r="AA416" s="104"/>
      <c r="AB416" s="104">
        <f t="shared" si="412"/>
        <v>0</v>
      </c>
      <c r="AC416" s="277">
        <v>0</v>
      </c>
      <c r="AD416" s="277">
        <v>0</v>
      </c>
      <c r="AE416" s="270">
        <v>0</v>
      </c>
      <c r="AF416" s="270">
        <v>0</v>
      </c>
      <c r="AG416" s="270">
        <v>0</v>
      </c>
      <c r="AH416" s="270"/>
      <c r="AI416" s="149">
        <f t="shared" si="402"/>
        <v>0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272"/>
      <c r="AG417" s="272"/>
      <c r="AH417" s="272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282"/>
      <c r="AG422" s="282"/>
      <c r="AH422" s="282"/>
      <c r="AI422" s="192" t="s">
        <v>171</v>
      </c>
      <c r="AJ422" s="191"/>
      <c r="AK422" s="195" t="str">
        <f>B2</f>
        <v>MAIO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C431" si="414">D5+D28+D51+D74+D97+D120+D143+D166+D189+D212+D235+D258+D281+D304+D327+D350+D373+D396</f>
        <v>0</v>
      </c>
      <c r="E423" s="181">
        <f t="shared" si="414"/>
        <v>0</v>
      </c>
      <c r="F423" s="181">
        <f t="shared" si="414"/>
        <v>0</v>
      </c>
      <c r="G423" s="181">
        <f t="shared" si="414"/>
        <v>606</v>
      </c>
      <c r="H423" s="181">
        <f>H5+H28+H51+H74+H97+H120+H143+H166+H189+H212+H235+H258+H281+H304+H327+H350+H373+H396</f>
        <v>666</v>
      </c>
      <c r="I423" s="181">
        <f t="shared" si="414"/>
        <v>675</v>
      </c>
      <c r="J423" s="181">
        <f t="shared" si="414"/>
        <v>589</v>
      </c>
      <c r="K423" s="181">
        <f t="shared" si="414"/>
        <v>629</v>
      </c>
      <c r="L423" s="181">
        <f t="shared" si="414"/>
        <v>171</v>
      </c>
      <c r="M423" s="181">
        <f t="shared" si="414"/>
        <v>0</v>
      </c>
      <c r="N423" s="181">
        <f t="shared" si="414"/>
        <v>493</v>
      </c>
      <c r="O423" s="181">
        <f t="shared" si="414"/>
        <v>626</v>
      </c>
      <c r="P423" s="181">
        <f t="shared" si="414"/>
        <v>629</v>
      </c>
      <c r="Q423" s="181">
        <f t="shared" si="414"/>
        <v>741</v>
      </c>
      <c r="R423" s="181">
        <f t="shared" si="414"/>
        <v>687</v>
      </c>
      <c r="S423" s="181">
        <f t="shared" si="414"/>
        <v>190</v>
      </c>
      <c r="T423" s="181">
        <f t="shared" si="414"/>
        <v>0</v>
      </c>
      <c r="U423" s="181">
        <f t="shared" si="414"/>
        <v>722</v>
      </c>
      <c r="V423" s="181">
        <f t="shared" si="414"/>
        <v>769</v>
      </c>
      <c r="W423" s="181">
        <f t="shared" si="414"/>
        <v>720</v>
      </c>
      <c r="X423" s="181">
        <f t="shared" si="414"/>
        <v>771</v>
      </c>
      <c r="Y423" s="181">
        <f t="shared" si="414"/>
        <v>760</v>
      </c>
      <c r="Z423" s="181">
        <f t="shared" si="414"/>
        <v>207</v>
      </c>
      <c r="AA423" s="181">
        <f t="shared" si="414"/>
        <v>0</v>
      </c>
      <c r="AB423" s="181">
        <f t="shared" si="414"/>
        <v>700</v>
      </c>
      <c r="AC423" s="181">
        <f t="shared" si="414"/>
        <v>695</v>
      </c>
      <c r="AD423" s="181">
        <f t="shared" ref="AC423:AH434" si="415">AD5+AD28+AD51+AD74+AD97+AD120+AD143+AD166+AD189+AD212+AD235+AD258+AD281+AD304+AD327+AD350+AD373+AD396</f>
        <v>671</v>
      </c>
      <c r="AE423" s="181">
        <f t="shared" si="415"/>
        <v>718</v>
      </c>
      <c r="AF423" s="269">
        <f t="shared" si="415"/>
        <v>773</v>
      </c>
      <c r="AG423" s="269">
        <f t="shared" si="415"/>
        <v>222</v>
      </c>
      <c r="AH423" s="269">
        <f t="shared" si="415"/>
        <v>0</v>
      </c>
      <c r="AI423" s="156">
        <f t="shared" ref="AI423:AI434" si="416">SUM(D423:AH423)</f>
        <v>14430</v>
      </c>
      <c r="AJ423" s="319">
        <f>SUM(AI423:AI424)</f>
        <v>14496</v>
      </c>
      <c r="AK423" s="321" t="s">
        <v>128</v>
      </c>
      <c r="AL423" s="319">
        <f>SUM(AJ423:AJ426)</f>
        <v>27138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si="414"/>
        <v>0</v>
      </c>
      <c r="E424" s="181">
        <f t="shared" si="414"/>
        <v>0</v>
      </c>
      <c r="F424" s="181">
        <f t="shared" si="414"/>
        <v>0</v>
      </c>
      <c r="G424" s="181">
        <f t="shared" si="414"/>
        <v>17</v>
      </c>
      <c r="H424" s="181">
        <f t="shared" si="414"/>
        <v>14</v>
      </c>
      <c r="I424" s="181">
        <f t="shared" si="414"/>
        <v>19</v>
      </c>
      <c r="J424" s="181">
        <f t="shared" si="414"/>
        <v>16</v>
      </c>
      <c r="K424" s="181">
        <f t="shared" si="414"/>
        <v>0</v>
      </c>
      <c r="L424" s="181">
        <f t="shared" si="414"/>
        <v>0</v>
      </c>
      <c r="M424" s="181">
        <f t="shared" si="414"/>
        <v>0</v>
      </c>
      <c r="N424" s="181">
        <f t="shared" si="414"/>
        <v>0</v>
      </c>
      <c r="O424" s="181">
        <f t="shared" si="414"/>
        <v>0</v>
      </c>
      <c r="P424" s="181">
        <f t="shared" si="414"/>
        <v>0</v>
      </c>
      <c r="Q424" s="181">
        <f t="shared" si="414"/>
        <v>0</v>
      </c>
      <c r="R424" s="181">
        <f t="shared" si="414"/>
        <v>0</v>
      </c>
      <c r="S424" s="181">
        <f t="shared" si="414"/>
        <v>0</v>
      </c>
      <c r="T424" s="181">
        <f t="shared" si="414"/>
        <v>0</v>
      </c>
      <c r="U424" s="181">
        <f t="shared" si="414"/>
        <v>0</v>
      </c>
      <c r="V424" s="181">
        <f t="shared" si="414"/>
        <v>0</v>
      </c>
      <c r="W424" s="181">
        <f t="shared" si="414"/>
        <v>0</v>
      </c>
      <c r="X424" s="181">
        <f t="shared" si="414"/>
        <v>0</v>
      </c>
      <c r="Y424" s="181">
        <f t="shared" si="414"/>
        <v>0</v>
      </c>
      <c r="Z424" s="181">
        <f t="shared" si="414"/>
        <v>0</v>
      </c>
      <c r="AA424" s="181">
        <f t="shared" si="414"/>
        <v>0</v>
      </c>
      <c r="AB424" s="181">
        <f t="shared" si="414"/>
        <v>0</v>
      </c>
      <c r="AC424" s="181">
        <f t="shared" si="415"/>
        <v>0</v>
      </c>
      <c r="AD424" s="181">
        <f t="shared" si="415"/>
        <v>0</v>
      </c>
      <c r="AE424" s="181">
        <f t="shared" si="415"/>
        <v>0</v>
      </c>
      <c r="AF424" s="269">
        <f t="shared" si="415"/>
        <v>0</v>
      </c>
      <c r="AG424" s="269">
        <f t="shared" si="415"/>
        <v>0</v>
      </c>
      <c r="AH424" s="269">
        <f t="shared" si="415"/>
        <v>0</v>
      </c>
      <c r="AI424" s="156">
        <f t="shared" si="416"/>
        <v>66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si="414"/>
        <v>0</v>
      </c>
      <c r="E425" s="181">
        <f t="shared" si="414"/>
        <v>0</v>
      </c>
      <c r="F425" s="181">
        <f t="shared" si="414"/>
        <v>0</v>
      </c>
      <c r="G425" s="181">
        <f t="shared" si="414"/>
        <v>480</v>
      </c>
      <c r="H425" s="181">
        <f t="shared" si="414"/>
        <v>542</v>
      </c>
      <c r="I425" s="181">
        <f t="shared" si="414"/>
        <v>578</v>
      </c>
      <c r="J425" s="181">
        <f t="shared" si="414"/>
        <v>549</v>
      </c>
      <c r="K425" s="181">
        <f t="shared" si="414"/>
        <v>502</v>
      </c>
      <c r="L425" s="181">
        <f t="shared" si="414"/>
        <v>193</v>
      </c>
      <c r="M425" s="181">
        <f t="shared" si="414"/>
        <v>0</v>
      </c>
      <c r="N425" s="181">
        <f t="shared" si="414"/>
        <v>442</v>
      </c>
      <c r="O425" s="181">
        <f t="shared" si="414"/>
        <v>561</v>
      </c>
      <c r="P425" s="181">
        <f t="shared" si="414"/>
        <v>568</v>
      </c>
      <c r="Q425" s="181">
        <f t="shared" si="414"/>
        <v>645</v>
      </c>
      <c r="R425" s="181">
        <f t="shared" si="414"/>
        <v>598</v>
      </c>
      <c r="S425" s="181">
        <f t="shared" si="414"/>
        <v>201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591</v>
      </c>
      <c r="V425" s="181">
        <f t="shared" si="414"/>
        <v>625</v>
      </c>
      <c r="W425" s="181">
        <f t="shared" si="414"/>
        <v>614</v>
      </c>
      <c r="X425" s="181">
        <f t="shared" si="414"/>
        <v>672</v>
      </c>
      <c r="Y425" s="181">
        <f t="shared" si="414"/>
        <v>688</v>
      </c>
      <c r="Z425" s="181">
        <f t="shared" si="414"/>
        <v>200</v>
      </c>
      <c r="AA425" s="181">
        <f t="shared" si="414"/>
        <v>0</v>
      </c>
      <c r="AB425" s="181">
        <f t="shared" si="414"/>
        <v>630</v>
      </c>
      <c r="AC425" s="181">
        <f t="shared" si="415"/>
        <v>638</v>
      </c>
      <c r="AD425" s="181">
        <f t="shared" si="415"/>
        <v>593</v>
      </c>
      <c r="AE425" s="181">
        <f t="shared" si="415"/>
        <v>636</v>
      </c>
      <c r="AF425" s="269">
        <f t="shared" si="415"/>
        <v>629</v>
      </c>
      <c r="AG425" s="269">
        <f t="shared" si="415"/>
        <v>215</v>
      </c>
      <c r="AH425" s="269">
        <f t="shared" si="415"/>
        <v>0</v>
      </c>
      <c r="AI425" s="156">
        <f t="shared" si="416"/>
        <v>12590</v>
      </c>
      <c r="AJ425" s="319">
        <f>SUM(AI425:AI426)</f>
        <v>12642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si="414"/>
        <v>0</v>
      </c>
      <c r="E426" s="181">
        <f t="shared" si="414"/>
        <v>0</v>
      </c>
      <c r="F426" s="181">
        <f t="shared" si="414"/>
        <v>0</v>
      </c>
      <c r="G426" s="181">
        <f t="shared" si="414"/>
        <v>13</v>
      </c>
      <c r="H426" s="181">
        <f t="shared" si="414"/>
        <v>18</v>
      </c>
      <c r="I426" s="181">
        <f t="shared" si="414"/>
        <v>14</v>
      </c>
      <c r="J426" s="181">
        <f t="shared" si="414"/>
        <v>7</v>
      </c>
      <c r="K426" s="181">
        <f t="shared" si="414"/>
        <v>0</v>
      </c>
      <c r="L426" s="181">
        <f t="shared" si="414"/>
        <v>0</v>
      </c>
      <c r="M426" s="181">
        <f t="shared" si="414"/>
        <v>0</v>
      </c>
      <c r="N426" s="181">
        <f t="shared" si="414"/>
        <v>0</v>
      </c>
      <c r="O426" s="181">
        <f t="shared" si="414"/>
        <v>0</v>
      </c>
      <c r="P426" s="181">
        <f t="shared" si="414"/>
        <v>0</v>
      </c>
      <c r="Q426" s="181">
        <f t="shared" si="414"/>
        <v>0</v>
      </c>
      <c r="R426" s="181">
        <f t="shared" si="414"/>
        <v>0</v>
      </c>
      <c r="S426" s="181">
        <f t="shared" si="414"/>
        <v>0</v>
      </c>
      <c r="T426" s="181">
        <f t="shared" si="414"/>
        <v>0</v>
      </c>
      <c r="U426" s="181">
        <f t="shared" si="414"/>
        <v>0</v>
      </c>
      <c r="V426" s="181">
        <f t="shared" si="414"/>
        <v>0</v>
      </c>
      <c r="W426" s="181">
        <f t="shared" si="414"/>
        <v>0</v>
      </c>
      <c r="X426" s="181">
        <f t="shared" si="414"/>
        <v>0</v>
      </c>
      <c r="Y426" s="181">
        <f t="shared" si="414"/>
        <v>0</v>
      </c>
      <c r="Z426" s="181">
        <f t="shared" si="414"/>
        <v>0</v>
      </c>
      <c r="AA426" s="181">
        <f t="shared" si="414"/>
        <v>0</v>
      </c>
      <c r="AB426" s="181">
        <f t="shared" si="414"/>
        <v>0</v>
      </c>
      <c r="AC426" s="181">
        <f t="shared" si="415"/>
        <v>0</v>
      </c>
      <c r="AD426" s="181">
        <f t="shared" si="415"/>
        <v>0</v>
      </c>
      <c r="AE426" s="181">
        <f t="shared" si="415"/>
        <v>0</v>
      </c>
      <c r="AF426" s="269">
        <f t="shared" si="415"/>
        <v>0</v>
      </c>
      <c r="AG426" s="269">
        <f t="shared" si="415"/>
        <v>0</v>
      </c>
      <c r="AH426" s="269">
        <f t="shared" si="415"/>
        <v>0</v>
      </c>
      <c r="AI426" s="156">
        <f t="shared" si="416"/>
        <v>52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si="414"/>
        <v>0</v>
      </c>
      <c r="E427" s="181">
        <f t="shared" si="414"/>
        <v>0</v>
      </c>
      <c r="F427" s="181">
        <f t="shared" si="414"/>
        <v>0</v>
      </c>
      <c r="G427" s="181">
        <f t="shared" si="414"/>
        <v>2302</v>
      </c>
      <c r="H427" s="181">
        <f t="shared" si="414"/>
        <v>2387</v>
      </c>
      <c r="I427" s="181">
        <f t="shared" si="414"/>
        <v>2200</v>
      </c>
      <c r="J427" s="181">
        <f t="shared" si="414"/>
        <v>2204</v>
      </c>
      <c r="K427" s="181">
        <f t="shared" si="414"/>
        <v>2472</v>
      </c>
      <c r="L427" s="181">
        <f t="shared" si="414"/>
        <v>677</v>
      </c>
      <c r="M427" s="181">
        <f t="shared" si="414"/>
        <v>0</v>
      </c>
      <c r="N427" s="181">
        <f t="shared" si="414"/>
        <v>2020</v>
      </c>
      <c r="O427" s="181">
        <f t="shared" si="414"/>
        <v>2440</v>
      </c>
      <c r="P427" s="181">
        <f t="shared" si="414"/>
        <v>2407</v>
      </c>
      <c r="Q427" s="181">
        <f t="shared" si="414"/>
        <v>2429</v>
      </c>
      <c r="R427" s="181">
        <f t="shared" si="414"/>
        <v>2307</v>
      </c>
      <c r="S427" s="181">
        <f t="shared" si="414"/>
        <v>732</v>
      </c>
      <c r="T427" s="181">
        <f t="shared" si="414"/>
        <v>0</v>
      </c>
      <c r="U427" s="181">
        <f t="shared" si="414"/>
        <v>2385</v>
      </c>
      <c r="V427" s="181">
        <f t="shared" si="414"/>
        <v>2422</v>
      </c>
      <c r="W427" s="181">
        <f t="shared" si="414"/>
        <v>2311</v>
      </c>
      <c r="X427" s="181">
        <f t="shared" si="414"/>
        <v>2384</v>
      </c>
      <c r="Y427" s="181">
        <f t="shared" si="414"/>
        <v>2336</v>
      </c>
      <c r="Z427" s="181">
        <f t="shared" si="414"/>
        <v>690</v>
      </c>
      <c r="AA427" s="181">
        <f t="shared" si="414"/>
        <v>0</v>
      </c>
      <c r="AB427" s="181">
        <f t="shared" si="414"/>
        <v>2307</v>
      </c>
      <c r="AC427" s="181">
        <f t="shared" si="415"/>
        <v>2277</v>
      </c>
      <c r="AD427" s="181">
        <f t="shared" si="415"/>
        <v>2231</v>
      </c>
      <c r="AE427" s="181">
        <f t="shared" si="415"/>
        <v>2296</v>
      </c>
      <c r="AF427" s="269">
        <f t="shared" si="415"/>
        <v>2484</v>
      </c>
      <c r="AG427" s="269">
        <f t="shared" si="415"/>
        <v>613</v>
      </c>
      <c r="AH427" s="269">
        <f t="shared" si="415"/>
        <v>0</v>
      </c>
      <c r="AI427" s="156">
        <f t="shared" si="416"/>
        <v>49313</v>
      </c>
      <c r="AJ427" s="319">
        <f>SUM(AI427:AI428)</f>
        <v>49421</v>
      </c>
      <c r="AK427" s="322" t="s">
        <v>133</v>
      </c>
      <c r="AL427" s="319">
        <f>SUM(AJ427:AJ430)</f>
        <v>84546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si="414"/>
        <v>0</v>
      </c>
      <c r="E428" s="181">
        <f t="shared" si="414"/>
        <v>0</v>
      </c>
      <c r="F428" s="181">
        <f t="shared" si="414"/>
        <v>0</v>
      </c>
      <c r="G428" s="181">
        <f t="shared" si="414"/>
        <v>39</v>
      </c>
      <c r="H428" s="181">
        <f t="shared" si="414"/>
        <v>26</v>
      </c>
      <c r="I428" s="181">
        <f t="shared" si="414"/>
        <v>21</v>
      </c>
      <c r="J428" s="181">
        <f t="shared" si="414"/>
        <v>22</v>
      </c>
      <c r="K428" s="181">
        <f t="shared" si="414"/>
        <v>0</v>
      </c>
      <c r="L428" s="181">
        <f t="shared" si="414"/>
        <v>0</v>
      </c>
      <c r="M428" s="181">
        <f t="shared" si="414"/>
        <v>0</v>
      </c>
      <c r="N428" s="181">
        <f t="shared" si="414"/>
        <v>0</v>
      </c>
      <c r="O428" s="181">
        <f t="shared" si="414"/>
        <v>0</v>
      </c>
      <c r="P428" s="181">
        <f t="shared" si="414"/>
        <v>0</v>
      </c>
      <c r="Q428" s="181">
        <f t="shared" si="414"/>
        <v>0</v>
      </c>
      <c r="R428" s="181">
        <f t="shared" si="414"/>
        <v>0</v>
      </c>
      <c r="S428" s="181">
        <f t="shared" si="414"/>
        <v>0</v>
      </c>
      <c r="T428" s="181">
        <f t="shared" si="414"/>
        <v>0</v>
      </c>
      <c r="U428" s="181">
        <f t="shared" si="414"/>
        <v>0</v>
      </c>
      <c r="V428" s="181">
        <f t="shared" si="414"/>
        <v>0</v>
      </c>
      <c r="W428" s="181">
        <f t="shared" si="414"/>
        <v>0</v>
      </c>
      <c r="X428" s="181">
        <f t="shared" si="414"/>
        <v>0</v>
      </c>
      <c r="Y428" s="181">
        <f t="shared" si="414"/>
        <v>0</v>
      </c>
      <c r="Z428" s="181">
        <f t="shared" si="414"/>
        <v>0</v>
      </c>
      <c r="AA428" s="181">
        <f t="shared" si="414"/>
        <v>0</v>
      </c>
      <c r="AB428" s="181">
        <f t="shared" si="414"/>
        <v>0</v>
      </c>
      <c r="AC428" s="181">
        <f t="shared" si="415"/>
        <v>0</v>
      </c>
      <c r="AD428" s="181">
        <f t="shared" si="415"/>
        <v>0</v>
      </c>
      <c r="AE428" s="181">
        <f t="shared" si="415"/>
        <v>0</v>
      </c>
      <c r="AF428" s="269">
        <f t="shared" si="415"/>
        <v>0</v>
      </c>
      <c r="AG428" s="269">
        <f t="shared" si="415"/>
        <v>0</v>
      </c>
      <c r="AH428" s="269">
        <f t="shared" si="415"/>
        <v>0</v>
      </c>
      <c r="AI428" s="156">
        <f t="shared" si="416"/>
        <v>108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414"/>
        <v>0</v>
      </c>
      <c r="E429" s="181">
        <f t="shared" si="414"/>
        <v>0</v>
      </c>
      <c r="F429" s="181">
        <f t="shared" si="414"/>
        <v>0</v>
      </c>
      <c r="G429" s="181">
        <f t="shared" si="414"/>
        <v>1645</v>
      </c>
      <c r="H429" s="181">
        <f t="shared" si="414"/>
        <v>1786</v>
      </c>
      <c r="I429" s="181">
        <f t="shared" si="414"/>
        <v>1664</v>
      </c>
      <c r="J429" s="181">
        <f t="shared" si="414"/>
        <v>1732</v>
      </c>
      <c r="K429" s="181">
        <f t="shared" si="414"/>
        <v>1647</v>
      </c>
      <c r="L429" s="181">
        <f t="shared" si="414"/>
        <v>559</v>
      </c>
      <c r="M429" s="181">
        <f t="shared" si="414"/>
        <v>0</v>
      </c>
      <c r="N429" s="181">
        <f t="shared" si="414"/>
        <v>1425</v>
      </c>
      <c r="O429" s="181">
        <f t="shared" si="414"/>
        <v>1598</v>
      </c>
      <c r="P429" s="181">
        <f t="shared" si="414"/>
        <v>1593</v>
      </c>
      <c r="Q429" s="181">
        <f t="shared" si="414"/>
        <v>1734</v>
      </c>
      <c r="R429" s="181">
        <f t="shared" si="414"/>
        <v>1667</v>
      </c>
      <c r="S429" s="181">
        <f t="shared" si="414"/>
        <v>542</v>
      </c>
      <c r="T429" s="181">
        <f t="shared" si="414"/>
        <v>0</v>
      </c>
      <c r="U429" s="181">
        <f t="shared" si="414"/>
        <v>1658</v>
      </c>
      <c r="V429" s="181">
        <f t="shared" si="414"/>
        <v>1711</v>
      </c>
      <c r="W429" s="181">
        <f t="shared" si="414"/>
        <v>1605</v>
      </c>
      <c r="X429" s="181">
        <f t="shared" si="414"/>
        <v>1723</v>
      </c>
      <c r="Y429" s="181">
        <f t="shared" si="414"/>
        <v>1683</v>
      </c>
      <c r="Z429" s="181">
        <f t="shared" si="414"/>
        <v>575</v>
      </c>
      <c r="AA429" s="181">
        <f t="shared" si="414"/>
        <v>0</v>
      </c>
      <c r="AB429" s="181">
        <f t="shared" si="414"/>
        <v>1626</v>
      </c>
      <c r="AC429" s="181">
        <f t="shared" si="415"/>
        <v>1546</v>
      </c>
      <c r="AD429" s="181">
        <f t="shared" si="415"/>
        <v>1539</v>
      </c>
      <c r="AE429" s="181">
        <f t="shared" si="415"/>
        <v>1599</v>
      </c>
      <c r="AF429" s="269">
        <f t="shared" si="415"/>
        <v>1683</v>
      </c>
      <c r="AG429" s="269">
        <f t="shared" si="415"/>
        <v>518</v>
      </c>
      <c r="AH429" s="269">
        <f t="shared" si="415"/>
        <v>0</v>
      </c>
      <c r="AI429" s="156">
        <f t="shared" si="416"/>
        <v>35058</v>
      </c>
      <c r="AJ429" s="319">
        <f>SUM(AI429:AI430)</f>
        <v>35125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414"/>
        <v>0</v>
      </c>
      <c r="E430" s="181">
        <f t="shared" si="414"/>
        <v>0</v>
      </c>
      <c r="F430" s="181">
        <f t="shared" si="414"/>
        <v>0</v>
      </c>
      <c r="G430" s="181">
        <f t="shared" si="414"/>
        <v>27</v>
      </c>
      <c r="H430" s="181">
        <f t="shared" si="414"/>
        <v>18</v>
      </c>
      <c r="I430" s="181">
        <f t="shared" si="414"/>
        <v>13</v>
      </c>
      <c r="J430" s="181">
        <f t="shared" si="414"/>
        <v>9</v>
      </c>
      <c r="K430" s="181">
        <f t="shared" si="414"/>
        <v>0</v>
      </c>
      <c r="L430" s="181">
        <f t="shared" si="414"/>
        <v>0</v>
      </c>
      <c r="M430" s="181">
        <f t="shared" si="414"/>
        <v>0</v>
      </c>
      <c r="N430" s="181">
        <f t="shared" si="414"/>
        <v>0</v>
      </c>
      <c r="O430" s="181">
        <f t="shared" si="414"/>
        <v>0</v>
      </c>
      <c r="P430" s="181">
        <f t="shared" si="414"/>
        <v>0</v>
      </c>
      <c r="Q430" s="181">
        <f t="shared" si="414"/>
        <v>0</v>
      </c>
      <c r="R430" s="181">
        <f t="shared" si="414"/>
        <v>0</v>
      </c>
      <c r="S430" s="181">
        <f t="shared" si="414"/>
        <v>0</v>
      </c>
      <c r="T430" s="181">
        <f t="shared" si="414"/>
        <v>0</v>
      </c>
      <c r="U430" s="181">
        <f t="shared" si="414"/>
        <v>0</v>
      </c>
      <c r="V430" s="181">
        <f t="shared" si="414"/>
        <v>0</v>
      </c>
      <c r="W430" s="181">
        <f t="shared" si="414"/>
        <v>0</v>
      </c>
      <c r="X430" s="181">
        <f t="shared" si="414"/>
        <v>0</v>
      </c>
      <c r="Y430" s="181">
        <f t="shared" si="414"/>
        <v>0</v>
      </c>
      <c r="Z430" s="181">
        <f t="shared" si="414"/>
        <v>0</v>
      </c>
      <c r="AA430" s="181">
        <f t="shared" si="414"/>
        <v>0</v>
      </c>
      <c r="AB430" s="181">
        <f t="shared" si="414"/>
        <v>0</v>
      </c>
      <c r="AC430" s="181">
        <f t="shared" si="415"/>
        <v>0</v>
      </c>
      <c r="AD430" s="181">
        <f t="shared" si="415"/>
        <v>0</v>
      </c>
      <c r="AE430" s="181">
        <f t="shared" si="415"/>
        <v>0</v>
      </c>
      <c r="AF430" s="269">
        <f t="shared" si="415"/>
        <v>0</v>
      </c>
      <c r="AG430" s="269">
        <f t="shared" si="415"/>
        <v>0</v>
      </c>
      <c r="AH430" s="269">
        <f t="shared" si="415"/>
        <v>0</v>
      </c>
      <c r="AI430" s="156">
        <f t="shared" si="416"/>
        <v>67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414"/>
        <v>0</v>
      </c>
      <c r="E431" s="181">
        <f t="shared" si="414"/>
        <v>0</v>
      </c>
      <c r="F431" s="181">
        <f t="shared" si="414"/>
        <v>0</v>
      </c>
      <c r="G431" s="181">
        <f t="shared" si="414"/>
        <v>1064</v>
      </c>
      <c r="H431" s="181">
        <f t="shared" si="414"/>
        <v>1048</v>
      </c>
      <c r="I431" s="181">
        <f t="shared" si="414"/>
        <v>1076</v>
      </c>
      <c r="J431" s="181">
        <f t="shared" si="414"/>
        <v>1025</v>
      </c>
      <c r="K431" s="181">
        <f t="shared" si="414"/>
        <v>1059</v>
      </c>
      <c r="L431" s="181">
        <f t="shared" si="414"/>
        <v>149</v>
      </c>
      <c r="M431" s="181">
        <f t="shared" ref="D431:AB434" si="417">M13+M36+M59+M82+M105+M128+M151+M174+M197+M220+M243+M266+M289+M312+M335+M358+M381+M404</f>
        <v>0</v>
      </c>
      <c r="N431" s="181">
        <f t="shared" si="417"/>
        <v>920</v>
      </c>
      <c r="O431" s="181">
        <f t="shared" si="417"/>
        <v>1046</v>
      </c>
      <c r="P431" s="181">
        <f t="shared" si="417"/>
        <v>1116</v>
      </c>
      <c r="Q431" s="181">
        <f t="shared" si="417"/>
        <v>1067</v>
      </c>
      <c r="R431" s="181">
        <f t="shared" si="417"/>
        <v>1020</v>
      </c>
      <c r="S431" s="181">
        <f t="shared" si="417"/>
        <v>209</v>
      </c>
      <c r="T431" s="181">
        <f t="shared" si="417"/>
        <v>0</v>
      </c>
      <c r="U431" s="181">
        <f t="shared" si="417"/>
        <v>1043</v>
      </c>
      <c r="V431" s="181">
        <f t="shared" si="417"/>
        <v>1087</v>
      </c>
      <c r="W431" s="181">
        <f t="shared" si="417"/>
        <v>1215</v>
      </c>
      <c r="X431" s="181">
        <f t="shared" si="417"/>
        <v>1186</v>
      </c>
      <c r="Y431" s="181">
        <f t="shared" si="417"/>
        <v>1185</v>
      </c>
      <c r="Z431" s="181">
        <f t="shared" si="417"/>
        <v>252</v>
      </c>
      <c r="AA431" s="181">
        <f t="shared" si="417"/>
        <v>0</v>
      </c>
      <c r="AB431" s="181">
        <f t="shared" si="417"/>
        <v>1152</v>
      </c>
      <c r="AC431" s="181">
        <f t="shared" si="415"/>
        <v>1188</v>
      </c>
      <c r="AD431" s="181">
        <f t="shared" si="415"/>
        <v>1118</v>
      </c>
      <c r="AE431" s="181">
        <f t="shared" si="415"/>
        <v>1154</v>
      </c>
      <c r="AF431" s="269">
        <f t="shared" si="415"/>
        <v>1262</v>
      </c>
      <c r="AG431" s="269">
        <f t="shared" si="415"/>
        <v>230</v>
      </c>
      <c r="AH431" s="269">
        <f t="shared" si="415"/>
        <v>0</v>
      </c>
      <c r="AI431" s="156">
        <f t="shared" si="416"/>
        <v>22871</v>
      </c>
      <c r="AJ431" s="319">
        <f>SUM(AI431:AI432)</f>
        <v>22974</v>
      </c>
      <c r="AK431" s="322" t="s">
        <v>139</v>
      </c>
      <c r="AL431" s="319">
        <f>SUM(AJ431:AJ434)</f>
        <v>31759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si="417"/>
        <v>0</v>
      </c>
      <c r="E432" s="181">
        <f t="shared" si="417"/>
        <v>0</v>
      </c>
      <c r="F432" s="181">
        <f t="shared" si="417"/>
        <v>0</v>
      </c>
      <c r="G432" s="181">
        <f t="shared" si="417"/>
        <v>23</v>
      </c>
      <c r="H432" s="181">
        <f t="shared" si="417"/>
        <v>12</v>
      </c>
      <c r="I432" s="181">
        <f t="shared" si="417"/>
        <v>8</v>
      </c>
      <c r="J432" s="181">
        <f t="shared" si="417"/>
        <v>8</v>
      </c>
      <c r="K432" s="181">
        <f t="shared" si="417"/>
        <v>0</v>
      </c>
      <c r="L432" s="181">
        <f t="shared" si="417"/>
        <v>52</v>
      </c>
      <c r="M432" s="181">
        <f t="shared" si="417"/>
        <v>0</v>
      </c>
      <c r="N432" s="181">
        <f t="shared" si="417"/>
        <v>0</v>
      </c>
      <c r="O432" s="181">
        <f t="shared" si="417"/>
        <v>0</v>
      </c>
      <c r="P432" s="181">
        <f t="shared" si="417"/>
        <v>0</v>
      </c>
      <c r="Q432" s="181">
        <f t="shared" si="417"/>
        <v>0</v>
      </c>
      <c r="R432" s="181">
        <f t="shared" si="417"/>
        <v>0</v>
      </c>
      <c r="S432" s="181">
        <f t="shared" si="417"/>
        <v>0</v>
      </c>
      <c r="T432" s="181">
        <f t="shared" si="417"/>
        <v>0</v>
      </c>
      <c r="U432" s="181">
        <f t="shared" si="417"/>
        <v>0</v>
      </c>
      <c r="V432" s="181">
        <f t="shared" si="417"/>
        <v>0</v>
      </c>
      <c r="W432" s="181">
        <f t="shared" si="417"/>
        <v>0</v>
      </c>
      <c r="X432" s="181">
        <f t="shared" si="417"/>
        <v>0</v>
      </c>
      <c r="Y432" s="181">
        <f t="shared" si="417"/>
        <v>0</v>
      </c>
      <c r="Z432" s="181">
        <f t="shared" si="417"/>
        <v>0</v>
      </c>
      <c r="AA432" s="181">
        <f t="shared" si="417"/>
        <v>0</v>
      </c>
      <c r="AB432" s="181">
        <f t="shared" si="417"/>
        <v>0</v>
      </c>
      <c r="AC432" s="181">
        <f t="shared" si="415"/>
        <v>0</v>
      </c>
      <c r="AD432" s="181">
        <f t="shared" si="415"/>
        <v>0</v>
      </c>
      <c r="AE432" s="181">
        <f t="shared" si="415"/>
        <v>0</v>
      </c>
      <c r="AF432" s="269">
        <f t="shared" si="415"/>
        <v>0</v>
      </c>
      <c r="AG432" s="269">
        <f t="shared" si="415"/>
        <v>0</v>
      </c>
      <c r="AH432" s="269">
        <f t="shared" si="415"/>
        <v>0</v>
      </c>
      <c r="AI432" s="156">
        <f t="shared" si="416"/>
        <v>103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417"/>
        <v>0</v>
      </c>
      <c r="E433" s="181">
        <f t="shared" si="417"/>
        <v>0</v>
      </c>
      <c r="F433" s="181">
        <f t="shared" si="417"/>
        <v>0</v>
      </c>
      <c r="G433" s="181">
        <f t="shared" si="417"/>
        <v>455</v>
      </c>
      <c r="H433" s="181">
        <f t="shared" si="417"/>
        <v>458</v>
      </c>
      <c r="I433" s="181">
        <f t="shared" si="417"/>
        <v>439</v>
      </c>
      <c r="J433" s="181">
        <f t="shared" si="417"/>
        <v>424</v>
      </c>
      <c r="K433" s="181">
        <f t="shared" si="417"/>
        <v>393</v>
      </c>
      <c r="L433" s="181">
        <f t="shared" si="417"/>
        <v>92</v>
      </c>
      <c r="M433" s="181">
        <f t="shared" si="417"/>
        <v>0</v>
      </c>
      <c r="N433" s="181">
        <f t="shared" si="417"/>
        <v>332</v>
      </c>
      <c r="O433" s="181">
        <f t="shared" si="417"/>
        <v>363</v>
      </c>
      <c r="P433" s="181">
        <f t="shared" si="417"/>
        <v>415</v>
      </c>
      <c r="Q433" s="181">
        <f t="shared" si="417"/>
        <v>369</v>
      </c>
      <c r="R433" s="181">
        <f t="shared" si="417"/>
        <v>396</v>
      </c>
      <c r="S433" s="181">
        <f t="shared" si="417"/>
        <v>103</v>
      </c>
      <c r="T433" s="181">
        <f t="shared" si="417"/>
        <v>0</v>
      </c>
      <c r="U433" s="181">
        <f t="shared" si="417"/>
        <v>363</v>
      </c>
      <c r="V433" s="181">
        <f t="shared" si="417"/>
        <v>398</v>
      </c>
      <c r="W433" s="181">
        <f t="shared" si="417"/>
        <v>433</v>
      </c>
      <c r="X433" s="181">
        <f t="shared" si="417"/>
        <v>457</v>
      </c>
      <c r="Y433" s="181">
        <f t="shared" si="417"/>
        <v>431</v>
      </c>
      <c r="Z433" s="181">
        <f t="shared" si="417"/>
        <v>120</v>
      </c>
      <c r="AA433" s="181">
        <f t="shared" si="417"/>
        <v>0</v>
      </c>
      <c r="AB433" s="181">
        <f t="shared" si="417"/>
        <v>443</v>
      </c>
      <c r="AC433" s="181">
        <f t="shared" si="415"/>
        <v>430</v>
      </c>
      <c r="AD433" s="181">
        <f t="shared" si="415"/>
        <v>427</v>
      </c>
      <c r="AE433" s="181">
        <f t="shared" si="415"/>
        <v>423</v>
      </c>
      <c r="AF433" s="269">
        <f t="shared" si="415"/>
        <v>459</v>
      </c>
      <c r="AG433" s="269">
        <f t="shared" si="415"/>
        <v>111</v>
      </c>
      <c r="AH433" s="269">
        <f t="shared" si="415"/>
        <v>0</v>
      </c>
      <c r="AI433" s="156">
        <f t="shared" si="416"/>
        <v>8734</v>
      </c>
      <c r="AJ433" s="319">
        <f>SUM(AI433:AI434)</f>
        <v>8785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417"/>
        <v>0</v>
      </c>
      <c r="E434" s="181">
        <f t="shared" si="417"/>
        <v>0</v>
      </c>
      <c r="F434" s="181">
        <f t="shared" si="417"/>
        <v>0</v>
      </c>
      <c r="G434" s="181">
        <f t="shared" si="417"/>
        <v>9</v>
      </c>
      <c r="H434" s="181">
        <f t="shared" si="417"/>
        <v>6</v>
      </c>
      <c r="I434" s="181">
        <f t="shared" si="417"/>
        <v>7</v>
      </c>
      <c r="J434" s="181">
        <f t="shared" si="417"/>
        <v>7</v>
      </c>
      <c r="K434" s="181">
        <f t="shared" si="417"/>
        <v>0</v>
      </c>
      <c r="L434" s="181">
        <f t="shared" si="417"/>
        <v>22</v>
      </c>
      <c r="M434" s="181">
        <f t="shared" si="417"/>
        <v>0</v>
      </c>
      <c r="N434" s="181">
        <f t="shared" si="417"/>
        <v>0</v>
      </c>
      <c r="O434" s="181">
        <f t="shared" si="417"/>
        <v>0</v>
      </c>
      <c r="P434" s="181">
        <f t="shared" si="417"/>
        <v>0</v>
      </c>
      <c r="Q434" s="181">
        <f t="shared" si="417"/>
        <v>0</v>
      </c>
      <c r="R434" s="181">
        <f t="shared" si="417"/>
        <v>0</v>
      </c>
      <c r="S434" s="181">
        <f t="shared" si="417"/>
        <v>0</v>
      </c>
      <c r="T434" s="181">
        <f t="shared" si="417"/>
        <v>0</v>
      </c>
      <c r="U434" s="181">
        <f t="shared" si="417"/>
        <v>0</v>
      </c>
      <c r="V434" s="181">
        <f t="shared" si="417"/>
        <v>0</v>
      </c>
      <c r="W434" s="181">
        <f t="shared" si="417"/>
        <v>0</v>
      </c>
      <c r="X434" s="181">
        <f t="shared" si="417"/>
        <v>0</v>
      </c>
      <c r="Y434" s="181">
        <f t="shared" si="417"/>
        <v>0</v>
      </c>
      <c r="Z434" s="181">
        <f t="shared" si="417"/>
        <v>0</v>
      </c>
      <c r="AA434" s="181">
        <f t="shared" si="417"/>
        <v>0</v>
      </c>
      <c r="AB434" s="181">
        <f t="shared" si="417"/>
        <v>0</v>
      </c>
      <c r="AC434" s="181">
        <f t="shared" si="415"/>
        <v>0</v>
      </c>
      <c r="AD434" s="181">
        <f t="shared" si="415"/>
        <v>0</v>
      </c>
      <c r="AE434" s="181">
        <f t="shared" si="415"/>
        <v>0</v>
      </c>
      <c r="AF434" s="269">
        <f t="shared" si="415"/>
        <v>0</v>
      </c>
      <c r="AG434" s="269">
        <f t="shared" si="415"/>
        <v>0</v>
      </c>
      <c r="AH434" s="269">
        <f t="shared" si="415"/>
        <v>0</v>
      </c>
      <c r="AI434" s="156">
        <f t="shared" si="416"/>
        <v>51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20:D321">
    <cfRule type="cellIs" dxfId="2297" priority="811" operator="greaterThan">
      <formula>900</formula>
    </cfRule>
  </conditionalFormatting>
  <conditionalFormatting sqref="D324">
    <cfRule type="cellIs" dxfId="2296" priority="808" operator="greaterThan">
      <formula>600</formula>
    </cfRule>
  </conditionalFormatting>
  <conditionalFormatting sqref="D343:D344 F343:O343 F344:AB344">
    <cfRule type="cellIs" dxfId="2295" priority="1057" operator="greaterThan">
      <formula>1000</formula>
    </cfRule>
  </conditionalFormatting>
  <conditionalFormatting sqref="D347 F347:AB347">
    <cfRule type="cellIs" dxfId="2294" priority="989" operator="greaterThan">
      <formula>600</formula>
    </cfRule>
    <cfRule type="containsBlanks" dxfId="2293" priority="990">
      <formula>LEN(TRIM(D347))=0</formula>
    </cfRule>
  </conditionalFormatting>
  <conditionalFormatting sqref="D370 F370:AB370">
    <cfRule type="cellIs" dxfId="2292" priority="981" operator="greaterThan">
      <formula>600</formula>
    </cfRule>
    <cfRule type="containsBlanks" dxfId="2291" priority="982">
      <formula>LEN(TRIM(D370))=0</formula>
    </cfRule>
  </conditionalFormatting>
  <conditionalFormatting sqref="D390 F390:Z390 AB390">
    <cfRule type="cellIs" dxfId="2290" priority="1056" operator="greaterThan">
      <formula>400</formula>
    </cfRule>
  </conditionalFormatting>
  <conditionalFormatting sqref="D390:D391 F390:Z391 AB390:AB391 D160:AB160">
    <cfRule type="containsBlanks" dxfId="2289" priority="1031">
      <formula>LEN(TRIM(D160))=0</formula>
    </cfRule>
  </conditionalFormatting>
  <conditionalFormatting sqref="D393 F393:Z393 AB393">
    <cfRule type="cellIs" dxfId="2288" priority="973" operator="greaterThan">
      <formula>600</formula>
    </cfRule>
    <cfRule type="containsBlanks" dxfId="2287" priority="974">
      <formula>LEN(TRIM(D393))=0</formula>
    </cfRule>
    <cfRule type="cellIs" dxfId="2286" priority="979" operator="greaterThan">
      <formula>600</formula>
    </cfRule>
    <cfRule type="containsBlanks" dxfId="2285" priority="980">
      <formula>LEN(TRIM(D393))=0</formula>
    </cfRule>
  </conditionalFormatting>
  <conditionalFormatting sqref="D416 F416:AB416">
    <cfRule type="cellIs" dxfId="2284" priority="977" operator="greaterThan">
      <formula>600</formula>
    </cfRule>
    <cfRule type="containsBlanks" dxfId="2283" priority="978">
      <formula>LEN(TRIM(D416))=0</formula>
    </cfRule>
  </conditionalFormatting>
  <conditionalFormatting sqref="D318:E324">
    <cfRule type="containsBlanks" dxfId="2282" priority="809">
      <formula>LEN(TRIM(D318))=0</formula>
    </cfRule>
  </conditionalFormatting>
  <conditionalFormatting sqref="D90:F91 G91:AB91">
    <cfRule type="cellIs" dxfId="2281" priority="899" operator="greaterThan">
      <formula>450</formula>
    </cfRule>
  </conditionalFormatting>
  <conditionalFormatting sqref="D181:F181">
    <cfRule type="containsBlanks" dxfId="2280" priority="1041">
      <formula>LEN(TRIM(D181))=0</formula>
    </cfRule>
    <cfRule type="cellIs" dxfId="2279" priority="1040" operator="greaterThan">
      <formula>600</formula>
    </cfRule>
  </conditionalFormatting>
  <conditionalFormatting sqref="D211:F227">
    <cfRule type="containsBlanks" dxfId="2278" priority="901">
      <formula>LEN(TRIM(D211))=0</formula>
    </cfRule>
  </conditionalFormatting>
  <conditionalFormatting sqref="D227:F227">
    <cfRule type="containsBlanks" dxfId="2277" priority="1037">
      <formula>LEN(TRIM(D227))=0</formula>
    </cfRule>
    <cfRule type="cellIs" dxfId="2276" priority="1036" operator="greaterThan">
      <formula>600</formula>
    </cfRule>
    <cfRule type="cellIs" dxfId="2275" priority="1018" operator="greaterThan">
      <formula>600</formula>
    </cfRule>
  </conditionalFormatting>
  <conditionalFormatting sqref="D227:F228 D229:AB230">
    <cfRule type="containsBlanks" dxfId="2274" priority="1019">
      <formula>LEN(TRIM(D227))=0</formula>
    </cfRule>
  </conditionalFormatting>
  <conditionalFormatting sqref="D228:F228 D229:AB229">
    <cfRule type="cellIs" dxfId="2273" priority="1062" operator="greaterThan">
      <formula>400</formula>
    </cfRule>
  </conditionalFormatting>
  <conditionalFormatting sqref="D250:F250">
    <cfRule type="containsBlanks" dxfId="2272" priority="1035">
      <formula>LEN(TRIM(D250))=0</formula>
    </cfRule>
    <cfRule type="cellIs" dxfId="2271" priority="1034" operator="greaterThan">
      <formula>600</formula>
    </cfRule>
  </conditionalFormatting>
  <conditionalFormatting sqref="D91:G94 H93:AB94 D89:F90">
    <cfRule type="containsBlanks" dxfId="2270" priority="565">
      <formula>LEN(TRIM(D89))=0</formula>
    </cfRule>
  </conditionalFormatting>
  <conditionalFormatting sqref="D296:H296 N297:O297 D297:K299 N298:AB299">
    <cfRule type="containsBlanks" dxfId="2269" priority="1012">
      <formula>LEN(TRIM(D296))=0</formula>
    </cfRule>
  </conditionalFormatting>
  <conditionalFormatting sqref="D296:H296">
    <cfRule type="cellIs" dxfId="2268" priority="993" operator="greaterThan">
      <formula>600</formula>
    </cfRule>
    <cfRule type="cellIs" dxfId="2267" priority="1011" operator="greaterThan">
      <formula>600</formula>
    </cfRule>
    <cfRule type="containsBlanks" dxfId="2266" priority="992">
      <formula>LEN(TRIM(D296))=0</formula>
    </cfRule>
    <cfRule type="containsBlanks" dxfId="2265" priority="994">
      <formula>LEN(TRIM(D296))=0</formula>
    </cfRule>
    <cfRule type="cellIs" dxfId="2264" priority="995" operator="greaterThan">
      <formula>600</formula>
    </cfRule>
    <cfRule type="containsBlanks" dxfId="2263" priority="996">
      <formula>LEN(TRIM(D296))=0</formula>
    </cfRule>
    <cfRule type="cellIs" dxfId="2262" priority="997" operator="greaterThan">
      <formula>600</formula>
    </cfRule>
    <cfRule type="containsBlanks" dxfId="2261" priority="1010">
      <formula>LEN(TRIM(D296))=0</formula>
    </cfRule>
  </conditionalFormatting>
  <conditionalFormatting sqref="D135:J135 D136:O136">
    <cfRule type="containsBlanks" dxfId="2260" priority="1029">
      <formula>LEN(TRIM(D135))=0</formula>
    </cfRule>
  </conditionalFormatting>
  <conditionalFormatting sqref="D135:J135">
    <cfRule type="cellIs" dxfId="2259" priority="1028" operator="greaterThan">
      <formula>600</formula>
    </cfRule>
    <cfRule type="containsBlanks" dxfId="2258" priority="972">
      <formula>LEN(TRIM(D135))=0</formula>
    </cfRule>
    <cfRule type="cellIs" dxfId="2257" priority="1044" operator="greaterThan">
      <formula>600</formula>
    </cfRule>
    <cfRule type="containsBlanks" dxfId="2256" priority="1045">
      <formula>LEN(TRIM(D135))=0</formula>
    </cfRule>
  </conditionalFormatting>
  <conditionalFormatting sqref="D273:J273 D274:O274 D275:AB276">
    <cfRule type="containsBlanks" dxfId="2255" priority="1015">
      <formula>LEN(TRIM(D273))=0</formula>
    </cfRule>
  </conditionalFormatting>
  <conditionalFormatting sqref="D273:J273">
    <cfRule type="containsBlanks" dxfId="2254" priority="1033">
      <formula>LEN(TRIM(D273))=0</formula>
    </cfRule>
    <cfRule type="cellIs" dxfId="2253" priority="1032" operator="greaterThan">
      <formula>600</formula>
    </cfRule>
    <cfRule type="cellIs" dxfId="2252" priority="1001" operator="greaterThan">
      <formula>600</formula>
    </cfRule>
    <cfRule type="containsBlanks" dxfId="2251" priority="1000">
      <formula>LEN(TRIM(D273))=0</formula>
    </cfRule>
    <cfRule type="containsBlanks" dxfId="2250" priority="1013">
      <formula>LEN(TRIM(D273))=0</formula>
    </cfRule>
    <cfRule type="cellIs" dxfId="2249" priority="1014" operator="greaterThan">
      <formula>600</formula>
    </cfRule>
  </conditionalFormatting>
  <conditionalFormatting sqref="D300:K300 N300:AB300">
    <cfRule type="containsBlanks" dxfId="2248" priority="556">
      <formula>LEN(TRIM(D300))=0</formula>
    </cfRule>
  </conditionalFormatting>
  <conditionalFormatting sqref="D301:K301 N301:AB301">
    <cfRule type="containsBlanks" dxfId="2247" priority="897">
      <formula>LEN(TRIM(D301))=0</formula>
    </cfRule>
    <cfRule type="cellIs" dxfId="2246" priority="896" operator="greaterThan">
      <formula>600</formula>
    </cfRule>
  </conditionalFormatting>
  <conditionalFormatting sqref="D296:L296 N296:AC296 M296:M301 L297:L301">
    <cfRule type="cellIs" dxfId="2245" priority="355" operator="greaterThan">
      <formula>600</formula>
    </cfRule>
    <cfRule type="containsBlanks" dxfId="2244" priority="354">
      <formula>LEN(TRIM(D296))=0</formula>
    </cfRule>
  </conditionalFormatting>
  <conditionalFormatting sqref="D66:M66">
    <cfRule type="containsBlanks" dxfId="2243" priority="1051">
      <formula>LEN(TRIM(D66))=0</formula>
    </cfRule>
  </conditionalFormatting>
  <conditionalFormatting sqref="D158:M158">
    <cfRule type="cellIs" dxfId="2242" priority="1042" operator="greaterThan">
      <formula>600</formula>
    </cfRule>
    <cfRule type="containsBlanks" dxfId="2241" priority="1043">
      <formula>LEN(TRIM(D158))=0</formula>
    </cfRule>
  </conditionalFormatting>
  <conditionalFormatting sqref="D204:M204">
    <cfRule type="cellIs" dxfId="2240" priority="1038" operator="greaterThan">
      <formula>600</formula>
    </cfRule>
    <cfRule type="containsBlanks" dxfId="2239" priority="1039">
      <formula>LEN(TRIM(D204))=0</formula>
    </cfRule>
  </conditionalFormatting>
  <conditionalFormatting sqref="D50:N65 D142:O157 D303:O317 F318:O318">
    <cfRule type="containsBlanks" dxfId="2238" priority="920">
      <formula>LEN(TRIM(D50))=0</formula>
    </cfRule>
  </conditionalFormatting>
  <conditionalFormatting sqref="D67:N67 D68:AB69">
    <cfRule type="cellIs" dxfId="2237" priority="1006" operator="greaterThan">
      <formula>500</formula>
    </cfRule>
  </conditionalFormatting>
  <conditionalFormatting sqref="D113:N114 O113:O117 P114:AB114">
    <cfRule type="cellIs" dxfId="2236" priority="968" operator="greaterThan">
      <formula>400</formula>
    </cfRule>
  </conditionalFormatting>
  <conditionalFormatting sqref="D4:O19 D20:AF20">
    <cfRule type="containsBlanks" dxfId="2235" priority="902">
      <formula>LEN(TRIM(D4))=0</formula>
    </cfRule>
  </conditionalFormatting>
  <conditionalFormatting sqref="D27:O42">
    <cfRule type="containsBlanks" dxfId="2234" priority="863">
      <formula>LEN(TRIM(D27))=0</formula>
    </cfRule>
  </conditionalFormatting>
  <conditionalFormatting sqref="D44:O45 P45:AB45">
    <cfRule type="cellIs" dxfId="2233" priority="1069" operator="greaterThan">
      <formula>270</formula>
    </cfRule>
  </conditionalFormatting>
  <conditionalFormatting sqref="D44:O48 P45:AB48">
    <cfRule type="containsBlanks" dxfId="2232" priority="568">
      <formula>LEN(TRIM(D44))=0</formula>
    </cfRule>
  </conditionalFormatting>
  <conditionalFormatting sqref="D73:O88 D280:O295">
    <cfRule type="containsBlanks" dxfId="2231" priority="904">
      <formula>LEN(TRIM(D73))=0</formula>
    </cfRule>
  </conditionalFormatting>
  <conditionalFormatting sqref="D96:O113">
    <cfRule type="containsBlanks" dxfId="2230" priority="932">
      <formula>LEN(TRIM(D96))=0</formula>
    </cfRule>
  </conditionalFormatting>
  <conditionalFormatting sqref="D119:O134">
    <cfRule type="containsBlanks" dxfId="2229" priority="871">
      <formula>LEN(TRIM(D119))=0</formula>
    </cfRule>
  </conditionalFormatting>
  <conditionalFormatting sqref="D136:O136 D137:AB137">
    <cfRule type="cellIs" dxfId="2228" priority="1066" operator="greaterThan">
      <formula>400</formula>
    </cfRule>
  </conditionalFormatting>
  <conditionalFormatting sqref="D136:O136">
    <cfRule type="cellIs" dxfId="2227" priority="913" operator="greaterThan">
      <formula>400</formula>
    </cfRule>
  </conditionalFormatting>
  <conditionalFormatting sqref="D159:O159 D158:M158">
    <cfRule type="containsBlanks" dxfId="2226" priority="1026">
      <formula>LEN(TRIM(D158))=0</formula>
    </cfRule>
  </conditionalFormatting>
  <conditionalFormatting sqref="D159:O159 D160:AB160">
    <cfRule type="cellIs" dxfId="2225" priority="967" operator="greaterThan">
      <formula>400</formula>
    </cfRule>
  </conditionalFormatting>
  <conditionalFormatting sqref="D234:O249">
    <cfRule type="containsBlanks" dxfId="2224" priority="917">
      <formula>LEN(TRIM(D234))=0</formula>
    </cfRule>
  </conditionalFormatting>
  <conditionalFormatting sqref="D251:O251 D252:AB252">
    <cfRule type="cellIs" dxfId="2223" priority="965" operator="greaterThan">
      <formula>400</formula>
    </cfRule>
    <cfRule type="cellIs" dxfId="2222" priority="1061" operator="greaterThan">
      <formula>400</formula>
    </cfRule>
  </conditionalFormatting>
  <conditionalFormatting sqref="D257:O272">
    <cfRule type="containsBlanks" dxfId="2221" priority="900">
      <formula>LEN(TRIM(D257))=0</formula>
    </cfRule>
  </conditionalFormatting>
  <conditionalFormatting sqref="D274:O274 D275:AB275">
    <cfRule type="cellIs" dxfId="2220" priority="964" operator="greaterThan">
      <formula>400</formula>
    </cfRule>
    <cfRule type="cellIs" dxfId="2219" priority="1060" operator="greaterThan">
      <formula>400</formula>
    </cfRule>
  </conditionalFormatting>
  <conditionalFormatting sqref="D326:O340 D341:D346 E341:E347">
    <cfRule type="containsBlanks" dxfId="2218" priority="847">
      <formula>LEN(TRIM(D326))=0</formula>
    </cfRule>
  </conditionalFormatting>
  <conditionalFormatting sqref="D349:O364 F365:O366 D365:D369 E365:E370">
    <cfRule type="containsBlanks" dxfId="2217" priority="850">
      <formula>LEN(TRIM(D349))=0</formula>
    </cfRule>
  </conditionalFormatting>
  <conditionalFormatting sqref="D372:O387 V372:AB387 Q372:R389 T372:T389 F388:O389 V388:Z389 D388:D392 E388:E393 AA388:AA393">
    <cfRule type="containsBlanks" dxfId="2216" priority="849">
      <formula>LEN(TRIM(D372))=0</formula>
    </cfRule>
  </conditionalFormatting>
  <conditionalFormatting sqref="D395:O410 Q395:X412 Z395:AA412 K411:O412 D411:D415 E411:E416">
    <cfRule type="containsBlanks" dxfId="2215" priority="848">
      <formula>LEN(TRIM(D395))=0</formula>
    </cfRule>
  </conditionalFormatting>
  <conditionalFormatting sqref="D188:X203">
    <cfRule type="containsBlanks" dxfId="2214" priority="957">
      <formula>LEN(TRIM(D188))=0</formula>
    </cfRule>
  </conditionalFormatting>
  <conditionalFormatting sqref="D205:X205 D206:AB206">
    <cfRule type="cellIs" dxfId="2213" priority="1063" operator="greaterThan">
      <formula>400</formula>
    </cfRule>
    <cfRule type="cellIs" dxfId="2212" priority="910" operator="greaterThan">
      <formula>400</formula>
    </cfRule>
  </conditionalFormatting>
  <conditionalFormatting sqref="D205:X205 D206:AB207 D204:M204">
    <cfRule type="containsBlanks" dxfId="2211" priority="1021">
      <formula>LEN(TRIM(D204))=0</formula>
    </cfRule>
  </conditionalFormatting>
  <conditionalFormatting sqref="D228:Y228">
    <cfRule type="cellIs" dxfId="2210" priority="642" operator="greaterThan">
      <formula>400</formula>
    </cfRule>
  </conditionalFormatting>
  <conditionalFormatting sqref="D68:AB68 D67:N67">
    <cfRule type="containsBlanks" dxfId="2209" priority="1005">
      <formula>LEN(TRIM(D67))=0</formula>
    </cfRule>
  </conditionalFormatting>
  <conditionalFormatting sqref="D68:AB68">
    <cfRule type="cellIs" dxfId="2208" priority="1004" operator="greaterThan">
      <formula>500</formula>
    </cfRule>
  </conditionalFormatting>
  <conditionalFormatting sqref="D68:AB71">
    <cfRule type="containsBlanks" dxfId="2207" priority="567">
      <formula>LEN(TRIM(D68))=0</formula>
    </cfRule>
  </conditionalFormatting>
  <conditionalFormatting sqref="D69:AB69">
    <cfRule type="cellIs" dxfId="2206" priority="1068" operator="greaterThan">
      <formula>500</formula>
    </cfRule>
    <cfRule type="containsBlanks" dxfId="2205" priority="1009">
      <formula>LEN(TRIM(D69))=0</formula>
    </cfRule>
  </conditionalFormatting>
  <conditionalFormatting sqref="D114:AB117">
    <cfRule type="containsBlanks" dxfId="2204" priority="564">
      <formula>LEN(TRIM(D114))=0</formula>
    </cfRule>
  </conditionalFormatting>
  <conditionalFormatting sqref="D137:AB140">
    <cfRule type="containsBlanks" dxfId="2203" priority="563">
      <formula>LEN(TRIM(D137))=0</formula>
    </cfRule>
  </conditionalFormatting>
  <conditionalFormatting sqref="D160:AB160 D159:O159">
    <cfRule type="cellIs" dxfId="2202" priority="1065" operator="greaterThan">
      <formula>400</formula>
    </cfRule>
  </conditionalFormatting>
  <conditionalFormatting sqref="D161:AB162">
    <cfRule type="containsBlanks" dxfId="2201" priority="562">
      <formula>LEN(TRIM(D161))=0</formula>
    </cfRule>
  </conditionalFormatting>
  <conditionalFormatting sqref="D163:AB163">
    <cfRule type="cellIs" dxfId="2200" priority="953" operator="greaterThan">
      <formula>600</formula>
    </cfRule>
    <cfRule type="containsBlanks" dxfId="2199" priority="954">
      <formula>LEN(TRIM(D163))=0</formula>
    </cfRule>
  </conditionalFormatting>
  <conditionalFormatting sqref="D185:AB185">
    <cfRule type="containsBlanks" dxfId="2198" priority="561">
      <formula>LEN(TRIM(D185))=0</formula>
    </cfRule>
  </conditionalFormatting>
  <conditionalFormatting sqref="D186:AB186">
    <cfRule type="cellIs" dxfId="2197" priority="886" operator="greaterThan">
      <formula>600</formula>
    </cfRule>
    <cfRule type="containsBlanks" dxfId="2196" priority="887">
      <formula>LEN(TRIM(D186))=0</formula>
    </cfRule>
  </conditionalFormatting>
  <conditionalFormatting sqref="D208:AB208">
    <cfRule type="containsBlanks" dxfId="2195" priority="560">
      <formula>LEN(TRIM(D208))=0</formula>
    </cfRule>
  </conditionalFormatting>
  <conditionalFormatting sqref="D209:AB209">
    <cfRule type="cellIs" dxfId="2194" priority="888" operator="greaterThan">
      <formula>600</formula>
    </cfRule>
    <cfRule type="containsBlanks" dxfId="2193" priority="889">
      <formula>LEN(TRIM(D209))=0</formula>
    </cfRule>
  </conditionalFormatting>
  <conditionalFormatting sqref="D229:AB229">
    <cfRule type="cellIs" dxfId="2192" priority="872" operator="greaterThan">
      <formula>400</formula>
    </cfRule>
  </conditionalFormatting>
  <conditionalFormatting sqref="D231:AB231">
    <cfRule type="containsBlanks" dxfId="2191" priority="559">
      <formula>LEN(TRIM(D231))=0</formula>
    </cfRule>
  </conditionalFormatting>
  <conditionalFormatting sqref="D232:AB232">
    <cfRule type="containsBlanks" dxfId="2190" priority="891">
      <formula>LEN(TRIM(D232))=0</formula>
    </cfRule>
    <cfRule type="cellIs" dxfId="2189" priority="890" operator="greaterThan">
      <formula>600</formula>
    </cfRule>
  </conditionalFormatting>
  <conditionalFormatting sqref="D254:AB254">
    <cfRule type="containsBlanks" dxfId="2188" priority="558">
      <formula>LEN(TRIM(D254))=0</formula>
    </cfRule>
  </conditionalFormatting>
  <conditionalFormatting sqref="D255:AB255">
    <cfRule type="containsBlanks" dxfId="2187" priority="893">
      <formula>LEN(TRIM(D255))=0</formula>
    </cfRule>
    <cfRule type="cellIs" dxfId="2186" priority="892" operator="greaterThan">
      <formula>600</formula>
    </cfRule>
  </conditionalFormatting>
  <conditionalFormatting sqref="D277:AB277">
    <cfRule type="containsBlanks" dxfId="2185" priority="557">
      <formula>LEN(TRIM(D277))=0</formula>
    </cfRule>
  </conditionalFormatting>
  <conditionalFormatting sqref="D278:AB278">
    <cfRule type="containsBlanks" dxfId="2184" priority="895">
      <formula>LEN(TRIM(D278))=0</formula>
    </cfRule>
    <cfRule type="cellIs" dxfId="2183" priority="894" operator="greaterThan">
      <formula>600</formula>
    </cfRule>
  </conditionalFormatting>
  <conditionalFormatting sqref="D24:AC25 D22:AC22 D23:AF23">
    <cfRule type="containsBlanks" dxfId="2182" priority="864">
      <formula>LEN(TRIM(D22))=0</formula>
    </cfRule>
  </conditionalFormatting>
  <conditionalFormatting sqref="D25:AC25">
    <cfRule type="cellIs" dxfId="2181" priority="379" operator="greaterThan">
      <formula>600</formula>
    </cfRule>
  </conditionalFormatting>
  <conditionalFormatting sqref="D43:AC43">
    <cfRule type="cellIs" dxfId="2180" priority="401" operator="greaterThan">
      <formula>600</formula>
    </cfRule>
    <cfRule type="containsBlanks" dxfId="2179" priority="377">
      <formula>LEN(TRIM(D43))=0</formula>
    </cfRule>
  </conditionalFormatting>
  <conditionalFormatting sqref="D48:AC48">
    <cfRule type="cellIs" dxfId="2178" priority="381" operator="greaterThan">
      <formula>600</formula>
    </cfRule>
  </conditionalFormatting>
  <conditionalFormatting sqref="D66:AC66">
    <cfRule type="containsBlanks" dxfId="2177" priority="374">
      <formula>LEN(TRIM(D66))=0</formula>
    </cfRule>
    <cfRule type="cellIs" dxfId="2176" priority="375" operator="greaterThan">
      <formula>600</formula>
    </cfRule>
  </conditionalFormatting>
  <conditionalFormatting sqref="D71:AC71">
    <cfRule type="cellIs" dxfId="2175" priority="383" operator="greaterThan">
      <formula>600</formula>
    </cfRule>
  </conditionalFormatting>
  <conditionalFormatting sqref="D89:AC89">
    <cfRule type="containsBlanks" dxfId="2174" priority="372">
      <formula>LEN(TRIM(D89))=0</formula>
    </cfRule>
    <cfRule type="cellIs" dxfId="2173" priority="373" operator="greaterThan">
      <formula>600</formula>
    </cfRule>
  </conditionalFormatting>
  <conditionalFormatting sqref="D94:AC94">
    <cfRule type="cellIs" dxfId="2172" priority="385" operator="greaterThan">
      <formula>600</formula>
    </cfRule>
  </conditionalFormatting>
  <conditionalFormatting sqref="D112:AC112">
    <cfRule type="containsBlanks" dxfId="2171" priority="370">
      <formula>LEN(TRIM(D112))=0</formula>
    </cfRule>
    <cfRule type="cellIs" dxfId="2170" priority="371" operator="greaterThan">
      <formula>600</formula>
    </cfRule>
  </conditionalFormatting>
  <conditionalFormatting sqref="D117:AC117">
    <cfRule type="cellIs" dxfId="2169" priority="387" operator="greaterThan">
      <formula>600</formula>
    </cfRule>
  </conditionalFormatting>
  <conditionalFormatting sqref="D135:AC135">
    <cfRule type="cellIs" dxfId="2168" priority="369" operator="greaterThan">
      <formula>600</formula>
    </cfRule>
    <cfRule type="containsBlanks" dxfId="2167" priority="368">
      <formula>LEN(TRIM(D135))=0</formula>
    </cfRule>
  </conditionalFormatting>
  <conditionalFormatting sqref="D137:AC137">
    <cfRule type="cellIs" dxfId="2166" priority="404" operator="greaterThan">
      <formula>400</formula>
    </cfRule>
  </conditionalFormatting>
  <conditionalFormatting sqref="D140:AC140">
    <cfRule type="cellIs" dxfId="2165" priority="389" operator="greaterThan">
      <formula>600</formula>
    </cfRule>
  </conditionalFormatting>
  <conditionalFormatting sqref="D158:AC158">
    <cfRule type="cellIs" dxfId="2164" priority="367" operator="greaterThan">
      <formula>600</formula>
    </cfRule>
    <cfRule type="containsBlanks" dxfId="2163" priority="366">
      <formula>LEN(TRIM(D158))=0</formula>
    </cfRule>
  </conditionalFormatting>
  <conditionalFormatting sqref="D181:AC181 I182">
    <cfRule type="containsBlanks" dxfId="2162" priority="364">
      <formula>LEN(TRIM(D181))=0</formula>
    </cfRule>
    <cfRule type="cellIs" dxfId="2161" priority="365" operator="greaterThan">
      <formula>600</formula>
    </cfRule>
  </conditionalFormatting>
  <conditionalFormatting sqref="D204:AC204">
    <cfRule type="cellIs" dxfId="2160" priority="363" operator="greaterThan">
      <formula>600</formula>
    </cfRule>
    <cfRule type="containsBlanks" dxfId="2159" priority="362">
      <formula>LEN(TRIM(D204))=0</formula>
    </cfRule>
  </conditionalFormatting>
  <conditionalFormatting sqref="D250:AC250">
    <cfRule type="cellIs" dxfId="2158" priority="359" operator="greaterThan">
      <formula>600</formula>
    </cfRule>
    <cfRule type="containsBlanks" dxfId="2157" priority="358">
      <formula>LEN(TRIM(D250))=0</formula>
    </cfRule>
  </conditionalFormatting>
  <conditionalFormatting sqref="D273:AC273">
    <cfRule type="cellIs" dxfId="2156" priority="357" operator="greaterThan">
      <formula>600</formula>
    </cfRule>
    <cfRule type="containsBlanks" dxfId="2155" priority="356">
      <formula>LEN(TRIM(D273))=0</formula>
    </cfRule>
  </conditionalFormatting>
  <conditionalFormatting sqref="D3:AE3">
    <cfRule type="containsText" dxfId="2154" priority="408" operator="containsText" text="dom">
      <formula>NOT(ISERROR(SEARCH("dom",D3)))</formula>
    </cfRule>
    <cfRule type="containsText" dxfId="2153" priority="409" operator="containsText" text="sáb">
      <formula>NOT(ISERROR(SEARCH("sáb",D3)))</formula>
    </cfRule>
  </conditionalFormatting>
  <conditionalFormatting sqref="D20:AF20 D21:O21 D22:AC22">
    <cfRule type="cellIs" dxfId="2152" priority="1054" operator="greaterThan">
      <formula>600</formula>
    </cfRule>
  </conditionalFormatting>
  <conditionalFormatting sqref="D20:AF20 D21:O21">
    <cfRule type="containsBlanks" dxfId="2151" priority="1053">
      <formula>LEN(TRIM(D20))=0</formula>
    </cfRule>
  </conditionalFormatting>
  <conditionalFormatting sqref="D20:AF20">
    <cfRule type="cellIs" dxfId="2150" priority="903" operator="greaterThan">
      <formula>600</formula>
    </cfRule>
  </conditionalFormatting>
  <conditionalFormatting sqref="D3:AH3">
    <cfRule type="expression" priority="11">
      <formula>MêsParaExibiçãoNúmero&lt;&gt;MONTH(B4)</formula>
    </cfRule>
    <cfRule type="expression" priority="8">
      <formula>OR(TEXT(B2,"dddd")="sábado", TEXT(B2,"dddd")="domingo")</formula>
    </cfRule>
  </conditionalFormatting>
  <conditionalFormatting sqref="F411:J415 K413:AB415">
    <cfRule type="containsBlanks" dxfId="2149" priority="551">
      <formula>LEN(TRIM(F411))=0</formula>
    </cfRule>
  </conditionalFormatting>
  <conditionalFormatting sqref="F341:O343">
    <cfRule type="containsBlanks" dxfId="2148" priority="583">
      <formula>LEN(TRIM(F341))=0</formula>
    </cfRule>
  </conditionalFormatting>
  <conditionalFormatting sqref="F366:O366 D366:D367 F367:AB367">
    <cfRule type="cellIs" dxfId="2147" priority="868" operator="greaterThan">
      <formula>600</formula>
    </cfRule>
  </conditionalFormatting>
  <conditionalFormatting sqref="F389:O389 Q389:R389 T389 V389:Z389 D389:D390 AB389:AB390 F390:Z390">
    <cfRule type="cellIs" dxfId="2146" priority="976" operator="greaterThan">
      <formula>400</formula>
    </cfRule>
  </conditionalFormatting>
  <conditionalFormatting sqref="F324:R324">
    <cfRule type="cellIs" dxfId="2145" priority="768" operator="greaterThan">
      <formula>600</formula>
    </cfRule>
    <cfRule type="containsBlanks" dxfId="2144" priority="769">
      <formula>LEN(TRIM(F324))=0</formula>
    </cfRule>
  </conditionalFormatting>
  <conditionalFormatting sqref="F344:AB346">
    <cfRule type="containsBlanks" dxfId="2143" priority="554">
      <formula>LEN(TRIM(F344))=0</formula>
    </cfRule>
  </conditionalFormatting>
  <conditionalFormatting sqref="F367:AB369">
    <cfRule type="containsBlanks" dxfId="2142" priority="553">
      <formula>LEN(TRIM(F367))=0</formula>
    </cfRule>
  </conditionalFormatting>
  <conditionalFormatting sqref="G89:M89">
    <cfRule type="containsBlanks" dxfId="2141" priority="1049">
      <formula>LEN(TRIM(G89))=0</formula>
    </cfRule>
  </conditionalFormatting>
  <conditionalFormatting sqref="G90:O90 D165:O180">
    <cfRule type="containsBlanks" dxfId="2140" priority="960">
      <formula>LEN(TRIM(D90))=0</formula>
    </cfRule>
  </conditionalFormatting>
  <conditionalFormatting sqref="G90:O90">
    <cfRule type="cellIs" dxfId="2139" priority="969" operator="greaterThan">
      <formula>450</formula>
    </cfRule>
  </conditionalFormatting>
  <conditionalFormatting sqref="G211:Y226">
    <cfRule type="containsBlanks" dxfId="2138" priority="636">
      <formula>LEN(TRIM(G211))=0</formula>
    </cfRule>
  </conditionalFormatting>
  <conditionalFormatting sqref="G228:Y228">
    <cfRule type="cellIs" dxfId="2137" priority="637" operator="greaterThan">
      <formula>400</formula>
    </cfRule>
    <cfRule type="containsBlanks" dxfId="2136" priority="639">
      <formula>LEN(TRIM(G228))=0</formula>
    </cfRule>
  </conditionalFormatting>
  <conditionalFormatting sqref="G227:AC227">
    <cfRule type="cellIs" dxfId="2135" priority="361" operator="greaterThan">
      <formula>600</formula>
    </cfRule>
    <cfRule type="containsBlanks" dxfId="2134" priority="360">
      <formula>LEN(TRIM(G227))=0</formula>
    </cfRule>
  </conditionalFormatting>
  <conditionalFormatting sqref="H91:AB92 AC91:AC93">
    <cfRule type="containsBlanks" dxfId="2133" priority="351">
      <formula>LEN(TRIM(H91))=0</formula>
    </cfRule>
  </conditionalFormatting>
  <conditionalFormatting sqref="J182:O182 D182:H183 I183:AB183">
    <cfRule type="cellIs" dxfId="2132" priority="911" operator="greaterThan">
      <formula>400</formula>
    </cfRule>
    <cfRule type="cellIs" dxfId="2131" priority="1064" operator="greaterThan">
      <formula>400</formula>
    </cfRule>
  </conditionalFormatting>
  <conditionalFormatting sqref="J182:O182 D182:H184 I183:AB184 D181:F181">
    <cfRule type="containsBlanks" dxfId="2130" priority="1023">
      <formula>LEN(TRIM(D181))=0</formula>
    </cfRule>
  </conditionalFormatting>
  <conditionalFormatting sqref="J251:O251 D251:I253 J252:AB253 D250:F250">
    <cfRule type="containsBlanks" dxfId="2129" priority="1017">
      <formula>LEN(TRIM(D250))=0</formula>
    </cfRule>
  </conditionalFormatting>
  <conditionalFormatting sqref="K412:O412 Q412:X412 Z412:AA412 D412:D413 F412:J413 K413:AB413">
    <cfRule type="cellIs" dxfId="2128" priority="867" operator="greaterThan">
      <formula>400</formula>
    </cfRule>
  </conditionalFormatting>
  <conditionalFormatting sqref="L321">
    <cfRule type="cellIs" dxfId="2127" priority="767" operator="greaterThan">
      <formula>900</formula>
    </cfRule>
  </conditionalFormatting>
  <conditionalFormatting sqref="L321:L322">
    <cfRule type="containsBlanks" dxfId="2126" priority="766">
      <formula>LEN(TRIM(L321))=0</formula>
    </cfRule>
  </conditionalFormatting>
  <conditionalFormatting sqref="L324">
    <cfRule type="containsBlanks" dxfId="2125" priority="765">
      <formula>LEN(TRIM(L324))=0</formula>
    </cfRule>
    <cfRule type="cellIs" dxfId="2124" priority="764" operator="greaterThan">
      <formula>600</formula>
    </cfRule>
  </conditionalFormatting>
  <conditionalFormatting sqref="L320:O320 L321:R321 F320:K321">
    <cfRule type="cellIs" dxfId="2123" priority="771" operator="greaterThan">
      <formula>900</formula>
    </cfRule>
  </conditionalFormatting>
  <conditionalFormatting sqref="L321:R322 L320:O320">
    <cfRule type="containsBlanks" dxfId="2122" priority="770">
      <formula>LEN(TRIM(L320))=0</formula>
    </cfRule>
  </conditionalFormatting>
  <conditionalFormatting sqref="L323:AB323">
    <cfRule type="containsBlanks" dxfId="2121" priority="555">
      <formula>LEN(TRIM(L323))=0</formula>
    </cfRule>
  </conditionalFormatting>
  <conditionalFormatting sqref="L319:AG319 F319:K323">
    <cfRule type="containsBlanks" dxfId="2120" priority="376">
      <formula>LEN(TRIM(F319))=0</formula>
    </cfRule>
  </conditionalFormatting>
  <conditionalFormatting sqref="N297:O297 D297:K298 N298:AB298">
    <cfRule type="cellIs" dxfId="2119" priority="1059" operator="greaterThan">
      <formula>400</formula>
    </cfRule>
    <cfRule type="cellIs" dxfId="2118" priority="908" operator="greaterThan">
      <formula>400</formula>
    </cfRule>
  </conditionalFormatting>
  <conditionalFormatting sqref="O67:AC67">
    <cfRule type="containsBlanks" dxfId="2117" priority="344">
      <formula>LEN(TRIM(O67))=0</formula>
    </cfRule>
    <cfRule type="cellIs" dxfId="2116" priority="345" operator="greaterThan">
      <formula>500</formula>
    </cfRule>
  </conditionalFormatting>
  <conditionalFormatting sqref="O50:AH65 AG165:AH180 P303:AH318">
    <cfRule type="containsBlanks" dxfId="2115" priority="119">
      <formula>LEN(TRIM(O50))=0</formula>
    </cfRule>
  </conditionalFormatting>
  <conditionalFormatting sqref="P372:P389">
    <cfRule type="containsBlanks" dxfId="2114" priority="579">
      <formula>LEN(TRIM(P372))=0</formula>
    </cfRule>
  </conditionalFormatting>
  <conditionalFormatting sqref="P389">
    <cfRule type="cellIs" dxfId="2113" priority="580" operator="greaterThan">
      <formula>400</formula>
    </cfRule>
  </conditionalFormatting>
  <conditionalFormatting sqref="P395:P412">
    <cfRule type="containsBlanks" dxfId="2112" priority="571">
      <formula>LEN(TRIM(P395))=0</formula>
    </cfRule>
  </conditionalFormatting>
  <conditionalFormatting sqref="P412">
    <cfRule type="cellIs" dxfId="2111" priority="572" operator="greaterThan">
      <formula>400</formula>
    </cfRule>
  </conditionalFormatting>
  <conditionalFormatting sqref="P4:AB19">
    <cfRule type="containsBlanks" dxfId="2110" priority="738">
      <formula>LEN(TRIM(P4))=0</formula>
    </cfRule>
  </conditionalFormatting>
  <conditionalFormatting sqref="P21:AB21">
    <cfRule type="cellIs" dxfId="2109" priority="736" operator="greaterThan">
      <formula>600</formula>
    </cfRule>
    <cfRule type="containsBlanks" dxfId="2108" priority="737">
      <formula>LEN(TRIM(P21))=0</formula>
    </cfRule>
  </conditionalFormatting>
  <conditionalFormatting sqref="P159:AB159">
    <cfRule type="cellIs" dxfId="2107" priority="694" operator="greaterThan">
      <formula>400</formula>
    </cfRule>
  </conditionalFormatting>
  <conditionalFormatting sqref="P182:AB182">
    <cfRule type="containsBlanks" dxfId="2106" priority="684">
      <formula>LEN(TRIM(P182))=0</formula>
    </cfRule>
    <cfRule type="cellIs" dxfId="2105" priority="685" operator="greaterThan">
      <formula>400</formula>
    </cfRule>
  </conditionalFormatting>
  <conditionalFormatting sqref="P251:AB251">
    <cfRule type="cellIs" dxfId="2104" priority="633" operator="greaterThan">
      <formula>400</formula>
    </cfRule>
    <cfRule type="containsBlanks" dxfId="2103" priority="628">
      <formula>LEN(TRIM(P251))=0</formula>
    </cfRule>
  </conditionalFormatting>
  <conditionalFormatting sqref="P274:AB274">
    <cfRule type="cellIs" dxfId="2102" priority="622" operator="greaterThan">
      <formula>400</formula>
    </cfRule>
    <cfRule type="containsBlanks" dxfId="2101" priority="621">
      <formula>LEN(TRIM(P274))=0</formula>
    </cfRule>
  </conditionalFormatting>
  <conditionalFormatting sqref="P297:AB297">
    <cfRule type="containsBlanks" dxfId="2100" priority="609">
      <formula>LEN(TRIM(P297))=0</formula>
    </cfRule>
    <cfRule type="cellIs" dxfId="2099" priority="610" operator="greaterThan">
      <formula>400</formula>
    </cfRule>
  </conditionalFormatting>
  <conditionalFormatting sqref="P320:AB320">
    <cfRule type="containsBlanks" dxfId="2098" priority="590">
      <formula>LEN(TRIM(P320))=0</formula>
    </cfRule>
    <cfRule type="cellIs" dxfId="2097" priority="591" operator="greaterThan">
      <formula>900</formula>
    </cfRule>
  </conditionalFormatting>
  <conditionalFormatting sqref="P326:AB343">
    <cfRule type="containsBlanks" dxfId="2096" priority="411">
      <formula>LEN(TRIM(P326))=0</formula>
    </cfRule>
  </conditionalFormatting>
  <conditionalFormatting sqref="P343:AB343">
    <cfRule type="cellIs" dxfId="2095" priority="588" operator="greaterThan">
      <formula>1000</formula>
    </cfRule>
  </conditionalFormatting>
  <conditionalFormatting sqref="P349:AB366">
    <cfRule type="containsBlanks" dxfId="2094" priority="581">
      <formula>LEN(TRIM(P349))=0</formula>
    </cfRule>
  </conditionalFormatting>
  <conditionalFormatting sqref="P366:AB366">
    <cfRule type="cellIs" dxfId="2093" priority="582" operator="greaterThan">
      <formula>600</formula>
    </cfRule>
  </conditionalFormatting>
  <conditionalFormatting sqref="P27:AC42">
    <cfRule type="containsBlanks" dxfId="2092" priority="348">
      <formula>LEN(TRIM(P27))=0</formula>
    </cfRule>
  </conditionalFormatting>
  <conditionalFormatting sqref="P44:AC44">
    <cfRule type="cellIs" dxfId="2091" priority="347" operator="greaterThan">
      <formula>270</formula>
    </cfRule>
    <cfRule type="containsBlanks" dxfId="2090" priority="346">
      <formula>LEN(TRIM(P44))=0</formula>
    </cfRule>
  </conditionalFormatting>
  <conditionalFormatting sqref="P90:AC90">
    <cfRule type="containsBlanks" dxfId="2089" priority="342">
      <formula>LEN(TRIM(P90))=0</formula>
    </cfRule>
    <cfRule type="cellIs" dxfId="2088" priority="343" operator="greaterThan">
      <formula>450</formula>
    </cfRule>
  </conditionalFormatting>
  <conditionalFormatting sqref="P96:AC111">
    <cfRule type="containsBlanks" dxfId="2087" priority="339">
      <formula>LEN(TRIM(P96))=0</formula>
    </cfRule>
  </conditionalFormatting>
  <conditionalFormatting sqref="P113:AC113">
    <cfRule type="containsBlanks" dxfId="2086" priority="341">
      <formula>LEN(TRIM(P113))=0</formula>
    </cfRule>
    <cfRule type="cellIs" dxfId="2085" priority="340" operator="greaterThan">
      <formula>400</formula>
    </cfRule>
  </conditionalFormatting>
  <conditionalFormatting sqref="P136:AC136">
    <cfRule type="cellIs" dxfId="2084" priority="338" operator="greaterThan">
      <formula>400</formula>
    </cfRule>
    <cfRule type="containsBlanks" dxfId="2083" priority="337">
      <formula>LEN(TRIM(P136))=0</formula>
    </cfRule>
  </conditionalFormatting>
  <conditionalFormatting sqref="P159:AC159">
    <cfRule type="containsBlanks" dxfId="2082" priority="312">
      <formula>LEN(TRIM(P159))=0</formula>
    </cfRule>
  </conditionalFormatting>
  <conditionalFormatting sqref="P165:AC180">
    <cfRule type="containsBlanks" dxfId="2081" priority="313">
      <formula>LEN(TRIM(P165))=0</formula>
    </cfRule>
  </conditionalFormatting>
  <conditionalFormatting sqref="P280:AC295">
    <cfRule type="containsBlanks" dxfId="2080" priority="334">
      <formula>LEN(TRIM(P280))=0</formula>
    </cfRule>
  </conditionalFormatting>
  <conditionalFormatting sqref="P119:AE134">
    <cfRule type="containsBlanks" dxfId="2079" priority="276">
      <formula>LEN(TRIM(P119))=0</formula>
    </cfRule>
  </conditionalFormatting>
  <conditionalFormatting sqref="P142:AE157">
    <cfRule type="containsBlanks" dxfId="2078" priority="270">
      <formula>LEN(TRIM(P142))=0</formula>
    </cfRule>
  </conditionalFormatting>
  <conditionalFormatting sqref="P234:AE249">
    <cfRule type="containsBlanks" dxfId="2077" priority="272">
      <formula>LEN(TRIM(P234))=0</formula>
    </cfRule>
  </conditionalFormatting>
  <conditionalFormatting sqref="P257:AE272">
    <cfRule type="containsBlanks" dxfId="2076" priority="227">
      <formula>LEN(TRIM(P257))=0</formula>
    </cfRule>
  </conditionalFormatting>
  <conditionalFormatting sqref="P73:AH88">
    <cfRule type="containsBlanks" dxfId="2075" priority="120">
      <formula>LEN(TRIM(P73))=0</formula>
    </cfRule>
  </conditionalFormatting>
  <conditionalFormatting sqref="S321">
    <cfRule type="cellIs" dxfId="2074" priority="759" operator="greaterThan">
      <formula>900</formula>
    </cfRule>
  </conditionalFormatting>
  <conditionalFormatting sqref="S321:S322">
    <cfRule type="containsBlanks" dxfId="2073" priority="758">
      <formula>LEN(TRIM(S321))=0</formula>
    </cfRule>
  </conditionalFormatting>
  <conditionalFormatting sqref="S324">
    <cfRule type="cellIs" dxfId="2072" priority="756" operator="greaterThan">
      <formula>600</formula>
    </cfRule>
    <cfRule type="containsBlanks" dxfId="2071" priority="757">
      <formula>LEN(TRIM(S324))=0</formula>
    </cfRule>
  </conditionalFormatting>
  <conditionalFormatting sqref="S372:S389">
    <cfRule type="containsBlanks" dxfId="2070" priority="577">
      <formula>LEN(TRIM(S372))=0</formula>
    </cfRule>
  </conditionalFormatting>
  <conditionalFormatting sqref="S389">
    <cfRule type="cellIs" dxfId="2069" priority="578" operator="greaterThan">
      <formula>400</formula>
    </cfRule>
  </conditionalFormatting>
  <conditionalFormatting sqref="S321:Y321">
    <cfRule type="cellIs" dxfId="2068" priority="763" operator="greaterThan">
      <formula>900</formula>
    </cfRule>
  </conditionalFormatting>
  <conditionalFormatting sqref="S321:Y322">
    <cfRule type="containsBlanks" dxfId="2067" priority="762">
      <formula>LEN(TRIM(S321))=0</formula>
    </cfRule>
  </conditionalFormatting>
  <conditionalFormatting sqref="S324:Y324">
    <cfRule type="containsBlanks" dxfId="2066" priority="761">
      <formula>LEN(TRIM(S324))=0</formula>
    </cfRule>
    <cfRule type="cellIs" dxfId="2065" priority="760" operator="greaterThan">
      <formula>600</formula>
    </cfRule>
  </conditionalFormatting>
  <conditionalFormatting sqref="U372:U389">
    <cfRule type="containsBlanks" dxfId="2064" priority="575">
      <formula>LEN(TRIM(U372))=0</formula>
    </cfRule>
  </conditionalFormatting>
  <conditionalFormatting sqref="U389">
    <cfRule type="cellIs" dxfId="2063" priority="576" operator="greaterThan">
      <formula>400</formula>
    </cfRule>
  </conditionalFormatting>
  <conditionalFormatting sqref="Y395:Y412">
    <cfRule type="containsBlanks" dxfId="2062" priority="573">
      <formula>LEN(TRIM(Y395))=0</formula>
    </cfRule>
  </conditionalFormatting>
  <conditionalFormatting sqref="Y412">
    <cfRule type="cellIs" dxfId="2061" priority="574" operator="greaterThan">
      <formula>400</formula>
    </cfRule>
  </conditionalFormatting>
  <conditionalFormatting sqref="Y205:AB205">
    <cfRule type="containsBlanks" dxfId="2060" priority="675">
      <formula>LEN(TRIM(Y205))=0</formula>
    </cfRule>
    <cfRule type="cellIs" dxfId="2059" priority="676" operator="greaterThan">
      <formula>400</formula>
    </cfRule>
  </conditionalFormatting>
  <conditionalFormatting sqref="Y188:AC203">
    <cfRule type="containsBlanks" dxfId="2058" priority="318">
      <formula>LEN(TRIM(Y188))=0</formula>
    </cfRule>
  </conditionalFormatting>
  <conditionalFormatting sqref="Z321">
    <cfRule type="cellIs" dxfId="2057" priority="751" operator="greaterThan">
      <formula>900</formula>
    </cfRule>
  </conditionalFormatting>
  <conditionalFormatting sqref="Z321:Z322">
    <cfRule type="containsBlanks" dxfId="2056" priority="750">
      <formula>LEN(TRIM(Z321))=0</formula>
    </cfRule>
  </conditionalFormatting>
  <conditionalFormatting sqref="Z324">
    <cfRule type="containsBlanks" dxfId="2055" priority="749">
      <formula>LEN(TRIM(Z324))=0</formula>
    </cfRule>
    <cfRule type="cellIs" dxfId="2054" priority="748" operator="greaterThan">
      <formula>600</formula>
    </cfRule>
  </conditionalFormatting>
  <conditionalFormatting sqref="Z228:AB228">
    <cfRule type="containsBlanks" dxfId="2053" priority="648">
      <formula>LEN(TRIM(Z228))=0</formula>
    </cfRule>
    <cfRule type="cellIs" dxfId="2052" priority="643" operator="greaterThan">
      <formula>400</formula>
    </cfRule>
  </conditionalFormatting>
  <conditionalFormatting sqref="Z321:AB321">
    <cfRule type="cellIs" dxfId="2051" priority="755" operator="greaterThan">
      <formula>900</formula>
    </cfRule>
  </conditionalFormatting>
  <conditionalFormatting sqref="Z321:AB322">
    <cfRule type="containsBlanks" dxfId="2050" priority="754">
      <formula>LEN(TRIM(Z321))=0</formula>
    </cfRule>
  </conditionalFormatting>
  <conditionalFormatting sqref="Z324:AB324">
    <cfRule type="cellIs" dxfId="2049" priority="752" operator="greaterThan">
      <formula>600</formula>
    </cfRule>
    <cfRule type="containsBlanks" dxfId="2048" priority="753">
      <formula>LEN(TRIM(Z324))=0</formula>
    </cfRule>
  </conditionalFormatting>
  <conditionalFormatting sqref="Z211:AC226">
    <cfRule type="containsBlanks" dxfId="2047" priority="336">
      <formula>LEN(TRIM(Z211))=0</formula>
    </cfRule>
  </conditionalFormatting>
  <conditionalFormatting sqref="AB388:AB392 F390:Z392">
    <cfRule type="containsBlanks" dxfId="2046" priority="552">
      <formula>LEN(TRIM(F388))=0</formula>
    </cfRule>
  </conditionalFormatting>
  <conditionalFormatting sqref="AB395:AB412">
    <cfRule type="containsBlanks" dxfId="2045" priority="569">
      <formula>LEN(TRIM(AB395))=0</formula>
    </cfRule>
  </conditionalFormatting>
  <conditionalFormatting sqref="AB412">
    <cfRule type="cellIs" dxfId="2044" priority="570" operator="greaterThan">
      <formula>400</formula>
    </cfRule>
  </conditionalFormatting>
  <conditionalFormatting sqref="AC4:AC19">
    <cfRule type="containsBlanks" dxfId="2043" priority="392">
      <formula>LEN(TRIM(AC4))=0</formula>
    </cfRule>
  </conditionalFormatting>
  <conditionalFormatting sqref="AC21">
    <cfRule type="cellIs" dxfId="2042" priority="403" operator="greaterThan">
      <formula>600</formula>
    </cfRule>
    <cfRule type="containsBlanks" dxfId="2041" priority="402">
      <formula>LEN(TRIM(AC21))=0</formula>
    </cfRule>
  </conditionalFormatting>
  <conditionalFormatting sqref="AC45">
    <cfRule type="cellIs" dxfId="2040" priority="406" operator="greaterThan">
      <formula>270</formula>
    </cfRule>
  </conditionalFormatting>
  <conditionalFormatting sqref="AC45:AC47">
    <cfRule type="containsBlanks" dxfId="2039" priority="353">
      <formula>LEN(TRIM(AC45))=0</formula>
    </cfRule>
  </conditionalFormatting>
  <conditionalFormatting sqref="AC48">
    <cfRule type="containsBlanks" dxfId="2038" priority="382">
      <formula>LEN(TRIM(AC48))=0</formula>
    </cfRule>
  </conditionalFormatting>
  <conditionalFormatting sqref="AC68">
    <cfRule type="containsBlanks" dxfId="2037" priority="397">
      <formula>LEN(TRIM(AC68))=0</formula>
    </cfRule>
    <cfRule type="cellIs" dxfId="2036" priority="396" operator="greaterThan">
      <formula>500</formula>
    </cfRule>
  </conditionalFormatting>
  <conditionalFormatting sqref="AC68:AC69">
    <cfRule type="cellIs" dxfId="2035" priority="398" operator="greaterThan">
      <formula>500</formula>
    </cfRule>
  </conditionalFormatting>
  <conditionalFormatting sqref="AC68:AC70">
    <cfRule type="containsBlanks" dxfId="2034" priority="352">
      <formula>LEN(TRIM(AC68))=0</formula>
    </cfRule>
  </conditionalFormatting>
  <conditionalFormatting sqref="AC69">
    <cfRule type="cellIs" dxfId="2033" priority="405" operator="greaterThan">
      <formula>500</formula>
    </cfRule>
    <cfRule type="containsBlanks" dxfId="2032" priority="399">
      <formula>LEN(TRIM(AC69))=0</formula>
    </cfRule>
  </conditionalFormatting>
  <conditionalFormatting sqref="AC71">
    <cfRule type="containsBlanks" dxfId="2031" priority="384">
      <formula>LEN(TRIM(AC71))=0</formula>
    </cfRule>
  </conditionalFormatting>
  <conditionalFormatting sqref="AC91">
    <cfRule type="cellIs" dxfId="2030" priority="391" operator="greaterThan">
      <formula>450</formula>
    </cfRule>
  </conditionalFormatting>
  <conditionalFormatting sqref="AC94">
    <cfRule type="containsBlanks" dxfId="2029" priority="386">
      <formula>LEN(TRIM(AC94))=0</formula>
    </cfRule>
  </conditionalFormatting>
  <conditionalFormatting sqref="AC114">
    <cfRule type="cellIs" dxfId="2028" priority="395" operator="greaterThan">
      <formula>400</formula>
    </cfRule>
  </conditionalFormatting>
  <conditionalFormatting sqref="AC114:AC116">
    <cfRule type="containsBlanks" dxfId="2027" priority="350">
      <formula>LEN(TRIM(AC114))=0</formula>
    </cfRule>
  </conditionalFormatting>
  <conditionalFormatting sqref="AC117">
    <cfRule type="containsBlanks" dxfId="2026" priority="388">
      <formula>LEN(TRIM(AC117))=0</formula>
    </cfRule>
  </conditionalFormatting>
  <conditionalFormatting sqref="AC137">
    <cfRule type="cellIs" dxfId="2025" priority="394" operator="greaterThan">
      <formula>400</formula>
    </cfRule>
  </conditionalFormatting>
  <conditionalFormatting sqref="AC137:AC138">
    <cfRule type="containsBlanks" dxfId="2024" priority="400">
      <formula>LEN(TRIM(AC137))=0</formula>
    </cfRule>
  </conditionalFormatting>
  <conditionalFormatting sqref="AC139">
    <cfRule type="containsBlanks" dxfId="2023" priority="349">
      <formula>LEN(TRIM(AC139))=0</formula>
    </cfRule>
  </conditionalFormatting>
  <conditionalFormatting sqref="AC140">
    <cfRule type="containsBlanks" dxfId="2022" priority="390">
      <formula>LEN(TRIM(AC140))=0</formula>
    </cfRule>
  </conditionalFormatting>
  <conditionalFormatting sqref="AC159:AC160">
    <cfRule type="cellIs" dxfId="2021" priority="314" operator="greaterThan">
      <formula>400</formula>
    </cfRule>
  </conditionalFormatting>
  <conditionalFormatting sqref="AC160:AC163">
    <cfRule type="containsBlanks" dxfId="2020" priority="315">
      <formula>LEN(TRIM(AC160))=0</formula>
    </cfRule>
  </conditionalFormatting>
  <conditionalFormatting sqref="AC182:AC183">
    <cfRule type="cellIs" dxfId="2019" priority="317" operator="greaterThan">
      <formula>400</formula>
    </cfRule>
  </conditionalFormatting>
  <conditionalFormatting sqref="AC182:AC186">
    <cfRule type="containsBlanks" dxfId="2018" priority="316">
      <formula>LEN(TRIM(AC182))=0</formula>
    </cfRule>
  </conditionalFormatting>
  <conditionalFormatting sqref="AC205:AC206">
    <cfRule type="cellIs" dxfId="2017" priority="320" operator="greaterThan">
      <formula>400</formula>
    </cfRule>
  </conditionalFormatting>
  <conditionalFormatting sqref="AC205:AC209">
    <cfRule type="containsBlanks" dxfId="2016" priority="319">
      <formula>LEN(TRIM(AC205))=0</formula>
    </cfRule>
  </conditionalFormatting>
  <conditionalFormatting sqref="AC228:AC232">
    <cfRule type="containsBlanks" dxfId="2015" priority="321">
      <formula>LEN(TRIM(AC228))=0</formula>
    </cfRule>
  </conditionalFormatting>
  <conditionalFormatting sqref="AC251:AC252">
    <cfRule type="cellIs" dxfId="2014" priority="322" operator="greaterThan">
      <formula>400</formula>
    </cfRule>
  </conditionalFormatting>
  <conditionalFormatting sqref="AC251:AC255">
    <cfRule type="containsBlanks" dxfId="2013" priority="311">
      <formula>LEN(TRIM(AC251))=0</formula>
    </cfRule>
  </conditionalFormatting>
  <conditionalFormatting sqref="AC274:AC275">
    <cfRule type="cellIs" dxfId="2012" priority="325" operator="greaterThan">
      <formula>400</formula>
    </cfRule>
  </conditionalFormatting>
  <conditionalFormatting sqref="AC274:AC278">
    <cfRule type="containsBlanks" dxfId="2011" priority="324">
      <formula>LEN(TRIM(AC274))=0</formula>
    </cfRule>
  </conditionalFormatting>
  <conditionalFormatting sqref="AC297:AC298">
    <cfRule type="cellIs" dxfId="2010" priority="327" operator="greaterThan">
      <formula>400</formula>
    </cfRule>
  </conditionalFormatting>
  <conditionalFormatting sqref="AC297:AC301">
    <cfRule type="containsBlanks" dxfId="2009" priority="326">
      <formula>LEN(TRIM(AC297))=0</formula>
    </cfRule>
  </conditionalFormatting>
  <conditionalFormatting sqref="AC326:AC347">
    <cfRule type="containsBlanks" dxfId="2008" priority="310">
      <formula>LEN(TRIM(AC326))=0</formula>
    </cfRule>
  </conditionalFormatting>
  <conditionalFormatting sqref="AC343:AC344">
    <cfRule type="cellIs" dxfId="2007" priority="330" operator="greaterThan">
      <formula>1000</formula>
    </cfRule>
  </conditionalFormatting>
  <conditionalFormatting sqref="AC393">
    <cfRule type="containsBlanks" dxfId="2006" priority="332">
      <formula>LEN(TRIM(AC393))=0</formula>
    </cfRule>
    <cfRule type="cellIs" dxfId="2005" priority="331" operator="greaterThan">
      <formula>600</formula>
    </cfRule>
  </conditionalFormatting>
  <conditionalFormatting sqref="AC393:AD393">
    <cfRule type="containsBlanks" dxfId="2004" priority="309">
      <formula>LEN(TRIM(AC393))=0</formula>
    </cfRule>
    <cfRule type="cellIs" dxfId="2003" priority="308" operator="greaterThan">
      <formula>600</formula>
    </cfRule>
  </conditionalFormatting>
  <conditionalFormatting sqref="AC320:AE321">
    <cfRule type="cellIs" dxfId="2002" priority="273" operator="greaterThan">
      <formula>900</formula>
    </cfRule>
  </conditionalFormatting>
  <conditionalFormatting sqref="AC320:AE324">
    <cfRule type="containsBlanks" dxfId="2001" priority="250">
      <formula>LEN(TRIM(AC320))=0</formula>
    </cfRule>
  </conditionalFormatting>
  <conditionalFormatting sqref="AC324:AG324">
    <cfRule type="cellIs" dxfId="2000" priority="123" operator="greaterThan">
      <formula>600</formula>
    </cfRule>
  </conditionalFormatting>
  <conditionalFormatting sqref="AC163:AH163">
    <cfRule type="cellIs" dxfId="1999" priority="53" operator="greaterThan">
      <formula>600</formula>
    </cfRule>
  </conditionalFormatting>
  <conditionalFormatting sqref="AC186:AH186">
    <cfRule type="cellIs" dxfId="1998" priority="58" operator="greaterThan">
      <formula>600</formula>
    </cfRule>
  </conditionalFormatting>
  <conditionalFormatting sqref="AC209:AH209">
    <cfRule type="cellIs" dxfId="1997" priority="64" operator="greaterThan">
      <formula>600</formula>
    </cfRule>
  </conditionalFormatting>
  <conditionalFormatting sqref="AC228:AH229">
    <cfRule type="cellIs" dxfId="1996" priority="7" operator="greaterThan">
      <formula>400</formula>
    </cfRule>
  </conditionalFormatting>
  <conditionalFormatting sqref="AC232:AH232">
    <cfRule type="cellIs" dxfId="1995" priority="69" operator="greaterThan">
      <formula>600</formula>
    </cfRule>
  </conditionalFormatting>
  <conditionalFormatting sqref="AC255:AH255">
    <cfRule type="cellIs" dxfId="1994" priority="74" operator="greaterThan">
      <formula>600</formula>
    </cfRule>
  </conditionalFormatting>
  <conditionalFormatting sqref="AC278:AH278">
    <cfRule type="cellIs" dxfId="1993" priority="84" operator="greaterThan">
      <formula>600</formula>
    </cfRule>
  </conditionalFormatting>
  <conditionalFormatting sqref="AC301:AH301">
    <cfRule type="cellIs" dxfId="1992" priority="97" operator="greaterThan">
      <formula>600</formula>
    </cfRule>
  </conditionalFormatting>
  <conditionalFormatting sqref="AC347:AH347">
    <cfRule type="cellIs" dxfId="1991" priority="102" operator="greaterThan">
      <formula>600</formula>
    </cfRule>
  </conditionalFormatting>
  <conditionalFormatting sqref="AC349:AH369">
    <cfRule type="containsBlanks" dxfId="1990" priority="104">
      <formula>LEN(TRIM(AC349))=0</formula>
    </cfRule>
  </conditionalFormatting>
  <conditionalFormatting sqref="AC366:AH367">
    <cfRule type="cellIs" dxfId="1989" priority="105" operator="greaterThan">
      <formula>600</formula>
    </cfRule>
  </conditionalFormatting>
  <conditionalFormatting sqref="AC370:AH370">
    <cfRule type="cellIs" dxfId="1988" priority="106" operator="greaterThan">
      <formula>600</formula>
    </cfRule>
    <cfRule type="containsBlanks" dxfId="1987" priority="107">
      <formula>LEN(TRIM(AC370))=0</formula>
    </cfRule>
  </conditionalFormatting>
  <conditionalFormatting sqref="AC372:AH392">
    <cfRule type="containsBlanks" dxfId="1986" priority="108">
      <formula>LEN(TRIM(AC372))=0</formula>
    </cfRule>
  </conditionalFormatting>
  <conditionalFormatting sqref="AC389:AH390">
    <cfRule type="cellIs" dxfId="1985" priority="109" operator="greaterThan">
      <formula>400</formula>
    </cfRule>
  </conditionalFormatting>
  <conditionalFormatting sqref="AC390:AH391">
    <cfRule type="containsBlanks" dxfId="1984" priority="110">
      <formula>LEN(TRIM(AC390))=0</formula>
    </cfRule>
  </conditionalFormatting>
  <conditionalFormatting sqref="AC395:AH415">
    <cfRule type="containsBlanks" dxfId="1983" priority="115">
      <formula>LEN(TRIM(AC395))=0</formula>
    </cfRule>
  </conditionalFormatting>
  <conditionalFormatting sqref="AC412:AH413">
    <cfRule type="cellIs" dxfId="1982" priority="116" operator="greaterThan">
      <formula>400</formula>
    </cfRule>
  </conditionalFormatting>
  <conditionalFormatting sqref="AC416:AH416">
    <cfRule type="cellIs" dxfId="1981" priority="117" operator="greaterThan">
      <formula>600</formula>
    </cfRule>
    <cfRule type="containsBlanks" dxfId="1980" priority="118">
      <formula>LEN(TRIM(AC416))=0</formula>
    </cfRule>
  </conditionalFormatting>
  <conditionalFormatting sqref="AD135">
    <cfRule type="cellIs" dxfId="1979" priority="283" operator="greaterThan">
      <formula>600</formula>
    </cfRule>
    <cfRule type="containsBlanks" dxfId="1978" priority="282">
      <formula>LEN(TRIM(AD135))=0</formula>
    </cfRule>
  </conditionalFormatting>
  <conditionalFormatting sqref="AD135:AD140">
    <cfRule type="containsBlanks" dxfId="1977" priority="284">
      <formula>LEN(TRIM(AD135))=0</formula>
    </cfRule>
  </conditionalFormatting>
  <conditionalFormatting sqref="AD136:AD137">
    <cfRule type="cellIs" dxfId="1976" priority="285" operator="greaterThan">
      <formula>400</formula>
    </cfRule>
  </conditionalFormatting>
  <conditionalFormatting sqref="AD280:AD301">
    <cfRule type="containsBlanks" dxfId="1975" priority="306">
      <formula>LEN(TRIM(AD280))=0</formula>
    </cfRule>
  </conditionalFormatting>
  <conditionalFormatting sqref="AD296">
    <cfRule type="containsBlanks" dxfId="1974" priority="302">
      <formula>LEN(TRIM(AD296))=0</formula>
    </cfRule>
    <cfRule type="cellIs" dxfId="1973" priority="301" operator="greaterThan">
      <formula>600</formula>
    </cfRule>
    <cfRule type="containsBlanks" dxfId="1972" priority="300">
      <formula>LEN(TRIM(AD296))=0</formula>
    </cfRule>
    <cfRule type="cellIs" dxfId="1971" priority="299" operator="greaterThan">
      <formula>600</formula>
    </cfRule>
    <cfRule type="containsBlanks" dxfId="1970" priority="298">
      <formula>LEN(TRIM(AD296))=0</formula>
    </cfRule>
    <cfRule type="cellIs" dxfId="1969" priority="303" operator="greaterThan">
      <formula>600</formula>
    </cfRule>
    <cfRule type="containsBlanks" dxfId="1968" priority="304">
      <formula>LEN(TRIM(AD296))=0</formula>
    </cfRule>
    <cfRule type="cellIs" dxfId="1967" priority="305" operator="greaterThan">
      <formula>600</formula>
    </cfRule>
  </conditionalFormatting>
  <conditionalFormatting sqref="AD297:AD298">
    <cfRule type="cellIs" dxfId="1966" priority="307" operator="greaterThan">
      <formula>400</formula>
    </cfRule>
  </conditionalFormatting>
  <conditionalFormatting sqref="AD24:AE25">
    <cfRule type="containsBlanks" dxfId="1965" priority="168">
      <formula>LEN(TRIM(AD24))=0</formula>
    </cfRule>
  </conditionalFormatting>
  <conditionalFormatting sqref="AD68:AE71">
    <cfRule type="containsBlanks" dxfId="1964" priority="179">
      <formula>LEN(TRIM(AD68))=0</formula>
    </cfRule>
  </conditionalFormatting>
  <conditionalFormatting sqref="AD69:AE69">
    <cfRule type="cellIs" dxfId="1963" priority="180" operator="greaterThan">
      <formula>500</formula>
    </cfRule>
  </conditionalFormatting>
  <conditionalFormatting sqref="AD89:AE89">
    <cfRule type="cellIs" dxfId="1962" priority="184" operator="greaterThan">
      <formula>600</formula>
    </cfRule>
    <cfRule type="containsBlanks" dxfId="1961" priority="185">
      <formula>LEN(TRIM(AD89))=0</formula>
    </cfRule>
  </conditionalFormatting>
  <conditionalFormatting sqref="AD91:AE94">
    <cfRule type="containsBlanks" dxfId="1960" priority="187">
      <formula>LEN(TRIM(AD91))=0</formula>
    </cfRule>
  </conditionalFormatting>
  <conditionalFormatting sqref="AD112:AE117">
    <cfRule type="containsBlanks" dxfId="1959" priority="191">
      <formula>LEN(TRIM(AD112))=0</formula>
    </cfRule>
  </conditionalFormatting>
  <conditionalFormatting sqref="AD135:AE135">
    <cfRule type="cellIs" dxfId="1958" priority="198" operator="greaterThan">
      <formula>600</formula>
    </cfRule>
    <cfRule type="containsBlanks" dxfId="1957" priority="197">
      <formula>LEN(TRIM(AD135))=0</formula>
    </cfRule>
  </conditionalFormatting>
  <conditionalFormatting sqref="AD160:AE163">
    <cfRule type="containsBlanks" dxfId="1956" priority="204">
      <formula>LEN(TRIM(AD160))=0</formula>
    </cfRule>
  </conditionalFormatting>
  <conditionalFormatting sqref="AD181:AE186">
    <cfRule type="containsBlanks" dxfId="1955" priority="208">
      <formula>LEN(TRIM(AD181))=0</formula>
    </cfRule>
  </conditionalFormatting>
  <conditionalFormatting sqref="AD182:AE183">
    <cfRule type="cellIs" dxfId="1954" priority="209" operator="greaterThan">
      <formula>400</formula>
    </cfRule>
  </conditionalFormatting>
  <conditionalFormatting sqref="AD204:AE209">
    <cfRule type="containsBlanks" dxfId="1953" priority="214">
      <formula>LEN(TRIM(AD204))=0</formula>
    </cfRule>
  </conditionalFormatting>
  <conditionalFormatting sqref="AD205:AE206">
    <cfRule type="cellIs" dxfId="1952" priority="215" operator="greaterThan">
      <formula>400</formula>
    </cfRule>
  </conditionalFormatting>
  <conditionalFormatting sqref="AD211:AE232">
    <cfRule type="containsBlanks" dxfId="1951" priority="219">
      <formula>LEN(TRIM(AD211))=0</formula>
    </cfRule>
  </conditionalFormatting>
  <conditionalFormatting sqref="AD250:AE250">
    <cfRule type="containsBlanks" dxfId="1950" priority="223">
      <formula>LEN(TRIM(AD250))=0</formula>
    </cfRule>
    <cfRule type="cellIs" dxfId="1949" priority="222" operator="greaterThan">
      <formula>600</formula>
    </cfRule>
  </conditionalFormatting>
  <conditionalFormatting sqref="AD250:AE255">
    <cfRule type="containsBlanks" dxfId="1948" priority="159">
      <formula>LEN(TRIM(AD250))=0</formula>
    </cfRule>
  </conditionalFormatting>
  <conditionalFormatting sqref="AD251:AE252">
    <cfRule type="cellIs" dxfId="1947" priority="224" operator="greaterThan">
      <formula>400</formula>
    </cfRule>
  </conditionalFormatting>
  <conditionalFormatting sqref="AD273:AE273">
    <cfRule type="cellIs" dxfId="1946" priority="295" operator="greaterThan">
      <formula>600</formula>
    </cfRule>
    <cfRule type="containsBlanks" dxfId="1945" priority="294">
      <formula>LEN(TRIM(AD273))=0</formula>
    </cfRule>
    <cfRule type="cellIs" dxfId="1944" priority="293" operator="greaterThan">
      <formula>600</formula>
    </cfRule>
    <cfRule type="containsBlanks" dxfId="1943" priority="292">
      <formula>LEN(TRIM(AD273))=0</formula>
    </cfRule>
  </conditionalFormatting>
  <conditionalFormatting sqref="AD273:AE278">
    <cfRule type="containsBlanks" dxfId="1942" priority="296">
      <formula>LEN(TRIM(AD273))=0</formula>
    </cfRule>
  </conditionalFormatting>
  <conditionalFormatting sqref="AD274:AE275">
    <cfRule type="cellIs" dxfId="1941" priority="297" operator="greaterThan">
      <formula>400</formula>
    </cfRule>
  </conditionalFormatting>
  <conditionalFormatting sqref="AD296:AE296">
    <cfRule type="cellIs" dxfId="1940" priority="245" operator="greaterThan">
      <formula>600</formula>
    </cfRule>
  </conditionalFormatting>
  <conditionalFormatting sqref="AD393:AE393">
    <cfRule type="containsBlanks" dxfId="1939" priority="265">
      <formula>LEN(TRIM(AD393))=0</formula>
    </cfRule>
    <cfRule type="cellIs" dxfId="1938" priority="264" operator="greaterThan">
      <formula>600</formula>
    </cfRule>
  </conditionalFormatting>
  <conditionalFormatting sqref="AD96:AF112">
    <cfRule type="containsBlanks" dxfId="1937" priority="3">
      <formula>LEN(TRIM(AD96))=0</formula>
    </cfRule>
  </conditionalFormatting>
  <conditionalFormatting sqref="AD158:AF158">
    <cfRule type="cellIs" dxfId="1936" priority="5" operator="greaterThan">
      <formula>600</formula>
    </cfRule>
  </conditionalFormatting>
  <conditionalFormatting sqref="AD158:AF159">
    <cfRule type="containsBlanks" dxfId="1935" priority="6">
      <formula>LEN(TRIM(AD158))=0</formula>
    </cfRule>
  </conditionalFormatting>
  <conditionalFormatting sqref="AD4:AH19 AG20:AH20">
    <cfRule type="containsBlanks" dxfId="1934" priority="12">
      <formula>LEN(TRIM(AD4))=0</formula>
    </cfRule>
  </conditionalFormatting>
  <conditionalFormatting sqref="AD25:AH25">
    <cfRule type="cellIs" dxfId="1933" priority="15" operator="greaterThan">
      <formula>600</formula>
    </cfRule>
  </conditionalFormatting>
  <conditionalFormatting sqref="AD27:AH47">
    <cfRule type="containsBlanks" dxfId="1932" priority="17">
      <formula>LEN(TRIM(AD27))=0</formula>
    </cfRule>
  </conditionalFormatting>
  <conditionalFormatting sqref="AD43:AH43">
    <cfRule type="cellIs" dxfId="1931" priority="18" operator="greaterThan">
      <formula>600</formula>
    </cfRule>
  </conditionalFormatting>
  <conditionalFormatting sqref="AD44:AH45">
    <cfRule type="cellIs" dxfId="1930" priority="19" operator="greaterThan">
      <formula>270</formula>
    </cfRule>
  </conditionalFormatting>
  <conditionalFormatting sqref="AD48:AH48">
    <cfRule type="cellIs" dxfId="1929" priority="20" operator="greaterThan">
      <formula>600</formula>
    </cfRule>
    <cfRule type="containsBlanks" dxfId="1928" priority="21">
      <formula>LEN(TRIM(AD48))=0</formula>
    </cfRule>
  </conditionalFormatting>
  <conditionalFormatting sqref="AD50:AH68">
    <cfRule type="containsBlanks" dxfId="1927" priority="23">
      <formula>LEN(TRIM(AD50))=0</formula>
    </cfRule>
  </conditionalFormatting>
  <conditionalFormatting sqref="AD66:AH66">
    <cfRule type="cellIs" dxfId="1926" priority="22" operator="greaterThan">
      <formula>600</formula>
    </cfRule>
  </conditionalFormatting>
  <conditionalFormatting sqref="AD67:AH69">
    <cfRule type="cellIs" dxfId="1925" priority="24" operator="greaterThan">
      <formula>500</formula>
    </cfRule>
  </conditionalFormatting>
  <conditionalFormatting sqref="AD71:AH71">
    <cfRule type="cellIs" dxfId="1924" priority="27" operator="greaterThan">
      <formula>600</formula>
    </cfRule>
  </conditionalFormatting>
  <conditionalFormatting sqref="AD73:AH90 AG96:AH113 AD165:AH181">
    <cfRule type="containsBlanks" dxfId="1923" priority="29">
      <formula>LEN(TRIM(AD73))=0</formula>
    </cfRule>
  </conditionalFormatting>
  <conditionalFormatting sqref="AD90:AH91">
    <cfRule type="cellIs" dxfId="1922" priority="32" operator="greaterThan">
      <formula>450</formula>
    </cfRule>
  </conditionalFormatting>
  <conditionalFormatting sqref="AD94:AH94">
    <cfRule type="cellIs" dxfId="1921" priority="34" operator="greaterThan">
      <formula>600</formula>
    </cfRule>
  </conditionalFormatting>
  <conditionalFormatting sqref="AD112:AH112">
    <cfRule type="cellIs" dxfId="1920" priority="36" operator="greaterThan">
      <formula>600</formula>
    </cfRule>
  </conditionalFormatting>
  <conditionalFormatting sqref="AD113:AH114">
    <cfRule type="cellIs" dxfId="1919" priority="38" operator="greaterThan">
      <formula>400</formula>
    </cfRule>
  </conditionalFormatting>
  <conditionalFormatting sqref="AD117:AH117">
    <cfRule type="cellIs" dxfId="1918" priority="40" operator="greaterThan">
      <formula>600</formula>
    </cfRule>
  </conditionalFormatting>
  <conditionalFormatting sqref="AD140:AH140">
    <cfRule type="cellIs" dxfId="1917" priority="47" operator="greaterThan">
      <formula>600</formula>
    </cfRule>
  </conditionalFormatting>
  <conditionalFormatting sqref="AD159:AH160">
    <cfRule type="cellIs" dxfId="1916" priority="50" operator="greaterThan">
      <formula>400</formula>
    </cfRule>
  </conditionalFormatting>
  <conditionalFormatting sqref="AD181:AH181">
    <cfRule type="cellIs" dxfId="1915" priority="55" operator="greaterThan">
      <formula>600</formula>
    </cfRule>
  </conditionalFormatting>
  <conditionalFormatting sqref="AD188:AH204">
    <cfRule type="containsBlanks" dxfId="1914" priority="60">
      <formula>LEN(TRIM(AD188))=0</formula>
    </cfRule>
  </conditionalFormatting>
  <conditionalFormatting sqref="AD204:AH204">
    <cfRule type="cellIs" dxfId="1913" priority="61" operator="greaterThan">
      <formula>600</formula>
    </cfRule>
  </conditionalFormatting>
  <conditionalFormatting sqref="AD227:AH227">
    <cfRule type="cellIs" dxfId="1912" priority="66" operator="greaterThan">
      <formula>600</formula>
    </cfRule>
  </conditionalFormatting>
  <conditionalFormatting sqref="AD273:AH273">
    <cfRule type="cellIs" dxfId="1911" priority="81" operator="greaterThan">
      <formula>600</formula>
    </cfRule>
    <cfRule type="containsBlanks" dxfId="1910" priority="80">
      <formula>LEN(TRIM(AD273))=0</formula>
    </cfRule>
  </conditionalFormatting>
  <conditionalFormatting sqref="AD326:AH346">
    <cfRule type="containsBlanks" dxfId="1909" priority="100">
      <formula>LEN(TRIM(AD326))=0</formula>
    </cfRule>
  </conditionalFormatting>
  <conditionalFormatting sqref="AD343:AH344">
    <cfRule type="cellIs" dxfId="1908" priority="101" operator="greaterThan">
      <formula>1000</formula>
    </cfRule>
  </conditionalFormatting>
  <conditionalFormatting sqref="AD347:AH347">
    <cfRule type="containsBlanks" dxfId="1907" priority="103">
      <formula>LEN(TRIM(AD347))=0</formula>
    </cfRule>
  </conditionalFormatting>
  <conditionalFormatting sqref="AE135:AE140">
    <cfRule type="containsBlanks" dxfId="1906" priority="199">
      <formula>LEN(TRIM(AE135))=0</formula>
    </cfRule>
  </conditionalFormatting>
  <conditionalFormatting sqref="AE136:AE137">
    <cfRule type="cellIs" dxfId="1905" priority="200" operator="greaterThan">
      <formula>400</formula>
    </cfRule>
  </conditionalFormatting>
  <conditionalFormatting sqref="AE280:AE301">
    <cfRule type="containsBlanks" dxfId="1904" priority="246">
      <formula>LEN(TRIM(AE280))=0</formula>
    </cfRule>
  </conditionalFormatting>
  <conditionalFormatting sqref="AE296">
    <cfRule type="containsBlanks" dxfId="1903" priority="240">
      <formula>LEN(TRIM(AE296))=0</formula>
    </cfRule>
    <cfRule type="containsBlanks" dxfId="1902" priority="238">
      <formula>LEN(TRIM(AE296))=0</formula>
    </cfRule>
    <cfRule type="cellIs" dxfId="1901" priority="239" operator="greaterThan">
      <formula>600</formula>
    </cfRule>
    <cfRule type="containsBlanks" dxfId="1900" priority="244">
      <formula>LEN(TRIM(AE296))=0</formula>
    </cfRule>
    <cfRule type="cellIs" dxfId="1899" priority="243" operator="greaterThan">
      <formula>600</formula>
    </cfRule>
    <cfRule type="containsBlanks" dxfId="1898" priority="242">
      <formula>LEN(TRIM(AE296))=0</formula>
    </cfRule>
    <cfRule type="cellIs" dxfId="1897" priority="241" operator="greaterThan">
      <formula>600</formula>
    </cfRule>
  </conditionalFormatting>
  <conditionalFormatting sqref="AE297:AE298">
    <cfRule type="cellIs" dxfId="1896" priority="247" operator="greaterThan">
      <formula>400</formula>
    </cfRule>
  </conditionalFormatting>
  <conditionalFormatting sqref="AE89:AH89">
    <cfRule type="containsBlanks" dxfId="1895" priority="31">
      <formula>LEN(TRIM(AE89))=0</formula>
    </cfRule>
  </conditionalFormatting>
  <conditionalFormatting sqref="AE135:AH135">
    <cfRule type="cellIs" dxfId="1894" priority="44" operator="greaterThan">
      <formula>600</formula>
    </cfRule>
    <cfRule type="containsBlanks" dxfId="1893" priority="43">
      <formula>LEN(TRIM(AE135))=0</formula>
    </cfRule>
  </conditionalFormatting>
  <conditionalFormatting sqref="AE296:AH296">
    <cfRule type="cellIs" dxfId="1892" priority="94" operator="greaterThan">
      <formula>600</formula>
    </cfRule>
  </conditionalFormatting>
  <conditionalFormatting sqref="AE393:AH393">
    <cfRule type="containsBlanks" dxfId="1891" priority="114">
      <formula>LEN(TRIM(AE393))=0</formula>
    </cfRule>
    <cfRule type="cellIs" dxfId="1890" priority="113" operator="greaterThan">
      <formula>600</formula>
    </cfRule>
  </conditionalFormatting>
  <conditionalFormatting sqref="AF89">
    <cfRule type="containsBlanks" dxfId="1889" priority="2">
      <formula>LEN(TRIM(AF89))=0</formula>
    </cfRule>
  </conditionalFormatting>
  <conditionalFormatting sqref="AF135">
    <cfRule type="containsBlanks" dxfId="1888" priority="4">
      <formula>LEN(TRIM(AF135))=0</formula>
    </cfRule>
  </conditionalFormatting>
  <conditionalFormatting sqref="AF159">
    <cfRule type="cellIs" dxfId="1887" priority="51" operator="greaterThan">
      <formula>400</formula>
    </cfRule>
  </conditionalFormatting>
  <conditionalFormatting sqref="AF320:AF321">
    <cfRule type="cellIs" dxfId="1886" priority="122" operator="greaterThan">
      <formula>900</formula>
    </cfRule>
  </conditionalFormatting>
  <conditionalFormatting sqref="AF320:AF322">
    <cfRule type="containsBlanks" dxfId="1885" priority="121">
      <formula>LEN(TRIM(AF320))=0</formula>
    </cfRule>
  </conditionalFormatting>
  <conditionalFormatting sqref="AF324:AG324">
    <cfRule type="containsBlanks" dxfId="1884" priority="124">
      <formula>LEN(TRIM(AF324))=0</formula>
    </cfRule>
  </conditionalFormatting>
  <conditionalFormatting sqref="AF3:AH3">
    <cfRule type="containsText" dxfId="1883" priority="9" operator="containsText" text="dom">
      <formula>NOT(ISERROR(SEARCH("dom",AF3)))</formula>
    </cfRule>
    <cfRule type="containsText" dxfId="1882" priority="10" operator="containsText" text="sáb">
      <formula>NOT(ISERROR(SEARCH("sáb",AF3)))</formula>
    </cfRule>
  </conditionalFormatting>
  <conditionalFormatting sqref="AF25:AH25">
    <cfRule type="containsBlanks" dxfId="1881" priority="16">
      <formula>LEN(TRIM(AF25))=0</formula>
    </cfRule>
  </conditionalFormatting>
  <conditionalFormatting sqref="AF68:AH70">
    <cfRule type="containsBlanks" dxfId="1880" priority="25">
      <formula>LEN(TRIM(AF68))=0</formula>
    </cfRule>
  </conditionalFormatting>
  <conditionalFormatting sqref="AF69:AH69">
    <cfRule type="cellIs" dxfId="1879" priority="26" operator="greaterThan">
      <formula>500</formula>
    </cfRule>
  </conditionalFormatting>
  <conditionalFormatting sqref="AF71:AH71">
    <cfRule type="containsBlanks" dxfId="1878" priority="28">
      <formula>LEN(TRIM(AF71))=0</formula>
    </cfRule>
  </conditionalFormatting>
  <conditionalFormatting sqref="AF89:AH89">
    <cfRule type="cellIs" dxfId="1877" priority="30" operator="greaterThan">
      <formula>600</formula>
    </cfRule>
  </conditionalFormatting>
  <conditionalFormatting sqref="AF91:AH93">
    <cfRule type="containsBlanks" dxfId="1876" priority="33">
      <formula>LEN(TRIM(AF91))=0</formula>
    </cfRule>
  </conditionalFormatting>
  <conditionalFormatting sqref="AF94:AH94">
    <cfRule type="containsBlanks" dxfId="1875" priority="35">
      <formula>LEN(TRIM(AF94))=0</formula>
    </cfRule>
  </conditionalFormatting>
  <conditionalFormatting sqref="AF112:AH112">
    <cfRule type="containsBlanks" dxfId="1874" priority="37">
      <formula>LEN(TRIM(AF112))=0</formula>
    </cfRule>
  </conditionalFormatting>
  <conditionalFormatting sqref="AF113:AH116 AG89:AH90 AG119:AH135">
    <cfRule type="containsBlanks" dxfId="1873" priority="39">
      <formula>LEN(TRIM(AF89))=0</formula>
    </cfRule>
  </conditionalFormatting>
  <conditionalFormatting sqref="AF117:AH117">
    <cfRule type="containsBlanks" dxfId="1872" priority="41">
      <formula>LEN(TRIM(AF117))=0</formula>
    </cfRule>
  </conditionalFormatting>
  <conditionalFormatting sqref="AF119:AH139">
    <cfRule type="containsBlanks" dxfId="1871" priority="45">
      <formula>LEN(TRIM(AF119))=0</formula>
    </cfRule>
  </conditionalFormatting>
  <conditionalFormatting sqref="AF135:AH135">
    <cfRule type="cellIs" dxfId="1870" priority="42" operator="greaterThan">
      <formula>600</formula>
    </cfRule>
  </conditionalFormatting>
  <conditionalFormatting sqref="AF136:AH137">
    <cfRule type="cellIs" dxfId="1869" priority="46" operator="greaterThan">
      <formula>400</formula>
    </cfRule>
  </conditionalFormatting>
  <conditionalFormatting sqref="AF140:AH140">
    <cfRule type="containsBlanks" dxfId="1868" priority="48">
      <formula>LEN(TRIM(AF140))=0</formula>
    </cfRule>
  </conditionalFormatting>
  <conditionalFormatting sqref="AF142:AH158">
    <cfRule type="containsBlanks" dxfId="1867" priority="49">
      <formula>LEN(TRIM(AF142))=0</formula>
    </cfRule>
  </conditionalFormatting>
  <conditionalFormatting sqref="AF160:AH162">
    <cfRule type="containsBlanks" dxfId="1866" priority="52">
      <formula>LEN(TRIM(AF160))=0</formula>
    </cfRule>
  </conditionalFormatting>
  <conditionalFormatting sqref="AF163:AH163">
    <cfRule type="containsBlanks" dxfId="1865" priority="54">
      <formula>LEN(TRIM(AF163))=0</formula>
    </cfRule>
  </conditionalFormatting>
  <conditionalFormatting sqref="AF181:AH185">
    <cfRule type="containsBlanks" dxfId="1864" priority="56">
      <formula>LEN(TRIM(AF181))=0</formula>
    </cfRule>
  </conditionalFormatting>
  <conditionalFormatting sqref="AF182:AH183">
    <cfRule type="cellIs" dxfId="1863" priority="57" operator="greaterThan">
      <formula>400</formula>
    </cfRule>
  </conditionalFormatting>
  <conditionalFormatting sqref="AF186:AH186">
    <cfRule type="containsBlanks" dxfId="1862" priority="59">
      <formula>LEN(TRIM(AF186))=0</formula>
    </cfRule>
  </conditionalFormatting>
  <conditionalFormatting sqref="AF204:AH208">
    <cfRule type="containsBlanks" dxfId="1861" priority="62">
      <formula>LEN(TRIM(AF204))=0</formula>
    </cfRule>
  </conditionalFormatting>
  <conditionalFormatting sqref="AF205:AH206">
    <cfRule type="cellIs" dxfId="1860" priority="63" operator="greaterThan">
      <formula>400</formula>
    </cfRule>
  </conditionalFormatting>
  <conditionalFormatting sqref="AF209:AH209">
    <cfRule type="containsBlanks" dxfId="1859" priority="65">
      <formula>LEN(TRIM(AF209))=0</formula>
    </cfRule>
  </conditionalFormatting>
  <conditionalFormatting sqref="AF211:AH227">
    <cfRule type="containsBlanks" dxfId="1858" priority="67">
      <formula>LEN(TRIM(AF211))=0</formula>
    </cfRule>
  </conditionalFormatting>
  <conditionalFormatting sqref="AF230:AH231">
    <cfRule type="containsBlanks" dxfId="1857" priority="68">
      <formula>LEN(TRIM(AF230))=0</formula>
    </cfRule>
  </conditionalFormatting>
  <conditionalFormatting sqref="AF232:AH232">
    <cfRule type="containsBlanks" dxfId="1856" priority="70">
      <formula>LEN(TRIM(AF232))=0</formula>
    </cfRule>
  </conditionalFormatting>
  <conditionalFormatting sqref="AF234:AH254">
    <cfRule type="containsBlanks" dxfId="1855" priority="1">
      <formula>LEN(TRIM(AF234))=0</formula>
    </cfRule>
  </conditionalFormatting>
  <conditionalFormatting sqref="AF250:AH250">
    <cfRule type="containsBlanks" dxfId="1854" priority="72">
      <formula>LEN(TRIM(AF250))=0</formula>
    </cfRule>
    <cfRule type="cellIs" dxfId="1853" priority="71" operator="greaterThan">
      <formula>600</formula>
    </cfRule>
  </conditionalFormatting>
  <conditionalFormatting sqref="AF251:AH252">
    <cfRule type="cellIs" dxfId="1852" priority="73" operator="greaterThan">
      <formula>400</formula>
    </cfRule>
  </conditionalFormatting>
  <conditionalFormatting sqref="AF255:AH255">
    <cfRule type="containsBlanks" dxfId="1851" priority="75">
      <formula>LEN(TRIM(AF255))=0</formula>
    </cfRule>
  </conditionalFormatting>
  <conditionalFormatting sqref="AF257:AH273">
    <cfRule type="containsBlanks" dxfId="1850" priority="76">
      <formula>LEN(TRIM(AF257))=0</formula>
    </cfRule>
  </conditionalFormatting>
  <conditionalFormatting sqref="AF273:AH273">
    <cfRule type="cellIs" dxfId="1849" priority="79" operator="greaterThan">
      <formula>600</formula>
    </cfRule>
    <cfRule type="containsBlanks" dxfId="1848" priority="78">
      <formula>LEN(TRIM(AF273))=0</formula>
    </cfRule>
    <cfRule type="cellIs" dxfId="1847" priority="77" operator="greaterThan">
      <formula>600</formula>
    </cfRule>
  </conditionalFormatting>
  <conditionalFormatting sqref="AF273:AH277">
    <cfRule type="containsBlanks" dxfId="1846" priority="82">
      <formula>LEN(TRIM(AF273))=0</formula>
    </cfRule>
  </conditionalFormatting>
  <conditionalFormatting sqref="AF274:AH275">
    <cfRule type="cellIs" dxfId="1845" priority="83" operator="greaterThan">
      <formula>400</formula>
    </cfRule>
  </conditionalFormatting>
  <conditionalFormatting sqref="AF278:AH278">
    <cfRule type="containsBlanks" dxfId="1844" priority="85">
      <formula>LEN(TRIM(AF278))=0</formula>
    </cfRule>
  </conditionalFormatting>
  <conditionalFormatting sqref="AF280:AH300">
    <cfRule type="containsBlanks" dxfId="1843" priority="95">
      <formula>LEN(TRIM(AF280))=0</formula>
    </cfRule>
  </conditionalFormatting>
  <conditionalFormatting sqref="AF296:AH296">
    <cfRule type="cellIs" dxfId="1842" priority="86" operator="greaterThan">
      <formula>600</formula>
    </cfRule>
    <cfRule type="containsBlanks" dxfId="1841" priority="87">
      <formula>LEN(TRIM(AF296))=0</formula>
    </cfRule>
    <cfRule type="cellIs" dxfId="1840" priority="88" operator="greaterThan">
      <formula>600</formula>
    </cfRule>
    <cfRule type="containsBlanks" dxfId="1839" priority="89">
      <formula>LEN(TRIM(AF296))=0</formula>
    </cfRule>
    <cfRule type="containsBlanks" dxfId="1838" priority="91">
      <formula>LEN(TRIM(AF296))=0</formula>
    </cfRule>
    <cfRule type="cellIs" dxfId="1837" priority="92" operator="greaterThan">
      <formula>600</formula>
    </cfRule>
    <cfRule type="containsBlanks" dxfId="1836" priority="93">
      <formula>LEN(TRIM(AF296))=0</formula>
    </cfRule>
    <cfRule type="cellIs" dxfId="1835" priority="90" operator="greaterThan">
      <formula>600</formula>
    </cfRule>
  </conditionalFormatting>
  <conditionalFormatting sqref="AF297:AH298">
    <cfRule type="cellIs" dxfId="1834" priority="96" operator="greaterThan">
      <formula>400</formula>
    </cfRule>
  </conditionalFormatting>
  <conditionalFormatting sqref="AF301:AH301">
    <cfRule type="containsBlanks" dxfId="1833" priority="98">
      <formula>LEN(TRIM(AF301))=0</formula>
    </cfRule>
  </conditionalFormatting>
  <conditionalFormatting sqref="AF323:AH323">
    <cfRule type="containsBlanks" dxfId="1832" priority="99">
      <formula>LEN(TRIM(AF323))=0</formula>
    </cfRule>
  </conditionalFormatting>
  <conditionalFormatting sqref="AF393:AH393">
    <cfRule type="containsBlanks" dxfId="1831" priority="112">
      <formula>LEN(TRIM(AF393))=0</formula>
    </cfRule>
    <cfRule type="cellIs" dxfId="1830" priority="111" operator="greaterThan">
      <formula>600</formula>
    </cfRule>
  </conditionalFormatting>
  <conditionalFormatting sqref="AG321">
    <cfRule type="cellIs" dxfId="1829" priority="125" operator="greaterThan">
      <formula>900</formula>
    </cfRule>
  </conditionalFormatting>
  <conditionalFormatting sqref="AG321:AG322">
    <cfRule type="containsBlanks" dxfId="1828" priority="126">
      <formula>LEN(TRIM(AG321))=0</formula>
    </cfRule>
  </conditionalFormatting>
  <conditionalFormatting sqref="AG20:AH20 AD21:AH22 AG23:AH23 AF24:AH24">
    <cfRule type="containsBlanks" dxfId="1827" priority="14">
      <formula>LEN(TRIM(AD20))=0</formula>
    </cfRule>
  </conditionalFormatting>
  <conditionalFormatting sqref="AG20:AH20 AD21:AH22">
    <cfRule type="cellIs" dxfId="1826" priority="13" operator="greaterThan">
      <formula>600</formula>
    </cfRule>
  </conditionalFormatting>
  <conditionalFormatting sqref="AG90:AH90">
    <cfRule type="cellIs" dxfId="1825" priority="127" operator="greaterThan">
      <formula>450</formula>
    </cfRule>
  </conditionalFormatting>
  <conditionalFormatting sqref="AG96:AH113">
    <cfRule type="containsBlanks" dxfId="1824" priority="128">
      <formula>LEN(TRIM(AG96))=0</formula>
    </cfRule>
  </conditionalFormatting>
  <conditionalFormatting sqref="AG113:AH113">
    <cfRule type="cellIs" dxfId="1823" priority="129" operator="greaterThan">
      <formula>400</formula>
    </cfRule>
  </conditionalFormatting>
  <conditionalFormatting sqref="AG135:AH135">
    <cfRule type="cellIs" dxfId="1822" priority="130" operator="greaterThan">
      <formula>600</formula>
    </cfRule>
  </conditionalFormatting>
  <conditionalFormatting sqref="AG142:AH159">
    <cfRule type="containsBlanks" dxfId="1821" priority="131">
      <formula>LEN(TRIM(AG142))=0</formula>
    </cfRule>
  </conditionalFormatting>
  <conditionalFormatting sqref="AG158:AH158">
    <cfRule type="cellIs" dxfId="1820" priority="134" operator="greaterThan">
      <formula>600</formula>
    </cfRule>
    <cfRule type="containsBlanks" dxfId="1819" priority="133">
      <formula>LEN(TRIM(AG158))=0</formula>
    </cfRule>
    <cfRule type="cellIs" dxfId="1818" priority="132" operator="greaterThan">
      <formula>600</formula>
    </cfRule>
  </conditionalFormatting>
  <conditionalFormatting sqref="AG158:AH159">
    <cfRule type="containsBlanks" dxfId="1817" priority="135">
      <formula>LEN(TRIM(AG158))=0</formula>
    </cfRule>
  </conditionalFormatting>
  <conditionalFormatting sqref="AG159:AH159">
    <cfRule type="cellIs" dxfId="1816" priority="136" operator="greaterThan">
      <formula>400</formula>
    </cfRule>
  </conditionalFormatting>
  <conditionalFormatting sqref="AG163:AH163">
    <cfRule type="cellIs" dxfId="1815" priority="141" operator="greaterThan">
      <formula>600</formula>
    </cfRule>
    <cfRule type="cellIs" dxfId="1814" priority="144" operator="greaterThan">
      <formula>600</formula>
    </cfRule>
    <cfRule type="cellIs" dxfId="1813" priority="137" operator="greaterThan">
      <formula>1000</formula>
    </cfRule>
    <cfRule type="containsBlanks" dxfId="1812" priority="145">
      <formula>LEN(TRIM(AG163))=0</formula>
    </cfRule>
    <cfRule type="containsBlanks" dxfId="1811" priority="138">
      <formula>LEN(TRIM(AG163))=0</formula>
    </cfRule>
    <cfRule type="cellIs" dxfId="1810" priority="139" operator="greaterThan">
      <formula>1000</formula>
    </cfRule>
    <cfRule type="containsBlanks" dxfId="1809" priority="140">
      <formula>LEN(TRIM(AG163))=0</formula>
    </cfRule>
    <cfRule type="containsBlanks" dxfId="1808" priority="142">
      <formula>LEN(TRIM(AG163))=0</formula>
    </cfRule>
    <cfRule type="cellIs" dxfId="1807" priority="143" operator="greaterThan">
      <formula>1000</formula>
    </cfRule>
  </conditionalFormatting>
  <conditionalFormatting sqref="AG188:AH203">
    <cfRule type="containsBlanks" dxfId="1806" priority="146">
      <formula>LEN(TRIM(AG188))=0</formula>
    </cfRule>
  </conditionalFormatting>
  <conditionalFormatting sqref="AG227:AH228 AF227:AF229">
    <cfRule type="containsBlanks" dxfId="1805" priority="147">
      <formula>LEN(TRIM(AF227))=0</formula>
    </cfRule>
  </conditionalFormatting>
  <conditionalFormatting sqref="AG228:AH228">
    <cfRule type="cellIs" dxfId="1804" priority="148" operator="greaterThan">
      <formula>400</formula>
    </cfRule>
    <cfRule type="containsBlanks" dxfId="1803" priority="149">
      <formula>LEN(TRIM(AG228))=0</formula>
    </cfRule>
    <cfRule type="cellIs" dxfId="1802" priority="150" operator="greaterThan">
      <formula>400</formula>
    </cfRule>
    <cfRule type="containsBlanks" dxfId="1801" priority="151">
      <formula>LEN(TRIM(AG228))=0</formula>
    </cfRule>
  </conditionalFormatting>
  <conditionalFormatting sqref="AG228:AH229">
    <cfRule type="cellIs" dxfId="1800" priority="152" operator="greaterThan">
      <formula>400</formula>
    </cfRule>
  </conditionalFormatting>
  <conditionalFormatting sqref="AG229:AH229">
    <cfRule type="containsBlanks" dxfId="1799" priority="153">
      <formula>LEN(TRIM(AG229))=0</formula>
    </cfRule>
    <cfRule type="cellIs" dxfId="1798" priority="154" operator="greaterThan">
      <formula>400</formula>
    </cfRule>
  </conditionalFormatting>
  <conditionalFormatting sqref="AG320:AH321">
    <cfRule type="cellIs" dxfId="1797" priority="156" operator="greaterThan">
      <formula>900</formula>
    </cfRule>
  </conditionalFormatting>
  <conditionalFormatting sqref="AG320:AH322 AH319">
    <cfRule type="containsBlanks" dxfId="1796" priority="155">
      <formula>LEN(TRIM(AG319))=0</formula>
    </cfRule>
  </conditionalFormatting>
  <conditionalFormatting sqref="AG324:AH324">
    <cfRule type="cellIs" dxfId="1795" priority="157" operator="greaterThan">
      <formula>600</formula>
    </cfRule>
    <cfRule type="containsBlanks" dxfId="1794" priority="158">
      <formula>LEN(TRIM(AG324))=0</formula>
    </cfRule>
  </conditionalFormatting>
  <dataValidations disablePrompts="1" count="2">
    <dataValidation allowBlank="1" showInputMessage="1" showErrorMessage="1" prompt="Insira o ano para este calendário mensal" sqref="A2" xr:uid="{00000000-0002-0000-06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6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L434"/>
  <sheetViews>
    <sheetView tabSelected="1" zoomScaleNormal="100" workbookViewId="0">
      <pane xSplit="3" ySplit="3" topLeftCell="D14" activePane="bottomRight" state="frozen"/>
      <selection activeCell="W410" sqref="W410"/>
      <selection pane="topRight" activeCell="W410" sqref="W410"/>
      <selection pane="bottomLeft" activeCell="W410" sqref="W410"/>
      <selection pane="bottomRight" activeCell="X13" sqref="X13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customWidth="1"/>
    <col min="18" max="18" width="4.875" customWidth="1"/>
    <col min="19" max="19" width="7.37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3" width="5.25" customWidth="1"/>
    <col min="34" max="34" width="9" customWidth="1"/>
    <col min="35" max="35" width="12.125" customWidth="1"/>
    <col min="36" max="36" width="27.25" bestFit="1" customWidth="1"/>
    <col min="39" max="39" width="10.125" customWidth="1"/>
  </cols>
  <sheetData>
    <row r="1" spans="1:35" ht="31.7" customHeight="1" thickBot="1" x14ac:dyDescent="0.4">
      <c r="A1" s="174" t="s">
        <v>144</v>
      </c>
      <c r="B1" s="180" t="s">
        <v>145</v>
      </c>
      <c r="C1" s="175" t="s">
        <v>23</v>
      </c>
      <c r="D1" s="279"/>
      <c r="E1" s="279"/>
      <c r="F1" s="279"/>
      <c r="G1" s="173"/>
      <c r="H1" s="173"/>
      <c r="I1" s="173"/>
      <c r="J1" s="173"/>
      <c r="K1" s="285" t="s">
        <v>165</v>
      </c>
      <c r="L1" s="279"/>
      <c r="M1" s="279"/>
      <c r="N1" s="279"/>
      <c r="O1" s="279"/>
      <c r="P1" s="279"/>
      <c r="Q1" s="279"/>
      <c r="R1" s="279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88"/>
    </row>
    <row r="2" spans="1:35" ht="18" customHeight="1" thickBot="1" x14ac:dyDescent="0.4">
      <c r="A2" s="176">
        <v>2026</v>
      </c>
      <c r="B2" s="184" t="s">
        <v>233</v>
      </c>
      <c r="C2" s="178">
        <f>DATE(A2,MATCH(B2,{"JANEIRO";"FEVEREIRO";"MARÇO";"ABRIL";"MAIO";"JUNHO";"JULHO";"AGOSTO";"SETEMBRO";"OUTUBRO";"NOVEMBRO";"DEZEMBRO"},0),1)</f>
        <v>46174</v>
      </c>
      <c r="D2" s="280">
        <f t="shared" ref="D2:F2" si="0">IF(ISERROR(DATE($A$2,$B$3,COLUMN()-3)),"",DAY(DATE($A$2,$B$3,COLUMN()-3)))</f>
        <v>1</v>
      </c>
      <c r="E2" s="280">
        <f t="shared" si="0"/>
        <v>2</v>
      </c>
      <c r="F2" s="280">
        <f t="shared" si="0"/>
        <v>3</v>
      </c>
      <c r="G2" s="142">
        <f t="shared" ref="G2:AG2" si="1">IF(ISERROR(DATE($A$2,$B$3,COLUMN()-3)),"",DAY(DATE($A$2,$B$3,COLUMN()-3)))</f>
        <v>4</v>
      </c>
      <c r="H2" s="142">
        <f t="shared" si="1"/>
        <v>5</v>
      </c>
      <c r="I2" s="142">
        <f t="shared" si="1"/>
        <v>6</v>
      </c>
      <c r="J2" s="142">
        <f t="shared" si="1"/>
        <v>7</v>
      </c>
      <c r="K2" s="280">
        <f t="shared" si="1"/>
        <v>8</v>
      </c>
      <c r="L2" s="280">
        <f t="shared" si="1"/>
        <v>9</v>
      </c>
      <c r="M2" s="280">
        <f t="shared" si="1"/>
        <v>10</v>
      </c>
      <c r="N2" s="280">
        <f t="shared" si="1"/>
        <v>11</v>
      </c>
      <c r="O2" s="280">
        <f t="shared" si="1"/>
        <v>12</v>
      </c>
      <c r="P2" s="280">
        <f t="shared" si="1"/>
        <v>13</v>
      </c>
      <c r="Q2" s="280">
        <f t="shared" si="1"/>
        <v>14</v>
      </c>
      <c r="R2" s="280">
        <f t="shared" si="1"/>
        <v>15</v>
      </c>
      <c r="S2" s="142">
        <f t="shared" si="1"/>
        <v>16</v>
      </c>
      <c r="T2" s="142">
        <f t="shared" si="1"/>
        <v>17</v>
      </c>
      <c r="U2" s="142">
        <f t="shared" si="1"/>
        <v>18</v>
      </c>
      <c r="V2" s="142">
        <f t="shared" si="1"/>
        <v>19</v>
      </c>
      <c r="W2" s="142">
        <f t="shared" si="1"/>
        <v>20</v>
      </c>
      <c r="X2" s="142">
        <f t="shared" si="1"/>
        <v>21</v>
      </c>
      <c r="Y2" s="142">
        <f t="shared" si="1"/>
        <v>22</v>
      </c>
      <c r="Z2" s="142">
        <f t="shared" si="1"/>
        <v>23</v>
      </c>
      <c r="AA2" s="142">
        <f t="shared" si="1"/>
        <v>24</v>
      </c>
      <c r="AB2" s="142">
        <f t="shared" si="1"/>
        <v>25</v>
      </c>
      <c r="AC2" s="142">
        <f t="shared" si="1"/>
        <v>26</v>
      </c>
      <c r="AD2" s="142">
        <f t="shared" si="1"/>
        <v>27</v>
      </c>
      <c r="AE2" s="142">
        <f t="shared" si="1"/>
        <v>28</v>
      </c>
      <c r="AF2" s="142">
        <f t="shared" si="1"/>
        <v>29</v>
      </c>
      <c r="AG2" s="142">
        <f t="shared" si="1"/>
        <v>30</v>
      </c>
      <c r="AH2" s="289"/>
    </row>
    <row r="3" spans="1:35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6</v>
      </c>
      <c r="C3" s="177"/>
      <c r="D3" s="281" t="str">
        <f t="shared" ref="D3:F3" si="2">IF(D2="","",TEXT(DATE($A$2,$B$3,D2),"ddd"))</f>
        <v>seg</v>
      </c>
      <c r="E3" s="281" t="str">
        <f t="shared" si="2"/>
        <v>ter</v>
      </c>
      <c r="F3" s="281" t="str">
        <f t="shared" si="2"/>
        <v>qua</v>
      </c>
      <c r="G3" s="108" t="str">
        <f t="shared" ref="G3:AG3" si="3">IF(G2="","",TEXT(DATE($A$2,$B$3,G2),"ddd"))</f>
        <v>qui</v>
      </c>
      <c r="H3" s="108" t="str">
        <f t="shared" si="3"/>
        <v>sex</v>
      </c>
      <c r="I3" s="108" t="str">
        <f t="shared" si="3"/>
        <v>sáb</v>
      </c>
      <c r="J3" s="108" t="str">
        <f t="shared" si="3"/>
        <v>dom</v>
      </c>
      <c r="K3" s="281" t="str">
        <f t="shared" si="3"/>
        <v>seg</v>
      </c>
      <c r="L3" s="281" t="str">
        <f t="shared" si="3"/>
        <v>ter</v>
      </c>
      <c r="M3" s="281" t="str">
        <f t="shared" si="3"/>
        <v>qua</v>
      </c>
      <c r="N3" s="281" t="str">
        <f t="shared" si="3"/>
        <v>qui</v>
      </c>
      <c r="O3" s="281" t="str">
        <f t="shared" si="3"/>
        <v>sex</v>
      </c>
      <c r="P3" s="281" t="str">
        <f t="shared" si="3"/>
        <v>sáb</v>
      </c>
      <c r="Q3" s="281" t="str">
        <f t="shared" si="3"/>
        <v>dom</v>
      </c>
      <c r="R3" s="281" t="str">
        <f t="shared" si="3"/>
        <v>seg</v>
      </c>
      <c r="S3" s="108" t="str">
        <f t="shared" si="3"/>
        <v>ter</v>
      </c>
      <c r="T3" s="108" t="str">
        <f t="shared" si="3"/>
        <v>qua</v>
      </c>
      <c r="U3" s="108" t="str">
        <f t="shared" si="3"/>
        <v>qui</v>
      </c>
      <c r="V3" s="108" t="str">
        <f t="shared" si="3"/>
        <v>sex</v>
      </c>
      <c r="W3" s="108" t="str">
        <f t="shared" si="3"/>
        <v>sáb</v>
      </c>
      <c r="X3" s="108" t="str">
        <f t="shared" si="3"/>
        <v>dom</v>
      </c>
      <c r="Y3" s="108" t="str">
        <f t="shared" si="3"/>
        <v>seg</v>
      </c>
      <c r="Z3" s="108" t="str">
        <f t="shared" si="3"/>
        <v>ter</v>
      </c>
      <c r="AA3" s="108" t="str">
        <f t="shared" si="3"/>
        <v>qua</v>
      </c>
      <c r="AB3" s="108" t="str">
        <f t="shared" si="3"/>
        <v>qui</v>
      </c>
      <c r="AC3" s="108" t="str">
        <f t="shared" si="3"/>
        <v>sex</v>
      </c>
      <c r="AD3" s="108" t="str">
        <f t="shared" si="3"/>
        <v>sáb</v>
      </c>
      <c r="AE3" s="108" t="str">
        <f t="shared" si="3"/>
        <v>dom</v>
      </c>
      <c r="AF3" s="108" t="str">
        <f t="shared" si="3"/>
        <v>seg</v>
      </c>
      <c r="AG3" s="108" t="str">
        <f t="shared" si="3"/>
        <v>ter</v>
      </c>
      <c r="AH3" s="290"/>
      <c r="AI3" s="185" t="s">
        <v>166</v>
      </c>
    </row>
    <row r="4" spans="1:35" ht="16.5" thickBot="1" x14ac:dyDescent="0.3">
      <c r="A4" s="291" t="s">
        <v>147</v>
      </c>
      <c r="B4" s="294" t="s">
        <v>2</v>
      </c>
      <c r="C4" s="295"/>
      <c r="D4" s="268">
        <v>0</v>
      </c>
      <c r="E4" s="268">
        <v>0</v>
      </c>
      <c r="F4" s="268">
        <v>0</v>
      </c>
      <c r="G4" s="187"/>
      <c r="H4" s="268">
        <v>0</v>
      </c>
      <c r="I4" s="109"/>
      <c r="J4" s="187"/>
      <c r="K4" s="268">
        <v>0</v>
      </c>
      <c r="L4" s="268">
        <v>0</v>
      </c>
      <c r="M4" s="268">
        <v>0</v>
      </c>
      <c r="N4" s="268">
        <v>0</v>
      </c>
      <c r="O4" s="268">
        <v>0</v>
      </c>
      <c r="P4" s="268"/>
      <c r="Q4" s="268"/>
      <c r="R4" s="268">
        <v>0</v>
      </c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 t="shared" ref="AH4:AH25" si="4">SUM(D4:AG4)</f>
        <v>0</v>
      </c>
      <c r="AI4" s="186"/>
    </row>
    <row r="5" spans="1:35" ht="15.75" x14ac:dyDescent="0.25">
      <c r="A5" s="292"/>
      <c r="B5" s="296" t="s">
        <v>3</v>
      </c>
      <c r="C5" s="99" t="s">
        <v>102</v>
      </c>
      <c r="D5" s="269">
        <v>7</v>
      </c>
      <c r="E5" s="269">
        <v>5</v>
      </c>
      <c r="F5" s="269">
        <v>9</v>
      </c>
      <c r="G5" s="188"/>
      <c r="H5" s="269">
        <v>11</v>
      </c>
      <c r="I5" s="181"/>
      <c r="J5" s="188"/>
      <c r="K5" s="269">
        <v>10</v>
      </c>
      <c r="L5" s="269">
        <v>4</v>
      </c>
      <c r="M5" s="269">
        <v>10</v>
      </c>
      <c r="N5" s="269">
        <v>15</v>
      </c>
      <c r="O5" s="269">
        <v>4</v>
      </c>
      <c r="P5" s="269"/>
      <c r="Q5" s="269"/>
      <c r="R5" s="269">
        <v>13</v>
      </c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 t="shared" si="4"/>
        <v>88</v>
      </c>
      <c r="AI5" s="186"/>
    </row>
    <row r="6" spans="1:35" ht="15.75" x14ac:dyDescent="0.25">
      <c r="A6" s="292"/>
      <c r="B6" s="296"/>
      <c r="C6" s="99" t="s">
        <v>103</v>
      </c>
      <c r="D6" s="269">
        <v>0</v>
      </c>
      <c r="E6" s="269">
        <v>0</v>
      </c>
      <c r="F6" s="269">
        <v>0</v>
      </c>
      <c r="G6" s="188"/>
      <c r="H6" s="269">
        <v>0</v>
      </c>
      <c r="I6" s="181"/>
      <c r="J6" s="188"/>
      <c r="K6" s="269">
        <v>0</v>
      </c>
      <c r="L6" s="269">
        <v>0</v>
      </c>
      <c r="M6" s="269">
        <v>0</v>
      </c>
      <c r="N6" s="269">
        <v>0</v>
      </c>
      <c r="O6" s="269">
        <v>0</v>
      </c>
      <c r="P6" s="269"/>
      <c r="Q6" s="269"/>
      <c r="R6" s="269">
        <v>0</v>
      </c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 t="shared" si="4"/>
        <v>0</v>
      </c>
    </row>
    <row r="7" spans="1:35" ht="15.75" x14ac:dyDescent="0.25">
      <c r="A7" s="292"/>
      <c r="B7" s="296"/>
      <c r="C7" s="99" t="s">
        <v>117</v>
      </c>
      <c r="D7" s="269">
        <v>3</v>
      </c>
      <c r="E7" s="269">
        <v>6</v>
      </c>
      <c r="F7" s="269">
        <v>5</v>
      </c>
      <c r="G7" s="188"/>
      <c r="H7" s="269">
        <v>3</v>
      </c>
      <c r="I7" s="181"/>
      <c r="J7" s="188"/>
      <c r="K7" s="269">
        <v>3</v>
      </c>
      <c r="L7" s="269">
        <v>2</v>
      </c>
      <c r="M7" s="269">
        <v>4</v>
      </c>
      <c r="N7" s="269">
        <v>6</v>
      </c>
      <c r="O7" s="269">
        <v>4</v>
      </c>
      <c r="P7" s="269"/>
      <c r="Q7" s="269"/>
      <c r="R7" s="269">
        <v>9</v>
      </c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 t="shared" si="4"/>
        <v>45</v>
      </c>
    </row>
    <row r="8" spans="1:35" ht="15.75" x14ac:dyDescent="0.25">
      <c r="A8" s="292"/>
      <c r="B8" s="296"/>
      <c r="C8" s="99" t="s">
        <v>118</v>
      </c>
      <c r="D8" s="269">
        <v>0</v>
      </c>
      <c r="E8" s="269">
        <v>0</v>
      </c>
      <c r="F8" s="269">
        <v>0</v>
      </c>
      <c r="G8" s="188"/>
      <c r="H8" s="269">
        <v>0</v>
      </c>
      <c r="I8" s="181"/>
      <c r="J8" s="188"/>
      <c r="K8" s="269">
        <v>0</v>
      </c>
      <c r="L8" s="269">
        <v>0</v>
      </c>
      <c r="M8" s="269">
        <v>0</v>
      </c>
      <c r="N8" s="269">
        <v>0</v>
      </c>
      <c r="O8" s="269">
        <v>0</v>
      </c>
      <c r="P8" s="269"/>
      <c r="Q8" s="269"/>
      <c r="R8" s="269">
        <v>0</v>
      </c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 t="shared" si="4"/>
        <v>0</v>
      </c>
    </row>
    <row r="9" spans="1:35" ht="15.75" x14ac:dyDescent="0.25">
      <c r="A9" s="292"/>
      <c r="B9" s="296"/>
      <c r="C9" s="99" t="s">
        <v>104</v>
      </c>
      <c r="D9" s="269">
        <v>141</v>
      </c>
      <c r="E9" s="269">
        <v>186</v>
      </c>
      <c r="F9" s="269">
        <v>171</v>
      </c>
      <c r="G9" s="188"/>
      <c r="H9" s="269">
        <v>190</v>
      </c>
      <c r="I9" s="181"/>
      <c r="J9" s="188"/>
      <c r="K9" s="269">
        <v>182</v>
      </c>
      <c r="L9" s="269">
        <v>143</v>
      </c>
      <c r="M9" s="269">
        <v>248</v>
      </c>
      <c r="N9" s="269">
        <v>161</v>
      </c>
      <c r="O9" s="269">
        <v>202</v>
      </c>
      <c r="P9" s="269"/>
      <c r="Q9" s="269"/>
      <c r="R9" s="269">
        <v>189</v>
      </c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 t="shared" si="4"/>
        <v>1813</v>
      </c>
    </row>
    <row r="10" spans="1:35" ht="15.75" x14ac:dyDescent="0.25">
      <c r="A10" s="292"/>
      <c r="B10" s="296"/>
      <c r="C10" s="99" t="s">
        <v>105</v>
      </c>
      <c r="D10" s="269">
        <v>0</v>
      </c>
      <c r="E10" s="269">
        <v>0</v>
      </c>
      <c r="F10" s="269">
        <v>0</v>
      </c>
      <c r="G10" s="188"/>
      <c r="H10" s="269">
        <v>0</v>
      </c>
      <c r="I10" s="181"/>
      <c r="J10" s="188"/>
      <c r="K10" s="269">
        <v>0</v>
      </c>
      <c r="L10" s="269">
        <v>0</v>
      </c>
      <c r="M10" s="269">
        <v>0</v>
      </c>
      <c r="N10" s="269">
        <v>0</v>
      </c>
      <c r="O10" s="269">
        <v>0</v>
      </c>
      <c r="P10" s="269"/>
      <c r="Q10" s="269"/>
      <c r="R10" s="269">
        <v>0</v>
      </c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 t="shared" si="4"/>
        <v>0</v>
      </c>
    </row>
    <row r="11" spans="1:35" ht="15.75" x14ac:dyDescent="0.25">
      <c r="A11" s="292"/>
      <c r="B11" s="296"/>
      <c r="C11" s="99" t="s">
        <v>106</v>
      </c>
      <c r="D11" s="269">
        <v>21</v>
      </c>
      <c r="E11" s="269">
        <v>24</v>
      </c>
      <c r="F11" s="269">
        <v>25</v>
      </c>
      <c r="G11" s="188"/>
      <c r="H11" s="269">
        <v>38</v>
      </c>
      <c r="I11" s="181"/>
      <c r="J11" s="188"/>
      <c r="K11" s="269">
        <v>23</v>
      </c>
      <c r="L11" s="269">
        <v>16</v>
      </c>
      <c r="M11" s="269">
        <v>34</v>
      </c>
      <c r="N11" s="269">
        <v>30</v>
      </c>
      <c r="O11" s="269">
        <v>25</v>
      </c>
      <c r="P11" s="269"/>
      <c r="Q11" s="269"/>
      <c r="R11" s="269">
        <v>29</v>
      </c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 t="shared" si="4"/>
        <v>265</v>
      </c>
    </row>
    <row r="12" spans="1:35" ht="15.75" x14ac:dyDescent="0.25">
      <c r="A12" s="292"/>
      <c r="B12" s="296"/>
      <c r="C12" s="99" t="s">
        <v>107</v>
      </c>
      <c r="D12" s="269">
        <v>0</v>
      </c>
      <c r="E12" s="269">
        <v>0</v>
      </c>
      <c r="F12" s="269">
        <v>0</v>
      </c>
      <c r="G12" s="188"/>
      <c r="H12" s="269">
        <v>0</v>
      </c>
      <c r="I12" s="181"/>
      <c r="J12" s="188"/>
      <c r="K12" s="269">
        <v>0</v>
      </c>
      <c r="L12" s="269">
        <v>0</v>
      </c>
      <c r="M12" s="269">
        <v>0</v>
      </c>
      <c r="N12" s="269">
        <v>0</v>
      </c>
      <c r="O12" s="269">
        <v>0</v>
      </c>
      <c r="P12" s="269"/>
      <c r="Q12" s="269"/>
      <c r="R12" s="269">
        <v>0</v>
      </c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 t="shared" si="4"/>
        <v>0</v>
      </c>
    </row>
    <row r="13" spans="1:35" ht="15.75" x14ac:dyDescent="0.25">
      <c r="A13" s="292"/>
      <c r="B13" s="296"/>
      <c r="C13" s="99" t="s">
        <v>108</v>
      </c>
      <c r="D13" s="269">
        <v>174</v>
      </c>
      <c r="E13" s="269">
        <v>177</v>
      </c>
      <c r="F13" s="269">
        <v>183</v>
      </c>
      <c r="G13" s="188"/>
      <c r="H13" s="269">
        <v>159</v>
      </c>
      <c r="I13" s="181"/>
      <c r="J13" s="188"/>
      <c r="K13" s="269">
        <v>179</v>
      </c>
      <c r="L13" s="269">
        <v>156</v>
      </c>
      <c r="M13" s="269">
        <v>181</v>
      </c>
      <c r="N13" s="269">
        <v>155</v>
      </c>
      <c r="O13" s="269">
        <v>171</v>
      </c>
      <c r="P13" s="269"/>
      <c r="Q13" s="269"/>
      <c r="R13" s="269">
        <v>176</v>
      </c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 t="shared" si="4"/>
        <v>1711</v>
      </c>
    </row>
    <row r="14" spans="1:35" ht="15.75" x14ac:dyDescent="0.25">
      <c r="A14" s="292"/>
      <c r="B14" s="296"/>
      <c r="C14" s="99" t="s">
        <v>109</v>
      </c>
      <c r="D14" s="269">
        <v>0</v>
      </c>
      <c r="E14" s="269">
        <v>0</v>
      </c>
      <c r="F14" s="269">
        <v>0</v>
      </c>
      <c r="G14" s="188"/>
      <c r="H14" s="269">
        <v>0</v>
      </c>
      <c r="I14" s="181"/>
      <c r="J14" s="188"/>
      <c r="K14" s="269">
        <v>0</v>
      </c>
      <c r="L14" s="269">
        <v>0</v>
      </c>
      <c r="M14" s="269">
        <v>0</v>
      </c>
      <c r="N14" s="269">
        <v>0</v>
      </c>
      <c r="O14" s="269">
        <v>0</v>
      </c>
      <c r="P14" s="269"/>
      <c r="Q14" s="269"/>
      <c r="R14" s="269">
        <v>0</v>
      </c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 t="shared" si="4"/>
        <v>0</v>
      </c>
    </row>
    <row r="15" spans="1:35" ht="15.75" x14ac:dyDescent="0.25">
      <c r="A15" s="292"/>
      <c r="B15" s="296"/>
      <c r="C15" s="99" t="s">
        <v>110</v>
      </c>
      <c r="D15" s="269">
        <v>2</v>
      </c>
      <c r="E15" s="269">
        <v>7</v>
      </c>
      <c r="F15" s="269">
        <v>14</v>
      </c>
      <c r="G15" s="188"/>
      <c r="H15" s="269">
        <v>13</v>
      </c>
      <c r="I15" s="181"/>
      <c r="J15" s="188"/>
      <c r="K15" s="269">
        <v>18</v>
      </c>
      <c r="L15" s="269">
        <v>6</v>
      </c>
      <c r="M15" s="269">
        <v>23</v>
      </c>
      <c r="N15" s="269">
        <v>13</v>
      </c>
      <c r="O15" s="269">
        <v>18</v>
      </c>
      <c r="P15" s="269"/>
      <c r="Q15" s="269"/>
      <c r="R15" s="269">
        <v>12</v>
      </c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 t="shared" si="4"/>
        <v>126</v>
      </c>
    </row>
    <row r="16" spans="1:35" ht="15.75" x14ac:dyDescent="0.25">
      <c r="A16" s="292"/>
      <c r="B16" s="296"/>
      <c r="C16" s="99" t="s">
        <v>111</v>
      </c>
      <c r="D16" s="269">
        <v>0</v>
      </c>
      <c r="E16" s="269">
        <v>0</v>
      </c>
      <c r="F16" s="269">
        <v>0</v>
      </c>
      <c r="G16" s="188"/>
      <c r="H16" s="269">
        <v>0</v>
      </c>
      <c r="I16" s="181"/>
      <c r="J16" s="188"/>
      <c r="K16" s="269">
        <v>0</v>
      </c>
      <c r="L16" s="269">
        <v>0</v>
      </c>
      <c r="M16" s="269">
        <v>0</v>
      </c>
      <c r="N16" s="269">
        <v>0</v>
      </c>
      <c r="O16" s="269">
        <v>0</v>
      </c>
      <c r="P16" s="269"/>
      <c r="Q16" s="269"/>
      <c r="R16" s="269">
        <v>0</v>
      </c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 t="shared" si="4"/>
        <v>0</v>
      </c>
    </row>
    <row r="17" spans="1:35" ht="15.75" x14ac:dyDescent="0.25">
      <c r="A17" s="292"/>
      <c r="B17" s="296"/>
      <c r="C17" s="99" t="s">
        <v>112</v>
      </c>
      <c r="D17" s="269">
        <v>60</v>
      </c>
      <c r="E17" s="269">
        <v>72</v>
      </c>
      <c r="F17" s="269">
        <v>67</v>
      </c>
      <c r="G17" s="188"/>
      <c r="H17" s="269">
        <v>62</v>
      </c>
      <c r="I17" s="181"/>
      <c r="J17" s="188"/>
      <c r="K17" s="269">
        <v>75</v>
      </c>
      <c r="L17" s="269">
        <v>63</v>
      </c>
      <c r="M17" s="269">
        <v>134</v>
      </c>
      <c r="N17" s="269">
        <v>60</v>
      </c>
      <c r="O17" s="269">
        <v>103</v>
      </c>
      <c r="P17" s="269"/>
      <c r="Q17" s="269"/>
      <c r="R17" s="269">
        <v>91</v>
      </c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 t="shared" si="4"/>
        <v>787</v>
      </c>
    </row>
    <row r="18" spans="1:35" ht="15.75" x14ac:dyDescent="0.25">
      <c r="A18" s="292"/>
      <c r="B18" s="296"/>
      <c r="C18" s="99" t="s">
        <v>113</v>
      </c>
      <c r="D18" s="269">
        <v>3</v>
      </c>
      <c r="E18" s="269">
        <v>3</v>
      </c>
      <c r="F18" s="269">
        <v>4</v>
      </c>
      <c r="G18" s="188"/>
      <c r="H18" s="269">
        <v>5</v>
      </c>
      <c r="I18" s="181"/>
      <c r="J18" s="188"/>
      <c r="K18" s="269">
        <v>5</v>
      </c>
      <c r="L18" s="269">
        <v>5</v>
      </c>
      <c r="M18" s="269">
        <v>11</v>
      </c>
      <c r="N18" s="269">
        <v>5</v>
      </c>
      <c r="O18" s="269">
        <v>7</v>
      </c>
      <c r="P18" s="269"/>
      <c r="Q18" s="269"/>
      <c r="R18" s="269">
        <v>9</v>
      </c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 t="shared" si="4"/>
        <v>57</v>
      </c>
    </row>
    <row r="19" spans="1:35" ht="16.5" thickBot="1" x14ac:dyDescent="0.3">
      <c r="A19" s="292"/>
      <c r="B19" s="296"/>
      <c r="C19" s="100" t="s">
        <v>114</v>
      </c>
      <c r="D19" s="269">
        <v>252</v>
      </c>
      <c r="E19" s="269">
        <v>195</v>
      </c>
      <c r="F19" s="269">
        <v>193</v>
      </c>
      <c r="G19" s="188"/>
      <c r="H19" s="269">
        <v>186</v>
      </c>
      <c r="I19" s="181"/>
      <c r="J19" s="188"/>
      <c r="K19" s="269">
        <v>185</v>
      </c>
      <c r="L19" s="269">
        <v>273</v>
      </c>
      <c r="M19" s="269">
        <v>100</v>
      </c>
      <c r="N19" s="269">
        <v>220</v>
      </c>
      <c r="O19" s="269">
        <v>176</v>
      </c>
      <c r="P19" s="269"/>
      <c r="Q19" s="269"/>
      <c r="R19" s="269">
        <v>172</v>
      </c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 t="shared" si="4"/>
        <v>1952</v>
      </c>
    </row>
    <row r="20" spans="1:35" ht="18.75" x14ac:dyDescent="0.25">
      <c r="A20" s="292"/>
      <c r="B20" s="297" t="s">
        <v>72</v>
      </c>
      <c r="C20" s="298"/>
      <c r="D20" s="271">
        <f>SUM(D5:D16,D19)</f>
        <v>600</v>
      </c>
      <c r="E20" s="271">
        <f t="shared" ref="E20:AG20" si="5">SUM(E5:E16,E19)</f>
        <v>600</v>
      </c>
      <c r="F20" s="271">
        <f t="shared" si="5"/>
        <v>600</v>
      </c>
      <c r="G20" s="271">
        <f t="shared" si="5"/>
        <v>0</v>
      </c>
      <c r="H20" s="271">
        <f t="shared" si="5"/>
        <v>600</v>
      </c>
      <c r="I20" s="271">
        <f t="shared" si="5"/>
        <v>0</v>
      </c>
      <c r="J20" s="271">
        <f t="shared" si="5"/>
        <v>0</v>
      </c>
      <c r="K20" s="271">
        <f t="shared" si="5"/>
        <v>600</v>
      </c>
      <c r="L20" s="271">
        <f t="shared" si="5"/>
        <v>600</v>
      </c>
      <c r="M20" s="271">
        <f t="shared" si="5"/>
        <v>600</v>
      </c>
      <c r="N20" s="271">
        <f t="shared" si="5"/>
        <v>600</v>
      </c>
      <c r="O20" s="271">
        <f t="shared" si="5"/>
        <v>600</v>
      </c>
      <c r="P20" s="271">
        <f t="shared" si="5"/>
        <v>0</v>
      </c>
      <c r="Q20" s="271">
        <f t="shared" si="5"/>
        <v>0</v>
      </c>
      <c r="R20" s="271">
        <f t="shared" si="5"/>
        <v>600</v>
      </c>
      <c r="S20" s="271">
        <f t="shared" si="5"/>
        <v>0</v>
      </c>
      <c r="T20" s="271">
        <f t="shared" si="5"/>
        <v>0</v>
      </c>
      <c r="U20" s="271">
        <f t="shared" si="5"/>
        <v>0</v>
      </c>
      <c r="V20" s="271">
        <f t="shared" si="5"/>
        <v>0</v>
      </c>
      <c r="W20" s="271">
        <f t="shared" si="5"/>
        <v>0</v>
      </c>
      <c r="X20" s="271">
        <f t="shared" si="5"/>
        <v>0</v>
      </c>
      <c r="Y20" s="271">
        <f t="shared" si="5"/>
        <v>0</v>
      </c>
      <c r="Z20" s="271">
        <f t="shared" si="5"/>
        <v>0</v>
      </c>
      <c r="AA20" s="271">
        <f t="shared" si="5"/>
        <v>0</v>
      </c>
      <c r="AB20" s="271">
        <f t="shared" si="5"/>
        <v>0</v>
      </c>
      <c r="AC20" s="271">
        <f t="shared" si="5"/>
        <v>0</v>
      </c>
      <c r="AD20" s="271">
        <f t="shared" si="5"/>
        <v>0</v>
      </c>
      <c r="AE20" s="271">
        <f t="shared" si="5"/>
        <v>0</v>
      </c>
      <c r="AF20" s="271">
        <f t="shared" si="5"/>
        <v>0</v>
      </c>
      <c r="AG20" s="271">
        <f t="shared" si="5"/>
        <v>0</v>
      </c>
      <c r="AH20" s="150">
        <f t="shared" si="4"/>
        <v>6000</v>
      </c>
    </row>
    <row r="21" spans="1:35" ht="18.75" x14ac:dyDescent="0.25">
      <c r="A21" s="292"/>
      <c r="B21" s="299" t="s">
        <v>71</v>
      </c>
      <c r="C21" s="300"/>
      <c r="D21" s="270">
        <v>583</v>
      </c>
      <c r="E21" s="270">
        <v>594</v>
      </c>
      <c r="F21" s="270">
        <v>591</v>
      </c>
      <c r="G21" s="104"/>
      <c r="H21" s="104">
        <v>585</v>
      </c>
      <c r="I21" s="104"/>
      <c r="J21" s="104"/>
      <c r="K21" s="270">
        <v>583</v>
      </c>
      <c r="L21" s="270">
        <v>588</v>
      </c>
      <c r="M21" s="270">
        <v>583</v>
      </c>
      <c r="N21" s="270">
        <v>591</v>
      </c>
      <c r="O21" s="270">
        <v>591</v>
      </c>
      <c r="P21" s="270"/>
      <c r="Q21" s="270"/>
      <c r="R21" s="270">
        <v>580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 t="shared" si="4"/>
        <v>5869</v>
      </c>
    </row>
    <row r="22" spans="1:35" ht="18.75" x14ac:dyDescent="0.25">
      <c r="A22" s="292"/>
      <c r="B22" s="301" t="s">
        <v>115</v>
      </c>
      <c r="C22" s="302"/>
      <c r="D22" s="270">
        <v>600</v>
      </c>
      <c r="E22" s="270">
        <v>600</v>
      </c>
      <c r="F22" s="270">
        <v>600</v>
      </c>
      <c r="G22" s="270">
        <v>0</v>
      </c>
      <c r="H22" s="270">
        <v>600</v>
      </c>
      <c r="I22" s="270">
        <v>0</v>
      </c>
      <c r="J22" s="270">
        <v>0</v>
      </c>
      <c r="K22" s="270">
        <v>600</v>
      </c>
      <c r="L22" s="270">
        <v>600</v>
      </c>
      <c r="M22" s="270">
        <v>600</v>
      </c>
      <c r="N22" s="270">
        <v>600</v>
      </c>
      <c r="O22" s="270">
        <v>600</v>
      </c>
      <c r="P22" s="270">
        <v>0</v>
      </c>
      <c r="Q22" s="270">
        <v>0</v>
      </c>
      <c r="R22" s="270">
        <v>600</v>
      </c>
      <c r="S22" s="270">
        <v>600</v>
      </c>
      <c r="T22" s="270">
        <v>600</v>
      </c>
      <c r="U22" s="270">
        <v>600</v>
      </c>
      <c r="V22" s="270">
        <v>600</v>
      </c>
      <c r="W22" s="270">
        <v>0</v>
      </c>
      <c r="X22" s="270">
        <v>0</v>
      </c>
      <c r="Y22" s="270">
        <v>600</v>
      </c>
      <c r="Z22" s="270">
        <v>600</v>
      </c>
      <c r="AA22" s="270">
        <v>600</v>
      </c>
      <c r="AB22" s="270">
        <v>600</v>
      </c>
      <c r="AC22" s="270">
        <v>600</v>
      </c>
      <c r="AD22" s="270">
        <v>0</v>
      </c>
      <c r="AE22" s="270">
        <v>0</v>
      </c>
      <c r="AF22" s="270">
        <v>600</v>
      </c>
      <c r="AG22" s="270">
        <v>600</v>
      </c>
      <c r="AH22" s="146">
        <f t="shared" si="4"/>
        <v>12600</v>
      </c>
    </row>
    <row r="23" spans="1:35" ht="18.75" x14ac:dyDescent="0.25">
      <c r="A23" s="292"/>
      <c r="B23" s="301" t="s">
        <v>125</v>
      </c>
      <c r="C23" s="302"/>
      <c r="D23" s="104">
        <f t="shared" ref="D23:F23" si="6">D22-D21</f>
        <v>17</v>
      </c>
      <c r="E23" s="104">
        <f t="shared" ref="E23:AG23" si="7">E22-E21</f>
        <v>6</v>
      </c>
      <c r="F23" s="104">
        <f t="shared" si="7"/>
        <v>9</v>
      </c>
      <c r="G23" s="104">
        <f t="shared" si="7"/>
        <v>0</v>
      </c>
      <c r="H23" s="104">
        <f t="shared" si="7"/>
        <v>15</v>
      </c>
      <c r="I23" s="104">
        <f t="shared" si="7"/>
        <v>0</v>
      </c>
      <c r="J23" s="104">
        <f t="shared" si="7"/>
        <v>0</v>
      </c>
      <c r="K23" s="104">
        <f t="shared" si="7"/>
        <v>17</v>
      </c>
      <c r="L23" s="104">
        <f t="shared" si="7"/>
        <v>12</v>
      </c>
      <c r="M23" s="104">
        <f t="shared" si="7"/>
        <v>17</v>
      </c>
      <c r="N23" s="104">
        <f t="shared" si="7"/>
        <v>9</v>
      </c>
      <c r="O23" s="104">
        <f t="shared" si="7"/>
        <v>9</v>
      </c>
      <c r="P23" s="104">
        <f t="shared" si="7"/>
        <v>0</v>
      </c>
      <c r="Q23" s="104">
        <f t="shared" si="7"/>
        <v>0</v>
      </c>
      <c r="R23" s="104">
        <f t="shared" si="7"/>
        <v>20</v>
      </c>
      <c r="S23" s="104">
        <f t="shared" si="7"/>
        <v>600</v>
      </c>
      <c r="T23" s="104">
        <f t="shared" si="7"/>
        <v>600</v>
      </c>
      <c r="U23" s="104">
        <f t="shared" si="7"/>
        <v>600</v>
      </c>
      <c r="V23" s="104">
        <f t="shared" si="7"/>
        <v>600</v>
      </c>
      <c r="W23" s="104">
        <f t="shared" si="7"/>
        <v>0</v>
      </c>
      <c r="X23" s="104">
        <f t="shared" si="7"/>
        <v>0</v>
      </c>
      <c r="Y23" s="104">
        <f t="shared" si="7"/>
        <v>600</v>
      </c>
      <c r="Z23" s="104">
        <f t="shared" si="7"/>
        <v>600</v>
      </c>
      <c r="AA23" s="104">
        <f t="shared" si="7"/>
        <v>600</v>
      </c>
      <c r="AB23" s="104">
        <f t="shared" si="7"/>
        <v>600</v>
      </c>
      <c r="AC23" s="104">
        <f t="shared" si="7"/>
        <v>600</v>
      </c>
      <c r="AD23" s="104">
        <f t="shared" si="7"/>
        <v>0</v>
      </c>
      <c r="AE23" s="104">
        <f t="shared" si="7"/>
        <v>0</v>
      </c>
      <c r="AF23" s="104">
        <f t="shared" si="7"/>
        <v>600</v>
      </c>
      <c r="AG23" s="104">
        <f t="shared" si="7"/>
        <v>600</v>
      </c>
      <c r="AH23" s="153">
        <f t="shared" si="4"/>
        <v>6731</v>
      </c>
    </row>
    <row r="24" spans="1:35" ht="18.75" x14ac:dyDescent="0.25">
      <c r="A24" s="292"/>
      <c r="B24" s="301" t="s">
        <v>197</v>
      </c>
      <c r="C24" s="302"/>
      <c r="D24" s="104">
        <f t="shared" ref="D24:F24" si="8">D22-D20</f>
        <v>0</v>
      </c>
      <c r="E24" s="104">
        <f t="shared" ref="E24:AG24" si="9">E22-E20</f>
        <v>0</v>
      </c>
      <c r="F24" s="104">
        <f t="shared" si="9"/>
        <v>0</v>
      </c>
      <c r="G24" s="104">
        <f t="shared" si="9"/>
        <v>0</v>
      </c>
      <c r="H24" s="104">
        <f t="shared" si="9"/>
        <v>0</v>
      </c>
      <c r="I24" s="104">
        <f t="shared" si="9"/>
        <v>0</v>
      </c>
      <c r="J24" s="104">
        <f t="shared" si="9"/>
        <v>0</v>
      </c>
      <c r="K24" s="104">
        <f t="shared" si="9"/>
        <v>0</v>
      </c>
      <c r="L24" s="104">
        <f t="shared" si="9"/>
        <v>0</v>
      </c>
      <c r="M24" s="104">
        <f t="shared" si="9"/>
        <v>0</v>
      </c>
      <c r="N24" s="104">
        <f t="shared" si="9"/>
        <v>0</v>
      </c>
      <c r="O24" s="104">
        <f t="shared" si="9"/>
        <v>0</v>
      </c>
      <c r="P24" s="104">
        <f t="shared" si="9"/>
        <v>0</v>
      </c>
      <c r="Q24" s="104">
        <f t="shared" si="9"/>
        <v>0</v>
      </c>
      <c r="R24" s="104">
        <f t="shared" si="9"/>
        <v>0</v>
      </c>
      <c r="S24" s="104">
        <f t="shared" si="9"/>
        <v>600</v>
      </c>
      <c r="T24" s="104">
        <f t="shared" si="9"/>
        <v>600</v>
      </c>
      <c r="U24" s="104">
        <f t="shared" si="9"/>
        <v>600</v>
      </c>
      <c r="V24" s="104">
        <f t="shared" si="9"/>
        <v>600</v>
      </c>
      <c r="W24" s="104">
        <f t="shared" si="9"/>
        <v>0</v>
      </c>
      <c r="X24" s="104">
        <f t="shared" si="9"/>
        <v>0</v>
      </c>
      <c r="Y24" s="104">
        <f t="shared" si="9"/>
        <v>600</v>
      </c>
      <c r="Z24" s="104">
        <f t="shared" si="9"/>
        <v>600</v>
      </c>
      <c r="AA24" s="104">
        <f t="shared" si="9"/>
        <v>600</v>
      </c>
      <c r="AB24" s="104">
        <f t="shared" si="9"/>
        <v>600</v>
      </c>
      <c r="AC24" s="104">
        <f t="shared" si="9"/>
        <v>600</v>
      </c>
      <c r="AD24" s="104">
        <f t="shared" si="9"/>
        <v>0</v>
      </c>
      <c r="AE24" s="104">
        <f t="shared" si="9"/>
        <v>0</v>
      </c>
      <c r="AF24" s="104">
        <f t="shared" si="9"/>
        <v>600</v>
      </c>
      <c r="AG24" s="104">
        <f t="shared" si="9"/>
        <v>600</v>
      </c>
      <c r="AH24" s="153">
        <f t="shared" si="4"/>
        <v>6600</v>
      </c>
    </row>
    <row r="25" spans="1:35" ht="16.5" thickBot="1" x14ac:dyDescent="0.3">
      <c r="A25" s="292"/>
      <c r="B25" s="303" t="s">
        <v>116</v>
      </c>
      <c r="C25" s="304"/>
      <c r="D25" s="104">
        <f t="shared" ref="D25:AF25" si="10">D6+D8+D10+D12+D14+D16</f>
        <v>0</v>
      </c>
      <c r="E25" s="104">
        <f t="shared" ref="E25:AG25" si="11">E6+E8+E10+E12+E14+E16</f>
        <v>0</v>
      </c>
      <c r="F25" s="104">
        <f t="shared" si="11"/>
        <v>0</v>
      </c>
      <c r="G25" s="104">
        <f t="shared" si="11"/>
        <v>0</v>
      </c>
      <c r="H25" s="104">
        <f t="shared" si="11"/>
        <v>0</v>
      </c>
      <c r="I25" s="104">
        <f t="shared" si="11"/>
        <v>0</v>
      </c>
      <c r="J25" s="104">
        <f t="shared" si="11"/>
        <v>0</v>
      </c>
      <c r="K25" s="104">
        <f t="shared" si="11"/>
        <v>0</v>
      </c>
      <c r="L25" s="104">
        <f t="shared" si="11"/>
        <v>0</v>
      </c>
      <c r="M25" s="104">
        <f t="shared" si="11"/>
        <v>0</v>
      </c>
      <c r="N25" s="104">
        <f t="shared" si="11"/>
        <v>0</v>
      </c>
      <c r="O25" s="104">
        <f t="shared" si="11"/>
        <v>0</v>
      </c>
      <c r="P25" s="104">
        <f t="shared" si="11"/>
        <v>0</v>
      </c>
      <c r="Q25" s="104">
        <f t="shared" si="11"/>
        <v>0</v>
      </c>
      <c r="R25" s="104">
        <f t="shared" si="11"/>
        <v>0</v>
      </c>
      <c r="S25" s="104">
        <f t="shared" si="11"/>
        <v>0</v>
      </c>
      <c r="T25" s="104">
        <f t="shared" si="11"/>
        <v>0</v>
      </c>
      <c r="U25" s="104">
        <f t="shared" si="11"/>
        <v>0</v>
      </c>
      <c r="V25" s="104">
        <f t="shared" si="11"/>
        <v>0</v>
      </c>
      <c r="W25" s="104">
        <f t="shared" si="11"/>
        <v>0</v>
      </c>
      <c r="X25" s="104">
        <f t="shared" si="11"/>
        <v>0</v>
      </c>
      <c r="Y25" s="104">
        <f t="shared" si="11"/>
        <v>0</v>
      </c>
      <c r="Z25" s="104">
        <f t="shared" si="11"/>
        <v>0</v>
      </c>
      <c r="AA25" s="104">
        <f t="shared" si="11"/>
        <v>0</v>
      </c>
      <c r="AB25" s="104">
        <f t="shared" si="11"/>
        <v>0</v>
      </c>
      <c r="AC25" s="104">
        <f t="shared" si="11"/>
        <v>0</v>
      </c>
      <c r="AD25" s="104">
        <f t="shared" si="11"/>
        <v>0</v>
      </c>
      <c r="AE25" s="104">
        <f t="shared" si="11"/>
        <v>0</v>
      </c>
      <c r="AF25" s="104">
        <f t="shared" si="11"/>
        <v>0</v>
      </c>
      <c r="AG25" s="104">
        <f t="shared" si="11"/>
        <v>0</v>
      </c>
      <c r="AH25" s="149">
        <f t="shared" si="4"/>
        <v>0</v>
      </c>
    </row>
    <row r="26" spans="1:35" ht="15.75" thickBot="1" x14ac:dyDescent="0.3">
      <c r="A26" s="293"/>
      <c r="B26" s="101"/>
      <c r="C26" s="103"/>
      <c r="D26" s="272"/>
      <c r="E26" s="272"/>
      <c r="F26" s="272"/>
      <c r="G26" s="101"/>
      <c r="H26" s="101"/>
      <c r="I26" s="101"/>
      <c r="J26" s="101"/>
      <c r="K26" s="272"/>
      <c r="L26" s="272"/>
      <c r="M26" s="272"/>
      <c r="N26" s="272"/>
      <c r="O26" s="272"/>
      <c r="P26" s="272"/>
      <c r="Q26" s="272"/>
      <c r="R26" s="272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166</v>
      </c>
    </row>
    <row r="27" spans="1:35" ht="16.149999999999999" customHeight="1" thickBot="1" x14ac:dyDescent="0.3">
      <c r="A27" s="305" t="s">
        <v>148</v>
      </c>
      <c r="B27" s="308" t="s">
        <v>2</v>
      </c>
      <c r="C27" s="309"/>
      <c r="D27" s="268">
        <v>0</v>
      </c>
      <c r="E27" s="268">
        <v>0</v>
      </c>
      <c r="F27" s="268">
        <v>0</v>
      </c>
      <c r="G27" s="109"/>
      <c r="H27" s="268">
        <v>0</v>
      </c>
      <c r="I27" s="109"/>
      <c r="J27" s="109"/>
      <c r="K27" s="268">
        <v>0</v>
      </c>
      <c r="L27" s="268">
        <v>0</v>
      </c>
      <c r="M27" s="268">
        <v>0</v>
      </c>
      <c r="N27" s="268">
        <v>0</v>
      </c>
      <c r="O27" s="268">
        <v>0</v>
      </c>
      <c r="P27" s="268"/>
      <c r="Q27" s="268"/>
      <c r="R27" s="268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 t="shared" ref="AH27:AH48" si="12">SUM(D27:AG27)</f>
        <v>0</v>
      </c>
      <c r="AI27" s="13"/>
    </row>
    <row r="28" spans="1:35" ht="15.75" x14ac:dyDescent="0.25">
      <c r="A28" s="306"/>
      <c r="B28" s="296" t="s">
        <v>3</v>
      </c>
      <c r="C28" s="99" t="s">
        <v>102</v>
      </c>
      <c r="D28" s="269">
        <v>12</v>
      </c>
      <c r="E28" s="269">
        <v>11</v>
      </c>
      <c r="F28" s="269">
        <v>9</v>
      </c>
      <c r="G28" s="181"/>
      <c r="H28" s="269">
        <v>7</v>
      </c>
      <c r="I28" s="181"/>
      <c r="J28" s="181"/>
      <c r="K28" s="269">
        <v>8</v>
      </c>
      <c r="L28" s="269">
        <v>11</v>
      </c>
      <c r="M28" s="269">
        <v>10</v>
      </c>
      <c r="N28" s="269">
        <v>5</v>
      </c>
      <c r="O28" s="269">
        <v>11</v>
      </c>
      <c r="P28" s="269"/>
      <c r="Q28" s="269"/>
      <c r="R28" s="269">
        <v>8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 t="shared" si="12"/>
        <v>92</v>
      </c>
    </row>
    <row r="29" spans="1:35" ht="15.75" x14ac:dyDescent="0.25">
      <c r="A29" s="306"/>
      <c r="B29" s="296"/>
      <c r="C29" s="99" t="s">
        <v>103</v>
      </c>
      <c r="D29" s="269">
        <v>0</v>
      </c>
      <c r="E29" s="269">
        <v>0</v>
      </c>
      <c r="F29" s="269">
        <v>0</v>
      </c>
      <c r="G29" s="181"/>
      <c r="H29" s="269">
        <v>0</v>
      </c>
      <c r="I29" s="181"/>
      <c r="J29" s="181"/>
      <c r="K29" s="269">
        <v>0</v>
      </c>
      <c r="L29" s="269">
        <v>0</v>
      </c>
      <c r="M29" s="269">
        <v>0</v>
      </c>
      <c r="N29" s="269">
        <v>0</v>
      </c>
      <c r="O29" s="269">
        <v>0</v>
      </c>
      <c r="P29" s="269"/>
      <c r="Q29" s="269"/>
      <c r="R29" s="269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 t="shared" si="12"/>
        <v>0</v>
      </c>
    </row>
    <row r="30" spans="1:35" ht="15.75" x14ac:dyDescent="0.25">
      <c r="A30" s="306"/>
      <c r="B30" s="296"/>
      <c r="C30" s="99" t="s">
        <v>117</v>
      </c>
      <c r="D30" s="269">
        <v>6</v>
      </c>
      <c r="E30" s="269">
        <v>9</v>
      </c>
      <c r="F30" s="269">
        <v>7</v>
      </c>
      <c r="G30" s="181"/>
      <c r="H30" s="269">
        <v>7</v>
      </c>
      <c r="I30" s="181"/>
      <c r="J30" s="181"/>
      <c r="K30" s="269">
        <v>8</v>
      </c>
      <c r="L30" s="269">
        <v>10</v>
      </c>
      <c r="M30" s="269">
        <v>6</v>
      </c>
      <c r="N30" s="269">
        <v>3</v>
      </c>
      <c r="O30" s="269">
        <v>8</v>
      </c>
      <c r="P30" s="269"/>
      <c r="Q30" s="269"/>
      <c r="R30" s="269">
        <v>8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 t="shared" si="12"/>
        <v>72</v>
      </c>
    </row>
    <row r="31" spans="1:35" ht="15.75" x14ac:dyDescent="0.25">
      <c r="A31" s="306"/>
      <c r="B31" s="296"/>
      <c r="C31" s="99" t="s">
        <v>118</v>
      </c>
      <c r="D31" s="269">
        <v>0</v>
      </c>
      <c r="E31" s="269">
        <v>0</v>
      </c>
      <c r="F31" s="269">
        <v>0</v>
      </c>
      <c r="G31" s="181"/>
      <c r="H31" s="269">
        <v>0</v>
      </c>
      <c r="I31" s="181"/>
      <c r="J31" s="181"/>
      <c r="K31" s="269">
        <v>0</v>
      </c>
      <c r="L31" s="269">
        <v>0</v>
      </c>
      <c r="M31" s="269">
        <v>0</v>
      </c>
      <c r="N31" s="269">
        <v>0</v>
      </c>
      <c r="O31" s="269">
        <v>0</v>
      </c>
      <c r="P31" s="269"/>
      <c r="Q31" s="269"/>
      <c r="R31" s="269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 t="shared" si="12"/>
        <v>0</v>
      </c>
    </row>
    <row r="32" spans="1:35" ht="15.75" x14ac:dyDescent="0.25">
      <c r="A32" s="306"/>
      <c r="B32" s="296"/>
      <c r="C32" s="99" t="s">
        <v>104</v>
      </c>
      <c r="D32" s="269">
        <v>107</v>
      </c>
      <c r="E32" s="269">
        <v>113</v>
      </c>
      <c r="F32" s="269">
        <v>125</v>
      </c>
      <c r="G32" s="181"/>
      <c r="H32" s="269">
        <v>109</v>
      </c>
      <c r="I32" s="181"/>
      <c r="J32" s="181"/>
      <c r="K32" s="269">
        <v>117</v>
      </c>
      <c r="L32" s="269">
        <v>110</v>
      </c>
      <c r="M32" s="269">
        <v>113</v>
      </c>
      <c r="N32" s="269">
        <v>110</v>
      </c>
      <c r="O32" s="269">
        <v>104</v>
      </c>
      <c r="P32" s="269"/>
      <c r="Q32" s="269"/>
      <c r="R32" s="269">
        <v>87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 t="shared" si="12"/>
        <v>1095</v>
      </c>
    </row>
    <row r="33" spans="1:34" ht="15.75" x14ac:dyDescent="0.25">
      <c r="A33" s="306"/>
      <c r="B33" s="296"/>
      <c r="C33" s="99" t="s">
        <v>105</v>
      </c>
      <c r="D33" s="269">
        <v>0</v>
      </c>
      <c r="E33" s="269">
        <v>0</v>
      </c>
      <c r="F33" s="269">
        <v>0</v>
      </c>
      <c r="G33" s="181"/>
      <c r="H33" s="269">
        <v>0</v>
      </c>
      <c r="I33" s="181"/>
      <c r="J33" s="181"/>
      <c r="K33" s="269">
        <v>0</v>
      </c>
      <c r="L33" s="269">
        <v>0</v>
      </c>
      <c r="M33" s="269">
        <v>0</v>
      </c>
      <c r="N33" s="269">
        <v>0</v>
      </c>
      <c r="O33" s="269">
        <v>0</v>
      </c>
      <c r="P33" s="269"/>
      <c r="Q33" s="269"/>
      <c r="R33" s="269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 t="shared" si="12"/>
        <v>0</v>
      </c>
    </row>
    <row r="34" spans="1:34" ht="15.75" x14ac:dyDescent="0.25">
      <c r="A34" s="306"/>
      <c r="B34" s="296"/>
      <c r="C34" s="99" t="s">
        <v>106</v>
      </c>
      <c r="D34" s="269">
        <v>47</v>
      </c>
      <c r="E34" s="269">
        <v>46</v>
      </c>
      <c r="F34" s="269">
        <v>37</v>
      </c>
      <c r="G34" s="181"/>
      <c r="H34" s="269">
        <v>42</v>
      </c>
      <c r="I34" s="181"/>
      <c r="J34" s="181"/>
      <c r="K34" s="269">
        <v>47</v>
      </c>
      <c r="L34" s="269">
        <v>46</v>
      </c>
      <c r="M34" s="269">
        <v>53</v>
      </c>
      <c r="N34" s="269">
        <v>45</v>
      </c>
      <c r="O34" s="269">
        <v>45</v>
      </c>
      <c r="P34" s="269"/>
      <c r="Q34" s="269"/>
      <c r="R34" s="269">
        <v>30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 t="shared" si="12"/>
        <v>438</v>
      </c>
    </row>
    <row r="35" spans="1:34" ht="15.75" x14ac:dyDescent="0.25">
      <c r="A35" s="306"/>
      <c r="B35" s="296"/>
      <c r="C35" s="99" t="s">
        <v>107</v>
      </c>
      <c r="D35" s="269">
        <v>0</v>
      </c>
      <c r="E35" s="269">
        <v>0</v>
      </c>
      <c r="F35" s="269">
        <v>0</v>
      </c>
      <c r="G35" s="181"/>
      <c r="H35" s="269">
        <v>0</v>
      </c>
      <c r="I35" s="181"/>
      <c r="J35" s="181"/>
      <c r="K35" s="269">
        <v>0</v>
      </c>
      <c r="L35" s="269">
        <v>0</v>
      </c>
      <c r="M35" s="269">
        <v>0</v>
      </c>
      <c r="N35" s="269">
        <v>0</v>
      </c>
      <c r="O35" s="269">
        <v>0</v>
      </c>
      <c r="P35" s="269"/>
      <c r="Q35" s="269"/>
      <c r="R35" s="269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 t="shared" si="12"/>
        <v>0</v>
      </c>
    </row>
    <row r="36" spans="1:34" ht="15.75" x14ac:dyDescent="0.25">
      <c r="A36" s="306"/>
      <c r="B36" s="296"/>
      <c r="C36" s="99" t="s">
        <v>108</v>
      </c>
      <c r="D36" s="269">
        <v>61</v>
      </c>
      <c r="E36" s="269">
        <v>63</v>
      </c>
      <c r="F36" s="269">
        <v>72</v>
      </c>
      <c r="G36" s="181"/>
      <c r="H36" s="269">
        <v>66</v>
      </c>
      <c r="I36" s="181"/>
      <c r="J36" s="181"/>
      <c r="K36" s="269">
        <v>71</v>
      </c>
      <c r="L36" s="269">
        <v>54</v>
      </c>
      <c r="M36" s="269">
        <v>68</v>
      </c>
      <c r="N36" s="269">
        <v>59</v>
      </c>
      <c r="O36" s="269">
        <v>65</v>
      </c>
      <c r="P36" s="269"/>
      <c r="Q36" s="269"/>
      <c r="R36" s="269">
        <v>61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 t="shared" si="12"/>
        <v>640</v>
      </c>
    </row>
    <row r="37" spans="1:34" ht="15.75" x14ac:dyDescent="0.25">
      <c r="A37" s="306"/>
      <c r="B37" s="296"/>
      <c r="C37" s="99" t="s">
        <v>109</v>
      </c>
      <c r="D37" s="269">
        <v>0</v>
      </c>
      <c r="E37" s="269">
        <v>0</v>
      </c>
      <c r="F37" s="269">
        <v>0</v>
      </c>
      <c r="G37" s="181"/>
      <c r="H37" s="269">
        <v>0</v>
      </c>
      <c r="I37" s="181"/>
      <c r="J37" s="181"/>
      <c r="K37" s="269">
        <v>0</v>
      </c>
      <c r="L37" s="269">
        <v>0</v>
      </c>
      <c r="M37" s="269">
        <v>0</v>
      </c>
      <c r="N37" s="269">
        <v>0</v>
      </c>
      <c r="O37" s="269">
        <v>0</v>
      </c>
      <c r="P37" s="269"/>
      <c r="Q37" s="269"/>
      <c r="R37" s="269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 t="shared" si="12"/>
        <v>0</v>
      </c>
    </row>
    <row r="38" spans="1:34" ht="15.75" x14ac:dyDescent="0.25">
      <c r="A38" s="306"/>
      <c r="B38" s="296"/>
      <c r="C38" s="99" t="s">
        <v>110</v>
      </c>
      <c r="D38" s="269">
        <v>15</v>
      </c>
      <c r="E38" s="269">
        <v>17</v>
      </c>
      <c r="F38" s="269">
        <v>19</v>
      </c>
      <c r="G38" s="181"/>
      <c r="H38" s="269">
        <v>24</v>
      </c>
      <c r="I38" s="181"/>
      <c r="J38" s="181"/>
      <c r="K38" s="269">
        <v>18</v>
      </c>
      <c r="L38" s="269">
        <v>17</v>
      </c>
      <c r="M38" s="269">
        <v>20</v>
      </c>
      <c r="N38" s="269">
        <v>14</v>
      </c>
      <c r="O38" s="269">
        <v>21</v>
      </c>
      <c r="P38" s="269"/>
      <c r="Q38" s="269"/>
      <c r="R38" s="269">
        <v>21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 t="shared" si="12"/>
        <v>186</v>
      </c>
    </row>
    <row r="39" spans="1:34" ht="15.75" x14ac:dyDescent="0.25">
      <c r="A39" s="306"/>
      <c r="B39" s="296"/>
      <c r="C39" s="99" t="s">
        <v>111</v>
      </c>
      <c r="D39" s="269">
        <v>0</v>
      </c>
      <c r="E39" s="269">
        <v>0</v>
      </c>
      <c r="F39" s="269">
        <v>0</v>
      </c>
      <c r="G39" s="181"/>
      <c r="H39" s="269">
        <v>0</v>
      </c>
      <c r="I39" s="181"/>
      <c r="J39" s="181"/>
      <c r="K39" s="269">
        <v>0</v>
      </c>
      <c r="L39" s="269">
        <v>0</v>
      </c>
      <c r="M39" s="269">
        <v>0</v>
      </c>
      <c r="N39" s="269">
        <v>0</v>
      </c>
      <c r="O39" s="269">
        <v>0</v>
      </c>
      <c r="P39" s="269"/>
      <c r="Q39" s="269"/>
      <c r="R39" s="269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 t="shared" si="12"/>
        <v>0</v>
      </c>
    </row>
    <row r="40" spans="1:34" ht="15.75" x14ac:dyDescent="0.25">
      <c r="A40" s="306"/>
      <c r="B40" s="296"/>
      <c r="C40" s="99" t="s">
        <v>112</v>
      </c>
      <c r="D40" s="269">
        <v>12</v>
      </c>
      <c r="E40" s="269">
        <v>13</v>
      </c>
      <c r="F40" s="269">
        <v>14</v>
      </c>
      <c r="G40" s="181"/>
      <c r="H40" s="269">
        <v>13</v>
      </c>
      <c r="I40" s="181"/>
      <c r="J40" s="181"/>
      <c r="K40" s="269">
        <v>15</v>
      </c>
      <c r="L40" s="269">
        <v>15</v>
      </c>
      <c r="M40" s="269">
        <v>16</v>
      </c>
      <c r="N40" s="269">
        <v>13</v>
      </c>
      <c r="O40" s="269">
        <v>10</v>
      </c>
      <c r="P40" s="269"/>
      <c r="Q40" s="269"/>
      <c r="R40" s="269">
        <v>12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 t="shared" si="12"/>
        <v>133</v>
      </c>
    </row>
    <row r="41" spans="1:34" ht="15.75" x14ac:dyDescent="0.25">
      <c r="A41" s="306"/>
      <c r="B41" s="296"/>
      <c r="C41" s="99" t="s">
        <v>113</v>
      </c>
      <c r="D41" s="269">
        <v>1</v>
      </c>
      <c r="E41" s="269">
        <v>0</v>
      </c>
      <c r="F41" s="269">
        <v>0</v>
      </c>
      <c r="G41" s="181"/>
      <c r="H41" s="269">
        <v>0</v>
      </c>
      <c r="I41" s="181"/>
      <c r="J41" s="181"/>
      <c r="K41" s="269">
        <v>0</v>
      </c>
      <c r="L41" s="269">
        <v>0</v>
      </c>
      <c r="M41" s="269">
        <v>0</v>
      </c>
      <c r="N41" s="269">
        <v>1</v>
      </c>
      <c r="O41" s="269">
        <v>1</v>
      </c>
      <c r="P41" s="269"/>
      <c r="Q41" s="269"/>
      <c r="R41" s="269">
        <v>0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 t="shared" si="12"/>
        <v>3</v>
      </c>
    </row>
    <row r="42" spans="1:34" ht="16.5" thickBot="1" x14ac:dyDescent="0.3">
      <c r="A42" s="306"/>
      <c r="B42" s="296"/>
      <c r="C42" s="100" t="s">
        <v>114</v>
      </c>
      <c r="D42" s="269">
        <v>2</v>
      </c>
      <c r="E42" s="269">
        <v>11</v>
      </c>
      <c r="F42" s="269">
        <v>0</v>
      </c>
      <c r="G42" s="181"/>
      <c r="H42" s="269">
        <v>7</v>
      </c>
      <c r="I42" s="181"/>
      <c r="J42" s="181"/>
      <c r="K42" s="269">
        <v>1</v>
      </c>
      <c r="L42" s="269">
        <v>22</v>
      </c>
      <c r="M42" s="269">
        <v>0</v>
      </c>
      <c r="N42" s="269">
        <v>32</v>
      </c>
      <c r="O42" s="269">
        <v>1</v>
      </c>
      <c r="P42" s="269"/>
      <c r="Q42" s="269"/>
      <c r="R42" s="269">
        <v>55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 t="shared" si="12"/>
        <v>131</v>
      </c>
    </row>
    <row r="43" spans="1:34" ht="18.75" x14ac:dyDescent="0.25">
      <c r="A43" s="306"/>
      <c r="B43" s="297" t="s">
        <v>72</v>
      </c>
      <c r="C43" s="298"/>
      <c r="D43" s="271">
        <f>SUM(D42,D28:D39)</f>
        <v>250</v>
      </c>
      <c r="E43" s="271">
        <f t="shared" ref="E43:AG43" si="13">SUM(E42,E28:E39)</f>
        <v>270</v>
      </c>
      <c r="F43" s="271">
        <f t="shared" si="13"/>
        <v>269</v>
      </c>
      <c r="G43" s="271">
        <f t="shared" si="13"/>
        <v>0</v>
      </c>
      <c r="H43" s="271">
        <f t="shared" si="13"/>
        <v>262</v>
      </c>
      <c r="I43" s="271">
        <f t="shared" si="13"/>
        <v>0</v>
      </c>
      <c r="J43" s="271">
        <f t="shared" si="13"/>
        <v>0</v>
      </c>
      <c r="K43" s="271">
        <f t="shared" si="13"/>
        <v>270</v>
      </c>
      <c r="L43" s="271">
        <f t="shared" si="13"/>
        <v>270</v>
      </c>
      <c r="M43" s="271">
        <f t="shared" si="13"/>
        <v>270</v>
      </c>
      <c r="N43" s="271">
        <f t="shared" si="13"/>
        <v>268</v>
      </c>
      <c r="O43" s="271">
        <f t="shared" si="13"/>
        <v>255</v>
      </c>
      <c r="P43" s="271">
        <f t="shared" si="13"/>
        <v>0</v>
      </c>
      <c r="Q43" s="271">
        <f t="shared" si="13"/>
        <v>0</v>
      </c>
      <c r="R43" s="271">
        <f t="shared" si="13"/>
        <v>270</v>
      </c>
      <c r="S43" s="271">
        <f t="shared" si="13"/>
        <v>0</v>
      </c>
      <c r="T43" s="271">
        <f t="shared" si="13"/>
        <v>0</v>
      </c>
      <c r="U43" s="271">
        <f t="shared" si="13"/>
        <v>0</v>
      </c>
      <c r="V43" s="271">
        <f t="shared" si="13"/>
        <v>0</v>
      </c>
      <c r="W43" s="271">
        <f t="shared" si="13"/>
        <v>0</v>
      </c>
      <c r="X43" s="271">
        <f t="shared" si="13"/>
        <v>0</v>
      </c>
      <c r="Y43" s="271">
        <f t="shared" si="13"/>
        <v>0</v>
      </c>
      <c r="Z43" s="271">
        <f t="shared" si="13"/>
        <v>0</v>
      </c>
      <c r="AA43" s="271">
        <f t="shared" si="13"/>
        <v>0</v>
      </c>
      <c r="AB43" s="271">
        <f t="shared" si="13"/>
        <v>0</v>
      </c>
      <c r="AC43" s="271">
        <f t="shared" si="13"/>
        <v>0</v>
      </c>
      <c r="AD43" s="271">
        <f t="shared" si="13"/>
        <v>0</v>
      </c>
      <c r="AE43" s="271">
        <f t="shared" si="13"/>
        <v>0</v>
      </c>
      <c r="AF43" s="271">
        <f t="shared" si="13"/>
        <v>0</v>
      </c>
      <c r="AG43" s="271">
        <f t="shared" si="13"/>
        <v>0</v>
      </c>
      <c r="AH43" s="150">
        <f t="shared" si="12"/>
        <v>2654</v>
      </c>
    </row>
    <row r="44" spans="1:34" ht="18.75" x14ac:dyDescent="0.25">
      <c r="A44" s="306"/>
      <c r="B44" s="299" t="s">
        <v>71</v>
      </c>
      <c r="C44" s="300"/>
      <c r="D44" s="270">
        <v>250</v>
      </c>
      <c r="E44" s="270">
        <v>270</v>
      </c>
      <c r="F44" s="270">
        <v>260</v>
      </c>
      <c r="G44" s="104"/>
      <c r="H44" s="104">
        <v>262</v>
      </c>
      <c r="I44" s="104"/>
      <c r="J44" s="104"/>
      <c r="K44" s="270">
        <v>265</v>
      </c>
      <c r="L44" s="270">
        <v>265</v>
      </c>
      <c r="M44" s="270">
        <v>265</v>
      </c>
      <c r="N44" s="270">
        <v>265</v>
      </c>
      <c r="O44" s="270">
        <v>244</v>
      </c>
      <c r="P44" s="270"/>
      <c r="Q44" s="270"/>
      <c r="R44" s="270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 t="shared" si="12"/>
        <v>2611</v>
      </c>
    </row>
    <row r="45" spans="1:34" ht="18.75" x14ac:dyDescent="0.25">
      <c r="A45" s="306"/>
      <c r="B45" s="301" t="s">
        <v>115</v>
      </c>
      <c r="C45" s="302"/>
      <c r="D45" s="270">
        <v>270</v>
      </c>
      <c r="E45" s="270">
        <v>270</v>
      </c>
      <c r="F45" s="270">
        <v>270</v>
      </c>
      <c r="G45" s="270">
        <v>0</v>
      </c>
      <c r="H45" s="270">
        <v>270</v>
      </c>
      <c r="I45" s="270">
        <v>0</v>
      </c>
      <c r="J45" s="270">
        <v>0</v>
      </c>
      <c r="K45" s="270">
        <v>270</v>
      </c>
      <c r="L45" s="270">
        <v>270</v>
      </c>
      <c r="M45" s="270">
        <v>270</v>
      </c>
      <c r="N45" s="270">
        <v>270</v>
      </c>
      <c r="O45" s="270">
        <v>270</v>
      </c>
      <c r="P45" s="270">
        <v>0</v>
      </c>
      <c r="Q45" s="270">
        <v>0</v>
      </c>
      <c r="R45" s="270">
        <v>270</v>
      </c>
      <c r="S45" s="270">
        <v>270</v>
      </c>
      <c r="T45" s="270">
        <v>270</v>
      </c>
      <c r="U45" s="270">
        <v>270</v>
      </c>
      <c r="V45" s="270">
        <v>270</v>
      </c>
      <c r="W45" s="270">
        <v>0</v>
      </c>
      <c r="X45" s="270">
        <v>0</v>
      </c>
      <c r="Y45" s="270">
        <v>270</v>
      </c>
      <c r="Z45" s="270">
        <v>270</v>
      </c>
      <c r="AA45" s="270">
        <v>270</v>
      </c>
      <c r="AB45" s="270">
        <v>270</v>
      </c>
      <c r="AC45" s="270">
        <v>270</v>
      </c>
      <c r="AD45" s="270">
        <v>0</v>
      </c>
      <c r="AE45" s="270">
        <v>0</v>
      </c>
      <c r="AF45" s="270">
        <v>270</v>
      </c>
      <c r="AG45" s="270">
        <v>270</v>
      </c>
      <c r="AH45" s="146">
        <f t="shared" si="12"/>
        <v>5670</v>
      </c>
    </row>
    <row r="46" spans="1:34" ht="18.75" x14ac:dyDescent="0.25">
      <c r="A46" s="306"/>
      <c r="B46" s="301" t="s">
        <v>125</v>
      </c>
      <c r="C46" s="302"/>
      <c r="D46" s="104">
        <f t="shared" ref="D46:F46" si="14">D45-D44</f>
        <v>20</v>
      </c>
      <c r="E46" s="104">
        <f t="shared" ref="E46:AG46" si="15">E45-E44</f>
        <v>0</v>
      </c>
      <c r="F46" s="104">
        <f t="shared" si="15"/>
        <v>10</v>
      </c>
      <c r="G46" s="104">
        <f t="shared" si="15"/>
        <v>0</v>
      </c>
      <c r="H46" s="104">
        <f t="shared" si="15"/>
        <v>8</v>
      </c>
      <c r="I46" s="104">
        <f t="shared" si="15"/>
        <v>0</v>
      </c>
      <c r="J46" s="104">
        <f t="shared" si="15"/>
        <v>0</v>
      </c>
      <c r="K46" s="104">
        <f t="shared" si="15"/>
        <v>5</v>
      </c>
      <c r="L46" s="104">
        <f t="shared" si="15"/>
        <v>5</v>
      </c>
      <c r="M46" s="104">
        <f t="shared" si="15"/>
        <v>5</v>
      </c>
      <c r="N46" s="104">
        <f t="shared" si="15"/>
        <v>5</v>
      </c>
      <c r="O46" s="104">
        <f t="shared" si="15"/>
        <v>26</v>
      </c>
      <c r="P46" s="104">
        <f t="shared" si="15"/>
        <v>0</v>
      </c>
      <c r="Q46" s="104">
        <f t="shared" si="15"/>
        <v>0</v>
      </c>
      <c r="R46" s="104">
        <f t="shared" si="15"/>
        <v>5</v>
      </c>
      <c r="S46" s="104">
        <f t="shared" si="15"/>
        <v>270</v>
      </c>
      <c r="T46" s="104">
        <f t="shared" si="15"/>
        <v>270</v>
      </c>
      <c r="U46" s="104">
        <f t="shared" si="15"/>
        <v>270</v>
      </c>
      <c r="V46" s="104">
        <f t="shared" si="15"/>
        <v>270</v>
      </c>
      <c r="W46" s="104">
        <f t="shared" si="15"/>
        <v>0</v>
      </c>
      <c r="X46" s="104">
        <f t="shared" si="15"/>
        <v>0</v>
      </c>
      <c r="Y46" s="104">
        <f t="shared" si="15"/>
        <v>270</v>
      </c>
      <c r="Z46" s="104">
        <f t="shared" si="15"/>
        <v>270</v>
      </c>
      <c r="AA46" s="104">
        <f t="shared" si="15"/>
        <v>270</v>
      </c>
      <c r="AB46" s="104">
        <f t="shared" si="15"/>
        <v>270</v>
      </c>
      <c r="AC46" s="104">
        <f t="shared" si="15"/>
        <v>270</v>
      </c>
      <c r="AD46" s="104">
        <f t="shared" si="15"/>
        <v>0</v>
      </c>
      <c r="AE46" s="104">
        <f t="shared" si="15"/>
        <v>0</v>
      </c>
      <c r="AF46" s="104">
        <f t="shared" si="15"/>
        <v>270</v>
      </c>
      <c r="AG46" s="104">
        <f t="shared" si="15"/>
        <v>270</v>
      </c>
      <c r="AH46" s="153">
        <f t="shared" si="12"/>
        <v>3059</v>
      </c>
    </row>
    <row r="47" spans="1:34" ht="18.75" x14ac:dyDescent="0.25">
      <c r="A47" s="306"/>
      <c r="B47" s="301" t="s">
        <v>197</v>
      </c>
      <c r="C47" s="302"/>
      <c r="D47" s="104">
        <f t="shared" ref="D47:E47" si="16">D45-D43</f>
        <v>20</v>
      </c>
      <c r="E47" s="104">
        <f t="shared" ref="E47:AG47" si="17">E45-E43</f>
        <v>0</v>
      </c>
      <c r="F47" s="104">
        <f t="shared" si="17"/>
        <v>1</v>
      </c>
      <c r="G47" s="104">
        <f t="shared" si="17"/>
        <v>0</v>
      </c>
      <c r="H47" s="104">
        <f t="shared" si="17"/>
        <v>8</v>
      </c>
      <c r="I47" s="104">
        <f t="shared" si="17"/>
        <v>0</v>
      </c>
      <c r="J47" s="104">
        <f t="shared" si="17"/>
        <v>0</v>
      </c>
      <c r="K47" s="104">
        <f t="shared" si="17"/>
        <v>0</v>
      </c>
      <c r="L47" s="104">
        <f t="shared" si="17"/>
        <v>0</v>
      </c>
      <c r="M47" s="104">
        <f t="shared" si="17"/>
        <v>0</v>
      </c>
      <c r="N47" s="104">
        <f t="shared" si="17"/>
        <v>2</v>
      </c>
      <c r="O47" s="104">
        <f t="shared" si="17"/>
        <v>15</v>
      </c>
      <c r="P47" s="104">
        <f t="shared" si="17"/>
        <v>0</v>
      </c>
      <c r="Q47" s="104">
        <f t="shared" si="17"/>
        <v>0</v>
      </c>
      <c r="R47" s="104">
        <f t="shared" si="17"/>
        <v>0</v>
      </c>
      <c r="S47" s="104">
        <f t="shared" si="17"/>
        <v>270</v>
      </c>
      <c r="T47" s="104">
        <f t="shared" si="17"/>
        <v>270</v>
      </c>
      <c r="U47" s="104">
        <f t="shared" si="17"/>
        <v>270</v>
      </c>
      <c r="V47" s="104">
        <f t="shared" si="17"/>
        <v>270</v>
      </c>
      <c r="W47" s="104">
        <f t="shared" si="17"/>
        <v>0</v>
      </c>
      <c r="X47" s="104">
        <f t="shared" si="17"/>
        <v>0</v>
      </c>
      <c r="Y47" s="104">
        <f t="shared" si="17"/>
        <v>270</v>
      </c>
      <c r="Z47" s="104">
        <f t="shared" si="17"/>
        <v>270</v>
      </c>
      <c r="AA47" s="104">
        <f t="shared" si="17"/>
        <v>270</v>
      </c>
      <c r="AB47" s="104">
        <f t="shared" si="17"/>
        <v>270</v>
      </c>
      <c r="AC47" s="104">
        <f t="shared" si="17"/>
        <v>270</v>
      </c>
      <c r="AD47" s="104">
        <f t="shared" si="17"/>
        <v>0</v>
      </c>
      <c r="AE47" s="104">
        <f t="shared" si="17"/>
        <v>0</v>
      </c>
      <c r="AF47" s="104">
        <f t="shared" si="17"/>
        <v>270</v>
      </c>
      <c r="AG47" s="104">
        <f t="shared" si="17"/>
        <v>270</v>
      </c>
      <c r="AH47" s="153">
        <f t="shared" si="12"/>
        <v>3016</v>
      </c>
    </row>
    <row r="48" spans="1:34" ht="16.5" thickBot="1" x14ac:dyDescent="0.3">
      <c r="A48" s="306"/>
      <c r="B48" s="303" t="s">
        <v>116</v>
      </c>
      <c r="C48" s="304"/>
      <c r="D48" s="104">
        <f t="shared" ref="D48:AF48" si="18">D29+D31+D33+D35+D37+D39</f>
        <v>0</v>
      </c>
      <c r="E48" s="104">
        <f t="shared" ref="E48:AG48" si="19">E29+E31+E33+E35+E37+E39</f>
        <v>0</v>
      </c>
      <c r="F48" s="104">
        <f t="shared" si="19"/>
        <v>0</v>
      </c>
      <c r="G48" s="104">
        <f t="shared" si="19"/>
        <v>0</v>
      </c>
      <c r="H48" s="104">
        <f t="shared" si="19"/>
        <v>0</v>
      </c>
      <c r="I48" s="104">
        <f t="shared" si="19"/>
        <v>0</v>
      </c>
      <c r="J48" s="104">
        <f t="shared" si="19"/>
        <v>0</v>
      </c>
      <c r="K48" s="104">
        <f t="shared" si="19"/>
        <v>0</v>
      </c>
      <c r="L48" s="104">
        <f t="shared" si="19"/>
        <v>0</v>
      </c>
      <c r="M48" s="104">
        <f t="shared" si="19"/>
        <v>0</v>
      </c>
      <c r="N48" s="104">
        <f t="shared" si="19"/>
        <v>0</v>
      </c>
      <c r="O48" s="104">
        <f t="shared" si="19"/>
        <v>0</v>
      </c>
      <c r="P48" s="104">
        <f t="shared" si="19"/>
        <v>0</v>
      </c>
      <c r="Q48" s="104">
        <f t="shared" si="19"/>
        <v>0</v>
      </c>
      <c r="R48" s="104">
        <f t="shared" si="19"/>
        <v>0</v>
      </c>
      <c r="S48" s="104">
        <f t="shared" si="19"/>
        <v>0</v>
      </c>
      <c r="T48" s="104">
        <f t="shared" si="19"/>
        <v>0</v>
      </c>
      <c r="U48" s="104">
        <f t="shared" si="19"/>
        <v>0</v>
      </c>
      <c r="V48" s="104">
        <f t="shared" si="19"/>
        <v>0</v>
      </c>
      <c r="W48" s="104">
        <f t="shared" si="19"/>
        <v>0</v>
      </c>
      <c r="X48" s="104">
        <f t="shared" si="19"/>
        <v>0</v>
      </c>
      <c r="Y48" s="104">
        <f t="shared" si="19"/>
        <v>0</v>
      </c>
      <c r="Z48" s="104">
        <f t="shared" si="19"/>
        <v>0</v>
      </c>
      <c r="AA48" s="104">
        <f t="shared" si="19"/>
        <v>0</v>
      </c>
      <c r="AB48" s="104">
        <f t="shared" si="19"/>
        <v>0</v>
      </c>
      <c r="AC48" s="104">
        <f t="shared" si="19"/>
        <v>0</v>
      </c>
      <c r="AD48" s="104">
        <f t="shared" si="19"/>
        <v>0</v>
      </c>
      <c r="AE48" s="104">
        <f t="shared" si="19"/>
        <v>0</v>
      </c>
      <c r="AF48" s="104">
        <f t="shared" si="19"/>
        <v>0</v>
      </c>
      <c r="AG48" s="104">
        <f t="shared" si="19"/>
        <v>0</v>
      </c>
      <c r="AH48" s="149">
        <f t="shared" si="12"/>
        <v>0</v>
      </c>
    </row>
    <row r="49" spans="1:35" ht="15.75" thickBot="1" x14ac:dyDescent="0.3">
      <c r="A49" s="307"/>
      <c r="B49" s="101"/>
      <c r="C49" s="102"/>
      <c r="D49" s="272"/>
      <c r="E49" s="272"/>
      <c r="F49" s="272"/>
      <c r="G49" s="101"/>
      <c r="H49" s="101"/>
      <c r="I49" s="101"/>
      <c r="J49" s="101"/>
      <c r="K49" s="272"/>
      <c r="L49" s="272"/>
      <c r="M49" s="272"/>
      <c r="N49" s="272"/>
      <c r="O49" s="272"/>
      <c r="P49" s="272"/>
      <c r="Q49" s="272"/>
      <c r="R49" s="272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166</v>
      </c>
    </row>
    <row r="50" spans="1:35" ht="16.5" thickBot="1" x14ac:dyDescent="0.3">
      <c r="A50" s="291" t="s">
        <v>149</v>
      </c>
      <c r="B50" s="310" t="s">
        <v>2</v>
      </c>
      <c r="C50" s="311"/>
      <c r="D50" s="268">
        <v>0</v>
      </c>
      <c r="E50" s="268">
        <v>0</v>
      </c>
      <c r="F50" s="268">
        <v>0</v>
      </c>
      <c r="G50" s="109"/>
      <c r="H50" s="268">
        <v>0</v>
      </c>
      <c r="I50" s="109"/>
      <c r="J50" s="109"/>
      <c r="K50" s="268">
        <v>0</v>
      </c>
      <c r="L50" s="268">
        <v>0</v>
      </c>
      <c r="M50" s="268">
        <v>0</v>
      </c>
      <c r="N50" s="268">
        <v>0</v>
      </c>
      <c r="O50" s="268">
        <v>0</v>
      </c>
      <c r="P50" s="268"/>
      <c r="Q50" s="268"/>
      <c r="R50" s="268">
        <v>0</v>
      </c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 t="shared" ref="AH50:AH71" si="20">SUM(D50:AG50)</f>
        <v>0</v>
      </c>
    </row>
    <row r="51" spans="1:35" ht="15.75" x14ac:dyDescent="0.25">
      <c r="A51" s="292"/>
      <c r="B51" s="296" t="s">
        <v>3</v>
      </c>
      <c r="C51" s="99" t="s">
        <v>102</v>
      </c>
      <c r="D51" s="269">
        <v>13</v>
      </c>
      <c r="E51" s="269">
        <v>26</v>
      </c>
      <c r="F51" s="269">
        <v>11</v>
      </c>
      <c r="G51" s="181"/>
      <c r="H51" s="269">
        <v>7</v>
      </c>
      <c r="I51" s="181"/>
      <c r="J51" s="181"/>
      <c r="K51" s="269">
        <v>17</v>
      </c>
      <c r="L51" s="269">
        <v>15</v>
      </c>
      <c r="M51" s="269">
        <v>24</v>
      </c>
      <c r="N51" s="269">
        <v>20</v>
      </c>
      <c r="O51" s="269">
        <v>13</v>
      </c>
      <c r="P51" s="269"/>
      <c r="Q51" s="269"/>
      <c r="R51" s="269">
        <v>23</v>
      </c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 t="shared" si="20"/>
        <v>169</v>
      </c>
    </row>
    <row r="52" spans="1:35" ht="15.75" x14ac:dyDescent="0.25">
      <c r="A52" s="292"/>
      <c r="B52" s="296"/>
      <c r="C52" s="99" t="s">
        <v>103</v>
      </c>
      <c r="D52" s="269">
        <v>0</v>
      </c>
      <c r="E52" s="269">
        <v>0</v>
      </c>
      <c r="F52" s="269">
        <v>0</v>
      </c>
      <c r="G52" s="181"/>
      <c r="H52" s="269">
        <v>0</v>
      </c>
      <c r="I52" s="181"/>
      <c r="J52" s="181"/>
      <c r="K52" s="269">
        <v>0</v>
      </c>
      <c r="L52" s="269">
        <v>0</v>
      </c>
      <c r="M52" s="269">
        <v>0</v>
      </c>
      <c r="N52" s="269">
        <v>0</v>
      </c>
      <c r="O52" s="269">
        <v>0</v>
      </c>
      <c r="P52" s="269"/>
      <c r="Q52" s="269"/>
      <c r="R52" s="269">
        <v>0</v>
      </c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 t="shared" si="20"/>
        <v>0</v>
      </c>
    </row>
    <row r="53" spans="1:35" ht="15.75" x14ac:dyDescent="0.25">
      <c r="A53" s="292"/>
      <c r="B53" s="296"/>
      <c r="C53" s="99" t="s">
        <v>117</v>
      </c>
      <c r="D53" s="269">
        <v>18</v>
      </c>
      <c r="E53" s="269">
        <v>15</v>
      </c>
      <c r="F53" s="269">
        <v>8</v>
      </c>
      <c r="G53" s="181"/>
      <c r="H53" s="269">
        <v>9</v>
      </c>
      <c r="I53" s="181"/>
      <c r="J53" s="181"/>
      <c r="K53" s="269">
        <v>13</v>
      </c>
      <c r="L53" s="269">
        <v>18</v>
      </c>
      <c r="M53" s="269">
        <v>28</v>
      </c>
      <c r="N53" s="269">
        <v>17</v>
      </c>
      <c r="O53" s="269">
        <v>11</v>
      </c>
      <c r="P53" s="269"/>
      <c r="Q53" s="269"/>
      <c r="R53" s="269">
        <v>18</v>
      </c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 t="shared" si="20"/>
        <v>155</v>
      </c>
    </row>
    <row r="54" spans="1:35" ht="15.75" x14ac:dyDescent="0.25">
      <c r="A54" s="292"/>
      <c r="B54" s="296"/>
      <c r="C54" s="99" t="s">
        <v>118</v>
      </c>
      <c r="D54" s="269">
        <v>0</v>
      </c>
      <c r="E54" s="269">
        <v>0</v>
      </c>
      <c r="F54" s="269">
        <v>0</v>
      </c>
      <c r="G54" s="181"/>
      <c r="H54" s="269">
        <v>0</v>
      </c>
      <c r="I54" s="181"/>
      <c r="J54" s="181"/>
      <c r="K54" s="269">
        <v>0</v>
      </c>
      <c r="L54" s="269">
        <v>0</v>
      </c>
      <c r="M54" s="269">
        <v>0</v>
      </c>
      <c r="N54" s="269">
        <v>0</v>
      </c>
      <c r="O54" s="269">
        <v>0</v>
      </c>
      <c r="P54" s="269"/>
      <c r="Q54" s="269"/>
      <c r="R54" s="269">
        <v>0</v>
      </c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 t="shared" si="20"/>
        <v>0</v>
      </c>
    </row>
    <row r="55" spans="1:35" ht="15.75" x14ac:dyDescent="0.25">
      <c r="A55" s="292"/>
      <c r="B55" s="296"/>
      <c r="C55" s="99" t="s">
        <v>104</v>
      </c>
      <c r="D55" s="269">
        <v>95</v>
      </c>
      <c r="E55" s="269">
        <v>100</v>
      </c>
      <c r="F55" s="269">
        <v>92</v>
      </c>
      <c r="G55" s="181"/>
      <c r="H55" s="269">
        <v>88</v>
      </c>
      <c r="I55" s="181"/>
      <c r="J55" s="181"/>
      <c r="K55" s="269">
        <v>108</v>
      </c>
      <c r="L55" s="269">
        <v>109</v>
      </c>
      <c r="M55" s="269">
        <v>111</v>
      </c>
      <c r="N55" s="269">
        <v>103</v>
      </c>
      <c r="O55" s="269">
        <v>110</v>
      </c>
      <c r="P55" s="269"/>
      <c r="Q55" s="269"/>
      <c r="R55" s="269">
        <v>121</v>
      </c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 t="shared" si="20"/>
        <v>1037</v>
      </c>
    </row>
    <row r="56" spans="1:35" ht="15.75" x14ac:dyDescent="0.25">
      <c r="A56" s="292"/>
      <c r="B56" s="296"/>
      <c r="C56" s="99" t="s">
        <v>105</v>
      </c>
      <c r="D56" s="269">
        <v>0</v>
      </c>
      <c r="E56" s="269">
        <v>0</v>
      </c>
      <c r="F56" s="269">
        <v>0</v>
      </c>
      <c r="G56" s="181"/>
      <c r="H56" s="269">
        <v>0</v>
      </c>
      <c r="I56" s="181"/>
      <c r="J56" s="181"/>
      <c r="K56" s="269">
        <v>0</v>
      </c>
      <c r="L56" s="269">
        <v>0</v>
      </c>
      <c r="M56" s="269">
        <v>0</v>
      </c>
      <c r="N56" s="269">
        <v>0</v>
      </c>
      <c r="O56" s="269">
        <v>0</v>
      </c>
      <c r="P56" s="269"/>
      <c r="Q56" s="269"/>
      <c r="R56" s="269">
        <v>0</v>
      </c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 t="shared" si="20"/>
        <v>0</v>
      </c>
    </row>
    <row r="57" spans="1:35" ht="15.75" x14ac:dyDescent="0.25">
      <c r="A57" s="292"/>
      <c r="B57" s="296"/>
      <c r="C57" s="99" t="s">
        <v>106</v>
      </c>
      <c r="D57" s="269">
        <v>45</v>
      </c>
      <c r="E57" s="269">
        <v>46</v>
      </c>
      <c r="F57" s="269">
        <v>28</v>
      </c>
      <c r="G57" s="181"/>
      <c r="H57" s="269">
        <v>31</v>
      </c>
      <c r="I57" s="181"/>
      <c r="J57" s="181"/>
      <c r="K57" s="269">
        <v>36</v>
      </c>
      <c r="L57" s="269">
        <v>40</v>
      </c>
      <c r="M57" s="269">
        <v>47</v>
      </c>
      <c r="N57" s="269">
        <v>36</v>
      </c>
      <c r="O57" s="269">
        <v>26</v>
      </c>
      <c r="P57" s="269"/>
      <c r="Q57" s="269"/>
      <c r="R57" s="269">
        <v>47</v>
      </c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 t="shared" si="20"/>
        <v>382</v>
      </c>
    </row>
    <row r="58" spans="1:35" ht="15.75" x14ac:dyDescent="0.25">
      <c r="A58" s="292"/>
      <c r="B58" s="296"/>
      <c r="C58" s="99" t="s">
        <v>107</v>
      </c>
      <c r="D58" s="269">
        <v>0</v>
      </c>
      <c r="E58" s="269">
        <v>0</v>
      </c>
      <c r="F58" s="269">
        <v>0</v>
      </c>
      <c r="G58" s="181"/>
      <c r="H58" s="269">
        <v>0</v>
      </c>
      <c r="I58" s="181"/>
      <c r="J58" s="181"/>
      <c r="K58" s="269">
        <v>0</v>
      </c>
      <c r="L58" s="269">
        <v>0</v>
      </c>
      <c r="M58" s="269">
        <v>0</v>
      </c>
      <c r="N58" s="269">
        <v>0</v>
      </c>
      <c r="O58" s="269">
        <v>0</v>
      </c>
      <c r="P58" s="269"/>
      <c r="Q58" s="269"/>
      <c r="R58" s="269">
        <v>0</v>
      </c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 t="shared" si="20"/>
        <v>0</v>
      </c>
    </row>
    <row r="59" spans="1:35" ht="15.75" x14ac:dyDescent="0.25">
      <c r="A59" s="292"/>
      <c r="B59" s="296"/>
      <c r="C59" s="99" t="s">
        <v>108</v>
      </c>
      <c r="D59" s="269">
        <v>96</v>
      </c>
      <c r="E59" s="269">
        <v>85</v>
      </c>
      <c r="F59" s="269">
        <v>81</v>
      </c>
      <c r="G59" s="181"/>
      <c r="H59" s="269">
        <v>73</v>
      </c>
      <c r="I59" s="181"/>
      <c r="J59" s="181"/>
      <c r="K59" s="269">
        <v>85</v>
      </c>
      <c r="L59" s="269">
        <v>73</v>
      </c>
      <c r="M59" s="269">
        <v>102</v>
      </c>
      <c r="N59" s="269">
        <v>74</v>
      </c>
      <c r="O59" s="269">
        <v>75</v>
      </c>
      <c r="P59" s="269"/>
      <c r="Q59" s="269"/>
      <c r="R59" s="269">
        <v>93</v>
      </c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 t="shared" si="20"/>
        <v>837</v>
      </c>
    </row>
    <row r="60" spans="1:35" ht="15.75" x14ac:dyDescent="0.25">
      <c r="A60" s="292"/>
      <c r="B60" s="296"/>
      <c r="C60" s="99" t="s">
        <v>109</v>
      </c>
      <c r="D60" s="269">
        <v>0</v>
      </c>
      <c r="E60" s="269">
        <v>0</v>
      </c>
      <c r="F60" s="269">
        <v>0</v>
      </c>
      <c r="G60" s="181"/>
      <c r="H60" s="269">
        <v>0</v>
      </c>
      <c r="I60" s="181"/>
      <c r="J60" s="181"/>
      <c r="K60" s="269">
        <v>0</v>
      </c>
      <c r="L60" s="269">
        <v>0</v>
      </c>
      <c r="M60" s="269">
        <v>0</v>
      </c>
      <c r="N60" s="269">
        <v>0</v>
      </c>
      <c r="O60" s="269">
        <v>0</v>
      </c>
      <c r="P60" s="269"/>
      <c r="Q60" s="269"/>
      <c r="R60" s="269">
        <v>0</v>
      </c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 t="shared" si="20"/>
        <v>0</v>
      </c>
    </row>
    <row r="61" spans="1:35" ht="15.75" x14ac:dyDescent="0.25">
      <c r="A61" s="292"/>
      <c r="B61" s="296"/>
      <c r="C61" s="99" t="s">
        <v>110</v>
      </c>
      <c r="D61" s="269">
        <v>25</v>
      </c>
      <c r="E61" s="269">
        <v>21</v>
      </c>
      <c r="F61" s="269">
        <v>22</v>
      </c>
      <c r="G61" s="181"/>
      <c r="H61" s="269">
        <v>16</v>
      </c>
      <c r="I61" s="181"/>
      <c r="J61" s="181"/>
      <c r="K61" s="269">
        <v>21</v>
      </c>
      <c r="L61" s="269">
        <v>18</v>
      </c>
      <c r="M61" s="269">
        <v>28</v>
      </c>
      <c r="N61" s="269">
        <v>10</v>
      </c>
      <c r="O61" s="269">
        <v>20</v>
      </c>
      <c r="P61" s="269"/>
      <c r="Q61" s="269"/>
      <c r="R61" s="269">
        <v>18</v>
      </c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 t="shared" si="20"/>
        <v>199</v>
      </c>
    </row>
    <row r="62" spans="1:35" ht="15.75" x14ac:dyDescent="0.25">
      <c r="A62" s="292"/>
      <c r="B62" s="296"/>
      <c r="C62" s="99" t="s">
        <v>111</v>
      </c>
      <c r="D62" s="269">
        <v>0</v>
      </c>
      <c r="E62" s="269">
        <v>0</v>
      </c>
      <c r="F62" s="269">
        <v>0</v>
      </c>
      <c r="G62" s="181"/>
      <c r="H62" s="269">
        <v>0</v>
      </c>
      <c r="I62" s="181"/>
      <c r="J62" s="181"/>
      <c r="K62" s="269">
        <v>0</v>
      </c>
      <c r="L62" s="269">
        <v>0</v>
      </c>
      <c r="M62" s="269">
        <v>0</v>
      </c>
      <c r="N62" s="269">
        <v>0</v>
      </c>
      <c r="O62" s="269">
        <v>0</v>
      </c>
      <c r="P62" s="269"/>
      <c r="Q62" s="269"/>
      <c r="R62" s="269">
        <v>0</v>
      </c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 t="shared" si="20"/>
        <v>0</v>
      </c>
    </row>
    <row r="63" spans="1:35" ht="15.75" x14ac:dyDescent="0.25">
      <c r="A63" s="292"/>
      <c r="B63" s="296"/>
      <c r="C63" s="99" t="s">
        <v>112</v>
      </c>
      <c r="D63" s="269">
        <v>11</v>
      </c>
      <c r="E63" s="269">
        <v>11</v>
      </c>
      <c r="F63" s="269">
        <v>12</v>
      </c>
      <c r="G63" s="181"/>
      <c r="H63" s="269">
        <v>27</v>
      </c>
      <c r="I63" s="181"/>
      <c r="J63" s="181"/>
      <c r="K63" s="269">
        <v>21</v>
      </c>
      <c r="L63" s="269">
        <v>17</v>
      </c>
      <c r="M63" s="269">
        <v>11</v>
      </c>
      <c r="N63" s="269">
        <v>19</v>
      </c>
      <c r="O63" s="269">
        <v>15</v>
      </c>
      <c r="P63" s="269"/>
      <c r="Q63" s="269"/>
      <c r="R63" s="269">
        <v>17</v>
      </c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 t="shared" si="20"/>
        <v>161</v>
      </c>
    </row>
    <row r="64" spans="1:35" ht="15.75" x14ac:dyDescent="0.25">
      <c r="A64" s="292"/>
      <c r="B64" s="296"/>
      <c r="C64" s="99" t="s">
        <v>113</v>
      </c>
      <c r="D64" s="269">
        <v>0</v>
      </c>
      <c r="E64" s="269">
        <v>1</v>
      </c>
      <c r="F64" s="269">
        <v>0</v>
      </c>
      <c r="G64" s="181"/>
      <c r="H64" s="269">
        <v>3</v>
      </c>
      <c r="I64" s="181"/>
      <c r="J64" s="181"/>
      <c r="K64" s="269">
        <v>4</v>
      </c>
      <c r="L64" s="269">
        <v>1</v>
      </c>
      <c r="M64" s="269">
        <v>0</v>
      </c>
      <c r="N64" s="269">
        <v>1</v>
      </c>
      <c r="O64" s="269">
        <v>0</v>
      </c>
      <c r="P64" s="269"/>
      <c r="Q64" s="269"/>
      <c r="R64" s="269">
        <v>1</v>
      </c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 t="shared" si="20"/>
        <v>11</v>
      </c>
    </row>
    <row r="65" spans="1:35" ht="16.5" thickBot="1" x14ac:dyDescent="0.3">
      <c r="A65" s="292"/>
      <c r="B65" s="296"/>
      <c r="C65" s="100" t="s">
        <v>114</v>
      </c>
      <c r="D65" s="269">
        <v>149</v>
      </c>
      <c r="E65" s="269">
        <v>150</v>
      </c>
      <c r="F65" s="269">
        <v>121</v>
      </c>
      <c r="G65" s="181"/>
      <c r="H65" s="269">
        <v>76</v>
      </c>
      <c r="I65" s="181"/>
      <c r="J65" s="181"/>
      <c r="K65" s="269">
        <v>89</v>
      </c>
      <c r="L65" s="269">
        <v>89</v>
      </c>
      <c r="M65" s="269">
        <v>88</v>
      </c>
      <c r="N65" s="269">
        <v>88</v>
      </c>
      <c r="O65" s="269">
        <v>76</v>
      </c>
      <c r="P65" s="269"/>
      <c r="Q65" s="269"/>
      <c r="R65" s="269">
        <v>87</v>
      </c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 t="shared" si="20"/>
        <v>1013</v>
      </c>
    </row>
    <row r="66" spans="1:35" ht="18.75" x14ac:dyDescent="0.25">
      <c r="A66" s="292"/>
      <c r="B66" s="297" t="s">
        <v>72</v>
      </c>
      <c r="C66" s="298"/>
      <c r="D66" s="182">
        <f>SUM(D51:D62,D65)</f>
        <v>441</v>
      </c>
      <c r="E66" s="182">
        <f t="shared" ref="E66:AG66" si="21">SUM(E51:E62,E65)</f>
        <v>443</v>
      </c>
      <c r="F66" s="182">
        <f t="shared" si="21"/>
        <v>363</v>
      </c>
      <c r="G66" s="182">
        <f t="shared" si="21"/>
        <v>0</v>
      </c>
      <c r="H66" s="182">
        <f t="shared" si="21"/>
        <v>300</v>
      </c>
      <c r="I66" s="182">
        <f t="shared" si="21"/>
        <v>0</v>
      </c>
      <c r="J66" s="182">
        <f t="shared" si="21"/>
        <v>0</v>
      </c>
      <c r="K66" s="182">
        <f t="shared" si="21"/>
        <v>369</v>
      </c>
      <c r="L66" s="182">
        <f t="shared" si="21"/>
        <v>362</v>
      </c>
      <c r="M66" s="182">
        <f t="shared" si="21"/>
        <v>428</v>
      </c>
      <c r="N66" s="182">
        <f t="shared" si="21"/>
        <v>348</v>
      </c>
      <c r="O66" s="182">
        <f t="shared" si="21"/>
        <v>331</v>
      </c>
      <c r="P66" s="182">
        <f t="shared" si="21"/>
        <v>0</v>
      </c>
      <c r="Q66" s="182">
        <f t="shared" si="21"/>
        <v>0</v>
      </c>
      <c r="R66" s="182">
        <f t="shared" si="21"/>
        <v>407</v>
      </c>
      <c r="S66" s="182">
        <f t="shared" si="21"/>
        <v>0</v>
      </c>
      <c r="T66" s="182">
        <f t="shared" si="21"/>
        <v>0</v>
      </c>
      <c r="U66" s="182">
        <f t="shared" si="21"/>
        <v>0</v>
      </c>
      <c r="V66" s="182">
        <f t="shared" si="21"/>
        <v>0</v>
      </c>
      <c r="W66" s="182">
        <f t="shared" si="21"/>
        <v>0</v>
      </c>
      <c r="X66" s="182">
        <f t="shared" si="21"/>
        <v>0</v>
      </c>
      <c r="Y66" s="182">
        <f t="shared" si="21"/>
        <v>0</v>
      </c>
      <c r="Z66" s="182">
        <f t="shared" si="21"/>
        <v>0</v>
      </c>
      <c r="AA66" s="182">
        <f t="shared" si="21"/>
        <v>0</v>
      </c>
      <c r="AB66" s="182">
        <f t="shared" si="21"/>
        <v>0</v>
      </c>
      <c r="AC66" s="182">
        <f t="shared" si="21"/>
        <v>0</v>
      </c>
      <c r="AD66" s="182">
        <f t="shared" si="21"/>
        <v>0</v>
      </c>
      <c r="AE66" s="182">
        <f t="shared" si="21"/>
        <v>0</v>
      </c>
      <c r="AF66" s="182">
        <f t="shared" si="21"/>
        <v>0</v>
      </c>
      <c r="AG66" s="182">
        <f t="shared" si="21"/>
        <v>0</v>
      </c>
      <c r="AH66" s="150">
        <f t="shared" si="20"/>
        <v>3792</v>
      </c>
    </row>
    <row r="67" spans="1:35" ht="18.75" x14ac:dyDescent="0.25">
      <c r="A67" s="292"/>
      <c r="B67" s="299" t="s">
        <v>71</v>
      </c>
      <c r="C67" s="300"/>
      <c r="D67" s="270">
        <v>394</v>
      </c>
      <c r="E67" s="270">
        <v>391</v>
      </c>
      <c r="F67" s="270">
        <v>337</v>
      </c>
      <c r="G67" s="104"/>
      <c r="H67" s="104">
        <v>280</v>
      </c>
      <c r="I67" s="104"/>
      <c r="J67" s="104"/>
      <c r="K67" s="270">
        <v>322</v>
      </c>
      <c r="L67" s="270">
        <v>320</v>
      </c>
      <c r="M67" s="270">
        <v>370</v>
      </c>
      <c r="N67" s="270">
        <v>304</v>
      </c>
      <c r="O67" s="270">
        <v>300</v>
      </c>
      <c r="P67" s="270"/>
      <c r="Q67" s="270"/>
      <c r="R67" s="270">
        <v>355</v>
      </c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 t="shared" si="20"/>
        <v>3373</v>
      </c>
    </row>
    <row r="68" spans="1:35" ht="18.75" x14ac:dyDescent="0.25">
      <c r="A68" s="292"/>
      <c r="B68" s="301" t="s">
        <v>115</v>
      </c>
      <c r="C68" s="302"/>
      <c r="D68" s="270">
        <v>500</v>
      </c>
      <c r="E68" s="270">
        <v>500</v>
      </c>
      <c r="F68" s="270">
        <v>500</v>
      </c>
      <c r="G68" s="270">
        <v>0</v>
      </c>
      <c r="H68" s="270">
        <v>500</v>
      </c>
      <c r="I68" s="270">
        <v>0</v>
      </c>
      <c r="J68" s="270">
        <v>0</v>
      </c>
      <c r="K68" s="270">
        <v>500</v>
      </c>
      <c r="L68" s="270">
        <v>500</v>
      </c>
      <c r="M68" s="270">
        <v>500</v>
      </c>
      <c r="N68" s="270">
        <v>500</v>
      </c>
      <c r="O68" s="270">
        <v>500</v>
      </c>
      <c r="P68" s="270">
        <v>0</v>
      </c>
      <c r="Q68" s="270">
        <v>0</v>
      </c>
      <c r="R68" s="270">
        <v>500</v>
      </c>
      <c r="S68" s="270">
        <v>500</v>
      </c>
      <c r="T68" s="270">
        <v>500</v>
      </c>
      <c r="U68" s="270">
        <v>500</v>
      </c>
      <c r="V68" s="270">
        <v>500</v>
      </c>
      <c r="W68" s="270">
        <v>0</v>
      </c>
      <c r="X68" s="270">
        <v>0</v>
      </c>
      <c r="Y68" s="270">
        <v>500</v>
      </c>
      <c r="Z68" s="270">
        <v>500</v>
      </c>
      <c r="AA68" s="270">
        <v>500</v>
      </c>
      <c r="AB68" s="270">
        <v>500</v>
      </c>
      <c r="AC68" s="270">
        <v>500</v>
      </c>
      <c r="AD68" s="270">
        <v>0</v>
      </c>
      <c r="AE68" s="270">
        <v>0</v>
      </c>
      <c r="AF68" s="270">
        <v>500</v>
      </c>
      <c r="AG68" s="270">
        <v>500</v>
      </c>
      <c r="AH68" s="146">
        <f t="shared" si="20"/>
        <v>10500</v>
      </c>
    </row>
    <row r="69" spans="1:35" ht="18.75" x14ac:dyDescent="0.25">
      <c r="A69" s="292"/>
      <c r="B69" s="301" t="s">
        <v>125</v>
      </c>
      <c r="C69" s="302"/>
      <c r="D69" s="104">
        <f t="shared" ref="D69:F69" si="22">D68-D67</f>
        <v>106</v>
      </c>
      <c r="E69" s="104">
        <f t="shared" ref="E69:AG69" si="23">E68-E67</f>
        <v>109</v>
      </c>
      <c r="F69" s="104">
        <f t="shared" si="23"/>
        <v>163</v>
      </c>
      <c r="G69" s="104">
        <f t="shared" si="23"/>
        <v>0</v>
      </c>
      <c r="H69" s="104">
        <f t="shared" si="23"/>
        <v>220</v>
      </c>
      <c r="I69" s="104">
        <f t="shared" si="23"/>
        <v>0</v>
      </c>
      <c r="J69" s="104">
        <f t="shared" si="23"/>
        <v>0</v>
      </c>
      <c r="K69" s="104">
        <f t="shared" si="23"/>
        <v>178</v>
      </c>
      <c r="L69" s="104">
        <f t="shared" si="23"/>
        <v>180</v>
      </c>
      <c r="M69" s="104">
        <f t="shared" si="23"/>
        <v>130</v>
      </c>
      <c r="N69" s="104">
        <f t="shared" si="23"/>
        <v>196</v>
      </c>
      <c r="O69" s="104">
        <f t="shared" si="23"/>
        <v>200</v>
      </c>
      <c r="P69" s="104">
        <f t="shared" si="23"/>
        <v>0</v>
      </c>
      <c r="Q69" s="104">
        <f t="shared" si="23"/>
        <v>0</v>
      </c>
      <c r="R69" s="104">
        <f t="shared" si="23"/>
        <v>145</v>
      </c>
      <c r="S69" s="104">
        <f t="shared" si="23"/>
        <v>500</v>
      </c>
      <c r="T69" s="104">
        <f t="shared" si="23"/>
        <v>500</v>
      </c>
      <c r="U69" s="104">
        <f t="shared" si="23"/>
        <v>500</v>
      </c>
      <c r="V69" s="104">
        <f t="shared" si="23"/>
        <v>500</v>
      </c>
      <c r="W69" s="104">
        <f t="shared" si="23"/>
        <v>0</v>
      </c>
      <c r="X69" s="104">
        <f t="shared" si="23"/>
        <v>0</v>
      </c>
      <c r="Y69" s="104">
        <f t="shared" si="23"/>
        <v>500</v>
      </c>
      <c r="Z69" s="104">
        <f t="shared" si="23"/>
        <v>500</v>
      </c>
      <c r="AA69" s="104">
        <f t="shared" si="23"/>
        <v>500</v>
      </c>
      <c r="AB69" s="104">
        <f t="shared" si="23"/>
        <v>500</v>
      </c>
      <c r="AC69" s="104">
        <f t="shared" si="23"/>
        <v>500</v>
      </c>
      <c r="AD69" s="104">
        <f t="shared" si="23"/>
        <v>0</v>
      </c>
      <c r="AE69" s="104">
        <f t="shared" si="23"/>
        <v>0</v>
      </c>
      <c r="AF69" s="104">
        <f t="shared" si="23"/>
        <v>500</v>
      </c>
      <c r="AG69" s="104">
        <f t="shared" si="23"/>
        <v>500</v>
      </c>
      <c r="AH69" s="153">
        <f t="shared" si="20"/>
        <v>7127</v>
      </c>
    </row>
    <row r="70" spans="1:35" ht="18.75" x14ac:dyDescent="0.25">
      <c r="A70" s="292"/>
      <c r="B70" s="301" t="s">
        <v>197</v>
      </c>
      <c r="C70" s="302"/>
      <c r="D70" s="104">
        <f t="shared" ref="D70:F70" si="24">D68-D66</f>
        <v>59</v>
      </c>
      <c r="E70" s="104">
        <f t="shared" ref="E70:AG70" si="25">E68-E66</f>
        <v>57</v>
      </c>
      <c r="F70" s="104">
        <f t="shared" si="25"/>
        <v>137</v>
      </c>
      <c r="G70" s="104">
        <f t="shared" si="25"/>
        <v>0</v>
      </c>
      <c r="H70" s="104">
        <f t="shared" si="25"/>
        <v>200</v>
      </c>
      <c r="I70" s="104">
        <f t="shared" si="25"/>
        <v>0</v>
      </c>
      <c r="J70" s="104">
        <f t="shared" si="25"/>
        <v>0</v>
      </c>
      <c r="K70" s="104">
        <f t="shared" si="25"/>
        <v>131</v>
      </c>
      <c r="L70" s="104">
        <f t="shared" si="25"/>
        <v>138</v>
      </c>
      <c r="M70" s="104">
        <f t="shared" si="25"/>
        <v>72</v>
      </c>
      <c r="N70" s="104">
        <f t="shared" si="25"/>
        <v>152</v>
      </c>
      <c r="O70" s="104">
        <f t="shared" si="25"/>
        <v>169</v>
      </c>
      <c r="P70" s="104">
        <f t="shared" si="25"/>
        <v>0</v>
      </c>
      <c r="Q70" s="104">
        <f t="shared" si="25"/>
        <v>0</v>
      </c>
      <c r="R70" s="104">
        <f t="shared" si="25"/>
        <v>93</v>
      </c>
      <c r="S70" s="104">
        <f t="shared" si="25"/>
        <v>500</v>
      </c>
      <c r="T70" s="104">
        <f t="shared" si="25"/>
        <v>500</v>
      </c>
      <c r="U70" s="104">
        <f t="shared" si="25"/>
        <v>500</v>
      </c>
      <c r="V70" s="104">
        <f t="shared" si="25"/>
        <v>500</v>
      </c>
      <c r="W70" s="104">
        <f t="shared" si="25"/>
        <v>0</v>
      </c>
      <c r="X70" s="104">
        <f t="shared" si="25"/>
        <v>0</v>
      </c>
      <c r="Y70" s="104">
        <f t="shared" si="25"/>
        <v>500</v>
      </c>
      <c r="Z70" s="104">
        <f t="shared" si="25"/>
        <v>500</v>
      </c>
      <c r="AA70" s="104">
        <f t="shared" si="25"/>
        <v>500</v>
      </c>
      <c r="AB70" s="104">
        <f t="shared" si="25"/>
        <v>500</v>
      </c>
      <c r="AC70" s="104">
        <f t="shared" si="25"/>
        <v>500</v>
      </c>
      <c r="AD70" s="104">
        <f t="shared" si="25"/>
        <v>0</v>
      </c>
      <c r="AE70" s="104">
        <f t="shared" si="25"/>
        <v>0</v>
      </c>
      <c r="AF70" s="104">
        <f t="shared" si="25"/>
        <v>500</v>
      </c>
      <c r="AG70" s="104">
        <f t="shared" si="25"/>
        <v>500</v>
      </c>
      <c r="AH70" s="153">
        <f t="shared" si="20"/>
        <v>6708</v>
      </c>
    </row>
    <row r="71" spans="1:35" ht="16.5" thickBot="1" x14ac:dyDescent="0.3">
      <c r="A71" s="292"/>
      <c r="B71" s="303" t="s">
        <v>116</v>
      </c>
      <c r="C71" s="304"/>
      <c r="D71" s="104">
        <f t="shared" ref="D71:T71" si="26">D52+D54+D56+D58+D60+D62</f>
        <v>0</v>
      </c>
      <c r="E71" s="104">
        <f t="shared" ref="E71:AG71" si="27">E52+E54+E56+E58+E60+E62</f>
        <v>0</v>
      </c>
      <c r="F71" s="104">
        <f t="shared" si="27"/>
        <v>0</v>
      </c>
      <c r="G71" s="104">
        <f t="shared" si="27"/>
        <v>0</v>
      </c>
      <c r="H71" s="104">
        <f t="shared" si="27"/>
        <v>0</v>
      </c>
      <c r="I71" s="104">
        <f t="shared" si="27"/>
        <v>0</v>
      </c>
      <c r="J71" s="104">
        <f t="shared" si="27"/>
        <v>0</v>
      </c>
      <c r="K71" s="104">
        <f t="shared" si="27"/>
        <v>0</v>
      </c>
      <c r="L71" s="104">
        <f t="shared" si="27"/>
        <v>0</v>
      </c>
      <c r="M71" s="104">
        <f t="shared" si="27"/>
        <v>0</v>
      </c>
      <c r="N71" s="104">
        <f t="shared" si="27"/>
        <v>0</v>
      </c>
      <c r="O71" s="104">
        <f t="shared" si="27"/>
        <v>0</v>
      </c>
      <c r="P71" s="104">
        <f t="shared" si="27"/>
        <v>0</v>
      </c>
      <c r="Q71" s="104">
        <f t="shared" si="27"/>
        <v>0</v>
      </c>
      <c r="R71" s="104">
        <f t="shared" si="27"/>
        <v>0</v>
      </c>
      <c r="S71" s="104">
        <f t="shared" si="27"/>
        <v>0</v>
      </c>
      <c r="T71" s="104">
        <f t="shared" si="27"/>
        <v>0</v>
      </c>
      <c r="U71" s="104">
        <f t="shared" si="27"/>
        <v>0</v>
      </c>
      <c r="V71" s="104">
        <f t="shared" si="27"/>
        <v>0</v>
      </c>
      <c r="W71" s="104">
        <f t="shared" si="27"/>
        <v>0</v>
      </c>
      <c r="X71" s="104">
        <f t="shared" si="27"/>
        <v>0</v>
      </c>
      <c r="Y71" s="104">
        <f t="shared" si="27"/>
        <v>0</v>
      </c>
      <c r="Z71" s="104">
        <f t="shared" si="27"/>
        <v>0</v>
      </c>
      <c r="AA71" s="104">
        <f t="shared" si="27"/>
        <v>0</v>
      </c>
      <c r="AB71" s="104">
        <f t="shared" si="27"/>
        <v>0</v>
      </c>
      <c r="AC71" s="104">
        <f t="shared" si="27"/>
        <v>0</v>
      </c>
      <c r="AD71" s="104">
        <f t="shared" si="27"/>
        <v>0</v>
      </c>
      <c r="AE71" s="104">
        <f t="shared" si="27"/>
        <v>0</v>
      </c>
      <c r="AF71" s="104">
        <f t="shared" si="27"/>
        <v>0</v>
      </c>
      <c r="AG71" s="104">
        <f t="shared" si="27"/>
        <v>0</v>
      </c>
      <c r="AH71" s="149">
        <f t="shared" si="20"/>
        <v>0</v>
      </c>
    </row>
    <row r="72" spans="1:35" ht="15.75" thickBot="1" x14ac:dyDescent="0.3">
      <c r="A72" s="293"/>
      <c r="B72" s="101"/>
      <c r="C72" s="103"/>
      <c r="D72" s="272"/>
      <c r="E72" s="272"/>
      <c r="F72" s="272"/>
      <c r="G72" s="101"/>
      <c r="H72" s="101"/>
      <c r="I72" s="101"/>
      <c r="J72" s="101"/>
      <c r="K72" s="272"/>
      <c r="L72" s="272"/>
      <c r="M72" s="272"/>
      <c r="N72" s="272"/>
      <c r="O72" s="272"/>
      <c r="P72" s="272"/>
      <c r="Q72" s="272"/>
      <c r="R72" s="272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166</v>
      </c>
    </row>
    <row r="73" spans="1:35" ht="16.149999999999999" customHeight="1" thickBot="1" x14ac:dyDescent="0.3">
      <c r="A73" s="305" t="s">
        <v>150</v>
      </c>
      <c r="B73" s="310" t="s">
        <v>2</v>
      </c>
      <c r="C73" s="311"/>
      <c r="D73" s="268">
        <v>0</v>
      </c>
      <c r="E73" s="268">
        <v>0</v>
      </c>
      <c r="F73" s="268">
        <v>0</v>
      </c>
      <c r="G73" s="109"/>
      <c r="H73" s="109">
        <v>0</v>
      </c>
      <c r="I73" s="109"/>
      <c r="J73" s="109"/>
      <c r="K73" s="268">
        <v>0</v>
      </c>
      <c r="L73" s="268">
        <v>0</v>
      </c>
      <c r="M73" s="268">
        <v>0</v>
      </c>
      <c r="N73" s="268">
        <v>0</v>
      </c>
      <c r="O73" s="268">
        <v>0</v>
      </c>
      <c r="P73" s="268"/>
      <c r="Q73" s="268"/>
      <c r="R73" s="268">
        <v>0</v>
      </c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 t="shared" ref="AH73:AH94" si="28">SUM(D73:AG73)</f>
        <v>0</v>
      </c>
    </row>
    <row r="74" spans="1:35" ht="15.75" x14ac:dyDescent="0.25">
      <c r="A74" s="306"/>
      <c r="B74" s="296" t="s">
        <v>3</v>
      </c>
      <c r="C74" s="99" t="s">
        <v>102</v>
      </c>
      <c r="D74" s="269">
        <v>15</v>
      </c>
      <c r="E74" s="269">
        <v>21</v>
      </c>
      <c r="F74" s="269">
        <v>8</v>
      </c>
      <c r="G74" s="181"/>
      <c r="H74" s="269">
        <v>10</v>
      </c>
      <c r="I74" s="181"/>
      <c r="J74" s="181"/>
      <c r="K74" s="269">
        <v>18</v>
      </c>
      <c r="L74" s="269">
        <v>12</v>
      </c>
      <c r="M74" s="269">
        <v>19</v>
      </c>
      <c r="N74" s="269">
        <v>14</v>
      </c>
      <c r="O74" s="269">
        <v>14</v>
      </c>
      <c r="P74" s="269"/>
      <c r="Q74" s="269"/>
      <c r="R74" s="269">
        <v>11</v>
      </c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 t="shared" si="28"/>
        <v>142</v>
      </c>
    </row>
    <row r="75" spans="1:35" ht="15.75" x14ac:dyDescent="0.25">
      <c r="A75" s="306"/>
      <c r="B75" s="296"/>
      <c r="C75" s="99" t="s">
        <v>103</v>
      </c>
      <c r="D75" s="269">
        <v>0</v>
      </c>
      <c r="E75" s="269">
        <v>0</v>
      </c>
      <c r="F75" s="269">
        <v>0</v>
      </c>
      <c r="G75" s="181"/>
      <c r="H75" s="269">
        <v>0</v>
      </c>
      <c r="I75" s="181"/>
      <c r="J75" s="181"/>
      <c r="K75" s="269">
        <v>0</v>
      </c>
      <c r="L75" s="269">
        <v>0</v>
      </c>
      <c r="M75" s="269">
        <v>0</v>
      </c>
      <c r="N75" s="269">
        <v>0</v>
      </c>
      <c r="O75" s="269">
        <v>0</v>
      </c>
      <c r="P75" s="269"/>
      <c r="Q75" s="269"/>
      <c r="R75" s="269">
        <v>0</v>
      </c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 t="shared" si="28"/>
        <v>0</v>
      </c>
    </row>
    <row r="76" spans="1:35" ht="15.75" x14ac:dyDescent="0.25">
      <c r="A76" s="306"/>
      <c r="B76" s="296"/>
      <c r="C76" s="99" t="s">
        <v>117</v>
      </c>
      <c r="D76" s="269">
        <v>15</v>
      </c>
      <c r="E76" s="269">
        <v>11</v>
      </c>
      <c r="F76" s="269">
        <v>12</v>
      </c>
      <c r="G76" s="181"/>
      <c r="H76" s="269">
        <v>19</v>
      </c>
      <c r="I76" s="181"/>
      <c r="J76" s="181"/>
      <c r="K76" s="269">
        <v>17</v>
      </c>
      <c r="L76" s="269">
        <v>9</v>
      </c>
      <c r="M76" s="269">
        <v>8</v>
      </c>
      <c r="N76" s="269">
        <v>12</v>
      </c>
      <c r="O76" s="269">
        <v>8</v>
      </c>
      <c r="P76" s="269"/>
      <c r="Q76" s="269"/>
      <c r="R76" s="269">
        <v>14</v>
      </c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 t="shared" si="28"/>
        <v>125</v>
      </c>
    </row>
    <row r="77" spans="1:35" ht="15.75" x14ac:dyDescent="0.25">
      <c r="A77" s="306"/>
      <c r="B77" s="296"/>
      <c r="C77" s="99" t="s">
        <v>118</v>
      </c>
      <c r="D77" s="269">
        <v>0</v>
      </c>
      <c r="E77" s="269">
        <v>0</v>
      </c>
      <c r="F77" s="269">
        <v>0</v>
      </c>
      <c r="G77" s="181"/>
      <c r="H77" s="269">
        <v>0</v>
      </c>
      <c r="I77" s="181"/>
      <c r="J77" s="181"/>
      <c r="K77" s="269">
        <v>0</v>
      </c>
      <c r="L77" s="269">
        <v>0</v>
      </c>
      <c r="M77" s="269">
        <v>0</v>
      </c>
      <c r="N77" s="269">
        <v>0</v>
      </c>
      <c r="O77" s="269">
        <v>0</v>
      </c>
      <c r="P77" s="269"/>
      <c r="Q77" s="269"/>
      <c r="R77" s="269">
        <v>0</v>
      </c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 t="shared" si="28"/>
        <v>0</v>
      </c>
    </row>
    <row r="78" spans="1:35" ht="15.75" x14ac:dyDescent="0.25">
      <c r="A78" s="306"/>
      <c r="B78" s="296"/>
      <c r="C78" s="99" t="s">
        <v>104</v>
      </c>
      <c r="D78" s="269">
        <v>82</v>
      </c>
      <c r="E78" s="269">
        <v>69</v>
      </c>
      <c r="F78" s="269">
        <v>61</v>
      </c>
      <c r="G78" s="181"/>
      <c r="H78" s="269">
        <v>70</v>
      </c>
      <c r="I78" s="181"/>
      <c r="J78" s="181"/>
      <c r="K78" s="269">
        <v>78</v>
      </c>
      <c r="L78" s="269">
        <v>83</v>
      </c>
      <c r="M78" s="269">
        <v>66</v>
      </c>
      <c r="N78" s="269">
        <v>88</v>
      </c>
      <c r="O78" s="269">
        <v>109</v>
      </c>
      <c r="P78" s="269"/>
      <c r="Q78" s="269"/>
      <c r="R78" s="269">
        <v>68</v>
      </c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 t="shared" si="28"/>
        <v>774</v>
      </c>
    </row>
    <row r="79" spans="1:35" ht="15.75" x14ac:dyDescent="0.25">
      <c r="A79" s="306"/>
      <c r="B79" s="296"/>
      <c r="C79" s="99" t="s">
        <v>105</v>
      </c>
      <c r="D79" s="269">
        <v>0</v>
      </c>
      <c r="E79" s="269">
        <v>0</v>
      </c>
      <c r="F79" s="269">
        <v>0</v>
      </c>
      <c r="G79" s="181"/>
      <c r="H79" s="269">
        <v>0</v>
      </c>
      <c r="I79" s="181"/>
      <c r="J79" s="181"/>
      <c r="K79" s="269">
        <v>0</v>
      </c>
      <c r="L79" s="269">
        <v>0</v>
      </c>
      <c r="M79" s="269">
        <v>0</v>
      </c>
      <c r="N79" s="269">
        <v>0</v>
      </c>
      <c r="O79" s="269">
        <v>0</v>
      </c>
      <c r="P79" s="269"/>
      <c r="Q79" s="269"/>
      <c r="R79" s="269">
        <v>0</v>
      </c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 t="shared" si="28"/>
        <v>0</v>
      </c>
    </row>
    <row r="80" spans="1:35" ht="15.75" x14ac:dyDescent="0.25">
      <c r="A80" s="306"/>
      <c r="B80" s="296"/>
      <c r="C80" s="99" t="s">
        <v>106</v>
      </c>
      <c r="D80" s="269">
        <v>31</v>
      </c>
      <c r="E80" s="269">
        <v>32</v>
      </c>
      <c r="F80" s="269">
        <v>22</v>
      </c>
      <c r="G80" s="181"/>
      <c r="H80" s="269">
        <v>33</v>
      </c>
      <c r="I80" s="181"/>
      <c r="J80" s="181"/>
      <c r="K80" s="269">
        <v>46</v>
      </c>
      <c r="L80" s="269">
        <v>21</v>
      </c>
      <c r="M80" s="269">
        <v>16</v>
      </c>
      <c r="N80" s="269">
        <v>37</v>
      </c>
      <c r="O80" s="269">
        <v>36</v>
      </c>
      <c r="P80" s="269"/>
      <c r="Q80" s="269"/>
      <c r="R80" s="269">
        <v>40</v>
      </c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 t="shared" si="28"/>
        <v>314</v>
      </c>
    </row>
    <row r="81" spans="1:35" ht="15.75" x14ac:dyDescent="0.25">
      <c r="A81" s="306"/>
      <c r="B81" s="296"/>
      <c r="C81" s="99" t="s">
        <v>107</v>
      </c>
      <c r="D81" s="269">
        <v>0</v>
      </c>
      <c r="E81" s="269">
        <v>0</v>
      </c>
      <c r="F81" s="269">
        <v>0</v>
      </c>
      <c r="G81" s="181"/>
      <c r="H81" s="269">
        <v>0</v>
      </c>
      <c r="I81" s="181"/>
      <c r="J81" s="181"/>
      <c r="K81" s="269">
        <v>0</v>
      </c>
      <c r="L81" s="269">
        <v>0</v>
      </c>
      <c r="M81" s="269">
        <v>0</v>
      </c>
      <c r="N81" s="269">
        <v>0</v>
      </c>
      <c r="O81" s="269">
        <v>0</v>
      </c>
      <c r="P81" s="269"/>
      <c r="Q81" s="269"/>
      <c r="R81" s="269">
        <v>0</v>
      </c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 t="shared" si="28"/>
        <v>0</v>
      </c>
    </row>
    <row r="82" spans="1:35" ht="15.75" x14ac:dyDescent="0.25">
      <c r="A82" s="306"/>
      <c r="B82" s="296"/>
      <c r="C82" s="99" t="s">
        <v>108</v>
      </c>
      <c r="D82" s="269">
        <v>75</v>
      </c>
      <c r="E82" s="269">
        <v>81</v>
      </c>
      <c r="F82" s="269">
        <v>67</v>
      </c>
      <c r="G82" s="181"/>
      <c r="H82" s="269">
        <v>88</v>
      </c>
      <c r="I82" s="181"/>
      <c r="J82" s="181"/>
      <c r="K82" s="269">
        <v>89</v>
      </c>
      <c r="L82" s="269">
        <v>71</v>
      </c>
      <c r="M82" s="269">
        <v>55</v>
      </c>
      <c r="N82" s="269">
        <v>72</v>
      </c>
      <c r="O82" s="269">
        <v>75</v>
      </c>
      <c r="P82" s="269"/>
      <c r="Q82" s="269"/>
      <c r="R82" s="269">
        <v>70</v>
      </c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 t="shared" si="28"/>
        <v>743</v>
      </c>
    </row>
    <row r="83" spans="1:35" ht="15.75" x14ac:dyDescent="0.25">
      <c r="A83" s="306"/>
      <c r="B83" s="296"/>
      <c r="C83" s="99" t="s">
        <v>109</v>
      </c>
      <c r="D83" s="269">
        <v>0</v>
      </c>
      <c r="E83" s="269">
        <v>0</v>
      </c>
      <c r="F83" s="269">
        <v>0</v>
      </c>
      <c r="G83" s="181"/>
      <c r="H83" s="269">
        <v>0</v>
      </c>
      <c r="I83" s="181"/>
      <c r="J83" s="181"/>
      <c r="K83" s="269">
        <v>0</v>
      </c>
      <c r="L83" s="269">
        <v>0</v>
      </c>
      <c r="M83" s="269">
        <v>0</v>
      </c>
      <c r="N83" s="269">
        <v>0</v>
      </c>
      <c r="O83" s="269">
        <v>0</v>
      </c>
      <c r="P83" s="269"/>
      <c r="Q83" s="269"/>
      <c r="R83" s="269">
        <v>0</v>
      </c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 t="shared" si="28"/>
        <v>0</v>
      </c>
    </row>
    <row r="84" spans="1:35" ht="15.75" x14ac:dyDescent="0.25">
      <c r="A84" s="306"/>
      <c r="B84" s="296"/>
      <c r="C84" s="99" t="s">
        <v>110</v>
      </c>
      <c r="D84" s="269">
        <v>12</v>
      </c>
      <c r="E84" s="269">
        <v>16</v>
      </c>
      <c r="F84" s="269">
        <v>7</v>
      </c>
      <c r="G84" s="181"/>
      <c r="H84" s="269">
        <v>14</v>
      </c>
      <c r="I84" s="181"/>
      <c r="J84" s="181"/>
      <c r="K84" s="269">
        <v>17</v>
      </c>
      <c r="L84" s="269">
        <v>13</v>
      </c>
      <c r="M84" s="269">
        <v>14</v>
      </c>
      <c r="N84" s="269">
        <v>15</v>
      </c>
      <c r="O84" s="269">
        <v>18</v>
      </c>
      <c r="P84" s="269"/>
      <c r="Q84" s="269"/>
      <c r="R84" s="269">
        <v>15</v>
      </c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 t="shared" si="28"/>
        <v>141</v>
      </c>
    </row>
    <row r="85" spans="1:35" ht="15.75" x14ac:dyDescent="0.25">
      <c r="A85" s="306"/>
      <c r="B85" s="296"/>
      <c r="C85" s="99" t="s">
        <v>111</v>
      </c>
      <c r="D85" s="269">
        <v>0</v>
      </c>
      <c r="E85" s="269">
        <v>0</v>
      </c>
      <c r="F85" s="269">
        <v>0</v>
      </c>
      <c r="G85" s="181"/>
      <c r="H85" s="269">
        <v>0</v>
      </c>
      <c r="I85" s="181"/>
      <c r="J85" s="181"/>
      <c r="K85" s="269">
        <v>0</v>
      </c>
      <c r="L85" s="269">
        <v>0</v>
      </c>
      <c r="M85" s="269">
        <v>0</v>
      </c>
      <c r="N85" s="269">
        <v>0</v>
      </c>
      <c r="O85" s="269">
        <v>0</v>
      </c>
      <c r="P85" s="269"/>
      <c r="Q85" s="269"/>
      <c r="R85" s="269">
        <v>0</v>
      </c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 t="shared" si="28"/>
        <v>0</v>
      </c>
    </row>
    <row r="86" spans="1:35" ht="15.75" x14ac:dyDescent="0.25">
      <c r="A86" s="306"/>
      <c r="B86" s="296"/>
      <c r="C86" s="99" t="s">
        <v>112</v>
      </c>
      <c r="D86" s="269">
        <v>6</v>
      </c>
      <c r="E86" s="269">
        <v>2</v>
      </c>
      <c r="F86" s="269">
        <v>2</v>
      </c>
      <c r="G86" s="181"/>
      <c r="H86" s="269">
        <v>3</v>
      </c>
      <c r="I86" s="181"/>
      <c r="J86" s="181"/>
      <c r="K86" s="269">
        <v>3</v>
      </c>
      <c r="L86" s="269">
        <v>4</v>
      </c>
      <c r="M86" s="269">
        <v>3</v>
      </c>
      <c r="N86" s="269">
        <v>2</v>
      </c>
      <c r="O86" s="269">
        <v>8</v>
      </c>
      <c r="P86" s="269"/>
      <c r="Q86" s="269"/>
      <c r="R86" s="269">
        <v>3</v>
      </c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 t="shared" si="28"/>
        <v>36</v>
      </c>
    </row>
    <row r="87" spans="1:35" ht="15.75" x14ac:dyDescent="0.25">
      <c r="A87" s="306"/>
      <c r="B87" s="296"/>
      <c r="C87" s="99" t="s">
        <v>113</v>
      </c>
      <c r="D87" s="269">
        <v>0</v>
      </c>
      <c r="E87" s="269">
        <v>1</v>
      </c>
      <c r="F87" s="269">
        <v>0</v>
      </c>
      <c r="G87" s="181"/>
      <c r="H87" s="269">
        <v>0</v>
      </c>
      <c r="I87" s="181"/>
      <c r="J87" s="181"/>
      <c r="K87" s="269">
        <v>0</v>
      </c>
      <c r="L87" s="269">
        <v>0</v>
      </c>
      <c r="M87" s="269">
        <v>0</v>
      </c>
      <c r="N87" s="269">
        <v>0</v>
      </c>
      <c r="O87" s="269">
        <v>0</v>
      </c>
      <c r="P87" s="269"/>
      <c r="Q87" s="269"/>
      <c r="R87" s="269">
        <v>0</v>
      </c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 t="shared" si="28"/>
        <v>1</v>
      </c>
    </row>
    <row r="88" spans="1:35" ht="16.5" thickBot="1" x14ac:dyDescent="0.3">
      <c r="A88" s="306"/>
      <c r="B88" s="296"/>
      <c r="C88" s="100" t="s">
        <v>114</v>
      </c>
      <c r="D88" s="269">
        <v>187</v>
      </c>
      <c r="E88" s="269">
        <v>206</v>
      </c>
      <c r="F88" s="269">
        <v>227</v>
      </c>
      <c r="G88" s="181"/>
      <c r="H88" s="269">
        <v>197</v>
      </c>
      <c r="I88" s="181"/>
      <c r="J88" s="181"/>
      <c r="K88" s="269">
        <v>185</v>
      </c>
      <c r="L88" s="269">
        <v>160</v>
      </c>
      <c r="M88" s="269">
        <v>192</v>
      </c>
      <c r="N88" s="269">
        <v>121</v>
      </c>
      <c r="O88" s="269">
        <v>153</v>
      </c>
      <c r="P88" s="269"/>
      <c r="Q88" s="269"/>
      <c r="R88" s="269">
        <v>232</v>
      </c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 t="shared" si="28"/>
        <v>1860</v>
      </c>
    </row>
    <row r="89" spans="1:35" ht="18.75" x14ac:dyDescent="0.25">
      <c r="A89" s="306"/>
      <c r="B89" s="297" t="s">
        <v>72</v>
      </c>
      <c r="C89" s="298"/>
      <c r="D89" s="271">
        <f>SUM(D74:D85,D88)</f>
        <v>417</v>
      </c>
      <c r="E89" s="271">
        <f t="shared" ref="E89:AF89" si="29">SUM(E74:E85,E88)</f>
        <v>436</v>
      </c>
      <c r="F89" s="271">
        <f t="shared" si="29"/>
        <v>404</v>
      </c>
      <c r="G89" s="271">
        <f t="shared" si="29"/>
        <v>0</v>
      </c>
      <c r="H89" s="271">
        <f t="shared" si="29"/>
        <v>431</v>
      </c>
      <c r="I89" s="271">
        <f t="shared" si="29"/>
        <v>0</v>
      </c>
      <c r="J89" s="271">
        <f t="shared" si="29"/>
        <v>0</v>
      </c>
      <c r="K89" s="271">
        <f t="shared" si="29"/>
        <v>450</v>
      </c>
      <c r="L89" s="271">
        <f t="shared" si="29"/>
        <v>369</v>
      </c>
      <c r="M89" s="271">
        <f t="shared" si="29"/>
        <v>370</v>
      </c>
      <c r="N89" s="271">
        <f t="shared" si="29"/>
        <v>359</v>
      </c>
      <c r="O89" s="271">
        <f t="shared" si="29"/>
        <v>413</v>
      </c>
      <c r="P89" s="271">
        <f t="shared" si="29"/>
        <v>0</v>
      </c>
      <c r="Q89" s="271">
        <f t="shared" si="29"/>
        <v>0</v>
      </c>
      <c r="R89" s="271">
        <f t="shared" si="29"/>
        <v>450</v>
      </c>
      <c r="S89" s="271">
        <f t="shared" si="29"/>
        <v>0</v>
      </c>
      <c r="T89" s="271">
        <f t="shared" si="29"/>
        <v>0</v>
      </c>
      <c r="U89" s="271">
        <f t="shared" si="29"/>
        <v>0</v>
      </c>
      <c r="V89" s="271">
        <f t="shared" si="29"/>
        <v>0</v>
      </c>
      <c r="W89" s="271">
        <f t="shared" si="29"/>
        <v>0</v>
      </c>
      <c r="X89" s="271">
        <f t="shared" si="29"/>
        <v>0</v>
      </c>
      <c r="Y89" s="271">
        <f t="shared" si="29"/>
        <v>0</v>
      </c>
      <c r="Z89" s="271">
        <f t="shared" si="29"/>
        <v>0</v>
      </c>
      <c r="AA89" s="271">
        <f t="shared" si="29"/>
        <v>0</v>
      </c>
      <c r="AB89" s="271">
        <f t="shared" si="29"/>
        <v>0</v>
      </c>
      <c r="AC89" s="271">
        <f t="shared" si="29"/>
        <v>0</v>
      </c>
      <c r="AD89" s="271">
        <f t="shared" si="29"/>
        <v>0</v>
      </c>
      <c r="AE89" s="271">
        <f t="shared" si="29"/>
        <v>0</v>
      </c>
      <c r="AF89" s="271">
        <f t="shared" si="29"/>
        <v>0</v>
      </c>
      <c r="AG89" s="271">
        <f>SUM(AG74:AG85,AG88)</f>
        <v>0</v>
      </c>
      <c r="AH89" s="150">
        <f t="shared" si="28"/>
        <v>4099</v>
      </c>
    </row>
    <row r="90" spans="1:35" ht="18.75" x14ac:dyDescent="0.25">
      <c r="A90" s="306"/>
      <c r="B90" s="299" t="s">
        <v>71</v>
      </c>
      <c r="C90" s="300"/>
      <c r="D90" s="270">
        <v>408</v>
      </c>
      <c r="E90" s="270">
        <v>421</v>
      </c>
      <c r="F90" s="270">
        <v>391</v>
      </c>
      <c r="G90" s="104"/>
      <c r="H90" s="104">
        <v>431</v>
      </c>
      <c r="I90" s="104"/>
      <c r="J90" s="104"/>
      <c r="K90" s="270">
        <v>436</v>
      </c>
      <c r="L90" s="270">
        <v>362</v>
      </c>
      <c r="M90" s="270">
        <v>370</v>
      </c>
      <c r="N90" s="270">
        <v>340</v>
      </c>
      <c r="O90" s="270">
        <v>367</v>
      </c>
      <c r="P90" s="270"/>
      <c r="Q90" s="270"/>
      <c r="R90" s="270">
        <v>438</v>
      </c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 t="shared" si="28"/>
        <v>3964</v>
      </c>
    </row>
    <row r="91" spans="1:35" ht="18.75" x14ac:dyDescent="0.25">
      <c r="A91" s="306"/>
      <c r="B91" s="301" t="s">
        <v>115</v>
      </c>
      <c r="C91" s="302"/>
      <c r="D91" s="270">
        <v>450</v>
      </c>
      <c r="E91" s="270">
        <v>450</v>
      </c>
      <c r="F91" s="270">
        <v>450</v>
      </c>
      <c r="G91" s="270">
        <v>0</v>
      </c>
      <c r="H91" s="270">
        <v>450</v>
      </c>
      <c r="I91" s="270">
        <v>0</v>
      </c>
      <c r="J91" s="270">
        <v>0</v>
      </c>
      <c r="K91" s="270">
        <v>450</v>
      </c>
      <c r="L91" s="270">
        <v>450</v>
      </c>
      <c r="M91" s="270">
        <v>450</v>
      </c>
      <c r="N91" s="270">
        <v>450</v>
      </c>
      <c r="O91" s="270">
        <v>450</v>
      </c>
      <c r="P91" s="270">
        <v>0</v>
      </c>
      <c r="Q91" s="270">
        <v>0</v>
      </c>
      <c r="R91" s="270">
        <v>450</v>
      </c>
      <c r="S91" s="270">
        <v>450</v>
      </c>
      <c r="T91" s="270">
        <v>450</v>
      </c>
      <c r="U91" s="270">
        <v>450</v>
      </c>
      <c r="V91" s="270">
        <v>450</v>
      </c>
      <c r="W91" s="270">
        <v>0</v>
      </c>
      <c r="X91" s="270">
        <v>0</v>
      </c>
      <c r="Y91" s="270">
        <v>450</v>
      </c>
      <c r="Z91" s="270">
        <v>450</v>
      </c>
      <c r="AA91" s="270">
        <v>450</v>
      </c>
      <c r="AB91" s="270">
        <v>450</v>
      </c>
      <c r="AC91" s="270">
        <v>450</v>
      </c>
      <c r="AD91" s="270">
        <v>0</v>
      </c>
      <c r="AE91" s="270">
        <v>0</v>
      </c>
      <c r="AF91" s="270">
        <v>450</v>
      </c>
      <c r="AG91" s="270">
        <v>450</v>
      </c>
      <c r="AH91" s="146">
        <f t="shared" si="28"/>
        <v>9450</v>
      </c>
    </row>
    <row r="92" spans="1:35" ht="18.75" x14ac:dyDescent="0.25">
      <c r="A92" s="306"/>
      <c r="B92" s="301" t="s">
        <v>125</v>
      </c>
      <c r="C92" s="302"/>
      <c r="D92" s="104">
        <f t="shared" ref="D92:F92" si="30">D91-D90</f>
        <v>42</v>
      </c>
      <c r="E92" s="104">
        <f t="shared" ref="E92:AG92" si="31">E91-E90</f>
        <v>29</v>
      </c>
      <c r="F92" s="104">
        <f t="shared" si="31"/>
        <v>59</v>
      </c>
      <c r="G92" s="104">
        <f t="shared" si="31"/>
        <v>0</v>
      </c>
      <c r="H92" s="104">
        <f t="shared" si="31"/>
        <v>19</v>
      </c>
      <c r="I92" s="104">
        <f t="shared" si="31"/>
        <v>0</v>
      </c>
      <c r="J92" s="104">
        <f t="shared" si="31"/>
        <v>0</v>
      </c>
      <c r="K92" s="104">
        <f t="shared" si="31"/>
        <v>14</v>
      </c>
      <c r="L92" s="104">
        <f t="shared" si="31"/>
        <v>88</v>
      </c>
      <c r="M92" s="104">
        <f t="shared" si="31"/>
        <v>80</v>
      </c>
      <c r="N92" s="104">
        <f t="shared" si="31"/>
        <v>110</v>
      </c>
      <c r="O92" s="104">
        <f t="shared" si="31"/>
        <v>83</v>
      </c>
      <c r="P92" s="104">
        <f t="shared" si="31"/>
        <v>0</v>
      </c>
      <c r="Q92" s="104">
        <f t="shared" si="31"/>
        <v>0</v>
      </c>
      <c r="R92" s="104">
        <f t="shared" si="31"/>
        <v>12</v>
      </c>
      <c r="S92" s="104">
        <f t="shared" si="31"/>
        <v>450</v>
      </c>
      <c r="T92" s="104">
        <f t="shared" si="31"/>
        <v>450</v>
      </c>
      <c r="U92" s="104">
        <f t="shared" si="31"/>
        <v>450</v>
      </c>
      <c r="V92" s="104">
        <f t="shared" si="31"/>
        <v>450</v>
      </c>
      <c r="W92" s="104">
        <f t="shared" si="31"/>
        <v>0</v>
      </c>
      <c r="X92" s="104">
        <f t="shared" si="31"/>
        <v>0</v>
      </c>
      <c r="Y92" s="104">
        <f t="shared" si="31"/>
        <v>450</v>
      </c>
      <c r="Z92" s="104">
        <f t="shared" si="31"/>
        <v>450</v>
      </c>
      <c r="AA92" s="104">
        <f t="shared" si="31"/>
        <v>450</v>
      </c>
      <c r="AB92" s="104">
        <f t="shared" si="31"/>
        <v>450</v>
      </c>
      <c r="AC92" s="104">
        <f t="shared" si="31"/>
        <v>450</v>
      </c>
      <c r="AD92" s="104">
        <f t="shared" si="31"/>
        <v>0</v>
      </c>
      <c r="AE92" s="104">
        <f t="shared" si="31"/>
        <v>0</v>
      </c>
      <c r="AF92" s="104">
        <f t="shared" si="31"/>
        <v>450</v>
      </c>
      <c r="AG92" s="104">
        <f t="shared" si="31"/>
        <v>450</v>
      </c>
      <c r="AH92" s="153">
        <f t="shared" si="28"/>
        <v>5486</v>
      </c>
    </row>
    <row r="93" spans="1:35" ht="18.75" x14ac:dyDescent="0.25">
      <c r="A93" s="306"/>
      <c r="B93" s="301" t="s">
        <v>197</v>
      </c>
      <c r="C93" s="302"/>
      <c r="D93" s="104">
        <f t="shared" ref="D93:F93" si="32">D91-D89</f>
        <v>33</v>
      </c>
      <c r="E93" s="104">
        <f t="shared" ref="E93:AG93" si="33">E91-E89</f>
        <v>14</v>
      </c>
      <c r="F93" s="104">
        <f t="shared" si="33"/>
        <v>46</v>
      </c>
      <c r="G93" s="104">
        <f t="shared" si="33"/>
        <v>0</v>
      </c>
      <c r="H93" s="104">
        <f t="shared" si="33"/>
        <v>19</v>
      </c>
      <c r="I93" s="104">
        <f t="shared" si="33"/>
        <v>0</v>
      </c>
      <c r="J93" s="104">
        <f t="shared" si="33"/>
        <v>0</v>
      </c>
      <c r="K93" s="104">
        <f t="shared" si="33"/>
        <v>0</v>
      </c>
      <c r="L93" s="104">
        <f t="shared" si="33"/>
        <v>81</v>
      </c>
      <c r="M93" s="104">
        <f t="shared" si="33"/>
        <v>80</v>
      </c>
      <c r="N93" s="104">
        <f t="shared" si="33"/>
        <v>91</v>
      </c>
      <c r="O93" s="104">
        <f t="shared" si="33"/>
        <v>37</v>
      </c>
      <c r="P93" s="104">
        <f t="shared" si="33"/>
        <v>0</v>
      </c>
      <c r="Q93" s="104">
        <f t="shared" si="33"/>
        <v>0</v>
      </c>
      <c r="R93" s="104">
        <f t="shared" si="33"/>
        <v>0</v>
      </c>
      <c r="S93" s="104">
        <f t="shared" si="33"/>
        <v>450</v>
      </c>
      <c r="T93" s="104">
        <f t="shared" si="33"/>
        <v>450</v>
      </c>
      <c r="U93" s="104">
        <f t="shared" si="33"/>
        <v>450</v>
      </c>
      <c r="V93" s="104">
        <f t="shared" si="33"/>
        <v>450</v>
      </c>
      <c r="W93" s="104">
        <f t="shared" si="33"/>
        <v>0</v>
      </c>
      <c r="X93" s="104">
        <f t="shared" si="33"/>
        <v>0</v>
      </c>
      <c r="Y93" s="104">
        <f t="shared" si="33"/>
        <v>450</v>
      </c>
      <c r="Z93" s="104">
        <f t="shared" si="33"/>
        <v>450</v>
      </c>
      <c r="AA93" s="104">
        <f t="shared" si="33"/>
        <v>450</v>
      </c>
      <c r="AB93" s="104">
        <f t="shared" si="33"/>
        <v>450</v>
      </c>
      <c r="AC93" s="104">
        <f t="shared" si="33"/>
        <v>450</v>
      </c>
      <c r="AD93" s="104">
        <f t="shared" si="33"/>
        <v>0</v>
      </c>
      <c r="AE93" s="104">
        <f t="shared" si="33"/>
        <v>0</v>
      </c>
      <c r="AF93" s="104">
        <f t="shared" si="33"/>
        <v>450</v>
      </c>
      <c r="AG93" s="104">
        <f t="shared" si="33"/>
        <v>450</v>
      </c>
      <c r="AH93" s="153">
        <f t="shared" si="28"/>
        <v>5351</v>
      </c>
    </row>
    <row r="94" spans="1:35" ht="16.5" thickBot="1" x14ac:dyDescent="0.3">
      <c r="A94" s="306"/>
      <c r="B94" s="303" t="s">
        <v>116</v>
      </c>
      <c r="C94" s="304"/>
      <c r="D94" s="104">
        <f t="shared" ref="D94:AF94" si="34">D75+D77+D79+D81+D83+D85</f>
        <v>0</v>
      </c>
      <c r="E94" s="104">
        <f t="shared" ref="E94:AG94" si="35">E75+E77+E79+E81+E83+E85</f>
        <v>0</v>
      </c>
      <c r="F94" s="104">
        <f t="shared" si="35"/>
        <v>0</v>
      </c>
      <c r="G94" s="104">
        <f t="shared" si="35"/>
        <v>0</v>
      </c>
      <c r="H94" s="104">
        <f t="shared" si="35"/>
        <v>0</v>
      </c>
      <c r="I94" s="104">
        <f t="shared" si="35"/>
        <v>0</v>
      </c>
      <c r="J94" s="104">
        <f t="shared" si="35"/>
        <v>0</v>
      </c>
      <c r="K94" s="104">
        <f t="shared" si="35"/>
        <v>0</v>
      </c>
      <c r="L94" s="104">
        <f t="shared" si="35"/>
        <v>0</v>
      </c>
      <c r="M94" s="104">
        <f t="shared" si="35"/>
        <v>0</v>
      </c>
      <c r="N94" s="104">
        <f t="shared" si="35"/>
        <v>0</v>
      </c>
      <c r="O94" s="104">
        <f t="shared" si="35"/>
        <v>0</v>
      </c>
      <c r="P94" s="104">
        <f t="shared" si="35"/>
        <v>0</v>
      </c>
      <c r="Q94" s="104">
        <f t="shared" si="35"/>
        <v>0</v>
      </c>
      <c r="R94" s="104">
        <f t="shared" si="35"/>
        <v>0</v>
      </c>
      <c r="S94" s="104">
        <f t="shared" si="35"/>
        <v>0</v>
      </c>
      <c r="T94" s="104">
        <f t="shared" si="35"/>
        <v>0</v>
      </c>
      <c r="U94" s="104">
        <f t="shared" si="35"/>
        <v>0</v>
      </c>
      <c r="V94" s="104">
        <f t="shared" si="35"/>
        <v>0</v>
      </c>
      <c r="W94" s="104">
        <f t="shared" si="35"/>
        <v>0</v>
      </c>
      <c r="X94" s="104">
        <f t="shared" si="35"/>
        <v>0</v>
      </c>
      <c r="Y94" s="104">
        <f t="shared" si="35"/>
        <v>0</v>
      </c>
      <c r="Z94" s="104">
        <f t="shared" si="35"/>
        <v>0</v>
      </c>
      <c r="AA94" s="104">
        <f t="shared" si="35"/>
        <v>0</v>
      </c>
      <c r="AB94" s="104">
        <f t="shared" si="35"/>
        <v>0</v>
      </c>
      <c r="AC94" s="104">
        <f t="shared" si="35"/>
        <v>0</v>
      </c>
      <c r="AD94" s="104">
        <f t="shared" si="35"/>
        <v>0</v>
      </c>
      <c r="AE94" s="104">
        <f t="shared" si="35"/>
        <v>0</v>
      </c>
      <c r="AF94" s="104">
        <f t="shared" si="35"/>
        <v>0</v>
      </c>
      <c r="AG94" s="104">
        <f t="shared" si="35"/>
        <v>0</v>
      </c>
      <c r="AH94" s="149">
        <f t="shared" si="28"/>
        <v>0</v>
      </c>
    </row>
    <row r="95" spans="1:35" ht="15.75" thickBot="1" x14ac:dyDescent="0.3">
      <c r="A95" s="307"/>
      <c r="B95" s="101"/>
      <c r="C95" s="102"/>
      <c r="D95" s="272"/>
      <c r="E95" s="272"/>
      <c r="F95" s="272"/>
      <c r="G95" s="101"/>
      <c r="H95" s="101"/>
      <c r="I95" s="101"/>
      <c r="J95" s="101"/>
      <c r="K95" s="272"/>
      <c r="L95" s="272"/>
      <c r="M95" s="272"/>
      <c r="N95" s="272"/>
      <c r="O95" s="272"/>
      <c r="P95" s="272"/>
      <c r="Q95" s="272"/>
      <c r="R95" s="272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166</v>
      </c>
    </row>
    <row r="96" spans="1:35" ht="16.5" thickBot="1" x14ac:dyDescent="0.3">
      <c r="A96" s="291" t="s">
        <v>151</v>
      </c>
      <c r="B96" s="310" t="s">
        <v>2</v>
      </c>
      <c r="C96" s="311"/>
      <c r="D96" s="268">
        <v>0</v>
      </c>
      <c r="E96" s="268">
        <v>0</v>
      </c>
      <c r="F96" s="268">
        <v>0</v>
      </c>
      <c r="G96" s="109"/>
      <c r="H96" s="268">
        <v>0</v>
      </c>
      <c r="I96" s="109"/>
      <c r="J96" s="109"/>
      <c r="K96" s="268">
        <v>0</v>
      </c>
      <c r="L96" s="268">
        <v>0</v>
      </c>
      <c r="M96" s="268">
        <v>0</v>
      </c>
      <c r="N96" s="268">
        <v>0</v>
      </c>
      <c r="O96" s="268">
        <v>0</v>
      </c>
      <c r="P96" s="268"/>
      <c r="Q96" s="268"/>
      <c r="R96" s="268">
        <v>0</v>
      </c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 t="shared" ref="AH96:AH117" si="36">SUM(D96:AG96)</f>
        <v>0</v>
      </c>
    </row>
    <row r="97" spans="1:34" ht="15.75" x14ac:dyDescent="0.25">
      <c r="A97" s="292"/>
      <c r="B97" s="296" t="s">
        <v>3</v>
      </c>
      <c r="C97" s="99" t="s">
        <v>102</v>
      </c>
      <c r="D97" s="269">
        <v>10</v>
      </c>
      <c r="E97" s="269">
        <v>0</v>
      </c>
      <c r="F97" s="269">
        <v>3</v>
      </c>
      <c r="G97" s="181"/>
      <c r="H97" s="269">
        <v>7</v>
      </c>
      <c r="I97" s="181"/>
      <c r="J97" s="181"/>
      <c r="K97" s="269">
        <v>9</v>
      </c>
      <c r="L97" s="269">
        <v>9</v>
      </c>
      <c r="M97" s="269">
        <v>3</v>
      </c>
      <c r="N97" s="269">
        <v>11</v>
      </c>
      <c r="O97" s="269">
        <v>7</v>
      </c>
      <c r="P97" s="269"/>
      <c r="Q97" s="269"/>
      <c r="R97" s="269">
        <v>7</v>
      </c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 t="shared" si="36"/>
        <v>66</v>
      </c>
    </row>
    <row r="98" spans="1:34" ht="15.75" x14ac:dyDescent="0.25">
      <c r="A98" s="292"/>
      <c r="B98" s="296"/>
      <c r="C98" s="99" t="s">
        <v>103</v>
      </c>
      <c r="D98" s="269">
        <v>0</v>
      </c>
      <c r="E98" s="269">
        <v>0</v>
      </c>
      <c r="F98" s="269">
        <v>0</v>
      </c>
      <c r="G98" s="181"/>
      <c r="H98" s="269">
        <v>0</v>
      </c>
      <c r="I98" s="181"/>
      <c r="J98" s="181"/>
      <c r="K98" s="269">
        <v>0</v>
      </c>
      <c r="L98" s="269">
        <v>0</v>
      </c>
      <c r="M98" s="269">
        <v>0</v>
      </c>
      <c r="N98" s="269">
        <v>0</v>
      </c>
      <c r="O98" s="269">
        <v>0</v>
      </c>
      <c r="P98" s="269"/>
      <c r="Q98" s="269"/>
      <c r="R98" s="269">
        <v>0</v>
      </c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 t="shared" si="36"/>
        <v>0</v>
      </c>
    </row>
    <row r="99" spans="1:34" ht="15.75" x14ac:dyDescent="0.25">
      <c r="A99" s="292"/>
      <c r="B99" s="296"/>
      <c r="C99" s="99" t="s">
        <v>117</v>
      </c>
      <c r="D99" s="269">
        <v>9</v>
      </c>
      <c r="E99" s="269">
        <v>2</v>
      </c>
      <c r="F99" s="269">
        <v>0</v>
      </c>
      <c r="G99" s="181"/>
      <c r="H99" s="269">
        <v>8</v>
      </c>
      <c r="I99" s="181"/>
      <c r="J99" s="181"/>
      <c r="K99" s="269">
        <v>8</v>
      </c>
      <c r="L99" s="269">
        <v>12</v>
      </c>
      <c r="M99" s="269">
        <v>1</v>
      </c>
      <c r="N99" s="269">
        <v>7</v>
      </c>
      <c r="O99" s="269">
        <v>6</v>
      </c>
      <c r="P99" s="269"/>
      <c r="Q99" s="269"/>
      <c r="R99" s="269">
        <v>8</v>
      </c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 t="shared" si="36"/>
        <v>61</v>
      </c>
    </row>
    <row r="100" spans="1:34" ht="15.75" x14ac:dyDescent="0.25">
      <c r="A100" s="292"/>
      <c r="B100" s="296"/>
      <c r="C100" s="99" t="s">
        <v>118</v>
      </c>
      <c r="D100" s="269">
        <v>0</v>
      </c>
      <c r="E100" s="269">
        <v>0</v>
      </c>
      <c r="F100" s="269">
        <v>0</v>
      </c>
      <c r="G100" s="181"/>
      <c r="H100" s="269">
        <v>0</v>
      </c>
      <c r="I100" s="181"/>
      <c r="J100" s="181"/>
      <c r="K100" s="269">
        <v>0</v>
      </c>
      <c r="L100" s="269">
        <v>0</v>
      </c>
      <c r="M100" s="269">
        <v>0</v>
      </c>
      <c r="N100" s="269">
        <v>0</v>
      </c>
      <c r="O100" s="269">
        <v>0</v>
      </c>
      <c r="P100" s="269"/>
      <c r="Q100" s="269"/>
      <c r="R100" s="269">
        <v>0</v>
      </c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 t="shared" si="36"/>
        <v>0</v>
      </c>
    </row>
    <row r="101" spans="1:34" ht="15.75" x14ac:dyDescent="0.25">
      <c r="A101" s="292"/>
      <c r="B101" s="296"/>
      <c r="C101" s="99" t="s">
        <v>104</v>
      </c>
      <c r="D101" s="269">
        <v>124</v>
      </c>
      <c r="E101" s="269">
        <v>151</v>
      </c>
      <c r="F101" s="269">
        <v>139</v>
      </c>
      <c r="G101" s="181"/>
      <c r="H101" s="269">
        <v>132</v>
      </c>
      <c r="I101" s="181"/>
      <c r="J101" s="181"/>
      <c r="K101" s="269">
        <v>127</v>
      </c>
      <c r="L101" s="269">
        <v>111</v>
      </c>
      <c r="M101" s="269">
        <v>132</v>
      </c>
      <c r="N101" s="269">
        <v>122</v>
      </c>
      <c r="O101" s="269">
        <v>133</v>
      </c>
      <c r="P101" s="269"/>
      <c r="Q101" s="269"/>
      <c r="R101" s="269">
        <v>136</v>
      </c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 t="shared" si="36"/>
        <v>1307</v>
      </c>
    </row>
    <row r="102" spans="1:34" ht="15.75" x14ac:dyDescent="0.25">
      <c r="A102" s="292"/>
      <c r="B102" s="296"/>
      <c r="C102" s="99" t="s">
        <v>105</v>
      </c>
      <c r="D102" s="269">
        <v>0</v>
      </c>
      <c r="E102" s="269">
        <v>0</v>
      </c>
      <c r="F102" s="269">
        <v>0</v>
      </c>
      <c r="G102" s="181"/>
      <c r="H102" s="269">
        <v>0</v>
      </c>
      <c r="I102" s="181"/>
      <c r="J102" s="181"/>
      <c r="K102" s="269">
        <v>0</v>
      </c>
      <c r="L102" s="269">
        <v>0</v>
      </c>
      <c r="M102" s="269">
        <v>0</v>
      </c>
      <c r="N102" s="269">
        <v>0</v>
      </c>
      <c r="O102" s="269">
        <v>0</v>
      </c>
      <c r="P102" s="269"/>
      <c r="Q102" s="269"/>
      <c r="R102" s="269">
        <v>0</v>
      </c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 t="shared" si="36"/>
        <v>0</v>
      </c>
    </row>
    <row r="103" spans="1:34" ht="15.75" x14ac:dyDescent="0.25">
      <c r="A103" s="292"/>
      <c r="B103" s="296"/>
      <c r="C103" s="99" t="s">
        <v>106</v>
      </c>
      <c r="D103" s="269">
        <v>66</v>
      </c>
      <c r="E103" s="269">
        <v>49</v>
      </c>
      <c r="F103" s="269">
        <v>58</v>
      </c>
      <c r="G103" s="181"/>
      <c r="H103" s="269">
        <v>55</v>
      </c>
      <c r="I103" s="181"/>
      <c r="J103" s="181"/>
      <c r="K103" s="269">
        <v>63</v>
      </c>
      <c r="L103" s="269">
        <v>44</v>
      </c>
      <c r="M103" s="269">
        <v>46</v>
      </c>
      <c r="N103" s="269">
        <v>59</v>
      </c>
      <c r="O103" s="269">
        <v>53</v>
      </c>
      <c r="P103" s="269"/>
      <c r="Q103" s="269"/>
      <c r="R103" s="269">
        <v>69</v>
      </c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 t="shared" si="36"/>
        <v>562</v>
      </c>
    </row>
    <row r="104" spans="1:34" ht="15.75" x14ac:dyDescent="0.25">
      <c r="A104" s="292"/>
      <c r="B104" s="296"/>
      <c r="C104" s="99" t="s">
        <v>107</v>
      </c>
      <c r="D104" s="269">
        <v>0</v>
      </c>
      <c r="E104" s="269">
        <v>0</v>
      </c>
      <c r="F104" s="269">
        <v>0</v>
      </c>
      <c r="G104" s="181"/>
      <c r="H104" s="269">
        <v>0</v>
      </c>
      <c r="I104" s="181"/>
      <c r="J104" s="181"/>
      <c r="K104" s="269">
        <v>0</v>
      </c>
      <c r="L104" s="269">
        <v>0</v>
      </c>
      <c r="M104" s="269">
        <v>0</v>
      </c>
      <c r="N104" s="269">
        <v>0</v>
      </c>
      <c r="O104" s="269">
        <v>0</v>
      </c>
      <c r="P104" s="269"/>
      <c r="Q104" s="269"/>
      <c r="R104" s="269">
        <v>0</v>
      </c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 t="shared" si="36"/>
        <v>0</v>
      </c>
    </row>
    <row r="105" spans="1:34" ht="15.75" x14ac:dyDescent="0.25">
      <c r="A105" s="292"/>
      <c r="B105" s="296"/>
      <c r="C105" s="99" t="s">
        <v>108</v>
      </c>
      <c r="D105" s="269">
        <v>75</v>
      </c>
      <c r="E105" s="269">
        <v>119</v>
      </c>
      <c r="F105" s="269">
        <v>108</v>
      </c>
      <c r="G105" s="181"/>
      <c r="H105" s="269">
        <v>106</v>
      </c>
      <c r="I105" s="181"/>
      <c r="J105" s="181"/>
      <c r="K105" s="269">
        <v>98</v>
      </c>
      <c r="L105" s="269">
        <v>95</v>
      </c>
      <c r="M105" s="269">
        <v>106</v>
      </c>
      <c r="N105" s="269">
        <v>90</v>
      </c>
      <c r="O105" s="269">
        <v>90</v>
      </c>
      <c r="P105" s="269"/>
      <c r="Q105" s="269"/>
      <c r="R105" s="269">
        <v>101</v>
      </c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 t="shared" si="36"/>
        <v>988</v>
      </c>
    </row>
    <row r="106" spans="1:34" ht="15.75" x14ac:dyDescent="0.25">
      <c r="A106" s="292"/>
      <c r="B106" s="296"/>
      <c r="C106" s="99" t="s">
        <v>109</v>
      </c>
      <c r="D106" s="269">
        <v>0</v>
      </c>
      <c r="E106" s="269">
        <v>0</v>
      </c>
      <c r="F106" s="269">
        <v>0</v>
      </c>
      <c r="G106" s="181"/>
      <c r="H106" s="269">
        <v>0</v>
      </c>
      <c r="I106" s="181"/>
      <c r="J106" s="181"/>
      <c r="K106" s="269">
        <v>0</v>
      </c>
      <c r="L106" s="269">
        <v>0</v>
      </c>
      <c r="M106" s="269">
        <v>0</v>
      </c>
      <c r="N106" s="269">
        <v>0</v>
      </c>
      <c r="O106" s="269">
        <v>0</v>
      </c>
      <c r="P106" s="269"/>
      <c r="Q106" s="269"/>
      <c r="R106" s="269">
        <v>0</v>
      </c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 t="shared" si="36"/>
        <v>0</v>
      </c>
    </row>
    <row r="107" spans="1:34" ht="15.75" x14ac:dyDescent="0.25">
      <c r="A107" s="292"/>
      <c r="B107" s="296"/>
      <c r="C107" s="99" t="s">
        <v>110</v>
      </c>
      <c r="D107" s="269">
        <v>36</v>
      </c>
      <c r="E107" s="269">
        <v>33</v>
      </c>
      <c r="F107" s="269">
        <v>31</v>
      </c>
      <c r="G107" s="181"/>
      <c r="H107" s="269">
        <v>27</v>
      </c>
      <c r="I107" s="181"/>
      <c r="J107" s="181"/>
      <c r="K107" s="269">
        <v>32</v>
      </c>
      <c r="L107" s="269">
        <v>37</v>
      </c>
      <c r="M107" s="269">
        <v>33</v>
      </c>
      <c r="N107" s="269">
        <v>25</v>
      </c>
      <c r="O107" s="269">
        <v>39</v>
      </c>
      <c r="P107" s="269"/>
      <c r="Q107" s="269"/>
      <c r="R107" s="269">
        <v>22</v>
      </c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 t="shared" si="36"/>
        <v>315</v>
      </c>
    </row>
    <row r="108" spans="1:34" ht="15.75" x14ac:dyDescent="0.25">
      <c r="A108" s="292"/>
      <c r="B108" s="296"/>
      <c r="C108" s="99" t="s">
        <v>111</v>
      </c>
      <c r="D108" s="269">
        <v>0</v>
      </c>
      <c r="E108" s="269">
        <v>0</v>
      </c>
      <c r="F108" s="269">
        <v>0</v>
      </c>
      <c r="G108" s="181"/>
      <c r="H108" s="269">
        <v>0</v>
      </c>
      <c r="I108" s="181"/>
      <c r="J108" s="181"/>
      <c r="K108" s="269">
        <v>0</v>
      </c>
      <c r="L108" s="269">
        <v>0</v>
      </c>
      <c r="M108" s="269">
        <v>0</v>
      </c>
      <c r="N108" s="269">
        <v>0</v>
      </c>
      <c r="O108" s="269">
        <v>0</v>
      </c>
      <c r="P108" s="269"/>
      <c r="Q108" s="269"/>
      <c r="R108" s="269">
        <v>0</v>
      </c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 t="shared" si="36"/>
        <v>0</v>
      </c>
    </row>
    <row r="109" spans="1:34" ht="15.75" x14ac:dyDescent="0.25">
      <c r="A109" s="292"/>
      <c r="B109" s="296"/>
      <c r="C109" s="99" t="s">
        <v>112</v>
      </c>
      <c r="D109" s="269">
        <v>12</v>
      </c>
      <c r="E109" s="269">
        <v>27</v>
      </c>
      <c r="F109" s="269">
        <v>25</v>
      </c>
      <c r="G109" s="181"/>
      <c r="H109" s="269">
        <v>13</v>
      </c>
      <c r="I109" s="181"/>
      <c r="J109" s="181"/>
      <c r="K109" s="269">
        <v>15</v>
      </c>
      <c r="L109" s="269">
        <v>22</v>
      </c>
      <c r="M109" s="269">
        <v>24</v>
      </c>
      <c r="N109" s="269">
        <v>16</v>
      </c>
      <c r="O109" s="269">
        <v>18</v>
      </c>
      <c r="P109" s="269"/>
      <c r="Q109" s="269"/>
      <c r="R109" s="269">
        <v>16</v>
      </c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 t="shared" si="36"/>
        <v>188</v>
      </c>
    </row>
    <row r="110" spans="1:34" ht="15.75" x14ac:dyDescent="0.25">
      <c r="A110" s="292"/>
      <c r="B110" s="296"/>
      <c r="C110" s="99" t="s">
        <v>113</v>
      </c>
      <c r="D110" s="269">
        <v>1</v>
      </c>
      <c r="E110" s="269">
        <v>2</v>
      </c>
      <c r="F110" s="269">
        <v>3</v>
      </c>
      <c r="G110" s="181"/>
      <c r="H110" s="269">
        <v>2</v>
      </c>
      <c r="I110" s="181"/>
      <c r="J110" s="181"/>
      <c r="K110" s="269">
        <v>1</v>
      </c>
      <c r="L110" s="269">
        <v>1</v>
      </c>
      <c r="M110" s="269">
        <v>3</v>
      </c>
      <c r="N110" s="269">
        <v>2</v>
      </c>
      <c r="O110" s="269">
        <v>1</v>
      </c>
      <c r="P110" s="269"/>
      <c r="Q110" s="269"/>
      <c r="R110" s="269">
        <v>1</v>
      </c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 t="shared" si="36"/>
        <v>17</v>
      </c>
    </row>
    <row r="111" spans="1:34" ht="16.5" thickBot="1" x14ac:dyDescent="0.3">
      <c r="A111" s="292"/>
      <c r="B111" s="296"/>
      <c r="C111" s="100" t="s">
        <v>114</v>
      </c>
      <c r="D111" s="269">
        <v>2</v>
      </c>
      <c r="E111" s="269">
        <v>4</v>
      </c>
      <c r="F111" s="269">
        <v>2</v>
      </c>
      <c r="G111" s="181"/>
      <c r="H111" s="269">
        <v>0</v>
      </c>
      <c r="I111" s="181"/>
      <c r="J111" s="181"/>
      <c r="K111" s="269">
        <v>7</v>
      </c>
      <c r="L111" s="269">
        <v>0</v>
      </c>
      <c r="M111" s="269">
        <v>1</v>
      </c>
      <c r="N111" s="269">
        <v>0</v>
      </c>
      <c r="O111" s="269">
        <v>1</v>
      </c>
      <c r="P111" s="269"/>
      <c r="Q111" s="269"/>
      <c r="R111" s="269">
        <v>0</v>
      </c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 t="shared" si="36"/>
        <v>17</v>
      </c>
    </row>
    <row r="112" spans="1:34" ht="18.75" x14ac:dyDescent="0.25">
      <c r="A112" s="292"/>
      <c r="B112" s="297" t="s">
        <v>72</v>
      </c>
      <c r="C112" s="298"/>
      <c r="D112" s="182">
        <f t="shared" ref="D112:AG112" si="37">SUM(D111,D96:D108)</f>
        <v>322</v>
      </c>
      <c r="E112" s="182">
        <f t="shared" si="37"/>
        <v>358</v>
      </c>
      <c r="F112" s="182">
        <f t="shared" si="37"/>
        <v>341</v>
      </c>
      <c r="G112" s="182">
        <f t="shared" si="37"/>
        <v>0</v>
      </c>
      <c r="H112" s="182">
        <f t="shared" si="37"/>
        <v>335</v>
      </c>
      <c r="I112" s="182">
        <f t="shared" si="37"/>
        <v>0</v>
      </c>
      <c r="J112" s="182">
        <f t="shared" si="37"/>
        <v>0</v>
      </c>
      <c r="K112" s="182">
        <f t="shared" si="37"/>
        <v>344</v>
      </c>
      <c r="L112" s="182">
        <f t="shared" si="37"/>
        <v>308</v>
      </c>
      <c r="M112" s="182">
        <f t="shared" si="37"/>
        <v>322</v>
      </c>
      <c r="N112" s="182">
        <f t="shared" si="37"/>
        <v>314</v>
      </c>
      <c r="O112" s="182">
        <f t="shared" si="37"/>
        <v>329</v>
      </c>
      <c r="P112" s="182">
        <f t="shared" si="37"/>
        <v>0</v>
      </c>
      <c r="Q112" s="182">
        <f t="shared" si="37"/>
        <v>0</v>
      </c>
      <c r="R112" s="182">
        <f t="shared" si="37"/>
        <v>343</v>
      </c>
      <c r="S112" s="182">
        <f t="shared" si="37"/>
        <v>0</v>
      </c>
      <c r="T112" s="182">
        <f t="shared" si="37"/>
        <v>0</v>
      </c>
      <c r="U112" s="182">
        <f t="shared" si="37"/>
        <v>0</v>
      </c>
      <c r="V112" s="182">
        <f t="shared" si="37"/>
        <v>0</v>
      </c>
      <c r="W112" s="182">
        <f t="shared" si="37"/>
        <v>0</v>
      </c>
      <c r="X112" s="182">
        <f t="shared" si="37"/>
        <v>0</v>
      </c>
      <c r="Y112" s="182">
        <f t="shared" si="37"/>
        <v>0</v>
      </c>
      <c r="Z112" s="182">
        <f t="shared" si="37"/>
        <v>0</v>
      </c>
      <c r="AA112" s="182">
        <f t="shared" si="37"/>
        <v>0</v>
      </c>
      <c r="AB112" s="182">
        <f t="shared" si="37"/>
        <v>0</v>
      </c>
      <c r="AC112" s="182">
        <f t="shared" si="37"/>
        <v>0</v>
      </c>
      <c r="AD112" s="182">
        <f t="shared" si="37"/>
        <v>0</v>
      </c>
      <c r="AE112" s="182">
        <f t="shared" si="37"/>
        <v>0</v>
      </c>
      <c r="AF112" s="182">
        <f t="shared" si="37"/>
        <v>0</v>
      </c>
      <c r="AG112" s="182">
        <f t="shared" si="37"/>
        <v>0</v>
      </c>
      <c r="AH112" s="150">
        <f t="shared" si="36"/>
        <v>3316</v>
      </c>
    </row>
    <row r="113" spans="1:35" ht="18.75" x14ac:dyDescent="0.25">
      <c r="A113" s="292"/>
      <c r="B113" s="299" t="s">
        <v>71</v>
      </c>
      <c r="C113" s="300"/>
      <c r="D113" s="270">
        <v>322</v>
      </c>
      <c r="E113" s="270">
        <v>358</v>
      </c>
      <c r="F113" s="270">
        <v>341</v>
      </c>
      <c r="G113" s="104"/>
      <c r="H113" s="104">
        <v>335</v>
      </c>
      <c r="I113" s="181"/>
      <c r="J113" s="181"/>
      <c r="K113" s="270">
        <v>344</v>
      </c>
      <c r="L113" s="270">
        <v>308</v>
      </c>
      <c r="M113" s="270">
        <v>322</v>
      </c>
      <c r="N113" s="270">
        <v>314</v>
      </c>
      <c r="O113" s="270">
        <v>329</v>
      </c>
      <c r="P113" s="270"/>
      <c r="Q113" s="270"/>
      <c r="R113" s="270">
        <v>343</v>
      </c>
      <c r="S113" s="104">
        <v>0</v>
      </c>
      <c r="T113" s="104">
        <v>0</v>
      </c>
      <c r="U113" s="104">
        <v>0</v>
      </c>
      <c r="V113" s="104">
        <v>0</v>
      </c>
      <c r="W113" s="104"/>
      <c r="X113" s="104"/>
      <c r="Y113" s="104">
        <v>0</v>
      </c>
      <c r="Z113" s="104">
        <v>0</v>
      </c>
      <c r="AA113" s="104">
        <v>0</v>
      </c>
      <c r="AB113" s="104">
        <v>0</v>
      </c>
      <c r="AC113" s="104">
        <v>0</v>
      </c>
      <c r="AD113" s="104"/>
      <c r="AE113" s="104"/>
      <c r="AF113" s="104">
        <v>0</v>
      </c>
      <c r="AG113" s="104">
        <v>0</v>
      </c>
      <c r="AH113" s="145">
        <f t="shared" si="36"/>
        <v>3316</v>
      </c>
    </row>
    <row r="114" spans="1:35" ht="18.75" x14ac:dyDescent="0.25">
      <c r="A114" s="292"/>
      <c r="B114" s="301" t="s">
        <v>115</v>
      </c>
      <c r="C114" s="302"/>
      <c r="D114" s="270">
        <v>400</v>
      </c>
      <c r="E114" s="270">
        <v>400</v>
      </c>
      <c r="F114" s="270">
        <v>400</v>
      </c>
      <c r="G114" s="270">
        <v>0</v>
      </c>
      <c r="H114" s="270">
        <v>400</v>
      </c>
      <c r="I114" s="270">
        <v>0</v>
      </c>
      <c r="J114" s="270">
        <v>0</v>
      </c>
      <c r="K114" s="270">
        <v>400</v>
      </c>
      <c r="L114" s="270">
        <v>400</v>
      </c>
      <c r="M114" s="270">
        <v>400</v>
      </c>
      <c r="N114" s="270">
        <v>400</v>
      </c>
      <c r="O114" s="270">
        <v>400</v>
      </c>
      <c r="P114" s="270">
        <v>0</v>
      </c>
      <c r="Q114" s="270">
        <v>0</v>
      </c>
      <c r="R114" s="270">
        <v>400</v>
      </c>
      <c r="S114" s="270">
        <v>400</v>
      </c>
      <c r="T114" s="270">
        <v>400</v>
      </c>
      <c r="U114" s="270">
        <v>400</v>
      </c>
      <c r="V114" s="270">
        <v>400</v>
      </c>
      <c r="W114" s="270">
        <v>0</v>
      </c>
      <c r="X114" s="270">
        <v>0</v>
      </c>
      <c r="Y114" s="270">
        <v>400</v>
      </c>
      <c r="Z114" s="270">
        <v>400</v>
      </c>
      <c r="AA114" s="270">
        <v>400</v>
      </c>
      <c r="AB114" s="270">
        <v>400</v>
      </c>
      <c r="AC114" s="270">
        <v>400</v>
      </c>
      <c r="AD114" s="270">
        <v>0</v>
      </c>
      <c r="AE114" s="270">
        <v>0</v>
      </c>
      <c r="AF114" s="270">
        <v>400</v>
      </c>
      <c r="AG114" s="270">
        <v>400</v>
      </c>
      <c r="AH114" s="146">
        <f t="shared" si="36"/>
        <v>8400</v>
      </c>
    </row>
    <row r="115" spans="1:35" ht="18.75" x14ac:dyDescent="0.25">
      <c r="A115" s="292"/>
      <c r="B115" s="301" t="s">
        <v>125</v>
      </c>
      <c r="C115" s="302"/>
      <c r="D115" s="104">
        <f>D114-D113</f>
        <v>78</v>
      </c>
      <c r="E115" s="104">
        <f t="shared" ref="D115:AG115" si="38">E114-E113</f>
        <v>42</v>
      </c>
      <c r="F115" s="104">
        <f t="shared" si="38"/>
        <v>59</v>
      </c>
      <c r="G115" s="104">
        <f t="shared" si="38"/>
        <v>0</v>
      </c>
      <c r="H115" s="104">
        <f t="shared" si="38"/>
        <v>65</v>
      </c>
      <c r="I115" s="104">
        <f t="shared" si="38"/>
        <v>0</v>
      </c>
      <c r="J115" s="104">
        <f t="shared" si="38"/>
        <v>0</v>
      </c>
      <c r="K115" s="104">
        <f t="shared" si="38"/>
        <v>56</v>
      </c>
      <c r="L115" s="104">
        <f t="shared" si="38"/>
        <v>92</v>
      </c>
      <c r="M115" s="104">
        <f t="shared" si="38"/>
        <v>78</v>
      </c>
      <c r="N115" s="104">
        <f t="shared" si="38"/>
        <v>86</v>
      </c>
      <c r="O115" s="104">
        <f t="shared" si="38"/>
        <v>71</v>
      </c>
      <c r="P115" s="104">
        <f t="shared" si="38"/>
        <v>0</v>
      </c>
      <c r="Q115" s="104">
        <f t="shared" si="38"/>
        <v>0</v>
      </c>
      <c r="R115" s="104">
        <f t="shared" si="38"/>
        <v>57</v>
      </c>
      <c r="S115" s="104">
        <f t="shared" si="38"/>
        <v>400</v>
      </c>
      <c r="T115" s="104">
        <f t="shared" si="38"/>
        <v>400</v>
      </c>
      <c r="U115" s="104">
        <f t="shared" si="38"/>
        <v>400</v>
      </c>
      <c r="V115" s="104">
        <f t="shared" si="38"/>
        <v>400</v>
      </c>
      <c r="W115" s="104">
        <f t="shared" si="38"/>
        <v>0</v>
      </c>
      <c r="X115" s="104">
        <f t="shared" si="38"/>
        <v>0</v>
      </c>
      <c r="Y115" s="104">
        <f t="shared" si="38"/>
        <v>400</v>
      </c>
      <c r="Z115" s="104">
        <f t="shared" si="38"/>
        <v>400</v>
      </c>
      <c r="AA115" s="104">
        <f t="shared" si="38"/>
        <v>400</v>
      </c>
      <c r="AB115" s="104">
        <f t="shared" si="38"/>
        <v>400</v>
      </c>
      <c r="AC115" s="104">
        <f t="shared" si="38"/>
        <v>400</v>
      </c>
      <c r="AD115" s="104">
        <f t="shared" si="38"/>
        <v>0</v>
      </c>
      <c r="AE115" s="104">
        <f t="shared" si="38"/>
        <v>0</v>
      </c>
      <c r="AF115" s="104">
        <f t="shared" si="38"/>
        <v>400</v>
      </c>
      <c r="AG115" s="104">
        <f t="shared" si="38"/>
        <v>400</v>
      </c>
      <c r="AH115" s="153">
        <f t="shared" si="36"/>
        <v>5084</v>
      </c>
    </row>
    <row r="116" spans="1:35" ht="18.75" x14ac:dyDescent="0.25">
      <c r="A116" s="292"/>
      <c r="B116" s="301" t="s">
        <v>197</v>
      </c>
      <c r="C116" s="302"/>
      <c r="D116" s="104">
        <f>D114-D112</f>
        <v>78</v>
      </c>
      <c r="E116" s="104">
        <f t="shared" ref="D116:AG116" si="39">E114-E112</f>
        <v>42</v>
      </c>
      <c r="F116" s="104">
        <f t="shared" si="39"/>
        <v>59</v>
      </c>
      <c r="G116" s="104">
        <f t="shared" si="39"/>
        <v>0</v>
      </c>
      <c r="H116" s="104">
        <f t="shared" si="39"/>
        <v>65</v>
      </c>
      <c r="I116" s="104">
        <f t="shared" si="39"/>
        <v>0</v>
      </c>
      <c r="J116" s="104">
        <f t="shared" si="39"/>
        <v>0</v>
      </c>
      <c r="K116" s="104">
        <f t="shared" si="39"/>
        <v>56</v>
      </c>
      <c r="L116" s="104">
        <f t="shared" si="39"/>
        <v>92</v>
      </c>
      <c r="M116" s="104">
        <f t="shared" si="39"/>
        <v>78</v>
      </c>
      <c r="N116" s="104">
        <f t="shared" si="39"/>
        <v>86</v>
      </c>
      <c r="O116" s="104">
        <f t="shared" si="39"/>
        <v>71</v>
      </c>
      <c r="P116" s="104">
        <f t="shared" si="39"/>
        <v>0</v>
      </c>
      <c r="Q116" s="104">
        <f t="shared" si="39"/>
        <v>0</v>
      </c>
      <c r="R116" s="104">
        <f t="shared" si="39"/>
        <v>57</v>
      </c>
      <c r="S116" s="104">
        <f t="shared" si="39"/>
        <v>400</v>
      </c>
      <c r="T116" s="104">
        <f t="shared" si="39"/>
        <v>400</v>
      </c>
      <c r="U116" s="104">
        <f t="shared" si="39"/>
        <v>400</v>
      </c>
      <c r="V116" s="104">
        <f t="shared" si="39"/>
        <v>400</v>
      </c>
      <c r="W116" s="104">
        <f t="shared" si="39"/>
        <v>0</v>
      </c>
      <c r="X116" s="104">
        <f t="shared" si="39"/>
        <v>0</v>
      </c>
      <c r="Y116" s="104">
        <f t="shared" si="39"/>
        <v>400</v>
      </c>
      <c r="Z116" s="104">
        <f t="shared" si="39"/>
        <v>400</v>
      </c>
      <c r="AA116" s="104">
        <f t="shared" si="39"/>
        <v>400</v>
      </c>
      <c r="AB116" s="104">
        <f t="shared" si="39"/>
        <v>400</v>
      </c>
      <c r="AC116" s="104">
        <f t="shared" si="39"/>
        <v>400</v>
      </c>
      <c r="AD116" s="104">
        <f t="shared" si="39"/>
        <v>0</v>
      </c>
      <c r="AE116" s="104">
        <f t="shared" si="39"/>
        <v>0</v>
      </c>
      <c r="AF116" s="104">
        <f t="shared" si="39"/>
        <v>400</v>
      </c>
      <c r="AG116" s="104">
        <f t="shared" si="39"/>
        <v>400</v>
      </c>
      <c r="AH116" s="153">
        <f t="shared" si="36"/>
        <v>5084</v>
      </c>
    </row>
    <row r="117" spans="1:35" ht="16.5" thickBot="1" x14ac:dyDescent="0.3">
      <c r="A117" s="292"/>
      <c r="B117" s="303" t="s">
        <v>116</v>
      </c>
      <c r="C117" s="304"/>
      <c r="D117" s="104">
        <f t="shared" ref="D117:AG117" si="40">D98+D100+D102+D104+D106+D108</f>
        <v>0</v>
      </c>
      <c r="E117" s="104">
        <f t="shared" si="40"/>
        <v>0</v>
      </c>
      <c r="F117" s="104">
        <f t="shared" si="40"/>
        <v>0</v>
      </c>
      <c r="G117" s="104">
        <f t="shared" si="40"/>
        <v>0</v>
      </c>
      <c r="H117" s="104">
        <f t="shared" si="40"/>
        <v>0</v>
      </c>
      <c r="I117" s="104">
        <f t="shared" si="40"/>
        <v>0</v>
      </c>
      <c r="J117" s="104">
        <f t="shared" si="40"/>
        <v>0</v>
      </c>
      <c r="K117" s="104">
        <f t="shared" si="40"/>
        <v>0</v>
      </c>
      <c r="L117" s="104">
        <f t="shared" si="40"/>
        <v>0</v>
      </c>
      <c r="M117" s="104">
        <f t="shared" si="40"/>
        <v>0</v>
      </c>
      <c r="N117" s="104">
        <f t="shared" si="40"/>
        <v>0</v>
      </c>
      <c r="O117" s="104">
        <f t="shared" si="40"/>
        <v>0</v>
      </c>
      <c r="P117" s="104">
        <f t="shared" si="40"/>
        <v>0</v>
      </c>
      <c r="Q117" s="104">
        <f t="shared" si="40"/>
        <v>0</v>
      </c>
      <c r="R117" s="104">
        <f t="shared" si="40"/>
        <v>0</v>
      </c>
      <c r="S117" s="104">
        <f t="shared" si="40"/>
        <v>0</v>
      </c>
      <c r="T117" s="104">
        <f t="shared" si="40"/>
        <v>0</v>
      </c>
      <c r="U117" s="104">
        <f t="shared" si="40"/>
        <v>0</v>
      </c>
      <c r="V117" s="104">
        <f t="shared" si="40"/>
        <v>0</v>
      </c>
      <c r="W117" s="104">
        <f t="shared" si="40"/>
        <v>0</v>
      </c>
      <c r="X117" s="104">
        <f t="shared" si="40"/>
        <v>0</v>
      </c>
      <c r="Y117" s="104">
        <f t="shared" si="40"/>
        <v>0</v>
      </c>
      <c r="Z117" s="104">
        <f t="shared" si="40"/>
        <v>0</v>
      </c>
      <c r="AA117" s="104">
        <f t="shared" si="40"/>
        <v>0</v>
      </c>
      <c r="AB117" s="104">
        <f t="shared" si="40"/>
        <v>0</v>
      </c>
      <c r="AC117" s="104">
        <f t="shared" si="40"/>
        <v>0</v>
      </c>
      <c r="AD117" s="104">
        <f t="shared" si="40"/>
        <v>0</v>
      </c>
      <c r="AE117" s="104">
        <f t="shared" si="40"/>
        <v>0</v>
      </c>
      <c r="AF117" s="104">
        <f t="shared" si="40"/>
        <v>0</v>
      </c>
      <c r="AG117" s="104">
        <f t="shared" si="40"/>
        <v>0</v>
      </c>
      <c r="AH117" s="149">
        <f t="shared" si="36"/>
        <v>0</v>
      </c>
    </row>
    <row r="118" spans="1:35" ht="15.75" thickBot="1" x14ac:dyDescent="0.3">
      <c r="A118" s="293"/>
      <c r="B118" s="101"/>
      <c r="C118" s="103"/>
      <c r="D118" s="272"/>
      <c r="E118" s="272"/>
      <c r="F118" s="272"/>
      <c r="G118" s="101"/>
      <c r="H118" s="101"/>
      <c r="I118" s="101"/>
      <c r="J118" s="101"/>
      <c r="K118" s="272"/>
      <c r="L118" s="272"/>
      <c r="M118" s="272"/>
      <c r="N118" s="272"/>
      <c r="O118" s="272"/>
      <c r="P118" s="272"/>
      <c r="Q118" s="272"/>
      <c r="R118" s="272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166</v>
      </c>
    </row>
    <row r="119" spans="1:35" ht="16.149999999999999" customHeight="1" thickBot="1" x14ac:dyDescent="0.3">
      <c r="A119" s="305" t="s">
        <v>152</v>
      </c>
      <c r="B119" s="310" t="s">
        <v>2</v>
      </c>
      <c r="C119" s="311"/>
      <c r="D119" s="268">
        <v>0</v>
      </c>
      <c r="E119" s="268">
        <v>0</v>
      </c>
      <c r="F119" s="268">
        <v>0</v>
      </c>
      <c r="G119" s="109"/>
      <c r="H119" s="268">
        <v>0</v>
      </c>
      <c r="I119" s="109"/>
      <c r="J119" s="109"/>
      <c r="K119" s="268">
        <v>0</v>
      </c>
      <c r="L119" s="268">
        <v>0</v>
      </c>
      <c r="M119" s="268">
        <v>0</v>
      </c>
      <c r="N119" s="268">
        <v>0</v>
      </c>
      <c r="O119" s="268">
        <v>0</v>
      </c>
      <c r="P119" s="268"/>
      <c r="Q119" s="268"/>
      <c r="R119" s="268">
        <v>0</v>
      </c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 t="shared" ref="AH119:AH140" si="41">SUM(D119:AG119)</f>
        <v>0</v>
      </c>
    </row>
    <row r="120" spans="1:35" ht="15.75" x14ac:dyDescent="0.25">
      <c r="A120" s="306"/>
      <c r="B120" s="296" t="s">
        <v>3</v>
      </c>
      <c r="C120" s="99" t="s">
        <v>102</v>
      </c>
      <c r="D120" s="269">
        <v>71</v>
      </c>
      <c r="E120" s="269">
        <v>66</v>
      </c>
      <c r="F120" s="269">
        <v>54</v>
      </c>
      <c r="G120" s="181"/>
      <c r="H120" s="269">
        <v>75</v>
      </c>
      <c r="I120" s="181"/>
      <c r="J120" s="181"/>
      <c r="K120" s="269">
        <v>40</v>
      </c>
      <c r="L120" s="269">
        <v>66</v>
      </c>
      <c r="M120" s="269">
        <v>65</v>
      </c>
      <c r="N120" s="269">
        <v>63</v>
      </c>
      <c r="O120" s="269">
        <v>66</v>
      </c>
      <c r="P120" s="269"/>
      <c r="Q120" s="269"/>
      <c r="R120" s="269">
        <v>69</v>
      </c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 t="shared" si="41"/>
        <v>635</v>
      </c>
    </row>
    <row r="121" spans="1:35" ht="15.75" x14ac:dyDescent="0.25">
      <c r="A121" s="306"/>
      <c r="B121" s="296"/>
      <c r="C121" s="99" t="s">
        <v>103</v>
      </c>
      <c r="D121" s="269">
        <v>0</v>
      </c>
      <c r="E121" s="269">
        <v>0</v>
      </c>
      <c r="F121" s="269">
        <v>0</v>
      </c>
      <c r="G121" s="181"/>
      <c r="H121" s="269">
        <v>0</v>
      </c>
      <c r="I121" s="181"/>
      <c r="J121" s="181"/>
      <c r="K121" s="269">
        <v>0</v>
      </c>
      <c r="L121" s="269">
        <v>0</v>
      </c>
      <c r="M121" s="269">
        <v>0</v>
      </c>
      <c r="N121" s="269">
        <v>0</v>
      </c>
      <c r="O121" s="269">
        <v>0</v>
      </c>
      <c r="P121" s="269"/>
      <c r="Q121" s="269"/>
      <c r="R121" s="269">
        <v>0</v>
      </c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 t="shared" si="41"/>
        <v>0</v>
      </c>
    </row>
    <row r="122" spans="1:35" ht="15.75" x14ac:dyDescent="0.25">
      <c r="A122" s="306"/>
      <c r="B122" s="296"/>
      <c r="C122" s="99" t="s">
        <v>117</v>
      </c>
      <c r="D122" s="269">
        <v>49</v>
      </c>
      <c r="E122" s="269">
        <v>58</v>
      </c>
      <c r="F122" s="269">
        <v>38</v>
      </c>
      <c r="G122" s="181"/>
      <c r="H122" s="269">
        <v>47</v>
      </c>
      <c r="I122" s="181"/>
      <c r="J122" s="181"/>
      <c r="K122" s="269">
        <v>29</v>
      </c>
      <c r="L122" s="269">
        <v>52</v>
      </c>
      <c r="M122" s="269">
        <v>50</v>
      </c>
      <c r="N122" s="269">
        <v>41</v>
      </c>
      <c r="O122" s="269">
        <v>53</v>
      </c>
      <c r="P122" s="269"/>
      <c r="Q122" s="269"/>
      <c r="R122" s="269">
        <v>61</v>
      </c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 t="shared" si="41"/>
        <v>478</v>
      </c>
    </row>
    <row r="123" spans="1:35" ht="15.75" x14ac:dyDescent="0.25">
      <c r="A123" s="306"/>
      <c r="B123" s="296"/>
      <c r="C123" s="99" t="s">
        <v>118</v>
      </c>
      <c r="D123" s="269">
        <v>0</v>
      </c>
      <c r="E123" s="269">
        <v>0</v>
      </c>
      <c r="F123" s="269">
        <v>0</v>
      </c>
      <c r="G123" s="181"/>
      <c r="H123" s="269">
        <v>0</v>
      </c>
      <c r="I123" s="181"/>
      <c r="J123" s="181"/>
      <c r="K123" s="269">
        <v>0</v>
      </c>
      <c r="L123" s="269">
        <v>0</v>
      </c>
      <c r="M123" s="269">
        <v>0</v>
      </c>
      <c r="N123" s="269">
        <v>0</v>
      </c>
      <c r="O123" s="269">
        <v>0</v>
      </c>
      <c r="P123" s="269"/>
      <c r="Q123" s="269"/>
      <c r="R123" s="269">
        <v>0</v>
      </c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 t="shared" si="41"/>
        <v>0</v>
      </c>
    </row>
    <row r="124" spans="1:35" ht="15.75" x14ac:dyDescent="0.25">
      <c r="A124" s="306"/>
      <c r="B124" s="296"/>
      <c r="C124" s="99" t="s">
        <v>104</v>
      </c>
      <c r="D124" s="269">
        <v>158</v>
      </c>
      <c r="E124" s="269">
        <v>149</v>
      </c>
      <c r="F124" s="269">
        <v>143</v>
      </c>
      <c r="G124" s="181"/>
      <c r="H124" s="269">
        <v>160</v>
      </c>
      <c r="I124" s="181"/>
      <c r="J124" s="181"/>
      <c r="K124" s="269">
        <v>91</v>
      </c>
      <c r="L124" s="269">
        <v>143</v>
      </c>
      <c r="M124" s="269">
        <v>135</v>
      </c>
      <c r="N124" s="269">
        <v>114</v>
      </c>
      <c r="O124" s="269">
        <v>167</v>
      </c>
      <c r="P124" s="269"/>
      <c r="Q124" s="269"/>
      <c r="R124" s="269">
        <v>157</v>
      </c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 t="shared" si="41"/>
        <v>1417</v>
      </c>
    </row>
    <row r="125" spans="1:35" ht="15.75" x14ac:dyDescent="0.25">
      <c r="A125" s="306"/>
      <c r="B125" s="296"/>
      <c r="C125" s="99" t="s">
        <v>105</v>
      </c>
      <c r="D125" s="269">
        <v>0</v>
      </c>
      <c r="E125" s="269">
        <v>0</v>
      </c>
      <c r="F125" s="269">
        <v>0</v>
      </c>
      <c r="G125" s="181"/>
      <c r="H125" s="269">
        <v>0</v>
      </c>
      <c r="I125" s="181"/>
      <c r="J125" s="181"/>
      <c r="K125" s="269">
        <v>0</v>
      </c>
      <c r="L125" s="269">
        <v>0</v>
      </c>
      <c r="M125" s="269">
        <v>0</v>
      </c>
      <c r="N125" s="269">
        <v>0</v>
      </c>
      <c r="O125" s="269">
        <v>0</v>
      </c>
      <c r="P125" s="269"/>
      <c r="Q125" s="269"/>
      <c r="R125" s="269">
        <v>0</v>
      </c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 t="shared" si="41"/>
        <v>0</v>
      </c>
    </row>
    <row r="126" spans="1:35" ht="15.75" x14ac:dyDescent="0.25">
      <c r="A126" s="306"/>
      <c r="B126" s="296"/>
      <c r="C126" s="99" t="s">
        <v>106</v>
      </c>
      <c r="D126" s="269">
        <v>84</v>
      </c>
      <c r="E126" s="269">
        <v>85</v>
      </c>
      <c r="F126" s="269">
        <v>62</v>
      </c>
      <c r="G126" s="181"/>
      <c r="H126" s="269">
        <v>82</v>
      </c>
      <c r="I126" s="181"/>
      <c r="J126" s="181"/>
      <c r="K126" s="269">
        <v>35</v>
      </c>
      <c r="L126" s="269">
        <v>83</v>
      </c>
      <c r="M126" s="269">
        <v>78</v>
      </c>
      <c r="N126" s="269">
        <v>65</v>
      </c>
      <c r="O126" s="269">
        <v>84</v>
      </c>
      <c r="P126" s="269"/>
      <c r="Q126" s="269"/>
      <c r="R126" s="269">
        <v>76</v>
      </c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 t="shared" si="41"/>
        <v>734</v>
      </c>
    </row>
    <row r="127" spans="1:35" ht="15.75" x14ac:dyDescent="0.25">
      <c r="A127" s="306"/>
      <c r="B127" s="296"/>
      <c r="C127" s="99" t="s">
        <v>107</v>
      </c>
      <c r="D127" s="269">
        <v>0</v>
      </c>
      <c r="E127" s="269">
        <v>0</v>
      </c>
      <c r="F127" s="269">
        <v>0</v>
      </c>
      <c r="G127" s="181"/>
      <c r="H127" s="269">
        <v>0</v>
      </c>
      <c r="I127" s="181"/>
      <c r="J127" s="181"/>
      <c r="K127" s="269">
        <v>0</v>
      </c>
      <c r="L127" s="269">
        <v>0</v>
      </c>
      <c r="M127" s="269">
        <v>0</v>
      </c>
      <c r="N127" s="269">
        <v>0</v>
      </c>
      <c r="O127" s="269">
        <v>0</v>
      </c>
      <c r="P127" s="269"/>
      <c r="Q127" s="269"/>
      <c r="R127" s="269">
        <v>0</v>
      </c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 t="shared" si="41"/>
        <v>0</v>
      </c>
    </row>
    <row r="128" spans="1:35" ht="15.75" x14ac:dyDescent="0.25">
      <c r="A128" s="306"/>
      <c r="B128" s="296"/>
      <c r="C128" s="99" t="s">
        <v>108</v>
      </c>
      <c r="D128" s="269">
        <v>25</v>
      </c>
      <c r="E128" s="269">
        <v>24</v>
      </c>
      <c r="F128" s="269">
        <v>16</v>
      </c>
      <c r="G128" s="181"/>
      <c r="H128" s="269">
        <v>21</v>
      </c>
      <c r="I128" s="181"/>
      <c r="J128" s="181"/>
      <c r="K128" s="269">
        <v>14</v>
      </c>
      <c r="L128" s="269">
        <v>19</v>
      </c>
      <c r="M128" s="269">
        <v>22</v>
      </c>
      <c r="N128" s="269">
        <v>16</v>
      </c>
      <c r="O128" s="269">
        <v>20</v>
      </c>
      <c r="P128" s="269"/>
      <c r="Q128" s="269"/>
      <c r="R128" s="269">
        <v>16</v>
      </c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 t="shared" si="41"/>
        <v>193</v>
      </c>
    </row>
    <row r="129" spans="1:35" ht="15.75" x14ac:dyDescent="0.25">
      <c r="A129" s="306"/>
      <c r="B129" s="296"/>
      <c r="C129" s="99" t="s">
        <v>109</v>
      </c>
      <c r="D129" s="269">
        <v>0</v>
      </c>
      <c r="E129" s="269">
        <v>0</v>
      </c>
      <c r="F129" s="269">
        <v>0</v>
      </c>
      <c r="G129" s="181"/>
      <c r="H129" s="269">
        <v>0</v>
      </c>
      <c r="I129" s="181"/>
      <c r="J129" s="181"/>
      <c r="K129" s="269">
        <v>0</v>
      </c>
      <c r="L129" s="269">
        <v>0</v>
      </c>
      <c r="M129" s="269">
        <v>0</v>
      </c>
      <c r="N129" s="269">
        <v>0</v>
      </c>
      <c r="O129" s="269">
        <v>0</v>
      </c>
      <c r="P129" s="269"/>
      <c r="Q129" s="269"/>
      <c r="R129" s="269">
        <v>0</v>
      </c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 t="shared" si="41"/>
        <v>0</v>
      </c>
    </row>
    <row r="130" spans="1:35" ht="15.75" x14ac:dyDescent="0.25">
      <c r="A130" s="306"/>
      <c r="B130" s="296"/>
      <c r="C130" s="99" t="s">
        <v>110</v>
      </c>
      <c r="D130" s="269">
        <v>13</v>
      </c>
      <c r="E130" s="269">
        <v>17</v>
      </c>
      <c r="F130" s="269">
        <v>10</v>
      </c>
      <c r="G130" s="181"/>
      <c r="H130" s="269">
        <v>15</v>
      </c>
      <c r="I130" s="181"/>
      <c r="J130" s="181"/>
      <c r="K130" s="269">
        <v>8</v>
      </c>
      <c r="L130" s="269">
        <v>14</v>
      </c>
      <c r="M130" s="269">
        <v>11</v>
      </c>
      <c r="N130" s="269">
        <v>7</v>
      </c>
      <c r="O130" s="269">
        <v>10</v>
      </c>
      <c r="P130" s="269"/>
      <c r="Q130" s="269"/>
      <c r="R130" s="269">
        <v>13</v>
      </c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 t="shared" si="41"/>
        <v>118</v>
      </c>
    </row>
    <row r="131" spans="1:35" ht="15.75" x14ac:dyDescent="0.25">
      <c r="A131" s="306"/>
      <c r="B131" s="296"/>
      <c r="C131" s="99" t="s">
        <v>111</v>
      </c>
      <c r="D131" s="269">
        <v>0</v>
      </c>
      <c r="E131" s="269">
        <v>0</v>
      </c>
      <c r="F131" s="269">
        <v>0</v>
      </c>
      <c r="G131" s="181"/>
      <c r="H131" s="269">
        <v>0</v>
      </c>
      <c r="I131" s="181"/>
      <c r="J131" s="181"/>
      <c r="K131" s="269">
        <v>0</v>
      </c>
      <c r="L131" s="269">
        <v>0</v>
      </c>
      <c r="M131" s="269">
        <v>0</v>
      </c>
      <c r="N131" s="269">
        <v>0</v>
      </c>
      <c r="O131" s="269">
        <v>0</v>
      </c>
      <c r="P131" s="269"/>
      <c r="Q131" s="269"/>
      <c r="R131" s="269">
        <v>0</v>
      </c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 t="shared" si="41"/>
        <v>0</v>
      </c>
    </row>
    <row r="132" spans="1:35" ht="15.75" x14ac:dyDescent="0.25">
      <c r="A132" s="306"/>
      <c r="B132" s="296"/>
      <c r="C132" s="99" t="s">
        <v>112</v>
      </c>
      <c r="D132" s="269">
        <v>13</v>
      </c>
      <c r="E132" s="269">
        <v>15</v>
      </c>
      <c r="F132" s="269">
        <v>5</v>
      </c>
      <c r="G132" s="181"/>
      <c r="H132" s="269">
        <v>17</v>
      </c>
      <c r="I132" s="181"/>
      <c r="J132" s="181"/>
      <c r="K132" s="269">
        <v>2</v>
      </c>
      <c r="L132" s="269">
        <v>12</v>
      </c>
      <c r="M132" s="269">
        <v>6</v>
      </c>
      <c r="N132" s="269">
        <v>11</v>
      </c>
      <c r="O132" s="269">
        <v>17</v>
      </c>
      <c r="P132" s="269"/>
      <c r="Q132" s="269"/>
      <c r="R132" s="269">
        <v>10</v>
      </c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 t="shared" si="41"/>
        <v>108</v>
      </c>
    </row>
    <row r="133" spans="1:35" ht="15.75" x14ac:dyDescent="0.25">
      <c r="A133" s="306"/>
      <c r="B133" s="296"/>
      <c r="C133" s="99" t="s">
        <v>113</v>
      </c>
      <c r="D133" s="269">
        <v>0</v>
      </c>
      <c r="E133" s="269">
        <v>0</v>
      </c>
      <c r="F133" s="269">
        <v>0</v>
      </c>
      <c r="G133" s="181"/>
      <c r="H133" s="269">
        <v>0</v>
      </c>
      <c r="I133" s="181"/>
      <c r="J133" s="181"/>
      <c r="K133" s="269">
        <v>0</v>
      </c>
      <c r="L133" s="269">
        <v>0</v>
      </c>
      <c r="M133" s="269">
        <v>0</v>
      </c>
      <c r="N133" s="269">
        <v>0</v>
      </c>
      <c r="O133" s="269">
        <v>0</v>
      </c>
      <c r="P133" s="269"/>
      <c r="Q133" s="269"/>
      <c r="R133" s="269">
        <v>0</v>
      </c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 t="shared" si="41"/>
        <v>0</v>
      </c>
    </row>
    <row r="134" spans="1:35" ht="16.5" thickBot="1" x14ac:dyDescent="0.3">
      <c r="A134" s="306"/>
      <c r="B134" s="296"/>
      <c r="C134" s="100" t="s">
        <v>114</v>
      </c>
      <c r="D134" s="269">
        <v>0</v>
      </c>
      <c r="E134" s="269">
        <v>0</v>
      </c>
      <c r="F134" s="269">
        <v>0</v>
      </c>
      <c r="G134" s="181"/>
      <c r="H134" s="269">
        <v>0</v>
      </c>
      <c r="I134" s="181"/>
      <c r="J134" s="181"/>
      <c r="K134" s="269">
        <v>0</v>
      </c>
      <c r="L134" s="269">
        <v>0</v>
      </c>
      <c r="M134" s="269">
        <v>1</v>
      </c>
      <c r="N134" s="269">
        <v>1</v>
      </c>
      <c r="O134" s="269">
        <v>0</v>
      </c>
      <c r="P134" s="269"/>
      <c r="Q134" s="269"/>
      <c r="R134" s="269">
        <v>0</v>
      </c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 t="shared" si="41"/>
        <v>2</v>
      </c>
    </row>
    <row r="135" spans="1:35" ht="18.75" x14ac:dyDescent="0.25">
      <c r="A135" s="306"/>
      <c r="B135" s="297" t="s">
        <v>72</v>
      </c>
      <c r="C135" s="298"/>
      <c r="D135" s="182">
        <f t="shared" ref="D135:F135" si="42">SUM(D134,D119:D131)</f>
        <v>400</v>
      </c>
      <c r="E135" s="182">
        <f t="shared" si="42"/>
        <v>399</v>
      </c>
      <c r="F135" s="182">
        <f t="shared" si="42"/>
        <v>323</v>
      </c>
      <c r="G135" s="182">
        <f t="shared" ref="G135" si="43">SUM(G134,G119:G131)</f>
        <v>0</v>
      </c>
      <c r="H135" s="182">
        <f>SUM(H134,H119:H131)</f>
        <v>400</v>
      </c>
      <c r="I135" s="182">
        <f t="shared" ref="I135:J135" si="44">SUM(I134,I119:I131)</f>
        <v>0</v>
      </c>
      <c r="J135" s="182">
        <f t="shared" si="44"/>
        <v>0</v>
      </c>
      <c r="K135" s="182">
        <f t="shared" ref="K135:R135" si="45">SUM(K134,K119:K131)</f>
        <v>217</v>
      </c>
      <c r="L135" s="182">
        <f t="shared" si="45"/>
        <v>377</v>
      </c>
      <c r="M135" s="182">
        <f t="shared" si="45"/>
        <v>362</v>
      </c>
      <c r="N135" s="182">
        <f t="shared" si="45"/>
        <v>307</v>
      </c>
      <c r="O135" s="182">
        <f t="shared" si="45"/>
        <v>400</v>
      </c>
      <c r="P135" s="182">
        <f t="shared" ref="P135:Q135" si="46">SUM(P134,P119:P131)</f>
        <v>0</v>
      </c>
      <c r="Q135" s="182">
        <f t="shared" si="46"/>
        <v>0</v>
      </c>
      <c r="R135" s="182">
        <f t="shared" si="45"/>
        <v>392</v>
      </c>
      <c r="S135" s="182">
        <f t="shared" ref="S135:AG135" si="47">SUM(S120:S134)</f>
        <v>0</v>
      </c>
      <c r="T135" s="182">
        <f t="shared" si="47"/>
        <v>0</v>
      </c>
      <c r="U135" s="182">
        <f t="shared" si="47"/>
        <v>0</v>
      </c>
      <c r="V135" s="182">
        <f t="shared" si="47"/>
        <v>0</v>
      </c>
      <c r="W135" s="182">
        <f t="shared" ref="W135:X135" si="48">SUM(W120:W134)</f>
        <v>0</v>
      </c>
      <c r="X135" s="182">
        <f t="shared" si="48"/>
        <v>0</v>
      </c>
      <c r="Y135" s="182">
        <f t="shared" si="47"/>
        <v>0</v>
      </c>
      <c r="Z135" s="182">
        <f t="shared" si="47"/>
        <v>0</v>
      </c>
      <c r="AA135" s="182">
        <f t="shared" si="47"/>
        <v>0</v>
      </c>
      <c r="AB135" s="182">
        <f t="shared" si="47"/>
        <v>0</v>
      </c>
      <c r="AC135" s="182">
        <f t="shared" si="47"/>
        <v>0</v>
      </c>
      <c r="AD135" s="182">
        <f t="shared" ref="AD135:AE135" si="49">SUM(AD120:AD134)</f>
        <v>0</v>
      </c>
      <c r="AE135" s="182">
        <f t="shared" si="49"/>
        <v>0</v>
      </c>
      <c r="AF135" s="182">
        <f t="shared" si="47"/>
        <v>0</v>
      </c>
      <c r="AG135" s="182">
        <f t="shared" si="47"/>
        <v>0</v>
      </c>
      <c r="AH135" s="150">
        <f t="shared" si="41"/>
        <v>3577</v>
      </c>
    </row>
    <row r="136" spans="1:35" ht="18.75" x14ac:dyDescent="0.25">
      <c r="A136" s="306"/>
      <c r="B136" s="299" t="s">
        <v>71</v>
      </c>
      <c r="C136" s="300"/>
      <c r="D136" s="270">
        <v>374</v>
      </c>
      <c r="E136" s="270">
        <v>386</v>
      </c>
      <c r="F136" s="270">
        <v>318</v>
      </c>
      <c r="G136" s="270">
        <v>0</v>
      </c>
      <c r="H136" s="104">
        <v>383</v>
      </c>
      <c r="I136" s="104">
        <v>0</v>
      </c>
      <c r="J136" s="104">
        <v>0</v>
      </c>
      <c r="K136" s="270">
        <v>207</v>
      </c>
      <c r="L136" s="270">
        <v>370</v>
      </c>
      <c r="M136" s="270">
        <v>352</v>
      </c>
      <c r="N136" s="270">
        <v>303</v>
      </c>
      <c r="O136" s="270">
        <v>392</v>
      </c>
      <c r="P136" s="270">
        <v>0</v>
      </c>
      <c r="Q136" s="270">
        <v>0</v>
      </c>
      <c r="R136" s="270">
        <v>377</v>
      </c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 t="shared" si="41"/>
        <v>3462</v>
      </c>
    </row>
    <row r="137" spans="1:35" ht="18.75" x14ac:dyDescent="0.25">
      <c r="A137" s="306"/>
      <c r="B137" s="301" t="s">
        <v>115</v>
      </c>
      <c r="C137" s="302"/>
      <c r="D137" s="270">
        <v>400</v>
      </c>
      <c r="E137" s="270">
        <v>400</v>
      </c>
      <c r="F137" s="270">
        <v>400</v>
      </c>
      <c r="G137" s="270">
        <v>0</v>
      </c>
      <c r="H137" s="270">
        <v>400</v>
      </c>
      <c r="I137" s="270">
        <v>0</v>
      </c>
      <c r="J137" s="270">
        <v>0</v>
      </c>
      <c r="K137" s="270">
        <v>400</v>
      </c>
      <c r="L137" s="270">
        <v>400</v>
      </c>
      <c r="M137" s="270">
        <v>400</v>
      </c>
      <c r="N137" s="270">
        <v>400</v>
      </c>
      <c r="O137" s="270">
        <v>400</v>
      </c>
      <c r="P137" s="270">
        <v>0</v>
      </c>
      <c r="Q137" s="270">
        <v>0</v>
      </c>
      <c r="R137" s="270">
        <v>400</v>
      </c>
      <c r="S137" s="270">
        <v>400</v>
      </c>
      <c r="T137" s="270">
        <v>400</v>
      </c>
      <c r="U137" s="270">
        <v>400</v>
      </c>
      <c r="V137" s="270">
        <v>400</v>
      </c>
      <c r="W137" s="270">
        <v>0</v>
      </c>
      <c r="X137" s="270">
        <v>0</v>
      </c>
      <c r="Y137" s="270">
        <v>400</v>
      </c>
      <c r="Z137" s="270">
        <v>400</v>
      </c>
      <c r="AA137" s="270">
        <v>400</v>
      </c>
      <c r="AB137" s="270">
        <v>400</v>
      </c>
      <c r="AC137" s="270">
        <v>400</v>
      </c>
      <c r="AD137" s="270">
        <v>0</v>
      </c>
      <c r="AE137" s="270">
        <v>0</v>
      </c>
      <c r="AF137" s="270">
        <v>400</v>
      </c>
      <c r="AG137" s="270">
        <v>400</v>
      </c>
      <c r="AH137" s="146">
        <f t="shared" si="41"/>
        <v>8400</v>
      </c>
    </row>
    <row r="138" spans="1:35" ht="18.75" x14ac:dyDescent="0.25">
      <c r="A138" s="306"/>
      <c r="B138" s="301" t="s">
        <v>125</v>
      </c>
      <c r="C138" s="302"/>
      <c r="D138" s="104">
        <f t="shared" ref="D138:AG138" si="50">D137-D136</f>
        <v>26</v>
      </c>
      <c r="E138" s="104">
        <f t="shared" si="50"/>
        <v>14</v>
      </c>
      <c r="F138" s="104">
        <f t="shared" si="50"/>
        <v>82</v>
      </c>
      <c r="G138" s="104">
        <f t="shared" si="50"/>
        <v>0</v>
      </c>
      <c r="H138" s="104">
        <f t="shared" si="50"/>
        <v>17</v>
      </c>
      <c r="I138" s="104">
        <f t="shared" si="50"/>
        <v>0</v>
      </c>
      <c r="J138" s="104">
        <f t="shared" si="50"/>
        <v>0</v>
      </c>
      <c r="K138" s="104">
        <f t="shared" si="50"/>
        <v>193</v>
      </c>
      <c r="L138" s="104">
        <f t="shared" si="50"/>
        <v>30</v>
      </c>
      <c r="M138" s="104">
        <f t="shared" si="50"/>
        <v>48</v>
      </c>
      <c r="N138" s="104">
        <f t="shared" si="50"/>
        <v>97</v>
      </c>
      <c r="O138" s="104">
        <f t="shared" si="50"/>
        <v>8</v>
      </c>
      <c r="P138" s="104">
        <f t="shared" si="50"/>
        <v>0</v>
      </c>
      <c r="Q138" s="104">
        <f t="shared" si="50"/>
        <v>0</v>
      </c>
      <c r="R138" s="104">
        <f t="shared" si="50"/>
        <v>23</v>
      </c>
      <c r="S138" s="104">
        <f t="shared" si="50"/>
        <v>400</v>
      </c>
      <c r="T138" s="104">
        <f t="shared" si="50"/>
        <v>400</v>
      </c>
      <c r="U138" s="104">
        <f t="shared" si="50"/>
        <v>400</v>
      </c>
      <c r="V138" s="104">
        <f t="shared" si="50"/>
        <v>400</v>
      </c>
      <c r="W138" s="104">
        <f t="shared" si="50"/>
        <v>0</v>
      </c>
      <c r="X138" s="104">
        <f t="shared" si="50"/>
        <v>0</v>
      </c>
      <c r="Y138" s="104">
        <f t="shared" si="50"/>
        <v>400</v>
      </c>
      <c r="Z138" s="104">
        <f t="shared" si="50"/>
        <v>400</v>
      </c>
      <c r="AA138" s="104">
        <f t="shared" si="50"/>
        <v>400</v>
      </c>
      <c r="AB138" s="104">
        <f t="shared" si="50"/>
        <v>400</v>
      </c>
      <c r="AC138" s="104">
        <f t="shared" si="50"/>
        <v>400</v>
      </c>
      <c r="AD138" s="104">
        <f t="shared" si="50"/>
        <v>0</v>
      </c>
      <c r="AE138" s="104">
        <f t="shared" si="50"/>
        <v>0</v>
      </c>
      <c r="AF138" s="104">
        <f t="shared" si="50"/>
        <v>400</v>
      </c>
      <c r="AG138" s="104">
        <f t="shared" si="50"/>
        <v>400</v>
      </c>
      <c r="AH138" s="153">
        <f t="shared" si="41"/>
        <v>4938</v>
      </c>
    </row>
    <row r="139" spans="1:35" ht="18.75" x14ac:dyDescent="0.25">
      <c r="A139" s="306"/>
      <c r="B139" s="301" t="s">
        <v>197</v>
      </c>
      <c r="C139" s="302"/>
      <c r="D139" s="104">
        <f t="shared" ref="D139:AG139" si="51">D137-D135</f>
        <v>0</v>
      </c>
      <c r="E139" s="104">
        <f t="shared" si="51"/>
        <v>1</v>
      </c>
      <c r="F139" s="104">
        <f t="shared" si="51"/>
        <v>77</v>
      </c>
      <c r="G139" s="104">
        <f t="shared" si="51"/>
        <v>0</v>
      </c>
      <c r="H139" s="104">
        <f t="shared" si="51"/>
        <v>0</v>
      </c>
      <c r="I139" s="104">
        <f t="shared" si="51"/>
        <v>0</v>
      </c>
      <c r="J139" s="104">
        <f t="shared" si="51"/>
        <v>0</v>
      </c>
      <c r="K139" s="104">
        <f t="shared" si="51"/>
        <v>183</v>
      </c>
      <c r="L139" s="104">
        <f t="shared" si="51"/>
        <v>23</v>
      </c>
      <c r="M139" s="104">
        <f t="shared" si="51"/>
        <v>38</v>
      </c>
      <c r="N139" s="104">
        <f t="shared" si="51"/>
        <v>93</v>
      </c>
      <c r="O139" s="104">
        <f t="shared" si="51"/>
        <v>0</v>
      </c>
      <c r="P139" s="104">
        <f t="shared" si="51"/>
        <v>0</v>
      </c>
      <c r="Q139" s="104">
        <f t="shared" si="51"/>
        <v>0</v>
      </c>
      <c r="R139" s="104">
        <f t="shared" si="51"/>
        <v>8</v>
      </c>
      <c r="S139" s="104">
        <f t="shared" si="51"/>
        <v>400</v>
      </c>
      <c r="T139" s="104">
        <f t="shared" si="51"/>
        <v>400</v>
      </c>
      <c r="U139" s="104">
        <f t="shared" si="51"/>
        <v>400</v>
      </c>
      <c r="V139" s="104">
        <f t="shared" si="51"/>
        <v>400</v>
      </c>
      <c r="W139" s="104">
        <f t="shared" si="51"/>
        <v>0</v>
      </c>
      <c r="X139" s="104">
        <f t="shared" si="51"/>
        <v>0</v>
      </c>
      <c r="Y139" s="104">
        <f t="shared" si="51"/>
        <v>400</v>
      </c>
      <c r="Z139" s="104">
        <f t="shared" si="51"/>
        <v>400</v>
      </c>
      <c r="AA139" s="104">
        <f t="shared" si="51"/>
        <v>400</v>
      </c>
      <c r="AB139" s="104">
        <f t="shared" si="51"/>
        <v>400</v>
      </c>
      <c r="AC139" s="104">
        <f t="shared" si="51"/>
        <v>400</v>
      </c>
      <c r="AD139" s="104">
        <f t="shared" si="51"/>
        <v>0</v>
      </c>
      <c r="AE139" s="104">
        <f t="shared" si="51"/>
        <v>0</v>
      </c>
      <c r="AF139" s="104">
        <f t="shared" si="51"/>
        <v>400</v>
      </c>
      <c r="AG139" s="104">
        <f t="shared" si="51"/>
        <v>400</v>
      </c>
      <c r="AH139" s="153">
        <f t="shared" si="41"/>
        <v>4823</v>
      </c>
    </row>
    <row r="140" spans="1:35" ht="16.5" thickBot="1" x14ac:dyDescent="0.3">
      <c r="A140" s="306"/>
      <c r="B140" s="303" t="s">
        <v>116</v>
      </c>
      <c r="C140" s="304"/>
      <c r="D140" s="104">
        <f t="shared" ref="D140:AG140" si="52">D121+D123+D125+D127+D129+D131</f>
        <v>0</v>
      </c>
      <c r="E140" s="104">
        <f t="shared" si="52"/>
        <v>0</v>
      </c>
      <c r="F140" s="104">
        <f t="shared" si="52"/>
        <v>0</v>
      </c>
      <c r="G140" s="104">
        <f t="shared" si="52"/>
        <v>0</v>
      </c>
      <c r="H140" s="104">
        <f t="shared" si="52"/>
        <v>0</v>
      </c>
      <c r="I140" s="104">
        <f t="shared" si="52"/>
        <v>0</v>
      </c>
      <c r="J140" s="104">
        <f t="shared" si="52"/>
        <v>0</v>
      </c>
      <c r="K140" s="104">
        <f t="shared" si="52"/>
        <v>0</v>
      </c>
      <c r="L140" s="104">
        <f t="shared" si="52"/>
        <v>0</v>
      </c>
      <c r="M140" s="104">
        <f t="shared" si="52"/>
        <v>0</v>
      </c>
      <c r="N140" s="104">
        <f t="shared" si="52"/>
        <v>0</v>
      </c>
      <c r="O140" s="104">
        <f t="shared" si="52"/>
        <v>0</v>
      </c>
      <c r="P140" s="104">
        <f t="shared" si="52"/>
        <v>0</v>
      </c>
      <c r="Q140" s="104">
        <f t="shared" si="52"/>
        <v>0</v>
      </c>
      <c r="R140" s="104">
        <f t="shared" si="52"/>
        <v>0</v>
      </c>
      <c r="S140" s="104">
        <f t="shared" si="52"/>
        <v>0</v>
      </c>
      <c r="T140" s="104">
        <f t="shared" si="52"/>
        <v>0</v>
      </c>
      <c r="U140" s="104">
        <f t="shared" si="52"/>
        <v>0</v>
      </c>
      <c r="V140" s="104">
        <f t="shared" si="52"/>
        <v>0</v>
      </c>
      <c r="W140" s="104">
        <f t="shared" si="52"/>
        <v>0</v>
      </c>
      <c r="X140" s="104">
        <f t="shared" si="52"/>
        <v>0</v>
      </c>
      <c r="Y140" s="104">
        <f t="shared" si="52"/>
        <v>0</v>
      </c>
      <c r="Z140" s="104">
        <f t="shared" si="52"/>
        <v>0</v>
      </c>
      <c r="AA140" s="104">
        <f t="shared" si="52"/>
        <v>0</v>
      </c>
      <c r="AB140" s="104">
        <f t="shared" si="52"/>
        <v>0</v>
      </c>
      <c r="AC140" s="104">
        <f t="shared" si="52"/>
        <v>0</v>
      </c>
      <c r="AD140" s="104">
        <f t="shared" si="52"/>
        <v>0</v>
      </c>
      <c r="AE140" s="104">
        <f t="shared" si="52"/>
        <v>0</v>
      </c>
      <c r="AF140" s="104">
        <f t="shared" si="52"/>
        <v>0</v>
      </c>
      <c r="AG140" s="104">
        <f t="shared" si="52"/>
        <v>0</v>
      </c>
      <c r="AH140" s="149">
        <f t="shared" si="41"/>
        <v>0</v>
      </c>
    </row>
    <row r="141" spans="1:35" ht="15.75" thickBot="1" x14ac:dyDescent="0.3">
      <c r="A141" s="307"/>
      <c r="B141" s="101"/>
      <c r="C141" s="102"/>
      <c r="D141" s="272"/>
      <c r="E141" s="272"/>
      <c r="F141" s="272"/>
      <c r="G141" s="101"/>
      <c r="H141" s="101"/>
      <c r="I141" s="101"/>
      <c r="J141" s="101"/>
      <c r="K141" s="272"/>
      <c r="L141" s="272"/>
      <c r="M141" s="272"/>
      <c r="N141" s="272"/>
      <c r="O141" s="272"/>
      <c r="P141" s="272"/>
      <c r="Q141" s="272"/>
      <c r="R141" s="272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166</v>
      </c>
    </row>
    <row r="142" spans="1:35" ht="16.5" thickBot="1" x14ac:dyDescent="0.3">
      <c r="A142" s="291" t="s">
        <v>153</v>
      </c>
      <c r="B142" s="310" t="s">
        <v>2</v>
      </c>
      <c r="C142" s="311"/>
      <c r="D142" s="268">
        <v>0</v>
      </c>
      <c r="E142" s="268">
        <v>0</v>
      </c>
      <c r="F142" s="268">
        <v>0</v>
      </c>
      <c r="G142" s="109"/>
      <c r="H142" s="109">
        <v>0</v>
      </c>
      <c r="I142" s="109"/>
      <c r="J142" s="109"/>
      <c r="K142" s="268">
        <v>0</v>
      </c>
      <c r="L142" s="268">
        <v>0</v>
      </c>
      <c r="M142" s="268">
        <v>0</v>
      </c>
      <c r="N142" s="268">
        <v>0</v>
      </c>
      <c r="O142" s="268">
        <v>0</v>
      </c>
      <c r="P142" s="268"/>
      <c r="Q142" s="268"/>
      <c r="R142" s="268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 t="shared" ref="AH142:AH163" si="53">SUM(D142:AG142)</f>
        <v>0</v>
      </c>
    </row>
    <row r="143" spans="1:35" ht="15.75" x14ac:dyDescent="0.25">
      <c r="A143" s="292"/>
      <c r="B143" s="296" t="s">
        <v>3</v>
      </c>
      <c r="C143" s="99" t="s">
        <v>102</v>
      </c>
      <c r="D143" s="269">
        <v>12</v>
      </c>
      <c r="E143" s="269">
        <v>32</v>
      </c>
      <c r="F143" s="269">
        <v>21</v>
      </c>
      <c r="G143" s="181"/>
      <c r="H143" s="269">
        <v>13</v>
      </c>
      <c r="I143" s="181"/>
      <c r="J143" s="181"/>
      <c r="K143" s="269">
        <v>27</v>
      </c>
      <c r="L143" s="269">
        <v>23</v>
      </c>
      <c r="M143" s="269">
        <v>29</v>
      </c>
      <c r="N143" s="269">
        <v>24</v>
      </c>
      <c r="O143" s="269">
        <v>20</v>
      </c>
      <c r="P143" s="269"/>
      <c r="Q143" s="269"/>
      <c r="R143" s="269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 t="shared" si="53"/>
        <v>201</v>
      </c>
    </row>
    <row r="144" spans="1:35" ht="15.75" x14ac:dyDescent="0.25">
      <c r="A144" s="292"/>
      <c r="B144" s="296"/>
      <c r="C144" s="99" t="s">
        <v>103</v>
      </c>
      <c r="D144" s="269">
        <v>0</v>
      </c>
      <c r="E144" s="269">
        <v>0</v>
      </c>
      <c r="F144" s="269">
        <v>0</v>
      </c>
      <c r="G144" s="181"/>
      <c r="H144" s="269">
        <v>0</v>
      </c>
      <c r="I144" s="181"/>
      <c r="J144" s="181"/>
      <c r="K144" s="269">
        <v>0</v>
      </c>
      <c r="L144" s="269">
        <v>0</v>
      </c>
      <c r="M144" s="269">
        <v>0</v>
      </c>
      <c r="N144" s="269">
        <v>0</v>
      </c>
      <c r="O144" s="269">
        <v>0</v>
      </c>
      <c r="P144" s="269"/>
      <c r="Q144" s="269"/>
      <c r="R144" s="269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 t="shared" si="53"/>
        <v>0</v>
      </c>
    </row>
    <row r="145" spans="1:34" ht="15.75" x14ac:dyDescent="0.25">
      <c r="A145" s="292"/>
      <c r="B145" s="296"/>
      <c r="C145" s="99" t="s">
        <v>117</v>
      </c>
      <c r="D145" s="269">
        <v>8</v>
      </c>
      <c r="E145" s="269">
        <v>12</v>
      </c>
      <c r="F145" s="269">
        <v>15</v>
      </c>
      <c r="G145" s="181"/>
      <c r="H145" s="269">
        <v>17</v>
      </c>
      <c r="I145" s="181"/>
      <c r="J145" s="181"/>
      <c r="K145" s="269">
        <v>10</v>
      </c>
      <c r="L145" s="269">
        <v>15</v>
      </c>
      <c r="M145" s="269">
        <v>10</v>
      </c>
      <c r="N145" s="269">
        <v>4</v>
      </c>
      <c r="O145" s="269">
        <v>14</v>
      </c>
      <c r="P145" s="269"/>
      <c r="Q145" s="269"/>
      <c r="R145" s="269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 t="shared" si="53"/>
        <v>105</v>
      </c>
    </row>
    <row r="146" spans="1:34" ht="15.75" x14ac:dyDescent="0.25">
      <c r="A146" s="292"/>
      <c r="B146" s="296"/>
      <c r="C146" s="99" t="s">
        <v>118</v>
      </c>
      <c r="D146" s="269">
        <v>0</v>
      </c>
      <c r="E146" s="269">
        <v>0</v>
      </c>
      <c r="F146" s="269">
        <v>0</v>
      </c>
      <c r="G146" s="181"/>
      <c r="H146" s="269">
        <v>0</v>
      </c>
      <c r="I146" s="181"/>
      <c r="J146" s="181"/>
      <c r="K146" s="269">
        <v>0</v>
      </c>
      <c r="L146" s="269">
        <v>0</v>
      </c>
      <c r="M146" s="269">
        <v>0</v>
      </c>
      <c r="N146" s="269">
        <v>0</v>
      </c>
      <c r="O146" s="269">
        <v>0</v>
      </c>
      <c r="P146" s="269"/>
      <c r="Q146" s="269"/>
      <c r="R146" s="269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 t="shared" si="53"/>
        <v>0</v>
      </c>
    </row>
    <row r="147" spans="1:34" ht="15.75" x14ac:dyDescent="0.25">
      <c r="A147" s="292"/>
      <c r="B147" s="296"/>
      <c r="C147" s="99" t="s">
        <v>104</v>
      </c>
      <c r="D147" s="269">
        <v>105</v>
      </c>
      <c r="E147" s="269">
        <v>114</v>
      </c>
      <c r="F147" s="269">
        <v>94</v>
      </c>
      <c r="G147" s="181"/>
      <c r="H147" s="269">
        <v>75</v>
      </c>
      <c r="I147" s="181"/>
      <c r="J147" s="181"/>
      <c r="K147" s="269">
        <v>125</v>
      </c>
      <c r="L147" s="269">
        <v>90</v>
      </c>
      <c r="M147" s="269">
        <v>93</v>
      </c>
      <c r="N147" s="269">
        <v>95</v>
      </c>
      <c r="O147" s="269">
        <v>101</v>
      </c>
      <c r="P147" s="269"/>
      <c r="Q147" s="269"/>
      <c r="R147" s="269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 t="shared" si="53"/>
        <v>892</v>
      </c>
    </row>
    <row r="148" spans="1:34" ht="15.75" x14ac:dyDescent="0.25">
      <c r="A148" s="292"/>
      <c r="B148" s="296"/>
      <c r="C148" s="99" t="s">
        <v>105</v>
      </c>
      <c r="D148" s="269">
        <v>0</v>
      </c>
      <c r="E148" s="269">
        <v>0</v>
      </c>
      <c r="F148" s="269">
        <v>0</v>
      </c>
      <c r="G148" s="181"/>
      <c r="H148" s="269">
        <v>0</v>
      </c>
      <c r="I148" s="181"/>
      <c r="J148" s="181"/>
      <c r="K148" s="269">
        <v>0</v>
      </c>
      <c r="L148" s="269">
        <v>0</v>
      </c>
      <c r="M148" s="269">
        <v>0</v>
      </c>
      <c r="N148" s="269">
        <v>0</v>
      </c>
      <c r="O148" s="269">
        <v>0</v>
      </c>
      <c r="P148" s="269"/>
      <c r="Q148" s="269"/>
      <c r="R148" s="269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 t="shared" si="53"/>
        <v>0</v>
      </c>
    </row>
    <row r="149" spans="1:34" ht="15.75" x14ac:dyDescent="0.25">
      <c r="A149" s="292"/>
      <c r="B149" s="296"/>
      <c r="C149" s="99" t="s">
        <v>106</v>
      </c>
      <c r="D149" s="269">
        <v>85</v>
      </c>
      <c r="E149" s="269">
        <v>88</v>
      </c>
      <c r="F149" s="269">
        <v>79</v>
      </c>
      <c r="G149" s="181"/>
      <c r="H149" s="269">
        <v>27</v>
      </c>
      <c r="I149" s="181"/>
      <c r="J149" s="181"/>
      <c r="K149" s="269">
        <v>81</v>
      </c>
      <c r="L149" s="269">
        <v>103</v>
      </c>
      <c r="M149" s="269">
        <v>90</v>
      </c>
      <c r="N149" s="269">
        <v>99</v>
      </c>
      <c r="O149" s="269">
        <v>114</v>
      </c>
      <c r="P149" s="269"/>
      <c r="Q149" s="269"/>
      <c r="R149" s="269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 t="shared" si="53"/>
        <v>766</v>
      </c>
    </row>
    <row r="150" spans="1:34" ht="15.75" x14ac:dyDescent="0.25">
      <c r="A150" s="292"/>
      <c r="B150" s="296"/>
      <c r="C150" s="99" t="s">
        <v>107</v>
      </c>
      <c r="D150" s="269">
        <v>0</v>
      </c>
      <c r="E150" s="269">
        <v>0</v>
      </c>
      <c r="F150" s="269">
        <v>0</v>
      </c>
      <c r="G150" s="181"/>
      <c r="H150" s="269">
        <v>0</v>
      </c>
      <c r="I150" s="181"/>
      <c r="J150" s="181"/>
      <c r="K150" s="269">
        <v>0</v>
      </c>
      <c r="L150" s="269">
        <v>0</v>
      </c>
      <c r="M150" s="269">
        <v>0</v>
      </c>
      <c r="N150" s="269">
        <v>0</v>
      </c>
      <c r="O150" s="269">
        <v>0</v>
      </c>
      <c r="P150" s="269"/>
      <c r="Q150" s="269"/>
      <c r="R150" s="269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 t="shared" si="53"/>
        <v>0</v>
      </c>
    </row>
    <row r="151" spans="1:34" ht="15.75" x14ac:dyDescent="0.25">
      <c r="A151" s="292"/>
      <c r="B151" s="296"/>
      <c r="C151" s="99" t="s">
        <v>108</v>
      </c>
      <c r="D151" s="269">
        <v>69</v>
      </c>
      <c r="E151" s="269">
        <v>65</v>
      </c>
      <c r="F151" s="269">
        <v>48</v>
      </c>
      <c r="G151" s="181"/>
      <c r="H151" s="269">
        <v>53</v>
      </c>
      <c r="I151" s="181"/>
      <c r="J151" s="181"/>
      <c r="K151" s="269">
        <v>51</v>
      </c>
      <c r="L151" s="269">
        <v>38</v>
      </c>
      <c r="M151" s="269">
        <v>33</v>
      </c>
      <c r="N151" s="269">
        <v>45</v>
      </c>
      <c r="O151" s="269">
        <v>56</v>
      </c>
      <c r="P151" s="269"/>
      <c r="Q151" s="269"/>
      <c r="R151" s="269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 t="shared" si="53"/>
        <v>458</v>
      </c>
    </row>
    <row r="152" spans="1:34" ht="15.75" x14ac:dyDescent="0.25">
      <c r="A152" s="292"/>
      <c r="B152" s="296"/>
      <c r="C152" s="99" t="s">
        <v>109</v>
      </c>
      <c r="D152" s="269">
        <v>0</v>
      </c>
      <c r="E152" s="269">
        <v>0</v>
      </c>
      <c r="F152" s="269">
        <v>0</v>
      </c>
      <c r="G152" s="181"/>
      <c r="H152" s="269">
        <v>0</v>
      </c>
      <c r="I152" s="181"/>
      <c r="J152" s="181"/>
      <c r="K152" s="269">
        <v>0</v>
      </c>
      <c r="L152" s="269">
        <v>0</v>
      </c>
      <c r="M152" s="269">
        <v>0</v>
      </c>
      <c r="N152" s="269">
        <v>0</v>
      </c>
      <c r="O152" s="269">
        <v>0</v>
      </c>
      <c r="P152" s="269"/>
      <c r="Q152" s="269"/>
      <c r="R152" s="269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 t="shared" si="53"/>
        <v>0</v>
      </c>
    </row>
    <row r="153" spans="1:34" ht="15.75" x14ac:dyDescent="0.25">
      <c r="A153" s="292"/>
      <c r="B153" s="296"/>
      <c r="C153" s="99" t="s">
        <v>110</v>
      </c>
      <c r="D153" s="269">
        <v>35</v>
      </c>
      <c r="E153" s="269">
        <v>36</v>
      </c>
      <c r="F153" s="269">
        <v>17</v>
      </c>
      <c r="G153" s="181"/>
      <c r="H153" s="269">
        <v>12</v>
      </c>
      <c r="I153" s="181"/>
      <c r="J153" s="181"/>
      <c r="K153" s="269">
        <v>25</v>
      </c>
      <c r="L153" s="269">
        <v>21</v>
      </c>
      <c r="M153" s="269">
        <v>17</v>
      </c>
      <c r="N153" s="269">
        <v>38</v>
      </c>
      <c r="O153" s="269">
        <v>26</v>
      </c>
      <c r="P153" s="269"/>
      <c r="Q153" s="269"/>
      <c r="R153" s="269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 t="shared" si="53"/>
        <v>227</v>
      </c>
    </row>
    <row r="154" spans="1:34" ht="15.75" x14ac:dyDescent="0.25">
      <c r="A154" s="292"/>
      <c r="B154" s="296"/>
      <c r="C154" s="99" t="s">
        <v>111</v>
      </c>
      <c r="D154" s="269">
        <v>0</v>
      </c>
      <c r="E154" s="269">
        <v>0</v>
      </c>
      <c r="F154" s="269">
        <v>0</v>
      </c>
      <c r="G154" s="181"/>
      <c r="H154" s="269">
        <v>0</v>
      </c>
      <c r="I154" s="181"/>
      <c r="J154" s="181"/>
      <c r="K154" s="269">
        <v>0</v>
      </c>
      <c r="L154" s="269">
        <v>0</v>
      </c>
      <c r="M154" s="269">
        <v>0</v>
      </c>
      <c r="N154" s="269">
        <v>0</v>
      </c>
      <c r="O154" s="269">
        <v>0</v>
      </c>
      <c r="P154" s="269"/>
      <c r="Q154" s="269"/>
      <c r="R154" s="269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 t="shared" si="53"/>
        <v>0</v>
      </c>
    </row>
    <row r="155" spans="1:34" ht="15.75" x14ac:dyDescent="0.25">
      <c r="A155" s="292"/>
      <c r="B155" s="296"/>
      <c r="C155" s="99" t="s">
        <v>112</v>
      </c>
      <c r="D155" s="269">
        <v>16</v>
      </c>
      <c r="E155" s="269">
        <v>15</v>
      </c>
      <c r="F155" s="269">
        <v>12</v>
      </c>
      <c r="G155" s="181"/>
      <c r="H155" s="269">
        <v>12</v>
      </c>
      <c r="I155" s="181"/>
      <c r="J155" s="181"/>
      <c r="K155" s="269">
        <v>22</v>
      </c>
      <c r="L155" s="269">
        <v>9</v>
      </c>
      <c r="M155" s="269">
        <v>11</v>
      </c>
      <c r="N155" s="269">
        <v>17</v>
      </c>
      <c r="O155" s="269">
        <v>14</v>
      </c>
      <c r="P155" s="269"/>
      <c r="Q155" s="269"/>
      <c r="R155" s="269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 t="shared" si="53"/>
        <v>128</v>
      </c>
    </row>
    <row r="156" spans="1:34" ht="15.75" x14ac:dyDescent="0.25">
      <c r="A156" s="292"/>
      <c r="B156" s="296"/>
      <c r="C156" s="99" t="s">
        <v>113</v>
      </c>
      <c r="D156" s="269">
        <v>1</v>
      </c>
      <c r="E156" s="269">
        <v>1</v>
      </c>
      <c r="F156" s="269">
        <v>1</v>
      </c>
      <c r="G156" s="181"/>
      <c r="H156" s="269">
        <v>4</v>
      </c>
      <c r="I156" s="181"/>
      <c r="J156" s="181"/>
      <c r="K156" s="269">
        <v>0</v>
      </c>
      <c r="L156" s="269">
        <v>1</v>
      </c>
      <c r="M156" s="269">
        <v>0</v>
      </c>
      <c r="N156" s="269">
        <v>1</v>
      </c>
      <c r="O156" s="269">
        <v>0</v>
      </c>
      <c r="P156" s="269"/>
      <c r="Q156" s="269"/>
      <c r="R156" s="269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 t="shared" si="53"/>
        <v>9</v>
      </c>
    </row>
    <row r="157" spans="1:34" ht="16.5" thickBot="1" x14ac:dyDescent="0.3">
      <c r="A157" s="292"/>
      <c r="B157" s="296"/>
      <c r="C157" s="100" t="s">
        <v>114</v>
      </c>
      <c r="D157" s="269">
        <v>0</v>
      </c>
      <c r="E157" s="269">
        <v>0</v>
      </c>
      <c r="F157" s="269">
        <v>0</v>
      </c>
      <c r="G157" s="181"/>
      <c r="H157" s="269">
        <v>119</v>
      </c>
      <c r="I157" s="181"/>
      <c r="J157" s="181"/>
      <c r="K157" s="269">
        <v>11</v>
      </c>
      <c r="L157" s="269">
        <v>0</v>
      </c>
      <c r="M157" s="269">
        <v>0</v>
      </c>
      <c r="N157" s="269">
        <v>0</v>
      </c>
      <c r="O157" s="269">
        <v>0</v>
      </c>
      <c r="P157" s="269"/>
      <c r="Q157" s="269"/>
      <c r="R157" s="269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 t="shared" si="53"/>
        <v>130</v>
      </c>
    </row>
    <row r="158" spans="1:34" ht="18.75" x14ac:dyDescent="0.25">
      <c r="A158" s="292"/>
      <c r="B158" s="297" t="s">
        <v>72</v>
      </c>
      <c r="C158" s="298"/>
      <c r="D158" s="271">
        <f>SUM(D143:D154,D157)</f>
        <v>314</v>
      </c>
      <c r="E158" s="271">
        <f t="shared" ref="E158:AG158" si="54">SUM(E143:E154,E157)</f>
        <v>347</v>
      </c>
      <c r="F158" s="271">
        <f t="shared" si="54"/>
        <v>274</v>
      </c>
      <c r="G158" s="271">
        <f t="shared" si="54"/>
        <v>0</v>
      </c>
      <c r="H158" s="271">
        <f t="shared" si="54"/>
        <v>316</v>
      </c>
      <c r="I158" s="271">
        <f t="shared" si="54"/>
        <v>0</v>
      </c>
      <c r="J158" s="271">
        <f t="shared" si="54"/>
        <v>0</v>
      </c>
      <c r="K158" s="271">
        <f t="shared" si="54"/>
        <v>330</v>
      </c>
      <c r="L158" s="271">
        <f t="shared" si="54"/>
        <v>290</v>
      </c>
      <c r="M158" s="271">
        <f t="shared" si="54"/>
        <v>272</v>
      </c>
      <c r="N158" s="271">
        <f t="shared" si="54"/>
        <v>305</v>
      </c>
      <c r="O158" s="271">
        <f t="shared" si="54"/>
        <v>331</v>
      </c>
      <c r="P158" s="271">
        <f t="shared" si="54"/>
        <v>0</v>
      </c>
      <c r="Q158" s="271">
        <f t="shared" si="54"/>
        <v>0</v>
      </c>
      <c r="R158" s="271">
        <f t="shared" si="54"/>
        <v>0</v>
      </c>
      <c r="S158" s="271">
        <f t="shared" si="54"/>
        <v>0</v>
      </c>
      <c r="T158" s="271">
        <f t="shared" si="54"/>
        <v>0</v>
      </c>
      <c r="U158" s="271">
        <f t="shared" si="54"/>
        <v>0</v>
      </c>
      <c r="V158" s="271">
        <f t="shared" si="54"/>
        <v>0</v>
      </c>
      <c r="W158" s="271">
        <f t="shared" si="54"/>
        <v>0</v>
      </c>
      <c r="X158" s="271">
        <f t="shared" si="54"/>
        <v>0</v>
      </c>
      <c r="Y158" s="271">
        <f t="shared" si="54"/>
        <v>0</v>
      </c>
      <c r="Z158" s="271">
        <f t="shared" si="54"/>
        <v>0</v>
      </c>
      <c r="AA158" s="271">
        <f t="shared" si="54"/>
        <v>0</v>
      </c>
      <c r="AB158" s="271">
        <f t="shared" si="54"/>
        <v>0</v>
      </c>
      <c r="AC158" s="271">
        <f t="shared" si="54"/>
        <v>0</v>
      </c>
      <c r="AD158" s="271">
        <f t="shared" si="54"/>
        <v>0</v>
      </c>
      <c r="AE158" s="271">
        <f t="shared" si="54"/>
        <v>0</v>
      </c>
      <c r="AF158" s="271">
        <f t="shared" si="54"/>
        <v>0</v>
      </c>
      <c r="AG158" s="271">
        <f t="shared" si="54"/>
        <v>0</v>
      </c>
      <c r="AH158" s="150">
        <f t="shared" si="53"/>
        <v>2779</v>
      </c>
    </row>
    <row r="159" spans="1:34" ht="18.75" x14ac:dyDescent="0.25">
      <c r="A159" s="292"/>
      <c r="B159" s="299" t="s">
        <v>71</v>
      </c>
      <c r="C159" s="300"/>
      <c r="D159" s="270">
        <v>304</v>
      </c>
      <c r="E159" s="270">
        <v>337</v>
      </c>
      <c r="F159" s="270">
        <v>270</v>
      </c>
      <c r="G159" s="104"/>
      <c r="H159" s="104">
        <v>310</v>
      </c>
      <c r="I159" s="104"/>
      <c r="J159" s="104"/>
      <c r="K159" s="270">
        <v>322</v>
      </c>
      <c r="L159" s="270">
        <v>284</v>
      </c>
      <c r="M159" s="270">
        <v>267</v>
      </c>
      <c r="N159" s="270">
        <v>300</v>
      </c>
      <c r="O159" s="270">
        <v>324</v>
      </c>
      <c r="P159" s="270"/>
      <c r="Q159" s="270"/>
      <c r="R159" s="270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 t="shared" si="53"/>
        <v>2718</v>
      </c>
    </row>
    <row r="160" spans="1:34" ht="18.75" x14ac:dyDescent="0.25">
      <c r="A160" s="292"/>
      <c r="B160" s="301" t="s">
        <v>115</v>
      </c>
      <c r="C160" s="302"/>
      <c r="D160" s="270">
        <v>400</v>
      </c>
      <c r="E160" s="270">
        <v>400</v>
      </c>
      <c r="F160" s="270">
        <v>400</v>
      </c>
      <c r="G160" s="270">
        <v>0</v>
      </c>
      <c r="H160" s="270">
        <v>400</v>
      </c>
      <c r="I160" s="270">
        <v>0</v>
      </c>
      <c r="J160" s="270">
        <v>0</v>
      </c>
      <c r="K160" s="270">
        <v>400</v>
      </c>
      <c r="L160" s="270">
        <v>400</v>
      </c>
      <c r="M160" s="270">
        <v>400</v>
      </c>
      <c r="N160" s="270">
        <v>400</v>
      </c>
      <c r="O160" s="270">
        <v>400</v>
      </c>
      <c r="P160" s="270">
        <v>0</v>
      </c>
      <c r="Q160" s="270">
        <v>0</v>
      </c>
      <c r="R160" s="270">
        <v>400</v>
      </c>
      <c r="S160" s="270">
        <v>400</v>
      </c>
      <c r="T160" s="270">
        <v>400</v>
      </c>
      <c r="U160" s="270">
        <v>400</v>
      </c>
      <c r="V160" s="270">
        <v>400</v>
      </c>
      <c r="W160" s="270">
        <v>0</v>
      </c>
      <c r="X160" s="270">
        <v>0</v>
      </c>
      <c r="Y160" s="270">
        <v>400</v>
      </c>
      <c r="Z160" s="270">
        <v>400</v>
      </c>
      <c r="AA160" s="270">
        <v>400</v>
      </c>
      <c r="AB160" s="270">
        <v>400</v>
      </c>
      <c r="AC160" s="270">
        <v>400</v>
      </c>
      <c r="AD160" s="270">
        <v>0</v>
      </c>
      <c r="AE160" s="270">
        <v>0</v>
      </c>
      <c r="AF160" s="270">
        <v>400</v>
      </c>
      <c r="AG160" s="270">
        <v>400</v>
      </c>
      <c r="AH160" s="146">
        <f t="shared" si="53"/>
        <v>8400</v>
      </c>
    </row>
    <row r="161" spans="1:35" ht="18.75" x14ac:dyDescent="0.25">
      <c r="A161" s="292"/>
      <c r="B161" s="301" t="s">
        <v>125</v>
      </c>
      <c r="C161" s="302"/>
      <c r="D161" s="104">
        <f t="shared" ref="D161:AG161" si="55">D160-D159</f>
        <v>96</v>
      </c>
      <c r="E161" s="104">
        <f t="shared" ref="E161:AG161" si="56">E160-E159</f>
        <v>63</v>
      </c>
      <c r="F161" s="104">
        <f t="shared" si="56"/>
        <v>130</v>
      </c>
      <c r="G161" s="104">
        <f t="shared" si="56"/>
        <v>0</v>
      </c>
      <c r="H161" s="104">
        <f t="shared" si="56"/>
        <v>90</v>
      </c>
      <c r="I161" s="104">
        <f t="shared" si="56"/>
        <v>0</v>
      </c>
      <c r="J161" s="104">
        <f t="shared" si="56"/>
        <v>0</v>
      </c>
      <c r="K161" s="104">
        <f t="shared" si="56"/>
        <v>78</v>
      </c>
      <c r="L161" s="104">
        <f t="shared" si="56"/>
        <v>116</v>
      </c>
      <c r="M161" s="104">
        <f t="shared" si="56"/>
        <v>133</v>
      </c>
      <c r="N161" s="104">
        <f t="shared" si="56"/>
        <v>100</v>
      </c>
      <c r="O161" s="104">
        <f t="shared" si="56"/>
        <v>76</v>
      </c>
      <c r="P161" s="104">
        <f t="shared" si="56"/>
        <v>0</v>
      </c>
      <c r="Q161" s="104">
        <f t="shared" si="56"/>
        <v>0</v>
      </c>
      <c r="R161" s="104">
        <f t="shared" si="56"/>
        <v>400</v>
      </c>
      <c r="S161" s="104">
        <f t="shared" si="56"/>
        <v>400</v>
      </c>
      <c r="T161" s="104">
        <f t="shared" si="56"/>
        <v>400</v>
      </c>
      <c r="U161" s="104">
        <f t="shared" si="56"/>
        <v>400</v>
      </c>
      <c r="V161" s="104">
        <f t="shared" si="56"/>
        <v>400</v>
      </c>
      <c r="W161" s="104">
        <f t="shared" si="56"/>
        <v>0</v>
      </c>
      <c r="X161" s="104">
        <f t="shared" si="56"/>
        <v>0</v>
      </c>
      <c r="Y161" s="104">
        <f t="shared" si="56"/>
        <v>400</v>
      </c>
      <c r="Z161" s="104">
        <f t="shared" si="56"/>
        <v>400</v>
      </c>
      <c r="AA161" s="104">
        <f t="shared" si="56"/>
        <v>400</v>
      </c>
      <c r="AB161" s="104">
        <f t="shared" si="56"/>
        <v>400</v>
      </c>
      <c r="AC161" s="104">
        <f t="shared" si="56"/>
        <v>400</v>
      </c>
      <c r="AD161" s="104">
        <f t="shared" si="56"/>
        <v>0</v>
      </c>
      <c r="AE161" s="104">
        <f t="shared" si="56"/>
        <v>0</v>
      </c>
      <c r="AF161" s="104">
        <f t="shared" si="56"/>
        <v>400</v>
      </c>
      <c r="AG161" s="104">
        <f t="shared" si="56"/>
        <v>400</v>
      </c>
      <c r="AH161" s="153">
        <f t="shared" si="53"/>
        <v>5682</v>
      </c>
    </row>
    <row r="162" spans="1:35" ht="18.75" x14ac:dyDescent="0.25">
      <c r="A162" s="292"/>
      <c r="B162" s="301" t="s">
        <v>197</v>
      </c>
      <c r="C162" s="302"/>
      <c r="D162" s="104">
        <f t="shared" ref="D162:AG162" si="57">D160-D158</f>
        <v>86</v>
      </c>
      <c r="E162" s="104">
        <f t="shared" ref="E162:AG162" si="58">E160-E158</f>
        <v>53</v>
      </c>
      <c r="F162" s="104">
        <f t="shared" si="58"/>
        <v>126</v>
      </c>
      <c r="G162" s="104">
        <f t="shared" si="58"/>
        <v>0</v>
      </c>
      <c r="H162" s="104">
        <f t="shared" si="58"/>
        <v>84</v>
      </c>
      <c r="I162" s="104">
        <f t="shared" si="58"/>
        <v>0</v>
      </c>
      <c r="J162" s="104">
        <f t="shared" si="58"/>
        <v>0</v>
      </c>
      <c r="K162" s="104">
        <f t="shared" si="58"/>
        <v>70</v>
      </c>
      <c r="L162" s="104">
        <f t="shared" si="58"/>
        <v>110</v>
      </c>
      <c r="M162" s="104">
        <f t="shared" si="58"/>
        <v>128</v>
      </c>
      <c r="N162" s="104">
        <f t="shared" si="58"/>
        <v>95</v>
      </c>
      <c r="O162" s="104">
        <f t="shared" si="58"/>
        <v>69</v>
      </c>
      <c r="P162" s="104">
        <f t="shared" si="58"/>
        <v>0</v>
      </c>
      <c r="Q162" s="104">
        <f t="shared" si="58"/>
        <v>0</v>
      </c>
      <c r="R162" s="104">
        <f t="shared" si="58"/>
        <v>400</v>
      </c>
      <c r="S162" s="104">
        <f t="shared" si="58"/>
        <v>400</v>
      </c>
      <c r="T162" s="104">
        <f t="shared" si="58"/>
        <v>400</v>
      </c>
      <c r="U162" s="104">
        <f t="shared" si="58"/>
        <v>400</v>
      </c>
      <c r="V162" s="104">
        <f t="shared" si="58"/>
        <v>400</v>
      </c>
      <c r="W162" s="104">
        <f t="shared" si="58"/>
        <v>0</v>
      </c>
      <c r="X162" s="104">
        <f t="shared" si="58"/>
        <v>0</v>
      </c>
      <c r="Y162" s="104">
        <f t="shared" si="58"/>
        <v>400</v>
      </c>
      <c r="Z162" s="104">
        <f t="shared" si="58"/>
        <v>400</v>
      </c>
      <c r="AA162" s="104">
        <f t="shared" si="58"/>
        <v>400</v>
      </c>
      <c r="AB162" s="104">
        <f t="shared" si="58"/>
        <v>400</v>
      </c>
      <c r="AC162" s="104">
        <f t="shared" si="58"/>
        <v>400</v>
      </c>
      <c r="AD162" s="104">
        <f t="shared" si="58"/>
        <v>0</v>
      </c>
      <c r="AE162" s="104">
        <f t="shared" si="58"/>
        <v>0</v>
      </c>
      <c r="AF162" s="104">
        <f t="shared" si="58"/>
        <v>400</v>
      </c>
      <c r="AG162" s="104">
        <f t="shared" si="58"/>
        <v>400</v>
      </c>
      <c r="AH162" s="153">
        <f t="shared" si="53"/>
        <v>5621</v>
      </c>
    </row>
    <row r="163" spans="1:35" ht="16.5" thickBot="1" x14ac:dyDescent="0.3">
      <c r="A163" s="292"/>
      <c r="B163" s="303" t="s">
        <v>116</v>
      </c>
      <c r="C163" s="304"/>
      <c r="D163" s="104">
        <f t="shared" ref="D163:AG163" si="59">D144+D146+D148+D150+D152+D154</f>
        <v>0</v>
      </c>
      <c r="E163" s="104">
        <f t="shared" ref="E163:AG163" si="60">E144+E146+E148+E150+E152+E154</f>
        <v>0</v>
      </c>
      <c r="F163" s="104">
        <f t="shared" si="60"/>
        <v>0</v>
      </c>
      <c r="G163" s="104">
        <f t="shared" si="60"/>
        <v>0</v>
      </c>
      <c r="H163" s="104">
        <f t="shared" si="60"/>
        <v>0</v>
      </c>
      <c r="I163" s="104">
        <f t="shared" si="60"/>
        <v>0</v>
      </c>
      <c r="J163" s="104">
        <f t="shared" si="60"/>
        <v>0</v>
      </c>
      <c r="K163" s="104">
        <f t="shared" si="60"/>
        <v>0</v>
      </c>
      <c r="L163" s="104">
        <f t="shared" si="60"/>
        <v>0</v>
      </c>
      <c r="M163" s="104">
        <f t="shared" si="60"/>
        <v>0</v>
      </c>
      <c r="N163" s="104">
        <f t="shared" si="60"/>
        <v>0</v>
      </c>
      <c r="O163" s="104">
        <f t="shared" si="60"/>
        <v>0</v>
      </c>
      <c r="P163" s="104">
        <f t="shared" si="60"/>
        <v>0</v>
      </c>
      <c r="Q163" s="104">
        <f t="shared" si="60"/>
        <v>0</v>
      </c>
      <c r="R163" s="104">
        <f t="shared" si="60"/>
        <v>0</v>
      </c>
      <c r="S163" s="104">
        <f t="shared" si="60"/>
        <v>0</v>
      </c>
      <c r="T163" s="104">
        <f t="shared" si="60"/>
        <v>0</v>
      </c>
      <c r="U163" s="104">
        <f t="shared" si="60"/>
        <v>0</v>
      </c>
      <c r="V163" s="104">
        <f t="shared" si="60"/>
        <v>0</v>
      </c>
      <c r="W163" s="104">
        <f t="shared" si="60"/>
        <v>0</v>
      </c>
      <c r="X163" s="104">
        <f t="shared" si="60"/>
        <v>0</v>
      </c>
      <c r="Y163" s="104">
        <f t="shared" si="60"/>
        <v>0</v>
      </c>
      <c r="Z163" s="104">
        <f t="shared" si="60"/>
        <v>0</v>
      </c>
      <c r="AA163" s="104">
        <f t="shared" si="60"/>
        <v>0</v>
      </c>
      <c r="AB163" s="104">
        <f t="shared" si="60"/>
        <v>0</v>
      </c>
      <c r="AC163" s="104">
        <f t="shared" si="60"/>
        <v>0</v>
      </c>
      <c r="AD163" s="104">
        <f t="shared" si="60"/>
        <v>0</v>
      </c>
      <c r="AE163" s="104">
        <f t="shared" si="60"/>
        <v>0</v>
      </c>
      <c r="AF163" s="104">
        <f t="shared" si="60"/>
        <v>0</v>
      </c>
      <c r="AG163" s="104">
        <f t="shared" si="60"/>
        <v>0</v>
      </c>
      <c r="AH163" s="149">
        <f t="shared" si="53"/>
        <v>0</v>
      </c>
    </row>
    <row r="164" spans="1:35" ht="15.75" thickBot="1" x14ac:dyDescent="0.3">
      <c r="A164" s="293"/>
      <c r="B164" s="101"/>
      <c r="C164" s="103"/>
      <c r="D164" s="272"/>
      <c r="E164" s="272"/>
      <c r="F164" s="272"/>
      <c r="G164" s="101"/>
      <c r="H164" s="101"/>
      <c r="I164" s="101"/>
      <c r="J164" s="101"/>
      <c r="K164" s="272"/>
      <c r="L164" s="272"/>
      <c r="M164" s="272"/>
      <c r="N164" s="272"/>
      <c r="O164" s="272"/>
      <c r="P164" s="272"/>
      <c r="Q164" s="272"/>
      <c r="R164" s="272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166</v>
      </c>
    </row>
    <row r="165" spans="1:35" ht="16.5" thickBot="1" x14ac:dyDescent="0.3">
      <c r="A165" s="312" t="s">
        <v>154</v>
      </c>
      <c r="B165" s="310" t="s">
        <v>2</v>
      </c>
      <c r="C165" s="311"/>
      <c r="D165" s="268">
        <v>0</v>
      </c>
      <c r="E165" s="268">
        <v>0</v>
      </c>
      <c r="F165" s="268">
        <v>0</v>
      </c>
      <c r="G165" s="109"/>
      <c r="H165" s="109">
        <v>0</v>
      </c>
      <c r="I165" s="109"/>
      <c r="J165" s="109"/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68"/>
      <c r="Q165" s="268"/>
      <c r="R165" s="268">
        <v>0</v>
      </c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 t="shared" ref="AH165:AH186" si="61">SUM(D165:AG165)</f>
        <v>0</v>
      </c>
      <c r="AI165" s="13"/>
    </row>
    <row r="166" spans="1:35" ht="15.75" x14ac:dyDescent="0.25">
      <c r="A166" s="313"/>
      <c r="B166" s="296" t="s">
        <v>3</v>
      </c>
      <c r="C166" s="99" t="s">
        <v>102</v>
      </c>
      <c r="D166" s="269">
        <v>27</v>
      </c>
      <c r="E166" s="269">
        <v>16</v>
      </c>
      <c r="F166" s="269">
        <v>21</v>
      </c>
      <c r="G166" s="181"/>
      <c r="H166" s="269">
        <v>13</v>
      </c>
      <c r="I166" s="181"/>
      <c r="J166" s="181"/>
      <c r="K166" s="269">
        <v>33</v>
      </c>
      <c r="L166" s="269">
        <v>12</v>
      </c>
      <c r="M166" s="269">
        <v>24</v>
      </c>
      <c r="N166" s="269">
        <v>24</v>
      </c>
      <c r="O166" s="269">
        <v>23</v>
      </c>
      <c r="P166" s="269"/>
      <c r="Q166" s="269"/>
      <c r="R166" s="269">
        <v>22</v>
      </c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 t="shared" si="61"/>
        <v>215</v>
      </c>
    </row>
    <row r="167" spans="1:35" ht="15.75" x14ac:dyDescent="0.25">
      <c r="A167" s="313"/>
      <c r="B167" s="296"/>
      <c r="C167" s="99" t="s">
        <v>103</v>
      </c>
      <c r="D167" s="269">
        <v>0</v>
      </c>
      <c r="E167" s="269">
        <v>0</v>
      </c>
      <c r="F167" s="269">
        <v>0</v>
      </c>
      <c r="G167" s="181"/>
      <c r="H167" s="269">
        <v>0</v>
      </c>
      <c r="I167" s="181"/>
      <c r="J167" s="181"/>
      <c r="K167" s="269">
        <v>0</v>
      </c>
      <c r="L167" s="269">
        <v>0</v>
      </c>
      <c r="M167" s="269">
        <v>0</v>
      </c>
      <c r="N167" s="269">
        <v>0</v>
      </c>
      <c r="O167" s="269">
        <v>0</v>
      </c>
      <c r="P167" s="269"/>
      <c r="Q167" s="269"/>
      <c r="R167" s="269">
        <v>0</v>
      </c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 t="shared" si="61"/>
        <v>0</v>
      </c>
    </row>
    <row r="168" spans="1:35" ht="15.75" x14ac:dyDescent="0.25">
      <c r="A168" s="313"/>
      <c r="B168" s="296"/>
      <c r="C168" s="99" t="s">
        <v>117</v>
      </c>
      <c r="D168" s="269">
        <v>21</v>
      </c>
      <c r="E168" s="269">
        <v>25</v>
      </c>
      <c r="F168" s="269">
        <v>27</v>
      </c>
      <c r="G168" s="181"/>
      <c r="H168" s="269">
        <v>17</v>
      </c>
      <c r="I168" s="181"/>
      <c r="J168" s="181"/>
      <c r="K168" s="269">
        <v>17</v>
      </c>
      <c r="L168" s="269">
        <v>15</v>
      </c>
      <c r="M168" s="269">
        <v>28</v>
      </c>
      <c r="N168" s="269">
        <v>24</v>
      </c>
      <c r="O168" s="269">
        <v>26</v>
      </c>
      <c r="P168" s="269"/>
      <c r="Q168" s="269"/>
      <c r="R168" s="269">
        <v>26</v>
      </c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 t="shared" si="61"/>
        <v>226</v>
      </c>
    </row>
    <row r="169" spans="1:35" ht="15.75" x14ac:dyDescent="0.25">
      <c r="A169" s="313"/>
      <c r="B169" s="296"/>
      <c r="C169" s="99" t="s">
        <v>118</v>
      </c>
      <c r="D169" s="269">
        <v>0</v>
      </c>
      <c r="E169" s="269">
        <v>0</v>
      </c>
      <c r="F169" s="269">
        <v>0</v>
      </c>
      <c r="G169" s="181"/>
      <c r="H169" s="269">
        <v>0</v>
      </c>
      <c r="I169" s="181"/>
      <c r="J169" s="181"/>
      <c r="K169" s="269">
        <v>0</v>
      </c>
      <c r="L169" s="269">
        <v>0</v>
      </c>
      <c r="M169" s="269">
        <v>0</v>
      </c>
      <c r="N169" s="269">
        <v>0</v>
      </c>
      <c r="O169" s="269">
        <v>0</v>
      </c>
      <c r="P169" s="269"/>
      <c r="Q169" s="269"/>
      <c r="R169" s="269">
        <v>0</v>
      </c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 t="shared" si="61"/>
        <v>0</v>
      </c>
    </row>
    <row r="170" spans="1:35" ht="15.75" x14ac:dyDescent="0.25">
      <c r="A170" s="313"/>
      <c r="B170" s="296"/>
      <c r="C170" s="99" t="s">
        <v>104</v>
      </c>
      <c r="D170" s="269">
        <v>86</v>
      </c>
      <c r="E170" s="269">
        <v>100</v>
      </c>
      <c r="F170" s="269">
        <v>92</v>
      </c>
      <c r="G170" s="181"/>
      <c r="H170" s="269">
        <v>75</v>
      </c>
      <c r="I170" s="181"/>
      <c r="J170" s="181"/>
      <c r="K170" s="269">
        <v>107</v>
      </c>
      <c r="L170" s="269">
        <v>98</v>
      </c>
      <c r="M170" s="269">
        <v>126</v>
      </c>
      <c r="N170" s="269">
        <v>96</v>
      </c>
      <c r="O170" s="269">
        <v>97</v>
      </c>
      <c r="P170" s="269"/>
      <c r="Q170" s="269"/>
      <c r="R170" s="269">
        <v>106</v>
      </c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 t="shared" si="61"/>
        <v>983</v>
      </c>
    </row>
    <row r="171" spans="1:35" ht="15.75" x14ac:dyDescent="0.25">
      <c r="A171" s="313"/>
      <c r="B171" s="296"/>
      <c r="C171" s="99" t="s">
        <v>105</v>
      </c>
      <c r="D171" s="269">
        <v>0</v>
      </c>
      <c r="E171" s="269">
        <v>0</v>
      </c>
      <c r="F171" s="269">
        <v>0</v>
      </c>
      <c r="G171" s="181"/>
      <c r="H171" s="269">
        <v>0</v>
      </c>
      <c r="I171" s="181"/>
      <c r="J171" s="181"/>
      <c r="K171" s="269">
        <v>0</v>
      </c>
      <c r="L171" s="269">
        <v>0</v>
      </c>
      <c r="M171" s="269">
        <v>0</v>
      </c>
      <c r="N171" s="269">
        <v>0</v>
      </c>
      <c r="O171" s="269">
        <v>0</v>
      </c>
      <c r="P171" s="269"/>
      <c r="Q171" s="269"/>
      <c r="R171" s="269">
        <v>0</v>
      </c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 t="shared" si="61"/>
        <v>0</v>
      </c>
    </row>
    <row r="172" spans="1:35" ht="15.75" x14ac:dyDescent="0.25">
      <c r="A172" s="313"/>
      <c r="B172" s="296"/>
      <c r="C172" s="99" t="s">
        <v>106</v>
      </c>
      <c r="D172" s="269">
        <v>44</v>
      </c>
      <c r="E172" s="269">
        <v>49</v>
      </c>
      <c r="F172" s="269">
        <v>41</v>
      </c>
      <c r="G172" s="181"/>
      <c r="H172" s="269">
        <v>27</v>
      </c>
      <c r="I172" s="181"/>
      <c r="J172" s="181"/>
      <c r="K172" s="269">
        <v>53</v>
      </c>
      <c r="L172" s="269">
        <v>41</v>
      </c>
      <c r="M172" s="269">
        <v>50</v>
      </c>
      <c r="N172" s="269">
        <v>48</v>
      </c>
      <c r="O172" s="269">
        <v>49</v>
      </c>
      <c r="P172" s="269"/>
      <c r="Q172" s="269"/>
      <c r="R172" s="269">
        <v>54</v>
      </c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 t="shared" si="61"/>
        <v>456</v>
      </c>
    </row>
    <row r="173" spans="1:35" ht="15.75" x14ac:dyDescent="0.25">
      <c r="A173" s="313"/>
      <c r="B173" s="296"/>
      <c r="C173" s="99" t="s">
        <v>107</v>
      </c>
      <c r="D173" s="269">
        <v>0</v>
      </c>
      <c r="E173" s="269">
        <v>0</v>
      </c>
      <c r="F173" s="269">
        <v>0</v>
      </c>
      <c r="G173" s="181"/>
      <c r="H173" s="269">
        <v>0</v>
      </c>
      <c r="I173" s="181"/>
      <c r="J173" s="181"/>
      <c r="K173" s="269">
        <v>0</v>
      </c>
      <c r="L173" s="269">
        <v>0</v>
      </c>
      <c r="M173" s="269">
        <v>0</v>
      </c>
      <c r="N173" s="269">
        <v>0</v>
      </c>
      <c r="O173" s="269">
        <v>0</v>
      </c>
      <c r="P173" s="269"/>
      <c r="Q173" s="269"/>
      <c r="R173" s="269">
        <v>0</v>
      </c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 t="shared" si="61"/>
        <v>0</v>
      </c>
    </row>
    <row r="174" spans="1:35" ht="15.75" x14ac:dyDescent="0.25">
      <c r="A174" s="313"/>
      <c r="B174" s="296"/>
      <c r="C174" s="99" t="s">
        <v>108</v>
      </c>
      <c r="D174" s="269">
        <v>70</v>
      </c>
      <c r="E174" s="269">
        <v>87</v>
      </c>
      <c r="F174" s="269">
        <v>54</v>
      </c>
      <c r="G174" s="181"/>
      <c r="H174" s="269">
        <v>53</v>
      </c>
      <c r="I174" s="181"/>
      <c r="J174" s="181"/>
      <c r="K174" s="269">
        <v>50</v>
      </c>
      <c r="L174" s="269">
        <v>48</v>
      </c>
      <c r="M174" s="269">
        <v>79</v>
      </c>
      <c r="N174" s="269">
        <v>51</v>
      </c>
      <c r="O174" s="269">
        <v>65</v>
      </c>
      <c r="P174" s="269"/>
      <c r="Q174" s="269"/>
      <c r="R174" s="269">
        <v>65</v>
      </c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 t="shared" si="61"/>
        <v>622</v>
      </c>
    </row>
    <row r="175" spans="1:35" ht="15.75" x14ac:dyDescent="0.25">
      <c r="A175" s="313"/>
      <c r="B175" s="296"/>
      <c r="C175" s="99" t="s">
        <v>109</v>
      </c>
      <c r="D175" s="269">
        <v>0</v>
      </c>
      <c r="E175" s="269">
        <v>0</v>
      </c>
      <c r="F175" s="269">
        <v>0</v>
      </c>
      <c r="G175" s="181"/>
      <c r="H175" s="269">
        <v>0</v>
      </c>
      <c r="I175" s="181"/>
      <c r="J175" s="181"/>
      <c r="K175" s="269">
        <v>0</v>
      </c>
      <c r="L175" s="269">
        <v>0</v>
      </c>
      <c r="M175" s="269">
        <v>0</v>
      </c>
      <c r="N175" s="269">
        <v>0</v>
      </c>
      <c r="O175" s="269">
        <v>0</v>
      </c>
      <c r="P175" s="269"/>
      <c r="Q175" s="269"/>
      <c r="R175" s="269">
        <v>0</v>
      </c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 t="shared" si="61"/>
        <v>0</v>
      </c>
    </row>
    <row r="176" spans="1:35" ht="15.75" x14ac:dyDescent="0.25">
      <c r="A176" s="313"/>
      <c r="B176" s="296"/>
      <c r="C176" s="99" t="s">
        <v>110</v>
      </c>
      <c r="D176" s="269">
        <v>38</v>
      </c>
      <c r="E176" s="269">
        <v>31</v>
      </c>
      <c r="F176" s="269">
        <v>34</v>
      </c>
      <c r="G176" s="181"/>
      <c r="H176" s="269">
        <v>12</v>
      </c>
      <c r="I176" s="181"/>
      <c r="J176" s="181"/>
      <c r="K176" s="269">
        <v>31</v>
      </c>
      <c r="L176" s="269">
        <v>26</v>
      </c>
      <c r="M176" s="269">
        <v>18</v>
      </c>
      <c r="N176" s="269">
        <v>19</v>
      </c>
      <c r="O176" s="269">
        <v>36</v>
      </c>
      <c r="P176" s="269"/>
      <c r="Q176" s="269"/>
      <c r="R176" s="269">
        <v>30</v>
      </c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 t="shared" si="61"/>
        <v>275</v>
      </c>
    </row>
    <row r="177" spans="1:35" ht="15.75" x14ac:dyDescent="0.25">
      <c r="A177" s="313"/>
      <c r="B177" s="296"/>
      <c r="C177" s="99" t="s">
        <v>111</v>
      </c>
      <c r="D177" s="269">
        <v>0</v>
      </c>
      <c r="E177" s="269">
        <v>0</v>
      </c>
      <c r="F177" s="269">
        <v>0</v>
      </c>
      <c r="G177" s="181"/>
      <c r="H177" s="269">
        <v>0</v>
      </c>
      <c r="I177" s="181"/>
      <c r="J177" s="181"/>
      <c r="K177" s="269">
        <v>0</v>
      </c>
      <c r="L177" s="269">
        <v>0</v>
      </c>
      <c r="M177" s="269">
        <v>0</v>
      </c>
      <c r="N177" s="269">
        <v>0</v>
      </c>
      <c r="O177" s="269">
        <v>0</v>
      </c>
      <c r="P177" s="269"/>
      <c r="Q177" s="269"/>
      <c r="R177" s="269">
        <v>0</v>
      </c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 t="shared" si="61"/>
        <v>0</v>
      </c>
    </row>
    <row r="178" spans="1:35" ht="15.75" x14ac:dyDescent="0.25">
      <c r="A178" s="313"/>
      <c r="B178" s="296"/>
      <c r="C178" s="99" t="s">
        <v>112</v>
      </c>
      <c r="D178" s="269">
        <v>17</v>
      </c>
      <c r="E178" s="269">
        <v>19</v>
      </c>
      <c r="F178" s="269">
        <v>14</v>
      </c>
      <c r="G178" s="181"/>
      <c r="H178" s="269">
        <v>12</v>
      </c>
      <c r="I178" s="181"/>
      <c r="J178" s="181"/>
      <c r="K178" s="269">
        <v>15</v>
      </c>
      <c r="L178" s="269">
        <v>15</v>
      </c>
      <c r="M178" s="269">
        <v>21</v>
      </c>
      <c r="N178" s="269">
        <v>15</v>
      </c>
      <c r="O178" s="269">
        <v>15</v>
      </c>
      <c r="P178" s="269"/>
      <c r="Q178" s="269"/>
      <c r="R178" s="269">
        <v>16</v>
      </c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 t="shared" si="61"/>
        <v>159</v>
      </c>
    </row>
    <row r="179" spans="1:35" ht="15.75" x14ac:dyDescent="0.25">
      <c r="A179" s="313"/>
      <c r="B179" s="296"/>
      <c r="C179" s="99" t="s">
        <v>113</v>
      </c>
      <c r="D179" s="269">
        <v>7</v>
      </c>
      <c r="E179" s="269">
        <v>4</v>
      </c>
      <c r="F179" s="269">
        <v>5</v>
      </c>
      <c r="G179" s="181"/>
      <c r="H179" s="269">
        <v>4</v>
      </c>
      <c r="I179" s="181"/>
      <c r="J179" s="181"/>
      <c r="K179" s="269">
        <v>7</v>
      </c>
      <c r="L179" s="269">
        <v>5</v>
      </c>
      <c r="M179" s="269">
        <v>7</v>
      </c>
      <c r="N179" s="269">
        <v>3</v>
      </c>
      <c r="O179" s="269">
        <v>3</v>
      </c>
      <c r="P179" s="269"/>
      <c r="Q179" s="269"/>
      <c r="R179" s="269">
        <v>3</v>
      </c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 t="shared" si="61"/>
        <v>48</v>
      </c>
    </row>
    <row r="180" spans="1:35" ht="16.5" thickBot="1" x14ac:dyDescent="0.3">
      <c r="A180" s="313"/>
      <c r="B180" s="296"/>
      <c r="C180" s="100" t="s">
        <v>114</v>
      </c>
      <c r="D180" s="269">
        <v>65</v>
      </c>
      <c r="E180" s="269">
        <v>87</v>
      </c>
      <c r="F180" s="269">
        <v>74</v>
      </c>
      <c r="G180" s="181"/>
      <c r="H180" s="269">
        <v>119</v>
      </c>
      <c r="I180" s="181"/>
      <c r="J180" s="181"/>
      <c r="K180" s="269">
        <v>68</v>
      </c>
      <c r="L180" s="269">
        <v>62</v>
      </c>
      <c r="M180" s="269">
        <v>53</v>
      </c>
      <c r="N180" s="269">
        <v>27</v>
      </c>
      <c r="O180" s="269">
        <v>48</v>
      </c>
      <c r="P180" s="269"/>
      <c r="Q180" s="269"/>
      <c r="R180" s="269">
        <v>27</v>
      </c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 t="shared" si="61"/>
        <v>630</v>
      </c>
    </row>
    <row r="181" spans="1:35" ht="18.75" x14ac:dyDescent="0.25">
      <c r="A181" s="313"/>
      <c r="B181" s="297" t="s">
        <v>72</v>
      </c>
      <c r="C181" s="298"/>
      <c r="D181" s="271">
        <f>SUM(D166:D177,D180)</f>
        <v>351</v>
      </c>
      <c r="E181" s="271">
        <f t="shared" ref="E181:AG181" si="62">SUM(E166:E177,E180)</f>
        <v>395</v>
      </c>
      <c r="F181" s="271">
        <f t="shared" si="62"/>
        <v>343</v>
      </c>
      <c r="G181" s="271">
        <f t="shared" si="62"/>
        <v>0</v>
      </c>
      <c r="H181" s="271">
        <f t="shared" si="62"/>
        <v>316</v>
      </c>
      <c r="I181" s="271">
        <f t="shared" si="62"/>
        <v>0</v>
      </c>
      <c r="J181" s="271">
        <f t="shared" si="62"/>
        <v>0</v>
      </c>
      <c r="K181" s="271">
        <f t="shared" si="62"/>
        <v>359</v>
      </c>
      <c r="L181" s="271">
        <f t="shared" si="62"/>
        <v>302</v>
      </c>
      <c r="M181" s="271">
        <f t="shared" si="62"/>
        <v>378</v>
      </c>
      <c r="N181" s="271">
        <f t="shared" si="62"/>
        <v>289</v>
      </c>
      <c r="O181" s="271">
        <f t="shared" si="62"/>
        <v>344</v>
      </c>
      <c r="P181" s="271">
        <f t="shared" si="62"/>
        <v>0</v>
      </c>
      <c r="Q181" s="271">
        <f t="shared" si="62"/>
        <v>0</v>
      </c>
      <c r="R181" s="271">
        <f t="shared" si="62"/>
        <v>330</v>
      </c>
      <c r="S181" s="271">
        <f t="shared" si="62"/>
        <v>0</v>
      </c>
      <c r="T181" s="271">
        <f t="shared" si="62"/>
        <v>0</v>
      </c>
      <c r="U181" s="271">
        <f t="shared" si="62"/>
        <v>0</v>
      </c>
      <c r="V181" s="271">
        <f t="shared" si="62"/>
        <v>0</v>
      </c>
      <c r="W181" s="271">
        <f t="shared" si="62"/>
        <v>0</v>
      </c>
      <c r="X181" s="271">
        <f t="shared" si="62"/>
        <v>0</v>
      </c>
      <c r="Y181" s="271">
        <f t="shared" si="62"/>
        <v>0</v>
      </c>
      <c r="Z181" s="271">
        <f t="shared" si="62"/>
        <v>0</v>
      </c>
      <c r="AA181" s="271">
        <f t="shared" si="62"/>
        <v>0</v>
      </c>
      <c r="AB181" s="271">
        <f t="shared" si="62"/>
        <v>0</v>
      </c>
      <c r="AC181" s="271">
        <f t="shared" si="62"/>
        <v>0</v>
      </c>
      <c r="AD181" s="271">
        <f t="shared" si="62"/>
        <v>0</v>
      </c>
      <c r="AE181" s="271">
        <f t="shared" si="62"/>
        <v>0</v>
      </c>
      <c r="AF181" s="271">
        <f t="shared" si="62"/>
        <v>0</v>
      </c>
      <c r="AG181" s="271">
        <f t="shared" si="62"/>
        <v>0</v>
      </c>
      <c r="AH181" s="150">
        <f t="shared" si="61"/>
        <v>3407</v>
      </c>
    </row>
    <row r="182" spans="1:35" ht="18.75" x14ac:dyDescent="0.25">
      <c r="A182" s="313"/>
      <c r="B182" s="299" t="s">
        <v>71</v>
      </c>
      <c r="C182" s="300"/>
      <c r="D182" s="270">
        <v>351</v>
      </c>
      <c r="E182" s="270">
        <v>391</v>
      </c>
      <c r="F182" s="270">
        <v>340</v>
      </c>
      <c r="G182" s="104"/>
      <c r="H182" s="104">
        <v>310</v>
      </c>
      <c r="I182" s="104"/>
      <c r="J182" s="104"/>
      <c r="K182" s="270">
        <v>357</v>
      </c>
      <c r="L182" s="270">
        <v>293</v>
      </c>
      <c r="M182" s="270">
        <v>370</v>
      </c>
      <c r="N182" s="270">
        <v>285</v>
      </c>
      <c r="O182" s="270">
        <v>333</v>
      </c>
      <c r="P182" s="270"/>
      <c r="Q182" s="270"/>
      <c r="R182" s="270">
        <v>327</v>
      </c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 t="shared" si="61"/>
        <v>3357</v>
      </c>
    </row>
    <row r="183" spans="1:35" ht="18.75" x14ac:dyDescent="0.25">
      <c r="A183" s="313"/>
      <c r="B183" s="301" t="s">
        <v>115</v>
      </c>
      <c r="C183" s="302"/>
      <c r="D183" s="270">
        <v>400</v>
      </c>
      <c r="E183" s="270">
        <v>400</v>
      </c>
      <c r="F183" s="270">
        <v>400</v>
      </c>
      <c r="G183" s="270">
        <v>0</v>
      </c>
      <c r="H183" s="270">
        <v>400</v>
      </c>
      <c r="I183" s="270">
        <v>0</v>
      </c>
      <c r="J183" s="270">
        <v>0</v>
      </c>
      <c r="K183" s="270">
        <v>400</v>
      </c>
      <c r="L183" s="270">
        <v>400</v>
      </c>
      <c r="M183" s="270">
        <v>400</v>
      </c>
      <c r="N183" s="270">
        <v>400</v>
      </c>
      <c r="O183" s="270">
        <v>400</v>
      </c>
      <c r="P183" s="270">
        <v>0</v>
      </c>
      <c r="Q183" s="270">
        <v>0</v>
      </c>
      <c r="R183" s="270">
        <v>400</v>
      </c>
      <c r="S183" s="270">
        <v>400</v>
      </c>
      <c r="T183" s="270">
        <v>400</v>
      </c>
      <c r="U183" s="270">
        <v>400</v>
      </c>
      <c r="V183" s="270">
        <v>400</v>
      </c>
      <c r="W183" s="270">
        <v>0</v>
      </c>
      <c r="X183" s="270">
        <v>0</v>
      </c>
      <c r="Y183" s="270">
        <v>400</v>
      </c>
      <c r="Z183" s="270">
        <v>400</v>
      </c>
      <c r="AA183" s="270">
        <v>400</v>
      </c>
      <c r="AB183" s="270">
        <v>400</v>
      </c>
      <c r="AC183" s="270">
        <v>400</v>
      </c>
      <c r="AD183" s="270">
        <v>0</v>
      </c>
      <c r="AE183" s="270">
        <v>0</v>
      </c>
      <c r="AF183" s="270">
        <v>400</v>
      </c>
      <c r="AG183" s="270">
        <v>400</v>
      </c>
      <c r="AH183" s="146">
        <f t="shared" si="61"/>
        <v>8400</v>
      </c>
    </row>
    <row r="184" spans="1:35" ht="18.75" x14ac:dyDescent="0.25">
      <c r="A184" s="313"/>
      <c r="B184" s="301" t="s">
        <v>125</v>
      </c>
      <c r="C184" s="302"/>
      <c r="D184" s="104">
        <f t="shared" ref="D184:AG184" si="63">D183-D182</f>
        <v>49</v>
      </c>
      <c r="E184" s="104">
        <f t="shared" si="63"/>
        <v>9</v>
      </c>
      <c r="F184" s="104">
        <f t="shared" si="63"/>
        <v>60</v>
      </c>
      <c r="G184" s="104">
        <f t="shared" si="63"/>
        <v>0</v>
      </c>
      <c r="H184" s="104">
        <f t="shared" si="63"/>
        <v>90</v>
      </c>
      <c r="I184" s="104">
        <f t="shared" si="63"/>
        <v>0</v>
      </c>
      <c r="J184" s="104">
        <f t="shared" si="63"/>
        <v>0</v>
      </c>
      <c r="K184" s="104">
        <f t="shared" si="63"/>
        <v>43</v>
      </c>
      <c r="L184" s="104">
        <f t="shared" si="63"/>
        <v>107</v>
      </c>
      <c r="M184" s="104">
        <f t="shared" si="63"/>
        <v>30</v>
      </c>
      <c r="N184" s="104">
        <f t="shared" si="63"/>
        <v>115</v>
      </c>
      <c r="O184" s="104">
        <f t="shared" si="63"/>
        <v>67</v>
      </c>
      <c r="P184" s="104">
        <f t="shared" si="63"/>
        <v>0</v>
      </c>
      <c r="Q184" s="104">
        <f t="shared" si="63"/>
        <v>0</v>
      </c>
      <c r="R184" s="104">
        <f t="shared" si="63"/>
        <v>73</v>
      </c>
      <c r="S184" s="104">
        <f t="shared" si="63"/>
        <v>400</v>
      </c>
      <c r="T184" s="104">
        <f t="shared" si="63"/>
        <v>400</v>
      </c>
      <c r="U184" s="104">
        <f t="shared" si="63"/>
        <v>400</v>
      </c>
      <c r="V184" s="104">
        <f t="shared" si="63"/>
        <v>400</v>
      </c>
      <c r="W184" s="104">
        <f t="shared" si="63"/>
        <v>0</v>
      </c>
      <c r="X184" s="104">
        <f t="shared" si="63"/>
        <v>0</v>
      </c>
      <c r="Y184" s="104">
        <f t="shared" si="63"/>
        <v>400</v>
      </c>
      <c r="Z184" s="104">
        <f t="shared" si="63"/>
        <v>400</v>
      </c>
      <c r="AA184" s="104">
        <f t="shared" si="63"/>
        <v>400</v>
      </c>
      <c r="AB184" s="104">
        <f t="shared" si="63"/>
        <v>400</v>
      </c>
      <c r="AC184" s="104">
        <f t="shared" si="63"/>
        <v>400</v>
      </c>
      <c r="AD184" s="104">
        <f t="shared" si="63"/>
        <v>0</v>
      </c>
      <c r="AE184" s="104">
        <f t="shared" si="63"/>
        <v>0</v>
      </c>
      <c r="AF184" s="104">
        <f t="shared" si="63"/>
        <v>400</v>
      </c>
      <c r="AG184" s="104">
        <f t="shared" si="63"/>
        <v>400</v>
      </c>
      <c r="AH184" s="153">
        <f t="shared" si="61"/>
        <v>5043</v>
      </c>
    </row>
    <row r="185" spans="1:35" ht="18.75" x14ac:dyDescent="0.25">
      <c r="A185" s="313"/>
      <c r="B185" s="301" t="s">
        <v>197</v>
      </c>
      <c r="C185" s="302"/>
      <c r="D185" s="104">
        <f t="shared" ref="D185:AG185" si="64">D183-D181</f>
        <v>49</v>
      </c>
      <c r="E185" s="104">
        <f t="shared" si="64"/>
        <v>5</v>
      </c>
      <c r="F185" s="104">
        <f t="shared" si="64"/>
        <v>57</v>
      </c>
      <c r="G185" s="104">
        <f t="shared" si="64"/>
        <v>0</v>
      </c>
      <c r="H185" s="104">
        <f t="shared" si="64"/>
        <v>84</v>
      </c>
      <c r="I185" s="104">
        <f t="shared" si="64"/>
        <v>0</v>
      </c>
      <c r="J185" s="104">
        <f t="shared" si="64"/>
        <v>0</v>
      </c>
      <c r="K185" s="104">
        <f t="shared" si="64"/>
        <v>41</v>
      </c>
      <c r="L185" s="104">
        <f t="shared" si="64"/>
        <v>98</v>
      </c>
      <c r="M185" s="104">
        <f t="shared" si="64"/>
        <v>22</v>
      </c>
      <c r="N185" s="104">
        <f t="shared" si="64"/>
        <v>111</v>
      </c>
      <c r="O185" s="104">
        <f t="shared" si="64"/>
        <v>56</v>
      </c>
      <c r="P185" s="104">
        <f t="shared" si="64"/>
        <v>0</v>
      </c>
      <c r="Q185" s="104">
        <f t="shared" si="64"/>
        <v>0</v>
      </c>
      <c r="R185" s="104">
        <f t="shared" si="64"/>
        <v>70</v>
      </c>
      <c r="S185" s="104">
        <f t="shared" si="64"/>
        <v>400</v>
      </c>
      <c r="T185" s="104">
        <f t="shared" si="64"/>
        <v>400</v>
      </c>
      <c r="U185" s="104">
        <f t="shared" si="64"/>
        <v>400</v>
      </c>
      <c r="V185" s="104">
        <f t="shared" si="64"/>
        <v>400</v>
      </c>
      <c r="W185" s="104">
        <f t="shared" si="64"/>
        <v>0</v>
      </c>
      <c r="X185" s="104">
        <f t="shared" si="64"/>
        <v>0</v>
      </c>
      <c r="Y185" s="104">
        <f t="shared" si="64"/>
        <v>400</v>
      </c>
      <c r="Z185" s="104">
        <f t="shared" si="64"/>
        <v>400</v>
      </c>
      <c r="AA185" s="104">
        <f t="shared" si="64"/>
        <v>400</v>
      </c>
      <c r="AB185" s="104">
        <f t="shared" si="64"/>
        <v>400</v>
      </c>
      <c r="AC185" s="104">
        <f t="shared" si="64"/>
        <v>400</v>
      </c>
      <c r="AD185" s="104">
        <f t="shared" si="64"/>
        <v>0</v>
      </c>
      <c r="AE185" s="104">
        <f t="shared" si="64"/>
        <v>0</v>
      </c>
      <c r="AF185" s="104">
        <f t="shared" si="64"/>
        <v>400</v>
      </c>
      <c r="AG185" s="104">
        <f t="shared" si="64"/>
        <v>400</v>
      </c>
      <c r="AH185" s="153">
        <f t="shared" si="61"/>
        <v>4993</v>
      </c>
    </row>
    <row r="186" spans="1:35" ht="16.5" thickBot="1" x14ac:dyDescent="0.3">
      <c r="A186" s="313"/>
      <c r="B186" s="303" t="s">
        <v>116</v>
      </c>
      <c r="C186" s="304"/>
      <c r="D186" s="104">
        <f t="shared" ref="D186:AG186" si="65">D167+D169+D171+D173+D175+D177</f>
        <v>0</v>
      </c>
      <c r="E186" s="104">
        <f t="shared" si="65"/>
        <v>0</v>
      </c>
      <c r="F186" s="104">
        <f t="shared" si="65"/>
        <v>0</v>
      </c>
      <c r="G186" s="104">
        <f t="shared" si="65"/>
        <v>0</v>
      </c>
      <c r="H186" s="104">
        <f t="shared" si="65"/>
        <v>0</v>
      </c>
      <c r="I186" s="104">
        <f t="shared" si="65"/>
        <v>0</v>
      </c>
      <c r="J186" s="104">
        <f t="shared" si="65"/>
        <v>0</v>
      </c>
      <c r="K186" s="104">
        <f t="shared" si="65"/>
        <v>0</v>
      </c>
      <c r="L186" s="104">
        <f t="shared" si="65"/>
        <v>0</v>
      </c>
      <c r="M186" s="104">
        <f t="shared" si="65"/>
        <v>0</v>
      </c>
      <c r="N186" s="104">
        <f t="shared" si="65"/>
        <v>0</v>
      </c>
      <c r="O186" s="104">
        <f t="shared" si="65"/>
        <v>0</v>
      </c>
      <c r="P186" s="104">
        <f t="shared" si="65"/>
        <v>0</v>
      </c>
      <c r="Q186" s="104">
        <f t="shared" si="65"/>
        <v>0</v>
      </c>
      <c r="R186" s="104">
        <f t="shared" si="65"/>
        <v>0</v>
      </c>
      <c r="S186" s="104">
        <f t="shared" si="65"/>
        <v>0</v>
      </c>
      <c r="T186" s="104">
        <f t="shared" si="65"/>
        <v>0</v>
      </c>
      <c r="U186" s="104">
        <f t="shared" si="65"/>
        <v>0</v>
      </c>
      <c r="V186" s="104">
        <f t="shared" si="65"/>
        <v>0</v>
      </c>
      <c r="W186" s="104">
        <f t="shared" si="65"/>
        <v>0</v>
      </c>
      <c r="X186" s="104">
        <f t="shared" si="65"/>
        <v>0</v>
      </c>
      <c r="Y186" s="104">
        <f t="shared" si="65"/>
        <v>0</v>
      </c>
      <c r="Z186" s="104">
        <f t="shared" si="65"/>
        <v>0</v>
      </c>
      <c r="AA186" s="104">
        <f t="shared" si="65"/>
        <v>0</v>
      </c>
      <c r="AB186" s="104">
        <f t="shared" si="65"/>
        <v>0</v>
      </c>
      <c r="AC186" s="104">
        <f t="shared" si="65"/>
        <v>0</v>
      </c>
      <c r="AD186" s="104">
        <f t="shared" si="65"/>
        <v>0</v>
      </c>
      <c r="AE186" s="104">
        <f t="shared" si="65"/>
        <v>0</v>
      </c>
      <c r="AF186" s="104">
        <f t="shared" si="65"/>
        <v>0</v>
      </c>
      <c r="AG186" s="104">
        <f t="shared" si="65"/>
        <v>0</v>
      </c>
      <c r="AH186" s="149">
        <f t="shared" si="61"/>
        <v>0</v>
      </c>
    </row>
    <row r="187" spans="1:35" ht="15.75" thickBot="1" x14ac:dyDescent="0.3">
      <c r="A187" s="152"/>
      <c r="B187" s="101"/>
      <c r="C187" s="102"/>
      <c r="D187" s="272"/>
      <c r="E187" s="272"/>
      <c r="F187" s="272"/>
      <c r="G187" s="101"/>
      <c r="H187" s="101"/>
      <c r="I187" s="101"/>
      <c r="J187" s="101"/>
      <c r="K187" s="272"/>
      <c r="L187" s="272"/>
      <c r="M187" s="272"/>
      <c r="N187" s="272"/>
      <c r="O187" s="272"/>
      <c r="P187" s="272"/>
      <c r="Q187" s="272"/>
      <c r="R187" s="272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166</v>
      </c>
    </row>
    <row r="188" spans="1:35" ht="16.149999999999999" customHeight="1" thickBot="1" x14ac:dyDescent="0.3">
      <c r="A188" s="314" t="s">
        <v>155</v>
      </c>
      <c r="B188" s="310" t="s">
        <v>2</v>
      </c>
      <c r="C188" s="311"/>
      <c r="D188" s="268">
        <v>0</v>
      </c>
      <c r="E188" s="268">
        <v>0</v>
      </c>
      <c r="F188" s="268">
        <v>0</v>
      </c>
      <c r="G188" s="109"/>
      <c r="H188" s="109">
        <v>0</v>
      </c>
      <c r="I188" s="109"/>
      <c r="J188" s="109"/>
      <c r="K188" s="268">
        <v>0</v>
      </c>
      <c r="L188" s="268">
        <v>0</v>
      </c>
      <c r="M188" s="268">
        <v>0</v>
      </c>
      <c r="N188" s="268">
        <v>0</v>
      </c>
      <c r="O188" s="268">
        <v>0</v>
      </c>
      <c r="P188" s="268"/>
      <c r="Q188" s="268"/>
      <c r="R188" s="268">
        <v>0</v>
      </c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 t="shared" ref="AH188:AH209" si="66">SUM(D188:AG188)</f>
        <v>0</v>
      </c>
    </row>
    <row r="189" spans="1:35" ht="15.75" x14ac:dyDescent="0.25">
      <c r="A189" s="315"/>
      <c r="B189" s="296" t="s">
        <v>3</v>
      </c>
      <c r="C189" s="99" t="s">
        <v>102</v>
      </c>
      <c r="D189" s="269">
        <v>32</v>
      </c>
      <c r="E189" s="269">
        <v>29</v>
      </c>
      <c r="F189" s="269">
        <v>33</v>
      </c>
      <c r="G189" s="181"/>
      <c r="H189" s="269">
        <v>12</v>
      </c>
      <c r="I189" s="181"/>
      <c r="J189" s="181"/>
      <c r="K189" s="269">
        <v>40</v>
      </c>
      <c r="L189" s="269">
        <v>5</v>
      </c>
      <c r="M189" s="269">
        <v>7</v>
      </c>
      <c r="N189" s="269">
        <v>29</v>
      </c>
      <c r="O189" s="269">
        <v>26</v>
      </c>
      <c r="P189" s="269"/>
      <c r="Q189" s="269"/>
      <c r="R189" s="269">
        <v>6</v>
      </c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 t="shared" si="66"/>
        <v>219</v>
      </c>
    </row>
    <row r="190" spans="1:35" ht="15.75" x14ac:dyDescent="0.25">
      <c r="A190" s="315"/>
      <c r="B190" s="296"/>
      <c r="C190" s="99" t="s">
        <v>103</v>
      </c>
      <c r="D190" s="269">
        <v>0</v>
      </c>
      <c r="E190" s="269">
        <v>0</v>
      </c>
      <c r="F190" s="269">
        <v>0</v>
      </c>
      <c r="G190" s="181"/>
      <c r="H190" s="269">
        <v>0</v>
      </c>
      <c r="I190" s="181"/>
      <c r="J190" s="181"/>
      <c r="K190" s="269">
        <v>0</v>
      </c>
      <c r="L190" s="269">
        <v>0</v>
      </c>
      <c r="M190" s="269">
        <v>0</v>
      </c>
      <c r="N190" s="269">
        <v>0</v>
      </c>
      <c r="O190" s="269">
        <v>0</v>
      </c>
      <c r="P190" s="269"/>
      <c r="Q190" s="269"/>
      <c r="R190" s="269">
        <v>0</v>
      </c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 t="shared" si="66"/>
        <v>0</v>
      </c>
    </row>
    <row r="191" spans="1:35" ht="15.75" x14ac:dyDescent="0.25">
      <c r="A191" s="315"/>
      <c r="B191" s="296"/>
      <c r="C191" s="99" t="s">
        <v>117</v>
      </c>
      <c r="D191" s="269">
        <v>42</v>
      </c>
      <c r="E191" s="269">
        <v>23</v>
      </c>
      <c r="F191" s="269">
        <v>34</v>
      </c>
      <c r="G191" s="181"/>
      <c r="H191" s="269">
        <v>11</v>
      </c>
      <c r="I191" s="181"/>
      <c r="J191" s="181"/>
      <c r="K191" s="269">
        <v>31</v>
      </c>
      <c r="L191" s="269">
        <v>9</v>
      </c>
      <c r="M191" s="269">
        <v>2</v>
      </c>
      <c r="N191" s="269">
        <v>29</v>
      </c>
      <c r="O191" s="269">
        <v>46</v>
      </c>
      <c r="P191" s="269"/>
      <c r="Q191" s="269"/>
      <c r="R191" s="269">
        <v>6</v>
      </c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 t="shared" si="66"/>
        <v>233</v>
      </c>
    </row>
    <row r="192" spans="1:35" ht="15.75" x14ac:dyDescent="0.25">
      <c r="A192" s="315"/>
      <c r="B192" s="296"/>
      <c r="C192" s="99" t="s">
        <v>118</v>
      </c>
      <c r="D192" s="269">
        <v>0</v>
      </c>
      <c r="E192" s="269">
        <v>0</v>
      </c>
      <c r="F192" s="269">
        <v>0</v>
      </c>
      <c r="G192" s="181"/>
      <c r="H192" s="269">
        <v>0</v>
      </c>
      <c r="I192" s="181"/>
      <c r="J192" s="181"/>
      <c r="K192" s="269">
        <v>0</v>
      </c>
      <c r="L192" s="269">
        <v>0</v>
      </c>
      <c r="M192" s="269">
        <v>0</v>
      </c>
      <c r="N192" s="269">
        <v>0</v>
      </c>
      <c r="O192" s="269">
        <v>0</v>
      </c>
      <c r="P192" s="269"/>
      <c r="Q192" s="269"/>
      <c r="R192" s="269">
        <v>0</v>
      </c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 t="shared" si="66"/>
        <v>0</v>
      </c>
    </row>
    <row r="193" spans="1:34" ht="15.75" x14ac:dyDescent="0.25">
      <c r="A193" s="315"/>
      <c r="B193" s="296"/>
      <c r="C193" s="99" t="s">
        <v>104</v>
      </c>
      <c r="D193" s="269">
        <v>45</v>
      </c>
      <c r="E193" s="269">
        <v>49</v>
      </c>
      <c r="F193" s="269">
        <v>65</v>
      </c>
      <c r="G193" s="181"/>
      <c r="H193" s="269">
        <v>34</v>
      </c>
      <c r="I193" s="181"/>
      <c r="J193" s="181"/>
      <c r="K193" s="269">
        <v>71</v>
      </c>
      <c r="L193" s="269">
        <v>34</v>
      </c>
      <c r="M193" s="269">
        <v>7</v>
      </c>
      <c r="N193" s="269">
        <v>75</v>
      </c>
      <c r="O193" s="269">
        <v>68</v>
      </c>
      <c r="P193" s="269"/>
      <c r="Q193" s="269"/>
      <c r="R193" s="269">
        <v>10</v>
      </c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 t="shared" si="66"/>
        <v>458</v>
      </c>
    </row>
    <row r="194" spans="1:34" ht="15.75" x14ac:dyDescent="0.25">
      <c r="A194" s="315"/>
      <c r="B194" s="296"/>
      <c r="C194" s="99" t="s">
        <v>105</v>
      </c>
      <c r="D194" s="269">
        <v>0</v>
      </c>
      <c r="E194" s="269">
        <v>0</v>
      </c>
      <c r="F194" s="269">
        <v>0</v>
      </c>
      <c r="G194" s="181"/>
      <c r="H194" s="269">
        <v>0</v>
      </c>
      <c r="I194" s="181"/>
      <c r="J194" s="181"/>
      <c r="K194" s="269">
        <v>0</v>
      </c>
      <c r="L194" s="269">
        <v>0</v>
      </c>
      <c r="M194" s="269">
        <v>0</v>
      </c>
      <c r="N194" s="269">
        <v>0</v>
      </c>
      <c r="O194" s="269">
        <v>0</v>
      </c>
      <c r="P194" s="269"/>
      <c r="Q194" s="269"/>
      <c r="R194" s="269">
        <v>0</v>
      </c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 t="shared" si="66"/>
        <v>0</v>
      </c>
    </row>
    <row r="195" spans="1:34" ht="15.75" x14ac:dyDescent="0.25">
      <c r="A195" s="315"/>
      <c r="B195" s="296"/>
      <c r="C195" s="99" t="s">
        <v>106</v>
      </c>
      <c r="D195" s="269">
        <v>75</v>
      </c>
      <c r="E195" s="269">
        <v>95</v>
      </c>
      <c r="F195" s="269">
        <v>82</v>
      </c>
      <c r="G195" s="181"/>
      <c r="H195" s="269">
        <v>36</v>
      </c>
      <c r="I195" s="181"/>
      <c r="J195" s="181"/>
      <c r="K195" s="269">
        <v>123</v>
      </c>
      <c r="L195" s="269">
        <v>43</v>
      </c>
      <c r="M195" s="269">
        <v>10</v>
      </c>
      <c r="N195" s="269">
        <v>90</v>
      </c>
      <c r="O195" s="269">
        <v>87</v>
      </c>
      <c r="P195" s="269"/>
      <c r="Q195" s="269"/>
      <c r="R195" s="269">
        <v>21</v>
      </c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 t="shared" si="66"/>
        <v>662</v>
      </c>
    </row>
    <row r="196" spans="1:34" ht="15.75" x14ac:dyDescent="0.25">
      <c r="A196" s="315"/>
      <c r="B196" s="296"/>
      <c r="C196" s="99" t="s">
        <v>107</v>
      </c>
      <c r="D196" s="269">
        <v>0</v>
      </c>
      <c r="E196" s="269">
        <v>0</v>
      </c>
      <c r="F196" s="269">
        <v>0</v>
      </c>
      <c r="G196" s="181"/>
      <c r="H196" s="269">
        <v>0</v>
      </c>
      <c r="I196" s="181"/>
      <c r="J196" s="181"/>
      <c r="K196" s="269">
        <v>0</v>
      </c>
      <c r="L196" s="269">
        <v>0</v>
      </c>
      <c r="M196" s="269">
        <v>0</v>
      </c>
      <c r="N196" s="269">
        <v>0</v>
      </c>
      <c r="O196" s="269">
        <v>0</v>
      </c>
      <c r="P196" s="269"/>
      <c r="Q196" s="269"/>
      <c r="R196" s="269">
        <v>0</v>
      </c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 t="shared" si="66"/>
        <v>0</v>
      </c>
    </row>
    <row r="197" spans="1:34" ht="15.75" x14ac:dyDescent="0.25">
      <c r="A197" s="315"/>
      <c r="B197" s="296"/>
      <c r="C197" s="99" t="s">
        <v>108</v>
      </c>
      <c r="D197" s="269">
        <v>16</v>
      </c>
      <c r="E197" s="269">
        <v>26</v>
      </c>
      <c r="F197" s="269">
        <v>23</v>
      </c>
      <c r="G197" s="181"/>
      <c r="H197" s="269">
        <v>11</v>
      </c>
      <c r="I197" s="181"/>
      <c r="J197" s="181"/>
      <c r="K197" s="269">
        <v>33</v>
      </c>
      <c r="L197" s="269">
        <v>11</v>
      </c>
      <c r="M197" s="269">
        <v>6</v>
      </c>
      <c r="N197" s="269">
        <v>17</v>
      </c>
      <c r="O197" s="269">
        <v>33</v>
      </c>
      <c r="P197" s="269"/>
      <c r="Q197" s="269"/>
      <c r="R197" s="269">
        <v>0</v>
      </c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 t="shared" si="66"/>
        <v>176</v>
      </c>
    </row>
    <row r="198" spans="1:34" ht="15.75" x14ac:dyDescent="0.25">
      <c r="A198" s="315"/>
      <c r="B198" s="296"/>
      <c r="C198" s="99" t="s">
        <v>109</v>
      </c>
      <c r="D198" s="269">
        <v>0</v>
      </c>
      <c r="E198" s="269">
        <v>0</v>
      </c>
      <c r="F198" s="269">
        <v>0</v>
      </c>
      <c r="G198" s="181"/>
      <c r="H198" s="269">
        <v>0</v>
      </c>
      <c r="I198" s="181"/>
      <c r="J198" s="181"/>
      <c r="K198" s="269">
        <v>0</v>
      </c>
      <c r="L198" s="269">
        <v>0</v>
      </c>
      <c r="M198" s="269">
        <v>0</v>
      </c>
      <c r="N198" s="269">
        <v>0</v>
      </c>
      <c r="O198" s="269">
        <v>0</v>
      </c>
      <c r="P198" s="269"/>
      <c r="Q198" s="269"/>
      <c r="R198" s="269">
        <v>0</v>
      </c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 t="shared" si="66"/>
        <v>0</v>
      </c>
    </row>
    <row r="199" spans="1:34" ht="15.75" x14ac:dyDescent="0.25">
      <c r="A199" s="315"/>
      <c r="B199" s="296"/>
      <c r="C199" s="99" t="s">
        <v>110</v>
      </c>
      <c r="D199" s="269">
        <v>14</v>
      </c>
      <c r="E199" s="269">
        <v>14</v>
      </c>
      <c r="F199" s="269">
        <v>15</v>
      </c>
      <c r="G199" s="181"/>
      <c r="H199" s="269">
        <v>8</v>
      </c>
      <c r="I199" s="181"/>
      <c r="J199" s="181"/>
      <c r="K199" s="269">
        <v>18</v>
      </c>
      <c r="L199" s="269">
        <v>9</v>
      </c>
      <c r="M199" s="269">
        <v>2</v>
      </c>
      <c r="N199" s="269">
        <v>14</v>
      </c>
      <c r="O199" s="269">
        <v>18</v>
      </c>
      <c r="P199" s="269"/>
      <c r="Q199" s="269"/>
      <c r="R199" s="269">
        <v>0</v>
      </c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 t="shared" si="66"/>
        <v>112</v>
      </c>
    </row>
    <row r="200" spans="1:34" ht="15.75" x14ac:dyDescent="0.25">
      <c r="A200" s="315"/>
      <c r="B200" s="296"/>
      <c r="C200" s="99" t="s">
        <v>111</v>
      </c>
      <c r="D200" s="269">
        <v>0</v>
      </c>
      <c r="E200" s="269">
        <v>0</v>
      </c>
      <c r="F200" s="269">
        <v>0</v>
      </c>
      <c r="G200" s="181"/>
      <c r="H200" s="269">
        <v>0</v>
      </c>
      <c r="I200" s="181"/>
      <c r="J200" s="181"/>
      <c r="K200" s="269">
        <v>0</v>
      </c>
      <c r="L200" s="269">
        <v>0</v>
      </c>
      <c r="M200" s="269">
        <v>0</v>
      </c>
      <c r="N200" s="269">
        <v>0</v>
      </c>
      <c r="O200" s="269">
        <v>0</v>
      </c>
      <c r="P200" s="269"/>
      <c r="Q200" s="269"/>
      <c r="R200" s="269">
        <v>0</v>
      </c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 t="shared" si="66"/>
        <v>0</v>
      </c>
    </row>
    <row r="201" spans="1:34" ht="15.75" x14ac:dyDescent="0.25">
      <c r="A201" s="315"/>
      <c r="B201" s="296"/>
      <c r="C201" s="99" t="s">
        <v>112</v>
      </c>
      <c r="D201" s="269">
        <v>4</v>
      </c>
      <c r="E201" s="269">
        <v>4</v>
      </c>
      <c r="F201" s="269">
        <v>1</v>
      </c>
      <c r="G201" s="181"/>
      <c r="H201" s="269">
        <v>1</v>
      </c>
      <c r="I201" s="181"/>
      <c r="J201" s="181"/>
      <c r="K201" s="269">
        <v>3</v>
      </c>
      <c r="L201" s="269">
        <v>0</v>
      </c>
      <c r="M201" s="269">
        <v>0</v>
      </c>
      <c r="N201" s="269">
        <v>5</v>
      </c>
      <c r="O201" s="269">
        <v>6</v>
      </c>
      <c r="P201" s="269"/>
      <c r="Q201" s="269"/>
      <c r="R201" s="269">
        <v>1</v>
      </c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 t="shared" si="66"/>
        <v>25</v>
      </c>
    </row>
    <row r="202" spans="1:34" ht="15.75" x14ac:dyDescent="0.25">
      <c r="A202" s="315"/>
      <c r="B202" s="296"/>
      <c r="C202" s="99" t="s">
        <v>113</v>
      </c>
      <c r="D202" s="269">
        <v>1</v>
      </c>
      <c r="E202" s="269">
        <v>1</v>
      </c>
      <c r="F202" s="269">
        <v>0</v>
      </c>
      <c r="G202" s="181"/>
      <c r="H202" s="269">
        <v>0</v>
      </c>
      <c r="I202" s="181"/>
      <c r="J202" s="181"/>
      <c r="K202" s="269">
        <v>0</v>
      </c>
      <c r="L202" s="269">
        <v>0</v>
      </c>
      <c r="M202" s="269">
        <v>0</v>
      </c>
      <c r="N202" s="269">
        <v>0</v>
      </c>
      <c r="O202" s="269">
        <v>0</v>
      </c>
      <c r="P202" s="269"/>
      <c r="Q202" s="269"/>
      <c r="R202" s="269">
        <v>0</v>
      </c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 t="shared" si="66"/>
        <v>2</v>
      </c>
    </row>
    <row r="203" spans="1:34" ht="16.5" thickBot="1" x14ac:dyDescent="0.3">
      <c r="A203" s="315"/>
      <c r="B203" s="296"/>
      <c r="C203" s="100" t="s">
        <v>114</v>
      </c>
      <c r="D203" s="269">
        <v>1</v>
      </c>
      <c r="E203" s="269">
        <v>69</v>
      </c>
      <c r="F203" s="269">
        <v>4</v>
      </c>
      <c r="G203" s="181"/>
      <c r="H203" s="269">
        <v>263</v>
      </c>
      <c r="I203" s="181"/>
      <c r="J203" s="181"/>
      <c r="K203" s="269">
        <v>2</v>
      </c>
      <c r="L203" s="269">
        <v>151</v>
      </c>
      <c r="M203" s="269">
        <v>243</v>
      </c>
      <c r="N203" s="269">
        <v>4</v>
      </c>
      <c r="O203" s="269">
        <v>9</v>
      </c>
      <c r="P203" s="269"/>
      <c r="Q203" s="269"/>
      <c r="R203" s="269">
        <v>272</v>
      </c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 t="shared" si="66"/>
        <v>1018</v>
      </c>
    </row>
    <row r="204" spans="1:34" ht="18.75" x14ac:dyDescent="0.25">
      <c r="A204" s="315"/>
      <c r="B204" s="297" t="s">
        <v>72</v>
      </c>
      <c r="C204" s="298"/>
      <c r="D204" s="182">
        <f>SUM(D189:D200,D203)</f>
        <v>225</v>
      </c>
      <c r="E204" s="182">
        <f t="shared" ref="E204:AG204" si="67">SUM(E189:E200,E203)</f>
        <v>305</v>
      </c>
      <c r="F204" s="182">
        <f t="shared" si="67"/>
        <v>256</v>
      </c>
      <c r="G204" s="182">
        <f t="shared" si="67"/>
        <v>0</v>
      </c>
      <c r="H204" s="182">
        <f t="shared" si="67"/>
        <v>375</v>
      </c>
      <c r="I204" s="182">
        <f t="shared" si="67"/>
        <v>0</v>
      </c>
      <c r="J204" s="182">
        <f t="shared" si="67"/>
        <v>0</v>
      </c>
      <c r="K204" s="182">
        <f t="shared" si="67"/>
        <v>318</v>
      </c>
      <c r="L204" s="182">
        <f t="shared" si="67"/>
        <v>262</v>
      </c>
      <c r="M204" s="182">
        <f t="shared" si="67"/>
        <v>277</v>
      </c>
      <c r="N204" s="182">
        <f t="shared" si="67"/>
        <v>258</v>
      </c>
      <c r="O204" s="182">
        <f t="shared" si="67"/>
        <v>287</v>
      </c>
      <c r="P204" s="182">
        <f t="shared" si="67"/>
        <v>0</v>
      </c>
      <c r="Q204" s="182">
        <f t="shared" si="67"/>
        <v>0</v>
      </c>
      <c r="R204" s="182">
        <f t="shared" si="67"/>
        <v>315</v>
      </c>
      <c r="S204" s="182">
        <f t="shared" si="67"/>
        <v>0</v>
      </c>
      <c r="T204" s="182">
        <f t="shared" si="67"/>
        <v>0</v>
      </c>
      <c r="U204" s="182">
        <f t="shared" si="67"/>
        <v>0</v>
      </c>
      <c r="V204" s="182">
        <f t="shared" si="67"/>
        <v>0</v>
      </c>
      <c r="W204" s="182">
        <f t="shared" si="67"/>
        <v>0</v>
      </c>
      <c r="X204" s="182">
        <f t="shared" si="67"/>
        <v>0</v>
      </c>
      <c r="Y204" s="182">
        <f t="shared" si="67"/>
        <v>0</v>
      </c>
      <c r="Z204" s="182">
        <f t="shared" si="67"/>
        <v>0</v>
      </c>
      <c r="AA204" s="182">
        <f t="shared" si="67"/>
        <v>0</v>
      </c>
      <c r="AB204" s="182">
        <f t="shared" si="67"/>
        <v>0</v>
      </c>
      <c r="AC204" s="182">
        <f t="shared" si="67"/>
        <v>0</v>
      </c>
      <c r="AD204" s="182">
        <f t="shared" si="67"/>
        <v>0</v>
      </c>
      <c r="AE204" s="182">
        <f t="shared" si="67"/>
        <v>0</v>
      </c>
      <c r="AF204" s="182">
        <f t="shared" si="67"/>
        <v>0</v>
      </c>
      <c r="AG204" s="182">
        <f t="shared" si="67"/>
        <v>0</v>
      </c>
      <c r="AH204" s="150">
        <f t="shared" si="66"/>
        <v>2878</v>
      </c>
    </row>
    <row r="205" spans="1:34" ht="18.75" x14ac:dyDescent="0.25">
      <c r="A205" s="315"/>
      <c r="B205" s="299" t="s">
        <v>71</v>
      </c>
      <c r="C205" s="300"/>
      <c r="D205" s="270">
        <v>225</v>
      </c>
      <c r="E205" s="270">
        <v>305</v>
      </c>
      <c r="F205" s="270">
        <v>256</v>
      </c>
      <c r="G205" s="104"/>
      <c r="H205" s="104">
        <v>375</v>
      </c>
      <c r="I205" s="104"/>
      <c r="J205" s="104"/>
      <c r="K205" s="270">
        <v>318</v>
      </c>
      <c r="L205" s="270">
        <v>262</v>
      </c>
      <c r="M205" s="270">
        <v>277</v>
      </c>
      <c r="N205" s="270">
        <v>258</v>
      </c>
      <c r="O205" s="270">
        <v>287</v>
      </c>
      <c r="P205" s="270"/>
      <c r="Q205" s="270"/>
      <c r="R205" s="270">
        <v>315</v>
      </c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 t="shared" si="66"/>
        <v>2878</v>
      </c>
    </row>
    <row r="206" spans="1:34" ht="18.75" x14ac:dyDescent="0.25">
      <c r="A206" s="315"/>
      <c r="B206" s="301" t="s">
        <v>115</v>
      </c>
      <c r="C206" s="302"/>
      <c r="D206" s="270">
        <v>400</v>
      </c>
      <c r="E206" s="270">
        <v>400</v>
      </c>
      <c r="F206" s="270">
        <v>400</v>
      </c>
      <c r="G206" s="270">
        <v>0</v>
      </c>
      <c r="H206" s="270">
        <v>400</v>
      </c>
      <c r="I206" s="270">
        <v>0</v>
      </c>
      <c r="J206" s="270">
        <v>0</v>
      </c>
      <c r="K206" s="270">
        <v>400</v>
      </c>
      <c r="L206" s="270">
        <v>400</v>
      </c>
      <c r="M206" s="270">
        <v>400</v>
      </c>
      <c r="N206" s="270">
        <v>400</v>
      </c>
      <c r="O206" s="270">
        <v>400</v>
      </c>
      <c r="P206" s="270">
        <v>0</v>
      </c>
      <c r="Q206" s="270">
        <v>0</v>
      </c>
      <c r="R206" s="270">
        <v>400</v>
      </c>
      <c r="S206" s="270">
        <v>400</v>
      </c>
      <c r="T206" s="270">
        <v>400</v>
      </c>
      <c r="U206" s="270">
        <v>400</v>
      </c>
      <c r="V206" s="270">
        <v>400</v>
      </c>
      <c r="W206" s="270">
        <v>0</v>
      </c>
      <c r="X206" s="270">
        <v>0</v>
      </c>
      <c r="Y206" s="270">
        <v>400</v>
      </c>
      <c r="Z206" s="270">
        <v>400</v>
      </c>
      <c r="AA206" s="270">
        <v>400</v>
      </c>
      <c r="AB206" s="270">
        <v>400</v>
      </c>
      <c r="AC206" s="270">
        <v>400</v>
      </c>
      <c r="AD206" s="270">
        <v>0</v>
      </c>
      <c r="AE206" s="270">
        <v>0</v>
      </c>
      <c r="AF206" s="270">
        <v>400</v>
      </c>
      <c r="AG206" s="270">
        <v>400</v>
      </c>
      <c r="AH206" s="146">
        <f t="shared" si="66"/>
        <v>8400</v>
      </c>
    </row>
    <row r="207" spans="1:34" ht="18.75" x14ac:dyDescent="0.25">
      <c r="A207" s="315"/>
      <c r="B207" s="301" t="s">
        <v>125</v>
      </c>
      <c r="C207" s="302"/>
      <c r="D207" s="104">
        <f t="shared" ref="D207:AG207" si="68">D206-D205</f>
        <v>175</v>
      </c>
      <c r="E207" s="104">
        <f t="shared" si="68"/>
        <v>95</v>
      </c>
      <c r="F207" s="104">
        <f t="shared" si="68"/>
        <v>144</v>
      </c>
      <c r="G207" s="104">
        <f t="shared" si="68"/>
        <v>0</v>
      </c>
      <c r="H207" s="104">
        <f t="shared" si="68"/>
        <v>25</v>
      </c>
      <c r="I207" s="104">
        <f t="shared" si="68"/>
        <v>0</v>
      </c>
      <c r="J207" s="104">
        <f t="shared" si="68"/>
        <v>0</v>
      </c>
      <c r="K207" s="104">
        <f t="shared" si="68"/>
        <v>82</v>
      </c>
      <c r="L207" s="104">
        <f t="shared" si="68"/>
        <v>138</v>
      </c>
      <c r="M207" s="104">
        <f t="shared" si="68"/>
        <v>123</v>
      </c>
      <c r="N207" s="104">
        <f t="shared" si="68"/>
        <v>142</v>
      </c>
      <c r="O207" s="104">
        <f t="shared" si="68"/>
        <v>113</v>
      </c>
      <c r="P207" s="104">
        <f t="shared" si="68"/>
        <v>0</v>
      </c>
      <c r="Q207" s="104">
        <f t="shared" si="68"/>
        <v>0</v>
      </c>
      <c r="R207" s="104">
        <f t="shared" si="68"/>
        <v>85</v>
      </c>
      <c r="S207" s="104">
        <f t="shared" si="68"/>
        <v>400</v>
      </c>
      <c r="T207" s="104">
        <f t="shared" si="68"/>
        <v>400</v>
      </c>
      <c r="U207" s="104">
        <f t="shared" si="68"/>
        <v>400</v>
      </c>
      <c r="V207" s="104">
        <f t="shared" si="68"/>
        <v>400</v>
      </c>
      <c r="W207" s="104">
        <f t="shared" si="68"/>
        <v>0</v>
      </c>
      <c r="X207" s="104">
        <f t="shared" si="68"/>
        <v>0</v>
      </c>
      <c r="Y207" s="104">
        <f t="shared" si="68"/>
        <v>400</v>
      </c>
      <c r="Z207" s="104">
        <f t="shared" si="68"/>
        <v>400</v>
      </c>
      <c r="AA207" s="104">
        <f t="shared" si="68"/>
        <v>400</v>
      </c>
      <c r="AB207" s="104">
        <f t="shared" si="68"/>
        <v>400</v>
      </c>
      <c r="AC207" s="104">
        <f t="shared" si="68"/>
        <v>400</v>
      </c>
      <c r="AD207" s="104">
        <f t="shared" si="68"/>
        <v>0</v>
      </c>
      <c r="AE207" s="104">
        <f t="shared" si="68"/>
        <v>0</v>
      </c>
      <c r="AF207" s="104">
        <f t="shared" si="68"/>
        <v>400</v>
      </c>
      <c r="AG207" s="104">
        <f t="shared" si="68"/>
        <v>400</v>
      </c>
      <c r="AH207" s="153">
        <f t="shared" si="66"/>
        <v>5522</v>
      </c>
    </row>
    <row r="208" spans="1:34" ht="18.75" x14ac:dyDescent="0.25">
      <c r="A208" s="315"/>
      <c r="B208" s="301" t="s">
        <v>197</v>
      </c>
      <c r="C208" s="302"/>
      <c r="D208" s="104">
        <f t="shared" ref="D208:AG208" si="69">D206-D204</f>
        <v>175</v>
      </c>
      <c r="E208" s="104">
        <f t="shared" si="69"/>
        <v>95</v>
      </c>
      <c r="F208" s="104">
        <f t="shared" si="69"/>
        <v>144</v>
      </c>
      <c r="G208" s="104">
        <f t="shared" si="69"/>
        <v>0</v>
      </c>
      <c r="H208" s="104">
        <f t="shared" si="69"/>
        <v>25</v>
      </c>
      <c r="I208" s="104">
        <f t="shared" si="69"/>
        <v>0</v>
      </c>
      <c r="J208" s="104">
        <f t="shared" si="69"/>
        <v>0</v>
      </c>
      <c r="K208" s="104">
        <f t="shared" si="69"/>
        <v>82</v>
      </c>
      <c r="L208" s="104">
        <f t="shared" si="69"/>
        <v>138</v>
      </c>
      <c r="M208" s="104">
        <f t="shared" si="69"/>
        <v>123</v>
      </c>
      <c r="N208" s="104">
        <f t="shared" si="69"/>
        <v>142</v>
      </c>
      <c r="O208" s="104">
        <f t="shared" si="69"/>
        <v>113</v>
      </c>
      <c r="P208" s="104">
        <f t="shared" si="69"/>
        <v>0</v>
      </c>
      <c r="Q208" s="104">
        <f t="shared" si="69"/>
        <v>0</v>
      </c>
      <c r="R208" s="104">
        <f t="shared" si="69"/>
        <v>85</v>
      </c>
      <c r="S208" s="104">
        <f t="shared" si="69"/>
        <v>400</v>
      </c>
      <c r="T208" s="104">
        <f t="shared" si="69"/>
        <v>400</v>
      </c>
      <c r="U208" s="104">
        <f t="shared" si="69"/>
        <v>400</v>
      </c>
      <c r="V208" s="104">
        <f t="shared" si="69"/>
        <v>400</v>
      </c>
      <c r="W208" s="104">
        <f t="shared" si="69"/>
        <v>0</v>
      </c>
      <c r="X208" s="104">
        <f t="shared" si="69"/>
        <v>0</v>
      </c>
      <c r="Y208" s="104">
        <f t="shared" si="69"/>
        <v>400</v>
      </c>
      <c r="Z208" s="104">
        <f t="shared" si="69"/>
        <v>400</v>
      </c>
      <c r="AA208" s="104">
        <f t="shared" si="69"/>
        <v>400</v>
      </c>
      <c r="AB208" s="104">
        <f t="shared" si="69"/>
        <v>400</v>
      </c>
      <c r="AC208" s="104">
        <f t="shared" si="69"/>
        <v>400</v>
      </c>
      <c r="AD208" s="104">
        <f t="shared" si="69"/>
        <v>0</v>
      </c>
      <c r="AE208" s="104">
        <f t="shared" si="69"/>
        <v>0</v>
      </c>
      <c r="AF208" s="104">
        <f t="shared" si="69"/>
        <v>400</v>
      </c>
      <c r="AG208" s="104">
        <f t="shared" si="69"/>
        <v>400</v>
      </c>
      <c r="AH208" s="153">
        <f t="shared" si="66"/>
        <v>5522</v>
      </c>
    </row>
    <row r="209" spans="1:35" ht="16.5" thickBot="1" x14ac:dyDescent="0.3">
      <c r="A209" s="315"/>
      <c r="B209" s="303" t="s">
        <v>116</v>
      </c>
      <c r="C209" s="304"/>
      <c r="D209" s="104">
        <f t="shared" ref="D209:AG209" si="70">D190+D192+D194+D196+D198+D200</f>
        <v>0</v>
      </c>
      <c r="E209" s="104">
        <f t="shared" si="70"/>
        <v>0</v>
      </c>
      <c r="F209" s="104">
        <f t="shared" si="70"/>
        <v>0</v>
      </c>
      <c r="G209" s="104">
        <f t="shared" si="70"/>
        <v>0</v>
      </c>
      <c r="H209" s="104">
        <f t="shared" si="70"/>
        <v>0</v>
      </c>
      <c r="I209" s="104">
        <f t="shared" si="70"/>
        <v>0</v>
      </c>
      <c r="J209" s="104">
        <f t="shared" si="70"/>
        <v>0</v>
      </c>
      <c r="K209" s="104">
        <f t="shared" si="70"/>
        <v>0</v>
      </c>
      <c r="L209" s="104">
        <f t="shared" si="70"/>
        <v>0</v>
      </c>
      <c r="M209" s="104">
        <f t="shared" si="70"/>
        <v>0</v>
      </c>
      <c r="N209" s="104">
        <f t="shared" si="70"/>
        <v>0</v>
      </c>
      <c r="O209" s="104">
        <f t="shared" si="70"/>
        <v>0</v>
      </c>
      <c r="P209" s="104">
        <f t="shared" si="70"/>
        <v>0</v>
      </c>
      <c r="Q209" s="104">
        <f t="shared" si="70"/>
        <v>0</v>
      </c>
      <c r="R209" s="104">
        <f t="shared" si="70"/>
        <v>0</v>
      </c>
      <c r="S209" s="104">
        <f t="shared" si="70"/>
        <v>0</v>
      </c>
      <c r="T209" s="104">
        <f t="shared" si="70"/>
        <v>0</v>
      </c>
      <c r="U209" s="104">
        <f t="shared" si="70"/>
        <v>0</v>
      </c>
      <c r="V209" s="104">
        <f t="shared" si="70"/>
        <v>0</v>
      </c>
      <c r="W209" s="104">
        <f t="shared" si="70"/>
        <v>0</v>
      </c>
      <c r="X209" s="104">
        <f t="shared" si="70"/>
        <v>0</v>
      </c>
      <c r="Y209" s="104">
        <f t="shared" si="70"/>
        <v>0</v>
      </c>
      <c r="Z209" s="104">
        <f t="shared" si="70"/>
        <v>0</v>
      </c>
      <c r="AA209" s="104">
        <f t="shared" si="70"/>
        <v>0</v>
      </c>
      <c r="AB209" s="104">
        <f t="shared" si="70"/>
        <v>0</v>
      </c>
      <c r="AC209" s="104">
        <f t="shared" si="70"/>
        <v>0</v>
      </c>
      <c r="AD209" s="104">
        <f t="shared" si="70"/>
        <v>0</v>
      </c>
      <c r="AE209" s="104">
        <f t="shared" si="70"/>
        <v>0</v>
      </c>
      <c r="AF209" s="104">
        <f t="shared" si="70"/>
        <v>0</v>
      </c>
      <c r="AG209" s="104">
        <f t="shared" si="70"/>
        <v>0</v>
      </c>
      <c r="AH209" s="149">
        <f t="shared" si="66"/>
        <v>0</v>
      </c>
    </row>
    <row r="210" spans="1:35" ht="15.75" thickBot="1" x14ac:dyDescent="0.3">
      <c r="A210" s="316"/>
      <c r="B210" s="101"/>
      <c r="C210" s="102"/>
      <c r="D210" s="272"/>
      <c r="E210" s="272"/>
      <c r="F210" s="272"/>
      <c r="G210" s="101"/>
      <c r="H210" s="101"/>
      <c r="I210" s="101"/>
      <c r="J210" s="101"/>
      <c r="K210" s="272"/>
      <c r="L210" s="272"/>
      <c r="M210" s="272"/>
      <c r="N210" s="272"/>
      <c r="O210" s="272"/>
      <c r="P210" s="272"/>
      <c r="Q210" s="272"/>
      <c r="R210" s="272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166</v>
      </c>
    </row>
    <row r="211" spans="1:35" ht="16.5" thickBot="1" x14ac:dyDescent="0.3">
      <c r="A211" s="314" t="s">
        <v>156</v>
      </c>
      <c r="B211" s="310" t="s">
        <v>2</v>
      </c>
      <c r="C211" s="311"/>
      <c r="D211" s="268">
        <v>0</v>
      </c>
      <c r="E211" s="268">
        <v>0</v>
      </c>
      <c r="F211" s="268">
        <v>0</v>
      </c>
      <c r="G211" s="109"/>
      <c r="H211" s="109">
        <v>0</v>
      </c>
      <c r="I211" s="109"/>
      <c r="J211" s="109"/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68"/>
      <c r="Q211" s="268"/>
      <c r="R211" s="268">
        <v>0</v>
      </c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 t="shared" ref="AH211:AH232" si="71">SUM(D211:AG211)</f>
        <v>0</v>
      </c>
    </row>
    <row r="212" spans="1:35" ht="15.75" x14ac:dyDescent="0.25">
      <c r="A212" s="315"/>
      <c r="B212" s="296" t="s">
        <v>3</v>
      </c>
      <c r="C212" s="99" t="s">
        <v>102</v>
      </c>
      <c r="D212" s="269">
        <v>87</v>
      </c>
      <c r="E212" s="269">
        <v>52</v>
      </c>
      <c r="F212" s="269">
        <v>68</v>
      </c>
      <c r="G212" s="181"/>
      <c r="H212" s="269">
        <v>67</v>
      </c>
      <c r="I212" s="181"/>
      <c r="J212" s="181"/>
      <c r="K212" s="269">
        <v>82</v>
      </c>
      <c r="L212" s="269">
        <v>80</v>
      </c>
      <c r="M212" s="269">
        <v>65</v>
      </c>
      <c r="N212" s="269">
        <v>58</v>
      </c>
      <c r="O212" s="269">
        <v>97</v>
      </c>
      <c r="P212" s="269"/>
      <c r="Q212" s="269"/>
      <c r="R212" s="269">
        <v>53</v>
      </c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 t="shared" si="71"/>
        <v>709</v>
      </c>
    </row>
    <row r="213" spans="1:35" ht="15.75" x14ac:dyDescent="0.25">
      <c r="A213" s="315"/>
      <c r="B213" s="296"/>
      <c r="C213" s="99" t="s">
        <v>103</v>
      </c>
      <c r="D213" s="269">
        <v>0</v>
      </c>
      <c r="E213" s="269">
        <v>0</v>
      </c>
      <c r="F213" s="269">
        <v>0</v>
      </c>
      <c r="G213" s="181"/>
      <c r="H213" s="269">
        <v>0</v>
      </c>
      <c r="I213" s="181"/>
      <c r="J213" s="181"/>
      <c r="K213" s="269">
        <v>0</v>
      </c>
      <c r="L213" s="269">
        <v>0</v>
      </c>
      <c r="M213" s="269">
        <v>0</v>
      </c>
      <c r="N213" s="269">
        <v>0</v>
      </c>
      <c r="O213" s="269">
        <v>0</v>
      </c>
      <c r="P213" s="269"/>
      <c r="Q213" s="269"/>
      <c r="R213" s="269">
        <v>0</v>
      </c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 t="shared" si="71"/>
        <v>0</v>
      </c>
    </row>
    <row r="214" spans="1:35" ht="15.75" x14ac:dyDescent="0.25">
      <c r="A214" s="315"/>
      <c r="B214" s="296"/>
      <c r="C214" s="99" t="s">
        <v>117</v>
      </c>
      <c r="D214" s="269">
        <v>61</v>
      </c>
      <c r="E214" s="269">
        <v>36</v>
      </c>
      <c r="F214" s="269">
        <v>39</v>
      </c>
      <c r="G214" s="181"/>
      <c r="H214" s="269">
        <v>54</v>
      </c>
      <c r="I214" s="181"/>
      <c r="J214" s="181"/>
      <c r="K214" s="269">
        <v>44</v>
      </c>
      <c r="L214" s="269">
        <v>58</v>
      </c>
      <c r="M214" s="269">
        <v>33</v>
      </c>
      <c r="N214" s="269">
        <v>22</v>
      </c>
      <c r="O214" s="269">
        <v>53</v>
      </c>
      <c r="P214" s="269"/>
      <c r="Q214" s="269"/>
      <c r="R214" s="269">
        <v>44</v>
      </c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 t="shared" si="71"/>
        <v>444</v>
      </c>
    </row>
    <row r="215" spans="1:35" ht="15.75" x14ac:dyDescent="0.25">
      <c r="A215" s="315"/>
      <c r="B215" s="296"/>
      <c r="C215" s="99" t="s">
        <v>118</v>
      </c>
      <c r="D215" s="269">
        <v>0</v>
      </c>
      <c r="E215" s="269">
        <v>0</v>
      </c>
      <c r="F215" s="269">
        <v>0</v>
      </c>
      <c r="G215" s="181"/>
      <c r="H215" s="269">
        <v>0</v>
      </c>
      <c r="I215" s="181"/>
      <c r="J215" s="181"/>
      <c r="K215" s="269">
        <v>0</v>
      </c>
      <c r="L215" s="269">
        <v>0</v>
      </c>
      <c r="M215" s="269">
        <v>0</v>
      </c>
      <c r="N215" s="269">
        <v>0</v>
      </c>
      <c r="O215" s="269">
        <v>0</v>
      </c>
      <c r="P215" s="269"/>
      <c r="Q215" s="269"/>
      <c r="R215" s="269">
        <v>0</v>
      </c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 t="shared" si="71"/>
        <v>0</v>
      </c>
    </row>
    <row r="216" spans="1:35" ht="15.75" x14ac:dyDescent="0.25">
      <c r="A216" s="315"/>
      <c r="B216" s="296"/>
      <c r="C216" s="99" t="s">
        <v>104</v>
      </c>
      <c r="D216" s="269">
        <v>59</v>
      </c>
      <c r="E216" s="269">
        <v>65</v>
      </c>
      <c r="F216" s="269">
        <v>53</v>
      </c>
      <c r="G216" s="181"/>
      <c r="H216" s="269">
        <v>104</v>
      </c>
      <c r="I216" s="181"/>
      <c r="J216" s="181"/>
      <c r="K216" s="269">
        <v>65</v>
      </c>
      <c r="L216" s="269">
        <v>71</v>
      </c>
      <c r="M216" s="269">
        <v>44</v>
      </c>
      <c r="N216" s="269">
        <v>49</v>
      </c>
      <c r="O216" s="269">
        <v>95</v>
      </c>
      <c r="P216" s="269"/>
      <c r="Q216" s="269"/>
      <c r="R216" s="269">
        <v>65</v>
      </c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 t="shared" si="71"/>
        <v>670</v>
      </c>
    </row>
    <row r="217" spans="1:35" ht="15.75" x14ac:dyDescent="0.25">
      <c r="A217" s="315"/>
      <c r="B217" s="296"/>
      <c r="C217" s="99" t="s">
        <v>105</v>
      </c>
      <c r="D217" s="269">
        <v>0</v>
      </c>
      <c r="E217" s="269">
        <v>0</v>
      </c>
      <c r="F217" s="269">
        <v>0</v>
      </c>
      <c r="G217" s="181"/>
      <c r="H217" s="269">
        <v>0</v>
      </c>
      <c r="I217" s="181"/>
      <c r="J217" s="181"/>
      <c r="K217" s="269">
        <v>0</v>
      </c>
      <c r="L217" s="269">
        <v>0</v>
      </c>
      <c r="M217" s="269">
        <v>0</v>
      </c>
      <c r="N217" s="269">
        <v>0</v>
      </c>
      <c r="O217" s="269">
        <v>0</v>
      </c>
      <c r="P217" s="269"/>
      <c r="Q217" s="269"/>
      <c r="R217" s="269">
        <v>0</v>
      </c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 t="shared" si="71"/>
        <v>0</v>
      </c>
    </row>
    <row r="218" spans="1:35" ht="15.75" x14ac:dyDescent="0.25">
      <c r="A218" s="315"/>
      <c r="B218" s="296"/>
      <c r="C218" s="99" t="s">
        <v>106</v>
      </c>
      <c r="D218" s="269">
        <v>57</v>
      </c>
      <c r="E218" s="269">
        <v>43</v>
      </c>
      <c r="F218" s="269">
        <v>44</v>
      </c>
      <c r="G218" s="181"/>
      <c r="H218" s="269">
        <v>61</v>
      </c>
      <c r="I218" s="181"/>
      <c r="J218" s="181"/>
      <c r="K218" s="269">
        <v>49</v>
      </c>
      <c r="L218" s="269">
        <v>60</v>
      </c>
      <c r="M218" s="269">
        <v>42</v>
      </c>
      <c r="N218" s="269">
        <v>30</v>
      </c>
      <c r="O218" s="269">
        <v>66</v>
      </c>
      <c r="P218" s="269"/>
      <c r="Q218" s="269"/>
      <c r="R218" s="269">
        <v>43</v>
      </c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 t="shared" si="71"/>
        <v>495</v>
      </c>
    </row>
    <row r="219" spans="1:35" ht="15.75" x14ac:dyDescent="0.25">
      <c r="A219" s="315"/>
      <c r="B219" s="296"/>
      <c r="C219" s="99" t="s">
        <v>107</v>
      </c>
      <c r="D219" s="269">
        <v>0</v>
      </c>
      <c r="E219" s="269">
        <v>0</v>
      </c>
      <c r="F219" s="269">
        <v>0</v>
      </c>
      <c r="G219" s="181"/>
      <c r="H219" s="269">
        <v>0</v>
      </c>
      <c r="I219" s="181"/>
      <c r="J219" s="181"/>
      <c r="K219" s="269">
        <v>0</v>
      </c>
      <c r="L219" s="269">
        <v>0</v>
      </c>
      <c r="M219" s="269">
        <v>0</v>
      </c>
      <c r="N219" s="269">
        <v>0</v>
      </c>
      <c r="O219" s="269">
        <v>0</v>
      </c>
      <c r="P219" s="269"/>
      <c r="Q219" s="269"/>
      <c r="R219" s="269">
        <v>0</v>
      </c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 t="shared" si="71"/>
        <v>0</v>
      </c>
    </row>
    <row r="220" spans="1:35" ht="15.75" x14ac:dyDescent="0.25">
      <c r="A220" s="315"/>
      <c r="B220" s="296"/>
      <c r="C220" s="99" t="s">
        <v>108</v>
      </c>
      <c r="D220" s="269">
        <v>22</v>
      </c>
      <c r="E220" s="269">
        <v>26</v>
      </c>
      <c r="F220" s="269">
        <v>20</v>
      </c>
      <c r="G220" s="181"/>
      <c r="H220" s="269">
        <v>32</v>
      </c>
      <c r="I220" s="181"/>
      <c r="J220" s="181"/>
      <c r="K220" s="269">
        <v>29</v>
      </c>
      <c r="L220" s="269">
        <v>26</v>
      </c>
      <c r="M220" s="269">
        <v>19</v>
      </c>
      <c r="N220" s="269">
        <v>20</v>
      </c>
      <c r="O220" s="269">
        <v>36</v>
      </c>
      <c r="P220" s="269"/>
      <c r="Q220" s="269"/>
      <c r="R220" s="269">
        <v>18</v>
      </c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 t="shared" si="71"/>
        <v>248</v>
      </c>
    </row>
    <row r="221" spans="1:35" ht="15.75" x14ac:dyDescent="0.25">
      <c r="A221" s="315"/>
      <c r="B221" s="296"/>
      <c r="C221" s="99" t="s">
        <v>109</v>
      </c>
      <c r="D221" s="269">
        <v>0</v>
      </c>
      <c r="E221" s="269">
        <v>0</v>
      </c>
      <c r="F221" s="269">
        <v>0</v>
      </c>
      <c r="G221" s="181"/>
      <c r="H221" s="269">
        <v>0</v>
      </c>
      <c r="I221" s="181"/>
      <c r="J221" s="181"/>
      <c r="K221" s="269">
        <v>0</v>
      </c>
      <c r="L221" s="269">
        <v>0</v>
      </c>
      <c r="M221" s="269">
        <v>0</v>
      </c>
      <c r="N221" s="269">
        <v>0</v>
      </c>
      <c r="O221" s="269">
        <v>0</v>
      </c>
      <c r="P221" s="269"/>
      <c r="Q221" s="269"/>
      <c r="R221" s="269">
        <v>0</v>
      </c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 t="shared" si="71"/>
        <v>0</v>
      </c>
    </row>
    <row r="222" spans="1:35" ht="15.75" x14ac:dyDescent="0.25">
      <c r="A222" s="315"/>
      <c r="B222" s="296"/>
      <c r="C222" s="99" t="s">
        <v>110</v>
      </c>
      <c r="D222" s="269">
        <v>7</v>
      </c>
      <c r="E222" s="269">
        <v>5</v>
      </c>
      <c r="F222" s="269">
        <v>9</v>
      </c>
      <c r="G222" s="181"/>
      <c r="H222" s="269">
        <v>10</v>
      </c>
      <c r="I222" s="181"/>
      <c r="J222" s="181"/>
      <c r="K222" s="269">
        <v>7</v>
      </c>
      <c r="L222" s="269">
        <v>12</v>
      </c>
      <c r="M222" s="269">
        <v>12</v>
      </c>
      <c r="N222" s="269">
        <v>15</v>
      </c>
      <c r="O222" s="269">
        <v>9</v>
      </c>
      <c r="P222" s="269"/>
      <c r="Q222" s="269"/>
      <c r="R222" s="269">
        <v>8</v>
      </c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 t="shared" si="71"/>
        <v>94</v>
      </c>
    </row>
    <row r="223" spans="1:35" ht="15.75" x14ac:dyDescent="0.25">
      <c r="A223" s="315"/>
      <c r="B223" s="296"/>
      <c r="C223" s="99" t="s">
        <v>111</v>
      </c>
      <c r="D223" s="269">
        <v>0</v>
      </c>
      <c r="E223" s="269">
        <v>0</v>
      </c>
      <c r="F223" s="269">
        <v>0</v>
      </c>
      <c r="G223" s="181"/>
      <c r="H223" s="269">
        <v>0</v>
      </c>
      <c r="I223" s="181"/>
      <c r="J223" s="181"/>
      <c r="K223" s="269">
        <v>0</v>
      </c>
      <c r="L223" s="269">
        <v>0</v>
      </c>
      <c r="M223" s="269">
        <v>0</v>
      </c>
      <c r="N223" s="269">
        <v>0</v>
      </c>
      <c r="O223" s="269">
        <v>0</v>
      </c>
      <c r="P223" s="269"/>
      <c r="Q223" s="269"/>
      <c r="R223" s="269">
        <v>0</v>
      </c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 t="shared" si="71"/>
        <v>0</v>
      </c>
    </row>
    <row r="224" spans="1:35" ht="15.75" x14ac:dyDescent="0.25">
      <c r="A224" s="315"/>
      <c r="B224" s="296"/>
      <c r="C224" s="99" t="s">
        <v>112</v>
      </c>
      <c r="D224" s="269">
        <v>22</v>
      </c>
      <c r="E224" s="269">
        <v>24</v>
      </c>
      <c r="F224" s="269">
        <v>19</v>
      </c>
      <c r="G224" s="181"/>
      <c r="H224" s="269">
        <v>42</v>
      </c>
      <c r="I224" s="181"/>
      <c r="J224" s="181"/>
      <c r="K224" s="269">
        <v>24</v>
      </c>
      <c r="L224" s="269">
        <v>18</v>
      </c>
      <c r="M224" s="269">
        <v>20</v>
      </c>
      <c r="N224" s="269">
        <v>18</v>
      </c>
      <c r="O224" s="269">
        <v>43</v>
      </c>
      <c r="P224" s="269"/>
      <c r="Q224" s="269"/>
      <c r="R224" s="269">
        <v>29</v>
      </c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 t="shared" si="71"/>
        <v>259</v>
      </c>
    </row>
    <row r="225" spans="1:35" ht="15.75" x14ac:dyDescent="0.25">
      <c r="A225" s="315"/>
      <c r="B225" s="296"/>
      <c r="C225" s="99" t="s">
        <v>113</v>
      </c>
      <c r="D225" s="269">
        <v>2</v>
      </c>
      <c r="E225" s="269">
        <v>3</v>
      </c>
      <c r="F225" s="269">
        <v>0</v>
      </c>
      <c r="G225" s="181"/>
      <c r="H225" s="269">
        <v>0</v>
      </c>
      <c r="I225" s="181"/>
      <c r="J225" s="181"/>
      <c r="K225" s="269">
        <v>0</v>
      </c>
      <c r="L225" s="269">
        <v>4</v>
      </c>
      <c r="M225" s="269">
        <v>1</v>
      </c>
      <c r="N225" s="269">
        <v>0</v>
      </c>
      <c r="O225" s="269">
        <v>1</v>
      </c>
      <c r="P225" s="269"/>
      <c r="Q225" s="269"/>
      <c r="R225" s="269">
        <v>0</v>
      </c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 t="shared" si="71"/>
        <v>11</v>
      </c>
    </row>
    <row r="226" spans="1:35" ht="16.5" thickBot="1" x14ac:dyDescent="0.3">
      <c r="A226" s="315"/>
      <c r="B226" s="296"/>
      <c r="C226" s="100" t="s">
        <v>114</v>
      </c>
      <c r="D226" s="269">
        <v>7</v>
      </c>
      <c r="E226" s="269">
        <v>33</v>
      </c>
      <c r="F226" s="269">
        <v>7</v>
      </c>
      <c r="G226" s="181"/>
      <c r="H226" s="269">
        <v>2</v>
      </c>
      <c r="I226" s="181"/>
      <c r="J226" s="181"/>
      <c r="K226" s="269">
        <v>4</v>
      </c>
      <c r="L226" s="269">
        <v>8</v>
      </c>
      <c r="M226" s="269">
        <v>15</v>
      </c>
      <c r="N226" s="269">
        <v>3</v>
      </c>
      <c r="O226" s="269">
        <v>20</v>
      </c>
      <c r="P226" s="269"/>
      <c r="Q226" s="269"/>
      <c r="R226" s="269">
        <v>11</v>
      </c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 t="shared" si="71"/>
        <v>110</v>
      </c>
    </row>
    <row r="227" spans="1:35" ht="18.75" x14ac:dyDescent="0.25">
      <c r="A227" s="315"/>
      <c r="B227" s="297" t="s">
        <v>72</v>
      </c>
      <c r="C227" s="298"/>
      <c r="D227" s="182">
        <f t="shared" ref="D227:AG227" si="72">SUM(D212:D223,D226)</f>
        <v>300</v>
      </c>
      <c r="E227" s="182">
        <f t="shared" si="72"/>
        <v>260</v>
      </c>
      <c r="F227" s="182">
        <f t="shared" si="72"/>
        <v>240</v>
      </c>
      <c r="G227" s="182">
        <f t="shared" si="72"/>
        <v>0</v>
      </c>
      <c r="H227" s="182">
        <f t="shared" si="72"/>
        <v>330</v>
      </c>
      <c r="I227" s="182">
        <f t="shared" si="72"/>
        <v>0</v>
      </c>
      <c r="J227" s="182">
        <f t="shared" si="72"/>
        <v>0</v>
      </c>
      <c r="K227" s="182">
        <f t="shared" si="72"/>
        <v>280</v>
      </c>
      <c r="L227" s="182">
        <f t="shared" si="72"/>
        <v>315</v>
      </c>
      <c r="M227" s="182">
        <f t="shared" si="72"/>
        <v>230</v>
      </c>
      <c r="N227" s="182">
        <f t="shared" si="72"/>
        <v>197</v>
      </c>
      <c r="O227" s="182">
        <f t="shared" si="72"/>
        <v>376</v>
      </c>
      <c r="P227" s="182">
        <f t="shared" si="72"/>
        <v>0</v>
      </c>
      <c r="Q227" s="182">
        <f t="shared" si="72"/>
        <v>0</v>
      </c>
      <c r="R227" s="182">
        <f t="shared" si="72"/>
        <v>242</v>
      </c>
      <c r="S227" s="182">
        <f t="shared" si="72"/>
        <v>0</v>
      </c>
      <c r="T227" s="182">
        <f t="shared" si="72"/>
        <v>0</v>
      </c>
      <c r="U227" s="182">
        <f t="shared" si="72"/>
        <v>0</v>
      </c>
      <c r="V227" s="182">
        <f t="shared" si="72"/>
        <v>0</v>
      </c>
      <c r="W227" s="182">
        <f t="shared" si="72"/>
        <v>0</v>
      </c>
      <c r="X227" s="182">
        <f t="shared" si="72"/>
        <v>0</v>
      </c>
      <c r="Y227" s="182">
        <f t="shared" si="72"/>
        <v>0</v>
      </c>
      <c r="Z227" s="182">
        <f t="shared" si="72"/>
        <v>0</v>
      </c>
      <c r="AA227" s="182">
        <f t="shared" si="72"/>
        <v>0</v>
      </c>
      <c r="AB227" s="182">
        <f t="shared" si="72"/>
        <v>0</v>
      </c>
      <c r="AC227" s="182">
        <f t="shared" si="72"/>
        <v>0</v>
      </c>
      <c r="AD227" s="182">
        <f t="shared" si="72"/>
        <v>0</v>
      </c>
      <c r="AE227" s="182">
        <f t="shared" si="72"/>
        <v>0</v>
      </c>
      <c r="AF227" s="182">
        <f t="shared" si="72"/>
        <v>0</v>
      </c>
      <c r="AG227" s="182">
        <f t="shared" si="72"/>
        <v>0</v>
      </c>
      <c r="AH227" s="150">
        <f t="shared" si="71"/>
        <v>2770</v>
      </c>
    </row>
    <row r="228" spans="1:35" ht="18.75" x14ac:dyDescent="0.25">
      <c r="A228" s="315"/>
      <c r="B228" s="299" t="s">
        <v>71</v>
      </c>
      <c r="C228" s="300"/>
      <c r="D228" s="270">
        <v>300</v>
      </c>
      <c r="E228" s="270">
        <v>260</v>
      </c>
      <c r="F228" s="270">
        <v>240</v>
      </c>
      <c r="G228" s="181"/>
      <c r="H228" s="284">
        <v>330</v>
      </c>
      <c r="I228" s="104"/>
      <c r="J228" s="104"/>
      <c r="K228" s="270">
        <v>280</v>
      </c>
      <c r="L228" s="270">
        <v>315</v>
      </c>
      <c r="M228" s="270">
        <v>230</v>
      </c>
      <c r="N228" s="270">
        <v>197</v>
      </c>
      <c r="O228" s="270">
        <v>376</v>
      </c>
      <c r="P228" s="270"/>
      <c r="Q228" s="270"/>
      <c r="R228" s="270">
        <v>242</v>
      </c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 t="shared" si="71"/>
        <v>2770</v>
      </c>
    </row>
    <row r="229" spans="1:35" ht="18.75" x14ac:dyDescent="0.25">
      <c r="A229" s="315"/>
      <c r="B229" s="301" t="s">
        <v>115</v>
      </c>
      <c r="C229" s="302"/>
      <c r="D229" s="270">
        <v>400</v>
      </c>
      <c r="E229" s="270">
        <v>400</v>
      </c>
      <c r="F229" s="270">
        <v>400</v>
      </c>
      <c r="G229" s="270">
        <v>0</v>
      </c>
      <c r="H229" s="270">
        <v>400</v>
      </c>
      <c r="I229" s="270">
        <v>0</v>
      </c>
      <c r="J229" s="270">
        <v>0</v>
      </c>
      <c r="K229" s="270">
        <v>400</v>
      </c>
      <c r="L229" s="270">
        <v>400</v>
      </c>
      <c r="M229" s="270">
        <v>400</v>
      </c>
      <c r="N229" s="270">
        <v>400</v>
      </c>
      <c r="O229" s="270">
        <v>400</v>
      </c>
      <c r="P229" s="270">
        <v>0</v>
      </c>
      <c r="Q229" s="270">
        <v>0</v>
      </c>
      <c r="R229" s="270">
        <v>400</v>
      </c>
      <c r="S229" s="270">
        <v>400</v>
      </c>
      <c r="T229" s="270">
        <v>400</v>
      </c>
      <c r="U229" s="270">
        <v>400</v>
      </c>
      <c r="V229" s="270">
        <v>400</v>
      </c>
      <c r="W229" s="270">
        <v>0</v>
      </c>
      <c r="X229" s="270">
        <v>0</v>
      </c>
      <c r="Y229" s="270">
        <v>400</v>
      </c>
      <c r="Z229" s="270">
        <v>400</v>
      </c>
      <c r="AA229" s="270">
        <v>400</v>
      </c>
      <c r="AB229" s="270">
        <v>400</v>
      </c>
      <c r="AC229" s="270">
        <v>400</v>
      </c>
      <c r="AD229" s="270">
        <v>0</v>
      </c>
      <c r="AE229" s="270">
        <v>0</v>
      </c>
      <c r="AF229" s="270">
        <v>400</v>
      </c>
      <c r="AG229" s="270">
        <v>400</v>
      </c>
      <c r="AH229" s="146">
        <f t="shared" si="71"/>
        <v>8400</v>
      </c>
    </row>
    <row r="230" spans="1:35" ht="18.75" x14ac:dyDescent="0.25">
      <c r="A230" s="315"/>
      <c r="B230" s="301" t="s">
        <v>125</v>
      </c>
      <c r="C230" s="302"/>
      <c r="D230" s="104">
        <f t="shared" ref="D230:AG230" si="73">D229-D228</f>
        <v>100</v>
      </c>
      <c r="E230" s="104">
        <f t="shared" si="73"/>
        <v>140</v>
      </c>
      <c r="F230" s="104">
        <f t="shared" si="73"/>
        <v>160</v>
      </c>
      <c r="G230" s="104">
        <f t="shared" si="73"/>
        <v>0</v>
      </c>
      <c r="H230" s="104">
        <f t="shared" si="73"/>
        <v>70</v>
      </c>
      <c r="I230" s="104">
        <f t="shared" si="73"/>
        <v>0</v>
      </c>
      <c r="J230" s="104">
        <f t="shared" si="73"/>
        <v>0</v>
      </c>
      <c r="K230" s="104">
        <f t="shared" si="73"/>
        <v>120</v>
      </c>
      <c r="L230" s="104">
        <f t="shared" si="73"/>
        <v>85</v>
      </c>
      <c r="M230" s="104">
        <f t="shared" si="73"/>
        <v>170</v>
      </c>
      <c r="N230" s="104">
        <f t="shared" si="73"/>
        <v>203</v>
      </c>
      <c r="O230" s="104">
        <f t="shared" si="73"/>
        <v>24</v>
      </c>
      <c r="P230" s="104">
        <f t="shared" si="73"/>
        <v>0</v>
      </c>
      <c r="Q230" s="104">
        <f t="shared" si="73"/>
        <v>0</v>
      </c>
      <c r="R230" s="104">
        <f t="shared" si="73"/>
        <v>158</v>
      </c>
      <c r="S230" s="104">
        <f t="shared" si="73"/>
        <v>400</v>
      </c>
      <c r="T230" s="104">
        <f t="shared" si="73"/>
        <v>400</v>
      </c>
      <c r="U230" s="104">
        <f t="shared" si="73"/>
        <v>400</v>
      </c>
      <c r="V230" s="104">
        <f t="shared" si="73"/>
        <v>400</v>
      </c>
      <c r="W230" s="104">
        <f t="shared" si="73"/>
        <v>0</v>
      </c>
      <c r="X230" s="104">
        <f t="shared" si="73"/>
        <v>0</v>
      </c>
      <c r="Y230" s="104">
        <f t="shared" si="73"/>
        <v>400</v>
      </c>
      <c r="Z230" s="104">
        <f t="shared" si="73"/>
        <v>400</v>
      </c>
      <c r="AA230" s="104">
        <f t="shared" si="73"/>
        <v>400</v>
      </c>
      <c r="AB230" s="104">
        <f t="shared" si="73"/>
        <v>400</v>
      </c>
      <c r="AC230" s="104">
        <f t="shared" si="73"/>
        <v>400</v>
      </c>
      <c r="AD230" s="104">
        <f t="shared" si="73"/>
        <v>0</v>
      </c>
      <c r="AE230" s="104">
        <f t="shared" si="73"/>
        <v>0</v>
      </c>
      <c r="AF230" s="104">
        <f t="shared" si="73"/>
        <v>400</v>
      </c>
      <c r="AG230" s="104">
        <f t="shared" si="73"/>
        <v>400</v>
      </c>
      <c r="AH230" s="153">
        <f t="shared" si="71"/>
        <v>5630</v>
      </c>
    </row>
    <row r="231" spans="1:35" ht="18.75" x14ac:dyDescent="0.25">
      <c r="A231" s="315"/>
      <c r="B231" s="301" t="s">
        <v>197</v>
      </c>
      <c r="C231" s="302"/>
      <c r="D231" s="104">
        <f t="shared" ref="D231:AG231" si="74">D229-D227</f>
        <v>100</v>
      </c>
      <c r="E231" s="104">
        <f t="shared" si="74"/>
        <v>140</v>
      </c>
      <c r="F231" s="104">
        <f t="shared" si="74"/>
        <v>160</v>
      </c>
      <c r="G231" s="104">
        <f t="shared" si="74"/>
        <v>0</v>
      </c>
      <c r="H231" s="104">
        <f t="shared" si="74"/>
        <v>70</v>
      </c>
      <c r="I231" s="104">
        <f t="shared" si="74"/>
        <v>0</v>
      </c>
      <c r="J231" s="104">
        <f t="shared" si="74"/>
        <v>0</v>
      </c>
      <c r="K231" s="104">
        <f t="shared" si="74"/>
        <v>120</v>
      </c>
      <c r="L231" s="104">
        <f t="shared" si="74"/>
        <v>85</v>
      </c>
      <c r="M231" s="104">
        <f t="shared" si="74"/>
        <v>170</v>
      </c>
      <c r="N231" s="104">
        <f t="shared" si="74"/>
        <v>203</v>
      </c>
      <c r="O231" s="104">
        <f t="shared" si="74"/>
        <v>24</v>
      </c>
      <c r="P231" s="104">
        <f t="shared" si="74"/>
        <v>0</v>
      </c>
      <c r="Q231" s="104">
        <f t="shared" si="74"/>
        <v>0</v>
      </c>
      <c r="R231" s="104">
        <f t="shared" si="74"/>
        <v>158</v>
      </c>
      <c r="S231" s="104">
        <f t="shared" si="74"/>
        <v>400</v>
      </c>
      <c r="T231" s="104">
        <f t="shared" si="74"/>
        <v>400</v>
      </c>
      <c r="U231" s="104">
        <f t="shared" si="74"/>
        <v>400</v>
      </c>
      <c r="V231" s="104">
        <f t="shared" si="74"/>
        <v>400</v>
      </c>
      <c r="W231" s="104">
        <f t="shared" si="74"/>
        <v>0</v>
      </c>
      <c r="X231" s="104">
        <f t="shared" si="74"/>
        <v>0</v>
      </c>
      <c r="Y231" s="104">
        <f t="shared" si="74"/>
        <v>400</v>
      </c>
      <c r="Z231" s="104">
        <f t="shared" si="74"/>
        <v>400</v>
      </c>
      <c r="AA231" s="104">
        <f t="shared" si="74"/>
        <v>400</v>
      </c>
      <c r="AB231" s="104">
        <f t="shared" si="74"/>
        <v>400</v>
      </c>
      <c r="AC231" s="104">
        <f t="shared" si="74"/>
        <v>400</v>
      </c>
      <c r="AD231" s="104">
        <f t="shared" si="74"/>
        <v>0</v>
      </c>
      <c r="AE231" s="104">
        <f t="shared" si="74"/>
        <v>0</v>
      </c>
      <c r="AF231" s="104">
        <f t="shared" si="74"/>
        <v>400</v>
      </c>
      <c r="AG231" s="104">
        <f t="shared" si="74"/>
        <v>400</v>
      </c>
      <c r="AH231" s="153">
        <f t="shared" si="71"/>
        <v>5630</v>
      </c>
    </row>
    <row r="232" spans="1:35" ht="16.5" thickBot="1" x14ac:dyDescent="0.3">
      <c r="A232" s="315"/>
      <c r="B232" s="303" t="s">
        <v>116</v>
      </c>
      <c r="C232" s="304"/>
      <c r="D232" s="104">
        <f t="shared" ref="D232:AG232" si="75">D213+D215+D217+D219+D221+D223</f>
        <v>0</v>
      </c>
      <c r="E232" s="104">
        <f t="shared" si="75"/>
        <v>0</v>
      </c>
      <c r="F232" s="104">
        <f t="shared" si="75"/>
        <v>0</v>
      </c>
      <c r="G232" s="104">
        <f t="shared" si="75"/>
        <v>0</v>
      </c>
      <c r="H232" s="104">
        <f t="shared" si="75"/>
        <v>0</v>
      </c>
      <c r="I232" s="104">
        <f t="shared" si="75"/>
        <v>0</v>
      </c>
      <c r="J232" s="104">
        <f t="shared" si="75"/>
        <v>0</v>
      </c>
      <c r="K232" s="104">
        <f t="shared" si="75"/>
        <v>0</v>
      </c>
      <c r="L232" s="104">
        <f t="shared" si="75"/>
        <v>0</v>
      </c>
      <c r="M232" s="104">
        <f t="shared" si="75"/>
        <v>0</v>
      </c>
      <c r="N232" s="104">
        <f t="shared" si="75"/>
        <v>0</v>
      </c>
      <c r="O232" s="104">
        <f t="shared" si="75"/>
        <v>0</v>
      </c>
      <c r="P232" s="104">
        <f t="shared" si="75"/>
        <v>0</v>
      </c>
      <c r="Q232" s="104">
        <f t="shared" si="75"/>
        <v>0</v>
      </c>
      <c r="R232" s="104">
        <f t="shared" si="75"/>
        <v>0</v>
      </c>
      <c r="S232" s="104">
        <f t="shared" si="75"/>
        <v>0</v>
      </c>
      <c r="T232" s="104">
        <f t="shared" si="75"/>
        <v>0</v>
      </c>
      <c r="U232" s="104">
        <f t="shared" si="75"/>
        <v>0</v>
      </c>
      <c r="V232" s="104">
        <f t="shared" si="75"/>
        <v>0</v>
      </c>
      <c r="W232" s="104">
        <f t="shared" si="75"/>
        <v>0</v>
      </c>
      <c r="X232" s="104">
        <f t="shared" si="75"/>
        <v>0</v>
      </c>
      <c r="Y232" s="104">
        <f t="shared" si="75"/>
        <v>0</v>
      </c>
      <c r="Z232" s="104">
        <f t="shared" si="75"/>
        <v>0</v>
      </c>
      <c r="AA232" s="104">
        <f t="shared" si="75"/>
        <v>0</v>
      </c>
      <c r="AB232" s="104">
        <f t="shared" si="75"/>
        <v>0</v>
      </c>
      <c r="AC232" s="104">
        <f t="shared" si="75"/>
        <v>0</v>
      </c>
      <c r="AD232" s="104">
        <f t="shared" si="75"/>
        <v>0</v>
      </c>
      <c r="AE232" s="104">
        <f t="shared" si="75"/>
        <v>0</v>
      </c>
      <c r="AF232" s="104">
        <f t="shared" si="75"/>
        <v>0</v>
      </c>
      <c r="AG232" s="104">
        <f t="shared" si="75"/>
        <v>0</v>
      </c>
      <c r="AH232" s="149">
        <f t="shared" si="71"/>
        <v>0</v>
      </c>
    </row>
    <row r="233" spans="1:35" ht="15.75" thickBot="1" x14ac:dyDescent="0.3">
      <c r="A233" s="316"/>
      <c r="B233" s="101"/>
      <c r="C233" s="102"/>
      <c r="D233" s="272"/>
      <c r="E233" s="272"/>
      <c r="F233" s="272"/>
      <c r="G233" s="101"/>
      <c r="H233" s="101"/>
      <c r="I233" s="101"/>
      <c r="J233" s="101"/>
      <c r="K233" s="272"/>
      <c r="L233" s="272"/>
      <c r="M233" s="272"/>
      <c r="N233" s="272"/>
      <c r="O233" s="272"/>
      <c r="P233" s="272"/>
      <c r="Q233" s="272"/>
      <c r="R233" s="272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166</v>
      </c>
    </row>
    <row r="234" spans="1:35" ht="16.5" thickBot="1" x14ac:dyDescent="0.3">
      <c r="A234" s="314" t="s">
        <v>157</v>
      </c>
      <c r="B234" s="310" t="s">
        <v>2</v>
      </c>
      <c r="C234" s="311"/>
      <c r="D234" s="268">
        <v>0</v>
      </c>
      <c r="E234" s="268">
        <v>0</v>
      </c>
      <c r="F234" s="268">
        <v>0</v>
      </c>
      <c r="G234" s="109"/>
      <c r="H234" s="109">
        <v>0</v>
      </c>
      <c r="I234" s="109"/>
      <c r="J234" s="109"/>
      <c r="K234" s="268">
        <v>0</v>
      </c>
      <c r="L234" s="268">
        <v>0</v>
      </c>
      <c r="M234" s="268">
        <v>0</v>
      </c>
      <c r="N234" s="268">
        <v>0</v>
      </c>
      <c r="O234" s="268">
        <v>0</v>
      </c>
      <c r="P234" s="268"/>
      <c r="Q234" s="268"/>
      <c r="R234" s="268">
        <v>0</v>
      </c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 t="shared" ref="AH234:AH255" si="76">SUM(D234:AG234)</f>
        <v>0</v>
      </c>
    </row>
    <row r="235" spans="1:35" ht="15.75" x14ac:dyDescent="0.25">
      <c r="A235" s="315"/>
      <c r="B235" s="296" t="s">
        <v>3</v>
      </c>
      <c r="C235" s="99" t="s">
        <v>102</v>
      </c>
      <c r="D235" s="269">
        <v>30</v>
      </c>
      <c r="E235" s="269">
        <v>35</v>
      </c>
      <c r="F235" s="269">
        <v>35</v>
      </c>
      <c r="G235" s="181"/>
      <c r="H235" s="269">
        <v>48</v>
      </c>
      <c r="I235" s="181"/>
      <c r="J235" s="181"/>
      <c r="K235" s="269">
        <v>53</v>
      </c>
      <c r="L235" s="269">
        <v>25</v>
      </c>
      <c r="M235" s="269">
        <v>43</v>
      </c>
      <c r="N235" s="269">
        <v>29</v>
      </c>
      <c r="O235" s="269">
        <v>43</v>
      </c>
      <c r="P235" s="269"/>
      <c r="Q235" s="269"/>
      <c r="R235" s="269">
        <v>54</v>
      </c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 t="shared" si="76"/>
        <v>395</v>
      </c>
    </row>
    <row r="236" spans="1:35" ht="15.75" x14ac:dyDescent="0.25">
      <c r="A236" s="315"/>
      <c r="B236" s="296"/>
      <c r="C236" s="99" t="s">
        <v>103</v>
      </c>
      <c r="D236" s="269">
        <v>0</v>
      </c>
      <c r="E236" s="269">
        <v>0</v>
      </c>
      <c r="F236" s="269">
        <v>0</v>
      </c>
      <c r="G236" s="181"/>
      <c r="H236" s="269">
        <v>0</v>
      </c>
      <c r="I236" s="181"/>
      <c r="J236" s="181"/>
      <c r="K236" s="269">
        <v>0</v>
      </c>
      <c r="L236" s="269">
        <v>0</v>
      </c>
      <c r="M236" s="269">
        <v>0</v>
      </c>
      <c r="N236" s="269">
        <v>0</v>
      </c>
      <c r="O236" s="269">
        <v>0</v>
      </c>
      <c r="P236" s="269"/>
      <c r="Q236" s="269"/>
      <c r="R236" s="269">
        <v>0</v>
      </c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 t="shared" si="76"/>
        <v>0</v>
      </c>
    </row>
    <row r="237" spans="1:35" ht="15.75" x14ac:dyDescent="0.25">
      <c r="A237" s="315"/>
      <c r="B237" s="296"/>
      <c r="C237" s="99" t="s">
        <v>117</v>
      </c>
      <c r="D237" s="269">
        <v>24</v>
      </c>
      <c r="E237" s="269">
        <v>24</v>
      </c>
      <c r="F237" s="269">
        <v>17</v>
      </c>
      <c r="G237" s="181"/>
      <c r="H237" s="269">
        <v>21</v>
      </c>
      <c r="I237" s="181"/>
      <c r="J237" s="181"/>
      <c r="K237" s="269">
        <v>25</v>
      </c>
      <c r="L237" s="269">
        <v>14</v>
      </c>
      <c r="M237" s="269">
        <v>19</v>
      </c>
      <c r="N237" s="269">
        <v>13</v>
      </c>
      <c r="O237" s="269">
        <v>25</v>
      </c>
      <c r="P237" s="269"/>
      <c r="Q237" s="269"/>
      <c r="R237" s="269">
        <v>26</v>
      </c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 t="shared" si="76"/>
        <v>208</v>
      </c>
    </row>
    <row r="238" spans="1:35" ht="15.75" x14ac:dyDescent="0.25">
      <c r="A238" s="315"/>
      <c r="B238" s="296"/>
      <c r="C238" s="99" t="s">
        <v>118</v>
      </c>
      <c r="D238" s="269">
        <v>0</v>
      </c>
      <c r="E238" s="269">
        <v>0</v>
      </c>
      <c r="F238" s="269">
        <v>0</v>
      </c>
      <c r="G238" s="181"/>
      <c r="H238" s="269">
        <v>0</v>
      </c>
      <c r="I238" s="181"/>
      <c r="J238" s="181"/>
      <c r="K238" s="269">
        <v>0</v>
      </c>
      <c r="L238" s="269">
        <v>0</v>
      </c>
      <c r="M238" s="269">
        <v>0</v>
      </c>
      <c r="N238" s="269">
        <v>0</v>
      </c>
      <c r="O238" s="269">
        <v>0</v>
      </c>
      <c r="P238" s="269"/>
      <c r="Q238" s="269"/>
      <c r="R238" s="269">
        <v>0</v>
      </c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 t="shared" si="76"/>
        <v>0</v>
      </c>
    </row>
    <row r="239" spans="1:35" ht="15.75" x14ac:dyDescent="0.25">
      <c r="A239" s="315"/>
      <c r="B239" s="296"/>
      <c r="C239" s="99" t="s">
        <v>104</v>
      </c>
      <c r="D239" s="269">
        <v>134</v>
      </c>
      <c r="E239" s="269">
        <v>150</v>
      </c>
      <c r="F239" s="269">
        <v>133</v>
      </c>
      <c r="G239" s="181"/>
      <c r="H239" s="269">
        <v>166</v>
      </c>
      <c r="I239" s="181"/>
      <c r="J239" s="181"/>
      <c r="K239" s="269">
        <v>130</v>
      </c>
      <c r="L239" s="269">
        <v>123</v>
      </c>
      <c r="M239" s="269">
        <v>139</v>
      </c>
      <c r="N239" s="269">
        <v>139</v>
      </c>
      <c r="O239" s="269">
        <v>154</v>
      </c>
      <c r="P239" s="269"/>
      <c r="Q239" s="269"/>
      <c r="R239" s="269">
        <v>149</v>
      </c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 t="shared" si="76"/>
        <v>1417</v>
      </c>
    </row>
    <row r="240" spans="1:35" ht="15.75" x14ac:dyDescent="0.25">
      <c r="A240" s="315"/>
      <c r="B240" s="296"/>
      <c r="C240" s="99" t="s">
        <v>105</v>
      </c>
      <c r="D240" s="269">
        <v>0</v>
      </c>
      <c r="E240" s="269">
        <v>0</v>
      </c>
      <c r="F240" s="269">
        <v>0</v>
      </c>
      <c r="G240" s="181"/>
      <c r="H240" s="269">
        <v>0</v>
      </c>
      <c r="I240" s="181"/>
      <c r="J240" s="181"/>
      <c r="K240" s="269">
        <v>0</v>
      </c>
      <c r="L240" s="269">
        <v>0</v>
      </c>
      <c r="M240" s="269">
        <v>0</v>
      </c>
      <c r="N240" s="269">
        <v>0</v>
      </c>
      <c r="O240" s="269">
        <v>0</v>
      </c>
      <c r="P240" s="269"/>
      <c r="Q240" s="269"/>
      <c r="R240" s="269">
        <v>0</v>
      </c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 t="shared" si="76"/>
        <v>0</v>
      </c>
    </row>
    <row r="241" spans="1:35" ht="15.75" x14ac:dyDescent="0.25">
      <c r="A241" s="315"/>
      <c r="B241" s="296"/>
      <c r="C241" s="99" t="s">
        <v>106</v>
      </c>
      <c r="D241" s="269">
        <v>37</v>
      </c>
      <c r="E241" s="269">
        <v>39</v>
      </c>
      <c r="F241" s="269">
        <v>42</v>
      </c>
      <c r="G241" s="181"/>
      <c r="H241" s="269">
        <v>41</v>
      </c>
      <c r="I241" s="181"/>
      <c r="J241" s="181"/>
      <c r="K241" s="269">
        <v>35</v>
      </c>
      <c r="L241" s="269">
        <v>23</v>
      </c>
      <c r="M241" s="269">
        <v>26</v>
      </c>
      <c r="N241" s="269">
        <v>23</v>
      </c>
      <c r="O241" s="269">
        <v>34</v>
      </c>
      <c r="P241" s="269"/>
      <c r="Q241" s="269"/>
      <c r="R241" s="269">
        <v>38</v>
      </c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 t="shared" si="76"/>
        <v>338</v>
      </c>
    </row>
    <row r="242" spans="1:35" ht="15.75" x14ac:dyDescent="0.25">
      <c r="A242" s="315"/>
      <c r="B242" s="296"/>
      <c r="C242" s="99" t="s">
        <v>107</v>
      </c>
      <c r="D242" s="269">
        <v>0</v>
      </c>
      <c r="E242" s="269">
        <v>0</v>
      </c>
      <c r="F242" s="269">
        <v>0</v>
      </c>
      <c r="G242" s="181"/>
      <c r="H242" s="269">
        <v>0</v>
      </c>
      <c r="I242" s="181"/>
      <c r="J242" s="181"/>
      <c r="K242" s="269">
        <v>0</v>
      </c>
      <c r="L242" s="269">
        <v>0</v>
      </c>
      <c r="M242" s="269">
        <v>0</v>
      </c>
      <c r="N242" s="269">
        <v>0</v>
      </c>
      <c r="O242" s="269">
        <v>0</v>
      </c>
      <c r="P242" s="269"/>
      <c r="Q242" s="269"/>
      <c r="R242" s="269">
        <v>0</v>
      </c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 t="shared" si="76"/>
        <v>0</v>
      </c>
    </row>
    <row r="243" spans="1:35" ht="15.75" x14ac:dyDescent="0.25">
      <c r="A243" s="315"/>
      <c r="B243" s="296"/>
      <c r="C243" s="99" t="s">
        <v>108</v>
      </c>
      <c r="D243" s="269">
        <v>32</v>
      </c>
      <c r="E243" s="269">
        <v>41</v>
      </c>
      <c r="F243" s="269">
        <v>31</v>
      </c>
      <c r="G243" s="181"/>
      <c r="H243" s="269">
        <v>38</v>
      </c>
      <c r="I243" s="181"/>
      <c r="J243" s="181"/>
      <c r="K243" s="269">
        <v>44</v>
      </c>
      <c r="L243" s="269">
        <v>41</v>
      </c>
      <c r="M243" s="269">
        <v>38</v>
      </c>
      <c r="N243" s="269">
        <v>38</v>
      </c>
      <c r="O243" s="269">
        <v>34</v>
      </c>
      <c r="P243" s="269"/>
      <c r="Q243" s="269"/>
      <c r="R243" s="269">
        <v>44</v>
      </c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 t="shared" si="76"/>
        <v>381</v>
      </c>
    </row>
    <row r="244" spans="1:35" ht="15.75" x14ac:dyDescent="0.25">
      <c r="A244" s="315"/>
      <c r="B244" s="296"/>
      <c r="C244" s="99" t="s">
        <v>109</v>
      </c>
      <c r="D244" s="269">
        <v>0</v>
      </c>
      <c r="E244" s="269">
        <v>0</v>
      </c>
      <c r="F244" s="269">
        <v>0</v>
      </c>
      <c r="G244" s="181"/>
      <c r="H244" s="269">
        <v>0</v>
      </c>
      <c r="I244" s="181"/>
      <c r="J244" s="181"/>
      <c r="K244" s="269">
        <v>0</v>
      </c>
      <c r="L244" s="269">
        <v>0</v>
      </c>
      <c r="M244" s="269">
        <v>0</v>
      </c>
      <c r="N244" s="269">
        <v>0</v>
      </c>
      <c r="O244" s="269">
        <v>0</v>
      </c>
      <c r="P244" s="269"/>
      <c r="Q244" s="269"/>
      <c r="R244" s="269">
        <v>0</v>
      </c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 t="shared" si="76"/>
        <v>0</v>
      </c>
    </row>
    <row r="245" spans="1:35" ht="15.75" x14ac:dyDescent="0.25">
      <c r="A245" s="315"/>
      <c r="B245" s="296"/>
      <c r="C245" s="99" t="s">
        <v>110</v>
      </c>
      <c r="D245" s="269">
        <v>10</v>
      </c>
      <c r="E245" s="269">
        <v>10</v>
      </c>
      <c r="F245" s="269">
        <v>7</v>
      </c>
      <c r="G245" s="181"/>
      <c r="H245" s="269">
        <v>12</v>
      </c>
      <c r="I245" s="181"/>
      <c r="J245" s="181"/>
      <c r="K245" s="269">
        <v>9</v>
      </c>
      <c r="L245" s="269">
        <v>10</v>
      </c>
      <c r="M245" s="269">
        <v>9</v>
      </c>
      <c r="N245" s="269">
        <v>12</v>
      </c>
      <c r="O245" s="269">
        <v>13</v>
      </c>
      <c r="P245" s="269"/>
      <c r="Q245" s="269"/>
      <c r="R245" s="269">
        <v>6</v>
      </c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 t="shared" si="76"/>
        <v>98</v>
      </c>
    </row>
    <row r="246" spans="1:35" ht="15.75" x14ac:dyDescent="0.25">
      <c r="A246" s="315"/>
      <c r="B246" s="296"/>
      <c r="C246" s="99" t="s">
        <v>111</v>
      </c>
      <c r="D246" s="269">
        <v>0</v>
      </c>
      <c r="E246" s="269">
        <v>0</v>
      </c>
      <c r="F246" s="269">
        <v>0</v>
      </c>
      <c r="G246" s="181"/>
      <c r="H246" s="269">
        <v>0</v>
      </c>
      <c r="I246" s="181"/>
      <c r="J246" s="181"/>
      <c r="K246" s="269">
        <v>0</v>
      </c>
      <c r="L246" s="269">
        <v>0</v>
      </c>
      <c r="M246" s="269">
        <v>0</v>
      </c>
      <c r="N246" s="269">
        <v>0</v>
      </c>
      <c r="O246" s="269">
        <v>0</v>
      </c>
      <c r="P246" s="269"/>
      <c r="Q246" s="269"/>
      <c r="R246" s="269">
        <v>0</v>
      </c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 t="shared" si="76"/>
        <v>0</v>
      </c>
    </row>
    <row r="247" spans="1:35" ht="15.75" x14ac:dyDescent="0.25">
      <c r="A247" s="315"/>
      <c r="B247" s="296"/>
      <c r="C247" s="99" t="s">
        <v>112</v>
      </c>
      <c r="D247" s="269">
        <v>32</v>
      </c>
      <c r="E247" s="269">
        <v>28</v>
      </c>
      <c r="F247" s="269">
        <v>26</v>
      </c>
      <c r="G247" s="181"/>
      <c r="H247" s="269">
        <v>24</v>
      </c>
      <c r="I247" s="181"/>
      <c r="J247" s="181"/>
      <c r="K247" s="269">
        <v>21</v>
      </c>
      <c r="L247" s="269">
        <v>19</v>
      </c>
      <c r="M247" s="269">
        <v>26</v>
      </c>
      <c r="N247" s="269">
        <v>29</v>
      </c>
      <c r="O247" s="269">
        <v>29</v>
      </c>
      <c r="P247" s="269"/>
      <c r="Q247" s="269"/>
      <c r="R247" s="269">
        <v>28</v>
      </c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 t="shared" si="76"/>
        <v>262</v>
      </c>
    </row>
    <row r="248" spans="1:35" ht="15.75" x14ac:dyDescent="0.25">
      <c r="A248" s="315"/>
      <c r="B248" s="296"/>
      <c r="C248" s="99" t="s">
        <v>113</v>
      </c>
      <c r="D248" s="269">
        <v>0</v>
      </c>
      <c r="E248" s="269">
        <v>2</v>
      </c>
      <c r="F248" s="269">
        <v>3</v>
      </c>
      <c r="G248" s="181"/>
      <c r="H248" s="269">
        <v>2</v>
      </c>
      <c r="I248" s="181"/>
      <c r="J248" s="181"/>
      <c r="K248" s="269">
        <v>1</v>
      </c>
      <c r="L248" s="269">
        <v>1</v>
      </c>
      <c r="M248" s="269">
        <v>0</v>
      </c>
      <c r="N248" s="269">
        <v>1</v>
      </c>
      <c r="O248" s="269">
        <v>2</v>
      </c>
      <c r="P248" s="269"/>
      <c r="Q248" s="269"/>
      <c r="R248" s="269">
        <v>3</v>
      </c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 t="shared" si="76"/>
        <v>15</v>
      </c>
    </row>
    <row r="249" spans="1:35" ht="16.5" thickBot="1" x14ac:dyDescent="0.3">
      <c r="A249" s="315"/>
      <c r="B249" s="296"/>
      <c r="C249" s="100" t="s">
        <v>114</v>
      </c>
      <c r="D249" s="269">
        <v>4</v>
      </c>
      <c r="E249" s="269">
        <v>1</v>
      </c>
      <c r="F249" s="269">
        <v>6</v>
      </c>
      <c r="G249" s="258"/>
      <c r="H249" s="269">
        <v>3</v>
      </c>
      <c r="I249" s="181"/>
      <c r="J249" s="181"/>
      <c r="K249" s="269">
        <v>2</v>
      </c>
      <c r="L249" s="269">
        <v>0</v>
      </c>
      <c r="M249" s="269">
        <v>8</v>
      </c>
      <c r="N249" s="269">
        <v>3</v>
      </c>
      <c r="O249" s="269">
        <v>7</v>
      </c>
      <c r="P249" s="269"/>
      <c r="Q249" s="269"/>
      <c r="R249" s="269">
        <v>2</v>
      </c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 t="shared" si="76"/>
        <v>36</v>
      </c>
    </row>
    <row r="250" spans="1:35" ht="18.75" x14ac:dyDescent="0.25">
      <c r="A250" s="315"/>
      <c r="B250" s="297" t="s">
        <v>72</v>
      </c>
      <c r="C250" s="298"/>
      <c r="D250" s="182">
        <f t="shared" ref="D250:AG250" si="77">SUM(D235:D246,D249)</f>
        <v>271</v>
      </c>
      <c r="E250" s="182">
        <f t="shared" si="77"/>
        <v>300</v>
      </c>
      <c r="F250" s="182">
        <f t="shared" si="77"/>
        <v>271</v>
      </c>
      <c r="G250" s="182">
        <f t="shared" si="77"/>
        <v>0</v>
      </c>
      <c r="H250" s="182">
        <f t="shared" si="77"/>
        <v>329</v>
      </c>
      <c r="I250" s="182">
        <f t="shared" si="77"/>
        <v>0</v>
      </c>
      <c r="J250" s="182">
        <f t="shared" si="77"/>
        <v>0</v>
      </c>
      <c r="K250" s="182">
        <f t="shared" si="77"/>
        <v>298</v>
      </c>
      <c r="L250" s="182">
        <f t="shared" si="77"/>
        <v>236</v>
      </c>
      <c r="M250" s="182">
        <f t="shared" si="77"/>
        <v>282</v>
      </c>
      <c r="N250" s="182">
        <f t="shared" si="77"/>
        <v>257</v>
      </c>
      <c r="O250" s="182">
        <f t="shared" si="77"/>
        <v>310</v>
      </c>
      <c r="P250" s="182">
        <f t="shared" si="77"/>
        <v>0</v>
      </c>
      <c r="Q250" s="182">
        <f t="shared" si="77"/>
        <v>0</v>
      </c>
      <c r="R250" s="182">
        <f t="shared" si="77"/>
        <v>319</v>
      </c>
      <c r="S250" s="182">
        <f t="shared" si="77"/>
        <v>0</v>
      </c>
      <c r="T250" s="182">
        <f t="shared" si="77"/>
        <v>0</v>
      </c>
      <c r="U250" s="182">
        <f t="shared" si="77"/>
        <v>0</v>
      </c>
      <c r="V250" s="182">
        <f t="shared" si="77"/>
        <v>0</v>
      </c>
      <c r="W250" s="182">
        <f t="shared" si="77"/>
        <v>0</v>
      </c>
      <c r="X250" s="182">
        <f t="shared" si="77"/>
        <v>0</v>
      </c>
      <c r="Y250" s="182">
        <f t="shared" si="77"/>
        <v>0</v>
      </c>
      <c r="Z250" s="182">
        <f t="shared" si="77"/>
        <v>0</v>
      </c>
      <c r="AA250" s="182">
        <f t="shared" si="77"/>
        <v>0</v>
      </c>
      <c r="AB250" s="182">
        <f t="shared" si="77"/>
        <v>0</v>
      </c>
      <c r="AC250" s="182">
        <f t="shared" si="77"/>
        <v>0</v>
      </c>
      <c r="AD250" s="182">
        <f t="shared" si="77"/>
        <v>0</v>
      </c>
      <c r="AE250" s="182">
        <f t="shared" si="77"/>
        <v>0</v>
      </c>
      <c r="AF250" s="182">
        <f t="shared" si="77"/>
        <v>0</v>
      </c>
      <c r="AG250" s="182">
        <f t="shared" si="77"/>
        <v>0</v>
      </c>
      <c r="AH250" s="150">
        <f t="shared" si="76"/>
        <v>2873</v>
      </c>
    </row>
    <row r="251" spans="1:35" ht="18.75" x14ac:dyDescent="0.25">
      <c r="A251" s="315"/>
      <c r="B251" s="299" t="s">
        <v>71</v>
      </c>
      <c r="C251" s="300"/>
      <c r="D251" s="270">
        <v>261</v>
      </c>
      <c r="E251" s="270">
        <v>299</v>
      </c>
      <c r="F251" s="270">
        <v>267</v>
      </c>
      <c r="G251" s="258"/>
      <c r="H251" s="104">
        <v>322</v>
      </c>
      <c r="I251" s="104"/>
      <c r="J251" s="104"/>
      <c r="K251" s="270">
        <v>286</v>
      </c>
      <c r="L251" s="270">
        <v>233</v>
      </c>
      <c r="M251" s="270">
        <v>279</v>
      </c>
      <c r="N251" s="270">
        <v>257</v>
      </c>
      <c r="O251" s="270">
        <v>310</v>
      </c>
      <c r="P251" s="270"/>
      <c r="Q251" s="270"/>
      <c r="R251" s="270">
        <v>305</v>
      </c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 t="shared" si="76"/>
        <v>2819</v>
      </c>
    </row>
    <row r="252" spans="1:35" ht="18.75" x14ac:dyDescent="0.25">
      <c r="A252" s="315"/>
      <c r="B252" s="301" t="s">
        <v>115</v>
      </c>
      <c r="C252" s="302"/>
      <c r="D252" s="270">
        <v>400</v>
      </c>
      <c r="E252" s="270">
        <v>400</v>
      </c>
      <c r="F252" s="270">
        <v>400</v>
      </c>
      <c r="G252" s="270">
        <v>0</v>
      </c>
      <c r="H252" s="270">
        <v>400</v>
      </c>
      <c r="I252" s="270">
        <v>0</v>
      </c>
      <c r="J252" s="270">
        <v>0</v>
      </c>
      <c r="K252" s="270">
        <v>400</v>
      </c>
      <c r="L252" s="270">
        <v>400</v>
      </c>
      <c r="M252" s="270">
        <v>400</v>
      </c>
      <c r="N252" s="270">
        <v>400</v>
      </c>
      <c r="O252" s="270">
        <v>400</v>
      </c>
      <c r="P252" s="270">
        <v>0</v>
      </c>
      <c r="Q252" s="270">
        <v>0</v>
      </c>
      <c r="R252" s="270">
        <v>400</v>
      </c>
      <c r="S252" s="270">
        <v>400</v>
      </c>
      <c r="T252" s="270">
        <v>400</v>
      </c>
      <c r="U252" s="270">
        <v>400</v>
      </c>
      <c r="V252" s="270">
        <v>400</v>
      </c>
      <c r="W252" s="270">
        <v>0</v>
      </c>
      <c r="X252" s="270">
        <v>0</v>
      </c>
      <c r="Y252" s="270">
        <v>400</v>
      </c>
      <c r="Z252" s="270">
        <v>400</v>
      </c>
      <c r="AA252" s="270">
        <v>400</v>
      </c>
      <c r="AB252" s="270">
        <v>400</v>
      </c>
      <c r="AC252" s="270">
        <v>400</v>
      </c>
      <c r="AD252" s="270">
        <v>0</v>
      </c>
      <c r="AE252" s="270">
        <v>0</v>
      </c>
      <c r="AF252" s="270">
        <v>400</v>
      </c>
      <c r="AG252" s="270">
        <v>400</v>
      </c>
      <c r="AH252" s="146">
        <f t="shared" si="76"/>
        <v>8400</v>
      </c>
    </row>
    <row r="253" spans="1:35" ht="18.75" x14ac:dyDescent="0.25">
      <c r="A253" s="315"/>
      <c r="B253" s="301" t="s">
        <v>125</v>
      </c>
      <c r="C253" s="302"/>
      <c r="D253" s="104">
        <f t="shared" ref="D253:AG253" si="78">D252-D251</f>
        <v>139</v>
      </c>
      <c r="E253" s="104">
        <f t="shared" si="78"/>
        <v>101</v>
      </c>
      <c r="F253" s="104">
        <f t="shared" si="78"/>
        <v>133</v>
      </c>
      <c r="G253" s="104">
        <f t="shared" si="78"/>
        <v>0</v>
      </c>
      <c r="H253" s="104">
        <f t="shared" si="78"/>
        <v>78</v>
      </c>
      <c r="I253" s="104">
        <f t="shared" si="78"/>
        <v>0</v>
      </c>
      <c r="J253" s="104">
        <f t="shared" si="78"/>
        <v>0</v>
      </c>
      <c r="K253" s="104">
        <f t="shared" si="78"/>
        <v>114</v>
      </c>
      <c r="L253" s="104">
        <f t="shared" si="78"/>
        <v>167</v>
      </c>
      <c r="M253" s="104">
        <f t="shared" si="78"/>
        <v>121</v>
      </c>
      <c r="N253" s="104">
        <f t="shared" si="78"/>
        <v>143</v>
      </c>
      <c r="O253" s="104">
        <f t="shared" si="78"/>
        <v>90</v>
      </c>
      <c r="P253" s="104">
        <f t="shared" si="78"/>
        <v>0</v>
      </c>
      <c r="Q253" s="104">
        <f t="shared" si="78"/>
        <v>0</v>
      </c>
      <c r="R253" s="104">
        <f t="shared" si="78"/>
        <v>95</v>
      </c>
      <c r="S253" s="104">
        <f t="shared" si="78"/>
        <v>400</v>
      </c>
      <c r="T253" s="104">
        <f t="shared" si="78"/>
        <v>400</v>
      </c>
      <c r="U253" s="104">
        <f t="shared" si="78"/>
        <v>400</v>
      </c>
      <c r="V253" s="104">
        <f t="shared" si="78"/>
        <v>400</v>
      </c>
      <c r="W253" s="104">
        <f t="shared" si="78"/>
        <v>0</v>
      </c>
      <c r="X253" s="104">
        <f t="shared" si="78"/>
        <v>0</v>
      </c>
      <c r="Y253" s="104">
        <f t="shared" si="78"/>
        <v>400</v>
      </c>
      <c r="Z253" s="104">
        <f t="shared" si="78"/>
        <v>400</v>
      </c>
      <c r="AA253" s="104">
        <f t="shared" si="78"/>
        <v>400</v>
      </c>
      <c r="AB253" s="104">
        <f t="shared" si="78"/>
        <v>400</v>
      </c>
      <c r="AC253" s="104">
        <f t="shared" si="78"/>
        <v>400</v>
      </c>
      <c r="AD253" s="104">
        <f t="shared" si="78"/>
        <v>0</v>
      </c>
      <c r="AE253" s="104">
        <f t="shared" si="78"/>
        <v>0</v>
      </c>
      <c r="AF253" s="104">
        <f t="shared" si="78"/>
        <v>400</v>
      </c>
      <c r="AG253" s="104">
        <f t="shared" si="78"/>
        <v>400</v>
      </c>
      <c r="AH253" s="153">
        <f t="shared" si="76"/>
        <v>5581</v>
      </c>
    </row>
    <row r="254" spans="1:35" ht="18.75" x14ac:dyDescent="0.25">
      <c r="A254" s="315"/>
      <c r="B254" s="301" t="s">
        <v>197</v>
      </c>
      <c r="C254" s="302"/>
      <c r="D254" s="104">
        <f t="shared" ref="D254:AG254" si="79">D252-D250</f>
        <v>129</v>
      </c>
      <c r="E254" s="104">
        <f t="shared" si="79"/>
        <v>100</v>
      </c>
      <c r="F254" s="104">
        <f t="shared" si="79"/>
        <v>129</v>
      </c>
      <c r="G254" s="104">
        <f t="shared" si="79"/>
        <v>0</v>
      </c>
      <c r="H254" s="104">
        <f t="shared" si="79"/>
        <v>71</v>
      </c>
      <c r="I254" s="104">
        <f t="shared" si="79"/>
        <v>0</v>
      </c>
      <c r="J254" s="104">
        <f t="shared" si="79"/>
        <v>0</v>
      </c>
      <c r="K254" s="104">
        <f t="shared" si="79"/>
        <v>102</v>
      </c>
      <c r="L254" s="104">
        <f t="shared" si="79"/>
        <v>164</v>
      </c>
      <c r="M254" s="104">
        <f t="shared" si="79"/>
        <v>118</v>
      </c>
      <c r="N254" s="104">
        <f t="shared" si="79"/>
        <v>143</v>
      </c>
      <c r="O254" s="104">
        <f t="shared" si="79"/>
        <v>90</v>
      </c>
      <c r="P254" s="104">
        <f t="shared" si="79"/>
        <v>0</v>
      </c>
      <c r="Q254" s="104">
        <f t="shared" si="79"/>
        <v>0</v>
      </c>
      <c r="R254" s="104">
        <f t="shared" si="79"/>
        <v>81</v>
      </c>
      <c r="S254" s="104">
        <f t="shared" si="79"/>
        <v>400</v>
      </c>
      <c r="T254" s="104">
        <f t="shared" si="79"/>
        <v>400</v>
      </c>
      <c r="U254" s="104">
        <f t="shared" si="79"/>
        <v>400</v>
      </c>
      <c r="V254" s="104">
        <f t="shared" si="79"/>
        <v>400</v>
      </c>
      <c r="W254" s="104">
        <f t="shared" si="79"/>
        <v>0</v>
      </c>
      <c r="X254" s="104">
        <f t="shared" si="79"/>
        <v>0</v>
      </c>
      <c r="Y254" s="104">
        <f t="shared" si="79"/>
        <v>400</v>
      </c>
      <c r="Z254" s="104">
        <f t="shared" si="79"/>
        <v>400</v>
      </c>
      <c r="AA254" s="104">
        <f t="shared" si="79"/>
        <v>400</v>
      </c>
      <c r="AB254" s="104">
        <f t="shared" si="79"/>
        <v>400</v>
      </c>
      <c r="AC254" s="104">
        <f t="shared" si="79"/>
        <v>400</v>
      </c>
      <c r="AD254" s="104">
        <f t="shared" si="79"/>
        <v>0</v>
      </c>
      <c r="AE254" s="104">
        <f t="shared" si="79"/>
        <v>0</v>
      </c>
      <c r="AF254" s="104">
        <f t="shared" si="79"/>
        <v>400</v>
      </c>
      <c r="AG254" s="104">
        <f t="shared" si="79"/>
        <v>400</v>
      </c>
      <c r="AH254" s="153">
        <f t="shared" si="76"/>
        <v>5527</v>
      </c>
    </row>
    <row r="255" spans="1:35" ht="16.5" thickBot="1" x14ac:dyDescent="0.3">
      <c r="A255" s="315"/>
      <c r="B255" s="303" t="s">
        <v>116</v>
      </c>
      <c r="C255" s="304"/>
      <c r="D255" s="104">
        <f t="shared" ref="D255:AG255" si="80">D236+D238+D240+D242+D244+D246</f>
        <v>0</v>
      </c>
      <c r="E255" s="104">
        <f t="shared" si="80"/>
        <v>0</v>
      </c>
      <c r="F255" s="104">
        <f t="shared" si="80"/>
        <v>0</v>
      </c>
      <c r="G255" s="104">
        <f t="shared" si="80"/>
        <v>0</v>
      </c>
      <c r="H255" s="104">
        <f t="shared" si="80"/>
        <v>0</v>
      </c>
      <c r="I255" s="104">
        <f t="shared" si="80"/>
        <v>0</v>
      </c>
      <c r="J255" s="104">
        <f t="shared" si="80"/>
        <v>0</v>
      </c>
      <c r="K255" s="104">
        <f t="shared" si="80"/>
        <v>0</v>
      </c>
      <c r="L255" s="104">
        <f t="shared" si="80"/>
        <v>0</v>
      </c>
      <c r="M255" s="104">
        <f t="shared" si="80"/>
        <v>0</v>
      </c>
      <c r="N255" s="104">
        <f t="shared" si="80"/>
        <v>0</v>
      </c>
      <c r="O255" s="104">
        <f t="shared" si="80"/>
        <v>0</v>
      </c>
      <c r="P255" s="104">
        <f t="shared" si="80"/>
        <v>0</v>
      </c>
      <c r="Q255" s="104">
        <f t="shared" si="80"/>
        <v>0</v>
      </c>
      <c r="R255" s="104">
        <f t="shared" si="80"/>
        <v>0</v>
      </c>
      <c r="S255" s="104">
        <f t="shared" si="80"/>
        <v>0</v>
      </c>
      <c r="T255" s="104">
        <f t="shared" si="80"/>
        <v>0</v>
      </c>
      <c r="U255" s="104">
        <f t="shared" si="80"/>
        <v>0</v>
      </c>
      <c r="V255" s="104">
        <f t="shared" si="80"/>
        <v>0</v>
      </c>
      <c r="W255" s="104">
        <f t="shared" si="80"/>
        <v>0</v>
      </c>
      <c r="X255" s="104">
        <f t="shared" si="80"/>
        <v>0</v>
      </c>
      <c r="Y255" s="104">
        <f t="shared" si="80"/>
        <v>0</v>
      </c>
      <c r="Z255" s="104">
        <f t="shared" si="80"/>
        <v>0</v>
      </c>
      <c r="AA255" s="104">
        <f t="shared" si="80"/>
        <v>0</v>
      </c>
      <c r="AB255" s="104">
        <f t="shared" si="80"/>
        <v>0</v>
      </c>
      <c r="AC255" s="104">
        <f t="shared" si="80"/>
        <v>0</v>
      </c>
      <c r="AD255" s="104">
        <f t="shared" si="80"/>
        <v>0</v>
      </c>
      <c r="AE255" s="104">
        <f t="shared" si="80"/>
        <v>0</v>
      </c>
      <c r="AF255" s="104">
        <f t="shared" si="80"/>
        <v>0</v>
      </c>
      <c r="AG255" s="104">
        <f t="shared" si="80"/>
        <v>0</v>
      </c>
      <c r="AH255" s="149">
        <f t="shared" si="76"/>
        <v>0</v>
      </c>
    </row>
    <row r="256" spans="1:35" ht="15.75" thickBot="1" x14ac:dyDescent="0.3">
      <c r="A256" s="316"/>
      <c r="B256" s="101"/>
      <c r="C256" s="102"/>
      <c r="D256" s="272"/>
      <c r="E256" s="272"/>
      <c r="F256" s="272"/>
      <c r="G256" s="101"/>
      <c r="H256" s="101"/>
      <c r="I256" s="101"/>
      <c r="J256" s="101"/>
      <c r="K256" s="272"/>
      <c r="L256" s="272"/>
      <c r="M256" s="272"/>
      <c r="N256" s="272"/>
      <c r="O256" s="272"/>
      <c r="P256" s="272"/>
      <c r="Q256" s="272"/>
      <c r="R256" s="272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166</v>
      </c>
    </row>
    <row r="257" spans="1:34" ht="16.5" thickBot="1" x14ac:dyDescent="0.3">
      <c r="A257" s="314" t="s">
        <v>158</v>
      </c>
      <c r="B257" s="310" t="s">
        <v>2</v>
      </c>
      <c r="C257" s="311"/>
      <c r="D257" s="268">
        <v>0</v>
      </c>
      <c r="E257" s="268">
        <v>0</v>
      </c>
      <c r="F257" s="268">
        <v>0</v>
      </c>
      <c r="G257" s="109"/>
      <c r="H257" s="109">
        <v>0</v>
      </c>
      <c r="I257" s="109"/>
      <c r="J257" s="109"/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68"/>
      <c r="Q257" s="268"/>
      <c r="R257" s="268">
        <v>0</v>
      </c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 t="shared" ref="AH257:AH278" si="81">SUM(D257:AG257)</f>
        <v>0</v>
      </c>
    </row>
    <row r="258" spans="1:34" ht="15.75" x14ac:dyDescent="0.25">
      <c r="A258" s="315"/>
      <c r="B258" s="296" t="s">
        <v>3</v>
      </c>
      <c r="C258" s="99" t="s">
        <v>102</v>
      </c>
      <c r="D258" s="269">
        <v>16</v>
      </c>
      <c r="E258" s="269">
        <v>17</v>
      </c>
      <c r="F258" s="269">
        <v>13</v>
      </c>
      <c r="G258" s="181"/>
      <c r="H258" s="269">
        <v>18</v>
      </c>
      <c r="I258" s="181"/>
      <c r="J258" s="181"/>
      <c r="K258" s="269">
        <v>18</v>
      </c>
      <c r="L258" s="269">
        <v>9</v>
      </c>
      <c r="M258" s="269">
        <v>20</v>
      </c>
      <c r="N258" s="269">
        <v>10</v>
      </c>
      <c r="O258" s="269">
        <v>21</v>
      </c>
      <c r="P258" s="269"/>
      <c r="Q258" s="269"/>
      <c r="R258" s="269">
        <v>17</v>
      </c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 t="shared" si="81"/>
        <v>159</v>
      </c>
    </row>
    <row r="259" spans="1:34" ht="15.75" x14ac:dyDescent="0.25">
      <c r="A259" s="315"/>
      <c r="B259" s="296"/>
      <c r="C259" s="99" t="s">
        <v>103</v>
      </c>
      <c r="D259" s="269">
        <v>0</v>
      </c>
      <c r="E259" s="269">
        <v>0</v>
      </c>
      <c r="F259" s="269">
        <v>0</v>
      </c>
      <c r="G259" s="181"/>
      <c r="H259" s="269">
        <v>0</v>
      </c>
      <c r="I259" s="181"/>
      <c r="J259" s="181"/>
      <c r="K259" s="269">
        <v>0</v>
      </c>
      <c r="L259" s="269">
        <v>0</v>
      </c>
      <c r="M259" s="269">
        <v>0</v>
      </c>
      <c r="N259" s="269">
        <v>0</v>
      </c>
      <c r="O259" s="269">
        <v>0</v>
      </c>
      <c r="P259" s="269"/>
      <c r="Q259" s="269"/>
      <c r="R259" s="269">
        <v>0</v>
      </c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 t="shared" si="81"/>
        <v>0</v>
      </c>
    </row>
    <row r="260" spans="1:34" ht="15.75" x14ac:dyDescent="0.25">
      <c r="A260" s="315"/>
      <c r="B260" s="296"/>
      <c r="C260" s="99" t="s">
        <v>117</v>
      </c>
      <c r="D260" s="269">
        <v>8</v>
      </c>
      <c r="E260" s="269">
        <v>11</v>
      </c>
      <c r="F260" s="269">
        <v>12</v>
      </c>
      <c r="G260" s="181"/>
      <c r="H260" s="269">
        <v>10</v>
      </c>
      <c r="I260" s="181"/>
      <c r="J260" s="181"/>
      <c r="K260" s="269">
        <v>9</v>
      </c>
      <c r="L260" s="269">
        <v>3</v>
      </c>
      <c r="M260" s="269">
        <v>7</v>
      </c>
      <c r="N260" s="269">
        <v>5</v>
      </c>
      <c r="O260" s="269">
        <v>22</v>
      </c>
      <c r="P260" s="269"/>
      <c r="Q260" s="269"/>
      <c r="R260" s="269">
        <v>9</v>
      </c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 t="shared" si="81"/>
        <v>96</v>
      </c>
    </row>
    <row r="261" spans="1:34" ht="15.75" x14ac:dyDescent="0.25">
      <c r="A261" s="315"/>
      <c r="B261" s="296"/>
      <c r="C261" s="99" t="s">
        <v>118</v>
      </c>
      <c r="D261" s="269">
        <v>0</v>
      </c>
      <c r="E261" s="269">
        <v>0</v>
      </c>
      <c r="F261" s="269">
        <v>0</v>
      </c>
      <c r="G261" s="181"/>
      <c r="H261" s="269">
        <v>0</v>
      </c>
      <c r="I261" s="181"/>
      <c r="J261" s="181"/>
      <c r="K261" s="269">
        <v>0</v>
      </c>
      <c r="L261" s="269">
        <v>0</v>
      </c>
      <c r="M261" s="269">
        <v>0</v>
      </c>
      <c r="N261" s="269">
        <v>0</v>
      </c>
      <c r="O261" s="269">
        <v>0</v>
      </c>
      <c r="P261" s="269"/>
      <c r="Q261" s="269"/>
      <c r="R261" s="269">
        <v>0</v>
      </c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 t="shared" si="81"/>
        <v>0</v>
      </c>
    </row>
    <row r="262" spans="1:34" ht="15.75" x14ac:dyDescent="0.25">
      <c r="A262" s="315"/>
      <c r="B262" s="296"/>
      <c r="C262" s="99" t="s">
        <v>104</v>
      </c>
      <c r="D262" s="269">
        <v>117</v>
      </c>
      <c r="E262" s="269">
        <v>127</v>
      </c>
      <c r="F262" s="269">
        <v>117</v>
      </c>
      <c r="G262" s="181"/>
      <c r="H262" s="269">
        <v>141</v>
      </c>
      <c r="I262" s="181"/>
      <c r="J262" s="181"/>
      <c r="K262" s="269">
        <v>151</v>
      </c>
      <c r="L262" s="269">
        <v>119</v>
      </c>
      <c r="M262" s="269">
        <v>117</v>
      </c>
      <c r="N262" s="269">
        <v>108</v>
      </c>
      <c r="O262" s="269">
        <v>149</v>
      </c>
      <c r="P262" s="269"/>
      <c r="Q262" s="269"/>
      <c r="R262" s="269">
        <v>125</v>
      </c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 t="shared" si="81"/>
        <v>1271</v>
      </c>
    </row>
    <row r="263" spans="1:34" ht="15.75" x14ac:dyDescent="0.25">
      <c r="A263" s="315"/>
      <c r="B263" s="296"/>
      <c r="C263" s="99" t="s">
        <v>105</v>
      </c>
      <c r="D263" s="269">
        <v>0</v>
      </c>
      <c r="E263" s="269">
        <v>0</v>
      </c>
      <c r="F263" s="269">
        <v>0</v>
      </c>
      <c r="G263" s="181"/>
      <c r="H263" s="269">
        <v>0</v>
      </c>
      <c r="I263" s="181"/>
      <c r="J263" s="181"/>
      <c r="K263" s="269">
        <v>0</v>
      </c>
      <c r="L263" s="269">
        <v>0</v>
      </c>
      <c r="M263" s="269">
        <v>0</v>
      </c>
      <c r="N263" s="269">
        <v>0</v>
      </c>
      <c r="O263" s="269">
        <v>0</v>
      </c>
      <c r="P263" s="269"/>
      <c r="Q263" s="269"/>
      <c r="R263" s="269">
        <v>0</v>
      </c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 t="shared" si="81"/>
        <v>0</v>
      </c>
    </row>
    <row r="264" spans="1:34" ht="15.75" x14ac:dyDescent="0.25">
      <c r="A264" s="315"/>
      <c r="B264" s="296"/>
      <c r="C264" s="99" t="s">
        <v>106</v>
      </c>
      <c r="D264" s="269">
        <v>33</v>
      </c>
      <c r="E264" s="269">
        <v>44</v>
      </c>
      <c r="F264" s="269">
        <v>45</v>
      </c>
      <c r="G264" s="181"/>
      <c r="H264" s="269">
        <v>47</v>
      </c>
      <c r="I264" s="181"/>
      <c r="J264" s="181"/>
      <c r="K264" s="269">
        <v>54</v>
      </c>
      <c r="L264" s="269">
        <v>38</v>
      </c>
      <c r="M264" s="269">
        <v>49</v>
      </c>
      <c r="N264" s="269">
        <v>46</v>
      </c>
      <c r="O264" s="269">
        <v>53</v>
      </c>
      <c r="P264" s="269"/>
      <c r="Q264" s="269"/>
      <c r="R264" s="269">
        <v>41</v>
      </c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 t="shared" si="81"/>
        <v>450</v>
      </c>
    </row>
    <row r="265" spans="1:34" ht="15.75" x14ac:dyDescent="0.25">
      <c r="A265" s="315"/>
      <c r="B265" s="296"/>
      <c r="C265" s="99" t="s">
        <v>107</v>
      </c>
      <c r="D265" s="269">
        <v>0</v>
      </c>
      <c r="E265" s="269">
        <v>0</v>
      </c>
      <c r="F265" s="269">
        <v>0</v>
      </c>
      <c r="G265" s="181"/>
      <c r="H265" s="269">
        <v>0</v>
      </c>
      <c r="I265" s="181"/>
      <c r="J265" s="181"/>
      <c r="K265" s="269">
        <v>0</v>
      </c>
      <c r="L265" s="269">
        <v>0</v>
      </c>
      <c r="M265" s="269">
        <v>0</v>
      </c>
      <c r="N265" s="269">
        <v>0</v>
      </c>
      <c r="O265" s="269">
        <v>0</v>
      </c>
      <c r="P265" s="269"/>
      <c r="Q265" s="269"/>
      <c r="R265" s="269">
        <v>0</v>
      </c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 t="shared" si="81"/>
        <v>0</v>
      </c>
    </row>
    <row r="266" spans="1:34" ht="15.75" x14ac:dyDescent="0.25">
      <c r="A266" s="315"/>
      <c r="B266" s="296"/>
      <c r="C266" s="99" t="s">
        <v>108</v>
      </c>
      <c r="D266" s="269">
        <v>62</v>
      </c>
      <c r="E266" s="269">
        <v>60</v>
      </c>
      <c r="F266" s="269">
        <v>51</v>
      </c>
      <c r="G266" s="181"/>
      <c r="H266" s="269">
        <v>66</v>
      </c>
      <c r="I266" s="181"/>
      <c r="J266" s="181"/>
      <c r="K266" s="269">
        <v>67</v>
      </c>
      <c r="L266" s="269">
        <v>53</v>
      </c>
      <c r="M266" s="269">
        <v>64</v>
      </c>
      <c r="N266" s="269">
        <v>69</v>
      </c>
      <c r="O266" s="269">
        <v>76</v>
      </c>
      <c r="P266" s="269"/>
      <c r="Q266" s="269"/>
      <c r="R266" s="269">
        <v>57</v>
      </c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 t="shared" si="81"/>
        <v>625</v>
      </c>
    </row>
    <row r="267" spans="1:34" ht="15.75" x14ac:dyDescent="0.25">
      <c r="A267" s="315"/>
      <c r="B267" s="296"/>
      <c r="C267" s="99" t="s">
        <v>109</v>
      </c>
      <c r="D267" s="269">
        <v>0</v>
      </c>
      <c r="E267" s="269">
        <v>0</v>
      </c>
      <c r="F267" s="269">
        <v>0</v>
      </c>
      <c r="G267" s="181"/>
      <c r="H267" s="269">
        <v>0</v>
      </c>
      <c r="I267" s="181"/>
      <c r="J267" s="181"/>
      <c r="K267" s="269">
        <v>0</v>
      </c>
      <c r="L267" s="269">
        <v>0</v>
      </c>
      <c r="M267" s="269">
        <v>0</v>
      </c>
      <c r="N267" s="269">
        <v>0</v>
      </c>
      <c r="O267" s="269">
        <v>0</v>
      </c>
      <c r="P267" s="269"/>
      <c r="Q267" s="269"/>
      <c r="R267" s="269">
        <v>0</v>
      </c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 t="shared" si="81"/>
        <v>0</v>
      </c>
    </row>
    <row r="268" spans="1:34" ht="15.75" x14ac:dyDescent="0.25">
      <c r="A268" s="315"/>
      <c r="B268" s="296"/>
      <c r="C268" s="99" t="s">
        <v>110</v>
      </c>
      <c r="D268" s="269">
        <v>15</v>
      </c>
      <c r="E268" s="269">
        <v>11</v>
      </c>
      <c r="F268" s="269">
        <v>14</v>
      </c>
      <c r="G268" s="181"/>
      <c r="H268" s="269">
        <v>20</v>
      </c>
      <c r="I268" s="181"/>
      <c r="J268" s="181"/>
      <c r="K268" s="269">
        <v>22</v>
      </c>
      <c r="L268" s="269">
        <v>13</v>
      </c>
      <c r="M268" s="269">
        <v>18</v>
      </c>
      <c r="N268" s="269">
        <v>20</v>
      </c>
      <c r="O268" s="269">
        <v>29</v>
      </c>
      <c r="P268" s="269"/>
      <c r="Q268" s="269"/>
      <c r="R268" s="269">
        <v>20</v>
      </c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 t="shared" si="81"/>
        <v>182</v>
      </c>
    </row>
    <row r="269" spans="1:34" ht="15.75" x14ac:dyDescent="0.25">
      <c r="A269" s="315"/>
      <c r="B269" s="296"/>
      <c r="C269" s="99" t="s">
        <v>111</v>
      </c>
      <c r="D269" s="269">
        <v>0</v>
      </c>
      <c r="E269" s="269">
        <v>0</v>
      </c>
      <c r="F269" s="269">
        <v>0</v>
      </c>
      <c r="G269" s="181"/>
      <c r="H269" s="269">
        <v>0</v>
      </c>
      <c r="I269" s="181"/>
      <c r="J269" s="181"/>
      <c r="K269" s="269">
        <v>0</v>
      </c>
      <c r="L269" s="269">
        <v>0</v>
      </c>
      <c r="M269" s="269">
        <v>0</v>
      </c>
      <c r="N269" s="269">
        <v>0</v>
      </c>
      <c r="O269" s="269">
        <v>0</v>
      </c>
      <c r="P269" s="269"/>
      <c r="Q269" s="269"/>
      <c r="R269" s="269">
        <v>0</v>
      </c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 t="shared" si="81"/>
        <v>0</v>
      </c>
    </row>
    <row r="270" spans="1:34" ht="15.75" x14ac:dyDescent="0.25">
      <c r="A270" s="315"/>
      <c r="B270" s="296"/>
      <c r="C270" s="99" t="s">
        <v>112</v>
      </c>
      <c r="D270" s="269">
        <v>1</v>
      </c>
      <c r="E270" s="269">
        <v>1</v>
      </c>
      <c r="F270" s="269">
        <v>1</v>
      </c>
      <c r="G270" s="181"/>
      <c r="H270" s="269">
        <v>1</v>
      </c>
      <c r="I270" s="181"/>
      <c r="J270" s="181"/>
      <c r="K270" s="269">
        <v>1</v>
      </c>
      <c r="L270" s="269">
        <v>1</v>
      </c>
      <c r="M270" s="269">
        <v>3</v>
      </c>
      <c r="N270" s="269">
        <v>2</v>
      </c>
      <c r="O270" s="269">
        <v>2</v>
      </c>
      <c r="P270" s="269"/>
      <c r="Q270" s="269"/>
      <c r="R270" s="269">
        <v>1</v>
      </c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 t="shared" si="81"/>
        <v>14</v>
      </c>
    </row>
    <row r="271" spans="1:34" ht="15.75" x14ac:dyDescent="0.25">
      <c r="A271" s="315"/>
      <c r="B271" s="296"/>
      <c r="C271" s="99" t="s">
        <v>113</v>
      </c>
      <c r="D271" s="269">
        <v>1</v>
      </c>
      <c r="E271" s="269">
        <v>0</v>
      </c>
      <c r="F271" s="269">
        <v>0</v>
      </c>
      <c r="G271" s="181"/>
      <c r="H271" s="269">
        <v>0</v>
      </c>
      <c r="I271" s="181"/>
      <c r="J271" s="181"/>
      <c r="K271" s="269">
        <v>1</v>
      </c>
      <c r="L271" s="269">
        <v>0</v>
      </c>
      <c r="M271" s="269">
        <v>0</v>
      </c>
      <c r="N271" s="269">
        <v>1</v>
      </c>
      <c r="O271" s="269">
        <v>0</v>
      </c>
      <c r="P271" s="269"/>
      <c r="Q271" s="269"/>
      <c r="R271" s="269">
        <v>0</v>
      </c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 t="shared" si="81"/>
        <v>3</v>
      </c>
    </row>
    <row r="272" spans="1:34" ht="16.5" thickBot="1" x14ac:dyDescent="0.3">
      <c r="A272" s="315"/>
      <c r="B272" s="296"/>
      <c r="C272" s="100" t="s">
        <v>114</v>
      </c>
      <c r="D272" s="269">
        <v>19</v>
      </c>
      <c r="E272" s="269">
        <v>11</v>
      </c>
      <c r="F272" s="269">
        <v>8</v>
      </c>
      <c r="G272" s="181"/>
      <c r="H272" s="269">
        <v>22</v>
      </c>
      <c r="I272" s="181"/>
      <c r="J272" s="181"/>
      <c r="K272" s="269">
        <v>20</v>
      </c>
      <c r="L272" s="269">
        <v>15</v>
      </c>
      <c r="M272" s="269">
        <v>13</v>
      </c>
      <c r="N272" s="269">
        <v>7</v>
      </c>
      <c r="O272" s="269">
        <v>8</v>
      </c>
      <c r="P272" s="269"/>
      <c r="Q272" s="269"/>
      <c r="R272" s="269">
        <v>0</v>
      </c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 t="shared" si="81"/>
        <v>123</v>
      </c>
    </row>
    <row r="273" spans="1:35" ht="18.75" x14ac:dyDescent="0.25">
      <c r="A273" s="315"/>
      <c r="B273" s="297" t="s">
        <v>72</v>
      </c>
      <c r="C273" s="298"/>
      <c r="D273" s="182">
        <f t="shared" ref="D273:AG273" si="82">SUM(D258:D269,D272)</f>
        <v>270</v>
      </c>
      <c r="E273" s="182">
        <f t="shared" si="82"/>
        <v>281</v>
      </c>
      <c r="F273" s="182">
        <f t="shared" si="82"/>
        <v>260</v>
      </c>
      <c r="G273" s="182">
        <f t="shared" si="82"/>
        <v>0</v>
      </c>
      <c r="H273" s="182">
        <f t="shared" si="82"/>
        <v>324</v>
      </c>
      <c r="I273" s="182">
        <f t="shared" si="82"/>
        <v>0</v>
      </c>
      <c r="J273" s="182">
        <f t="shared" si="82"/>
        <v>0</v>
      </c>
      <c r="K273" s="182">
        <f t="shared" si="82"/>
        <v>341</v>
      </c>
      <c r="L273" s="182">
        <f t="shared" si="82"/>
        <v>250</v>
      </c>
      <c r="M273" s="182">
        <f t="shared" si="82"/>
        <v>288</v>
      </c>
      <c r="N273" s="182">
        <f t="shared" si="82"/>
        <v>265</v>
      </c>
      <c r="O273" s="182">
        <f t="shared" si="82"/>
        <v>358</v>
      </c>
      <c r="P273" s="182">
        <f t="shared" si="82"/>
        <v>0</v>
      </c>
      <c r="Q273" s="182">
        <f t="shared" si="82"/>
        <v>0</v>
      </c>
      <c r="R273" s="182">
        <f t="shared" si="82"/>
        <v>269</v>
      </c>
      <c r="S273" s="182">
        <f t="shared" si="82"/>
        <v>0</v>
      </c>
      <c r="T273" s="182">
        <f t="shared" si="82"/>
        <v>0</v>
      </c>
      <c r="U273" s="182">
        <f t="shared" si="82"/>
        <v>0</v>
      </c>
      <c r="V273" s="182">
        <f t="shared" si="82"/>
        <v>0</v>
      </c>
      <c r="W273" s="182">
        <f t="shared" si="82"/>
        <v>0</v>
      </c>
      <c r="X273" s="182">
        <f t="shared" si="82"/>
        <v>0</v>
      </c>
      <c r="Y273" s="182">
        <f t="shared" si="82"/>
        <v>0</v>
      </c>
      <c r="Z273" s="182">
        <f t="shared" si="82"/>
        <v>0</v>
      </c>
      <c r="AA273" s="182">
        <f t="shared" si="82"/>
        <v>0</v>
      </c>
      <c r="AB273" s="182">
        <f t="shared" si="82"/>
        <v>0</v>
      </c>
      <c r="AC273" s="182">
        <f t="shared" si="82"/>
        <v>0</v>
      </c>
      <c r="AD273" s="182">
        <f t="shared" si="82"/>
        <v>0</v>
      </c>
      <c r="AE273" s="182">
        <f t="shared" si="82"/>
        <v>0</v>
      </c>
      <c r="AF273" s="182">
        <f t="shared" si="82"/>
        <v>0</v>
      </c>
      <c r="AG273" s="182">
        <f t="shared" si="82"/>
        <v>0</v>
      </c>
      <c r="AH273" s="150">
        <f t="shared" si="81"/>
        <v>2906</v>
      </c>
    </row>
    <row r="274" spans="1:35" ht="18.75" x14ac:dyDescent="0.25">
      <c r="A274" s="315"/>
      <c r="B274" s="299" t="s">
        <v>71</v>
      </c>
      <c r="C274" s="300"/>
      <c r="D274" s="270">
        <v>266</v>
      </c>
      <c r="E274" s="270">
        <v>280</v>
      </c>
      <c r="F274" s="270">
        <v>259</v>
      </c>
      <c r="G274" s="181"/>
      <c r="H274" s="104">
        <v>323</v>
      </c>
      <c r="I274" s="104"/>
      <c r="J274" s="104"/>
      <c r="K274" s="270">
        <v>340</v>
      </c>
      <c r="L274" s="270">
        <v>248</v>
      </c>
      <c r="M274" s="270">
        <v>266</v>
      </c>
      <c r="N274" s="270">
        <v>263</v>
      </c>
      <c r="O274" s="270">
        <v>355</v>
      </c>
      <c r="P274" s="270"/>
      <c r="Q274" s="270"/>
      <c r="R274" s="270">
        <v>265</v>
      </c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 t="shared" si="81"/>
        <v>2865</v>
      </c>
    </row>
    <row r="275" spans="1:35" ht="18.75" x14ac:dyDescent="0.25">
      <c r="A275" s="315"/>
      <c r="B275" s="301" t="s">
        <v>115</v>
      </c>
      <c r="C275" s="302"/>
      <c r="D275" s="270">
        <v>400</v>
      </c>
      <c r="E275" s="270">
        <v>400</v>
      </c>
      <c r="F275" s="270">
        <v>400</v>
      </c>
      <c r="G275" s="270">
        <v>0</v>
      </c>
      <c r="H275" s="270">
        <v>400</v>
      </c>
      <c r="I275" s="270">
        <v>0</v>
      </c>
      <c r="J275" s="270">
        <v>0</v>
      </c>
      <c r="K275" s="270">
        <v>400</v>
      </c>
      <c r="L275" s="270">
        <v>400</v>
      </c>
      <c r="M275" s="270">
        <v>400</v>
      </c>
      <c r="N275" s="270">
        <v>400</v>
      </c>
      <c r="O275" s="270">
        <v>400</v>
      </c>
      <c r="P275" s="270">
        <v>0</v>
      </c>
      <c r="Q275" s="270">
        <v>0</v>
      </c>
      <c r="R275" s="270">
        <v>400</v>
      </c>
      <c r="S275" s="270">
        <v>400</v>
      </c>
      <c r="T275" s="270">
        <v>400</v>
      </c>
      <c r="U275" s="270">
        <v>400</v>
      </c>
      <c r="V275" s="270">
        <v>400</v>
      </c>
      <c r="W275" s="270">
        <v>0</v>
      </c>
      <c r="X275" s="270">
        <v>0</v>
      </c>
      <c r="Y275" s="270">
        <v>400</v>
      </c>
      <c r="Z275" s="270">
        <v>400</v>
      </c>
      <c r="AA275" s="270">
        <v>400</v>
      </c>
      <c r="AB275" s="270">
        <v>400</v>
      </c>
      <c r="AC275" s="270">
        <v>400</v>
      </c>
      <c r="AD275" s="270">
        <v>0</v>
      </c>
      <c r="AE275" s="270">
        <v>0</v>
      </c>
      <c r="AF275" s="270">
        <v>400</v>
      </c>
      <c r="AG275" s="270">
        <v>400</v>
      </c>
      <c r="AH275" s="146">
        <f t="shared" si="81"/>
        <v>8400</v>
      </c>
    </row>
    <row r="276" spans="1:35" ht="18.75" x14ac:dyDescent="0.25">
      <c r="A276" s="315"/>
      <c r="B276" s="301" t="s">
        <v>125</v>
      </c>
      <c r="C276" s="302"/>
      <c r="D276" s="104">
        <f t="shared" ref="D276:AG276" si="83">D275-D274</f>
        <v>134</v>
      </c>
      <c r="E276" s="104">
        <f t="shared" si="83"/>
        <v>120</v>
      </c>
      <c r="F276" s="104">
        <f t="shared" si="83"/>
        <v>141</v>
      </c>
      <c r="G276" s="104">
        <f t="shared" si="83"/>
        <v>0</v>
      </c>
      <c r="H276" s="104">
        <f t="shared" si="83"/>
        <v>77</v>
      </c>
      <c r="I276" s="104">
        <f t="shared" si="83"/>
        <v>0</v>
      </c>
      <c r="J276" s="104">
        <f t="shared" si="83"/>
        <v>0</v>
      </c>
      <c r="K276" s="104">
        <f t="shared" si="83"/>
        <v>60</v>
      </c>
      <c r="L276" s="104">
        <f t="shared" si="83"/>
        <v>152</v>
      </c>
      <c r="M276" s="104">
        <f t="shared" si="83"/>
        <v>134</v>
      </c>
      <c r="N276" s="104">
        <f t="shared" si="83"/>
        <v>137</v>
      </c>
      <c r="O276" s="104">
        <f t="shared" si="83"/>
        <v>45</v>
      </c>
      <c r="P276" s="104">
        <f t="shared" si="83"/>
        <v>0</v>
      </c>
      <c r="Q276" s="104">
        <f t="shared" si="83"/>
        <v>0</v>
      </c>
      <c r="R276" s="104">
        <f t="shared" si="83"/>
        <v>135</v>
      </c>
      <c r="S276" s="104">
        <f t="shared" si="83"/>
        <v>400</v>
      </c>
      <c r="T276" s="104">
        <f t="shared" si="83"/>
        <v>400</v>
      </c>
      <c r="U276" s="104">
        <f t="shared" si="83"/>
        <v>400</v>
      </c>
      <c r="V276" s="104">
        <f t="shared" si="83"/>
        <v>400</v>
      </c>
      <c r="W276" s="104">
        <f t="shared" si="83"/>
        <v>0</v>
      </c>
      <c r="X276" s="104">
        <f t="shared" si="83"/>
        <v>0</v>
      </c>
      <c r="Y276" s="104">
        <f t="shared" si="83"/>
        <v>400</v>
      </c>
      <c r="Z276" s="104">
        <f t="shared" si="83"/>
        <v>400</v>
      </c>
      <c r="AA276" s="104">
        <f t="shared" si="83"/>
        <v>400</v>
      </c>
      <c r="AB276" s="104">
        <f t="shared" si="83"/>
        <v>400</v>
      </c>
      <c r="AC276" s="104">
        <f t="shared" si="83"/>
        <v>400</v>
      </c>
      <c r="AD276" s="104">
        <f t="shared" si="83"/>
        <v>0</v>
      </c>
      <c r="AE276" s="104">
        <f t="shared" si="83"/>
        <v>0</v>
      </c>
      <c r="AF276" s="104">
        <f t="shared" si="83"/>
        <v>400</v>
      </c>
      <c r="AG276" s="104">
        <f t="shared" si="83"/>
        <v>400</v>
      </c>
      <c r="AH276" s="153">
        <f t="shared" si="81"/>
        <v>5535</v>
      </c>
    </row>
    <row r="277" spans="1:35" ht="18.75" x14ac:dyDescent="0.25">
      <c r="A277" s="315"/>
      <c r="B277" s="301" t="s">
        <v>197</v>
      </c>
      <c r="C277" s="302"/>
      <c r="D277" s="104">
        <f t="shared" ref="D277:AG277" si="84">D275-D273</f>
        <v>130</v>
      </c>
      <c r="E277" s="104">
        <f t="shared" si="84"/>
        <v>119</v>
      </c>
      <c r="F277" s="104">
        <f t="shared" si="84"/>
        <v>140</v>
      </c>
      <c r="G277" s="104">
        <f t="shared" si="84"/>
        <v>0</v>
      </c>
      <c r="H277" s="104">
        <f t="shared" si="84"/>
        <v>76</v>
      </c>
      <c r="I277" s="104">
        <f t="shared" si="84"/>
        <v>0</v>
      </c>
      <c r="J277" s="104">
        <f t="shared" si="84"/>
        <v>0</v>
      </c>
      <c r="K277" s="104">
        <f t="shared" si="84"/>
        <v>59</v>
      </c>
      <c r="L277" s="104">
        <f t="shared" si="84"/>
        <v>150</v>
      </c>
      <c r="M277" s="104">
        <f t="shared" si="84"/>
        <v>112</v>
      </c>
      <c r="N277" s="104">
        <f t="shared" si="84"/>
        <v>135</v>
      </c>
      <c r="O277" s="104">
        <f t="shared" si="84"/>
        <v>42</v>
      </c>
      <c r="P277" s="104">
        <f t="shared" si="84"/>
        <v>0</v>
      </c>
      <c r="Q277" s="104">
        <f t="shared" si="84"/>
        <v>0</v>
      </c>
      <c r="R277" s="104">
        <f t="shared" si="84"/>
        <v>131</v>
      </c>
      <c r="S277" s="104">
        <f t="shared" si="84"/>
        <v>400</v>
      </c>
      <c r="T277" s="104">
        <f t="shared" si="84"/>
        <v>400</v>
      </c>
      <c r="U277" s="104">
        <f t="shared" si="84"/>
        <v>400</v>
      </c>
      <c r="V277" s="104">
        <f t="shared" si="84"/>
        <v>400</v>
      </c>
      <c r="W277" s="104">
        <f t="shared" si="84"/>
        <v>0</v>
      </c>
      <c r="X277" s="104">
        <f t="shared" si="84"/>
        <v>0</v>
      </c>
      <c r="Y277" s="104">
        <f t="shared" si="84"/>
        <v>400</v>
      </c>
      <c r="Z277" s="104">
        <f t="shared" si="84"/>
        <v>400</v>
      </c>
      <c r="AA277" s="104">
        <f t="shared" si="84"/>
        <v>400</v>
      </c>
      <c r="AB277" s="104">
        <f t="shared" si="84"/>
        <v>400</v>
      </c>
      <c r="AC277" s="104">
        <f t="shared" si="84"/>
        <v>400</v>
      </c>
      <c r="AD277" s="104">
        <f t="shared" si="84"/>
        <v>0</v>
      </c>
      <c r="AE277" s="104">
        <f t="shared" si="84"/>
        <v>0</v>
      </c>
      <c r="AF277" s="104">
        <f t="shared" si="84"/>
        <v>400</v>
      </c>
      <c r="AG277" s="104">
        <f t="shared" si="84"/>
        <v>400</v>
      </c>
      <c r="AH277" s="153">
        <f t="shared" si="81"/>
        <v>5494</v>
      </c>
    </row>
    <row r="278" spans="1:35" ht="16.5" thickBot="1" x14ac:dyDescent="0.3">
      <c r="A278" s="315"/>
      <c r="B278" s="303" t="s">
        <v>116</v>
      </c>
      <c r="C278" s="304"/>
      <c r="D278" s="104">
        <f t="shared" ref="D278:AG278" si="85">D259+D261+D263+D265+D267+D269</f>
        <v>0</v>
      </c>
      <c r="E278" s="104">
        <f t="shared" si="85"/>
        <v>0</v>
      </c>
      <c r="F278" s="104">
        <f t="shared" si="85"/>
        <v>0</v>
      </c>
      <c r="G278" s="104">
        <f t="shared" si="85"/>
        <v>0</v>
      </c>
      <c r="H278" s="104">
        <f t="shared" si="85"/>
        <v>0</v>
      </c>
      <c r="I278" s="104">
        <f t="shared" si="85"/>
        <v>0</v>
      </c>
      <c r="J278" s="104">
        <f t="shared" si="85"/>
        <v>0</v>
      </c>
      <c r="K278" s="104">
        <f t="shared" si="85"/>
        <v>0</v>
      </c>
      <c r="L278" s="104">
        <f t="shared" si="85"/>
        <v>0</v>
      </c>
      <c r="M278" s="104">
        <f t="shared" si="85"/>
        <v>0</v>
      </c>
      <c r="N278" s="104">
        <f t="shared" si="85"/>
        <v>0</v>
      </c>
      <c r="O278" s="104">
        <f t="shared" si="85"/>
        <v>0</v>
      </c>
      <c r="P278" s="104">
        <f t="shared" si="85"/>
        <v>0</v>
      </c>
      <c r="Q278" s="104">
        <f t="shared" si="85"/>
        <v>0</v>
      </c>
      <c r="R278" s="104">
        <f t="shared" si="85"/>
        <v>0</v>
      </c>
      <c r="S278" s="104">
        <f t="shared" si="85"/>
        <v>0</v>
      </c>
      <c r="T278" s="104">
        <f t="shared" si="85"/>
        <v>0</v>
      </c>
      <c r="U278" s="104">
        <f t="shared" si="85"/>
        <v>0</v>
      </c>
      <c r="V278" s="104">
        <f t="shared" si="85"/>
        <v>0</v>
      </c>
      <c r="W278" s="104">
        <f t="shared" si="85"/>
        <v>0</v>
      </c>
      <c r="X278" s="104">
        <f t="shared" si="85"/>
        <v>0</v>
      </c>
      <c r="Y278" s="104">
        <f t="shared" si="85"/>
        <v>0</v>
      </c>
      <c r="Z278" s="104">
        <f t="shared" si="85"/>
        <v>0</v>
      </c>
      <c r="AA278" s="104">
        <f t="shared" si="85"/>
        <v>0</v>
      </c>
      <c r="AB278" s="104">
        <f t="shared" si="85"/>
        <v>0</v>
      </c>
      <c r="AC278" s="104">
        <f t="shared" si="85"/>
        <v>0</v>
      </c>
      <c r="AD278" s="104">
        <f t="shared" si="85"/>
        <v>0</v>
      </c>
      <c r="AE278" s="104">
        <f t="shared" si="85"/>
        <v>0</v>
      </c>
      <c r="AF278" s="104">
        <f t="shared" si="85"/>
        <v>0</v>
      </c>
      <c r="AG278" s="104">
        <f t="shared" si="85"/>
        <v>0</v>
      </c>
      <c r="AH278" s="149">
        <f t="shared" si="81"/>
        <v>0</v>
      </c>
    </row>
    <row r="279" spans="1:35" ht="15.75" thickBot="1" x14ac:dyDescent="0.3">
      <c r="A279" s="316"/>
      <c r="B279" s="101"/>
      <c r="C279" s="102"/>
      <c r="D279" s="272"/>
      <c r="E279" s="272"/>
      <c r="F279" s="272"/>
      <c r="G279" s="101"/>
      <c r="H279" s="101"/>
      <c r="I279" s="101"/>
      <c r="J279" s="101"/>
      <c r="K279" s="272"/>
      <c r="L279" s="272"/>
      <c r="M279" s="272"/>
      <c r="N279" s="272"/>
      <c r="O279" s="272"/>
      <c r="P279" s="272"/>
      <c r="Q279" s="272"/>
      <c r="R279" s="272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166</v>
      </c>
    </row>
    <row r="280" spans="1:35" ht="16.5" thickBot="1" x14ac:dyDescent="0.3">
      <c r="A280" s="314" t="s">
        <v>159</v>
      </c>
      <c r="B280" s="310" t="s">
        <v>2</v>
      </c>
      <c r="C280" s="311"/>
      <c r="D280" s="268">
        <v>0</v>
      </c>
      <c r="E280" s="268">
        <v>0</v>
      </c>
      <c r="F280" s="268">
        <v>0</v>
      </c>
      <c r="G280" s="109"/>
      <c r="H280" s="109">
        <v>0</v>
      </c>
      <c r="I280" s="109"/>
      <c r="J280" s="109"/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68"/>
      <c r="Q280" s="268"/>
      <c r="R280" s="268">
        <v>0</v>
      </c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 t="shared" ref="AH280:AH301" si="86">SUM(D280:AG280)</f>
        <v>0</v>
      </c>
    </row>
    <row r="281" spans="1:35" ht="15.75" x14ac:dyDescent="0.25">
      <c r="A281" s="315"/>
      <c r="B281" s="296" t="s">
        <v>3</v>
      </c>
      <c r="C281" s="99" t="s">
        <v>102</v>
      </c>
      <c r="D281" s="269">
        <v>45</v>
      </c>
      <c r="E281" s="269">
        <v>45</v>
      </c>
      <c r="F281" s="269">
        <v>53</v>
      </c>
      <c r="G281" s="181"/>
      <c r="H281" s="269">
        <v>47</v>
      </c>
      <c r="I281" s="181"/>
      <c r="J281" s="181"/>
      <c r="K281" s="269">
        <v>45</v>
      </c>
      <c r="L281" s="269">
        <v>31</v>
      </c>
      <c r="M281" s="269">
        <v>60</v>
      </c>
      <c r="N281" s="269">
        <v>51</v>
      </c>
      <c r="O281" s="269">
        <v>59</v>
      </c>
      <c r="P281" s="269"/>
      <c r="Q281" s="269"/>
      <c r="R281" s="269">
        <v>47</v>
      </c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 t="shared" si="86"/>
        <v>483</v>
      </c>
    </row>
    <row r="282" spans="1:35" ht="15.75" x14ac:dyDescent="0.25">
      <c r="A282" s="315"/>
      <c r="B282" s="296"/>
      <c r="C282" s="99" t="s">
        <v>103</v>
      </c>
      <c r="D282" s="269">
        <v>0</v>
      </c>
      <c r="E282" s="269">
        <v>0</v>
      </c>
      <c r="F282" s="269">
        <v>0</v>
      </c>
      <c r="G282" s="181"/>
      <c r="H282" s="269">
        <v>0</v>
      </c>
      <c r="I282" s="181"/>
      <c r="J282" s="181"/>
      <c r="K282" s="269">
        <v>0</v>
      </c>
      <c r="L282" s="269">
        <v>0</v>
      </c>
      <c r="M282" s="269">
        <v>0</v>
      </c>
      <c r="N282" s="269">
        <v>0</v>
      </c>
      <c r="O282" s="269">
        <v>0</v>
      </c>
      <c r="P282" s="269"/>
      <c r="Q282" s="269"/>
      <c r="R282" s="269">
        <v>0</v>
      </c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 t="shared" si="86"/>
        <v>0</v>
      </c>
    </row>
    <row r="283" spans="1:35" ht="15.75" x14ac:dyDescent="0.25">
      <c r="A283" s="315"/>
      <c r="B283" s="296"/>
      <c r="C283" s="99" t="s">
        <v>117</v>
      </c>
      <c r="D283" s="269">
        <v>35</v>
      </c>
      <c r="E283" s="269">
        <v>41</v>
      </c>
      <c r="F283" s="269">
        <v>51</v>
      </c>
      <c r="G283" s="181"/>
      <c r="H283" s="269">
        <v>54</v>
      </c>
      <c r="I283" s="181"/>
      <c r="J283" s="181"/>
      <c r="K283" s="269">
        <v>43</v>
      </c>
      <c r="L283" s="269">
        <v>33</v>
      </c>
      <c r="M283" s="269">
        <v>51</v>
      </c>
      <c r="N283" s="269">
        <v>41</v>
      </c>
      <c r="O283" s="269">
        <v>57</v>
      </c>
      <c r="P283" s="269"/>
      <c r="Q283" s="269"/>
      <c r="R283" s="269">
        <v>43</v>
      </c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 t="shared" si="86"/>
        <v>449</v>
      </c>
    </row>
    <row r="284" spans="1:35" ht="15.75" x14ac:dyDescent="0.25">
      <c r="A284" s="315"/>
      <c r="B284" s="296"/>
      <c r="C284" s="99" t="s">
        <v>118</v>
      </c>
      <c r="D284" s="269">
        <v>0</v>
      </c>
      <c r="E284" s="269">
        <v>0</v>
      </c>
      <c r="F284" s="269">
        <v>0</v>
      </c>
      <c r="G284" s="181"/>
      <c r="H284" s="269">
        <v>0</v>
      </c>
      <c r="I284" s="181"/>
      <c r="J284" s="181"/>
      <c r="K284" s="269">
        <v>0</v>
      </c>
      <c r="L284" s="269">
        <v>0</v>
      </c>
      <c r="M284" s="269">
        <v>0</v>
      </c>
      <c r="N284" s="269">
        <v>0</v>
      </c>
      <c r="O284" s="269">
        <v>0</v>
      </c>
      <c r="P284" s="269"/>
      <c r="Q284" s="269"/>
      <c r="R284" s="269">
        <v>0</v>
      </c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 t="shared" si="86"/>
        <v>0</v>
      </c>
    </row>
    <row r="285" spans="1:35" ht="15.75" x14ac:dyDescent="0.25">
      <c r="A285" s="315"/>
      <c r="B285" s="296"/>
      <c r="C285" s="99" t="s">
        <v>104</v>
      </c>
      <c r="D285" s="269">
        <v>90</v>
      </c>
      <c r="E285" s="269">
        <v>82</v>
      </c>
      <c r="F285" s="269">
        <v>67</v>
      </c>
      <c r="G285" s="181"/>
      <c r="H285" s="269">
        <v>88</v>
      </c>
      <c r="I285" s="181"/>
      <c r="J285" s="181"/>
      <c r="K285" s="269">
        <v>86</v>
      </c>
      <c r="L285" s="269">
        <v>85</v>
      </c>
      <c r="M285" s="269">
        <v>81</v>
      </c>
      <c r="N285" s="269">
        <v>76</v>
      </c>
      <c r="O285" s="269">
        <v>84</v>
      </c>
      <c r="P285" s="269"/>
      <c r="Q285" s="269"/>
      <c r="R285" s="269">
        <v>67</v>
      </c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 t="shared" si="86"/>
        <v>806</v>
      </c>
    </row>
    <row r="286" spans="1:35" ht="15.75" x14ac:dyDescent="0.25">
      <c r="A286" s="315"/>
      <c r="B286" s="296"/>
      <c r="C286" s="99" t="s">
        <v>105</v>
      </c>
      <c r="D286" s="269">
        <v>0</v>
      </c>
      <c r="E286" s="269">
        <v>0</v>
      </c>
      <c r="F286" s="269">
        <v>0</v>
      </c>
      <c r="G286" s="181"/>
      <c r="H286" s="269">
        <v>0</v>
      </c>
      <c r="I286" s="181"/>
      <c r="J286" s="181"/>
      <c r="K286" s="269">
        <v>0</v>
      </c>
      <c r="L286" s="269">
        <v>0</v>
      </c>
      <c r="M286" s="269">
        <v>0</v>
      </c>
      <c r="N286" s="269">
        <v>0</v>
      </c>
      <c r="O286" s="269">
        <v>0</v>
      </c>
      <c r="P286" s="269"/>
      <c r="Q286" s="269"/>
      <c r="R286" s="269">
        <v>0</v>
      </c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 t="shared" si="86"/>
        <v>0</v>
      </c>
    </row>
    <row r="287" spans="1:35" ht="15.75" x14ac:dyDescent="0.25">
      <c r="A287" s="315"/>
      <c r="B287" s="296"/>
      <c r="C287" s="99" t="s">
        <v>106</v>
      </c>
      <c r="D287" s="269">
        <v>81</v>
      </c>
      <c r="E287" s="269">
        <v>102</v>
      </c>
      <c r="F287" s="269">
        <v>97</v>
      </c>
      <c r="G287" s="181"/>
      <c r="H287" s="269">
        <v>101</v>
      </c>
      <c r="I287" s="181"/>
      <c r="J287" s="181"/>
      <c r="K287" s="269">
        <v>104</v>
      </c>
      <c r="L287" s="269">
        <v>99</v>
      </c>
      <c r="M287" s="269">
        <v>110</v>
      </c>
      <c r="N287" s="269">
        <v>111</v>
      </c>
      <c r="O287" s="269">
        <v>107</v>
      </c>
      <c r="P287" s="269"/>
      <c r="Q287" s="269"/>
      <c r="R287" s="269">
        <v>112</v>
      </c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 t="shared" si="86"/>
        <v>1024</v>
      </c>
    </row>
    <row r="288" spans="1:35" ht="15.75" x14ac:dyDescent="0.25">
      <c r="A288" s="315"/>
      <c r="B288" s="296"/>
      <c r="C288" s="99" t="s">
        <v>107</v>
      </c>
      <c r="D288" s="269">
        <v>0</v>
      </c>
      <c r="E288" s="269">
        <v>0</v>
      </c>
      <c r="F288" s="269">
        <v>0</v>
      </c>
      <c r="G288" s="181"/>
      <c r="H288" s="269">
        <v>0</v>
      </c>
      <c r="I288" s="181"/>
      <c r="J288" s="181"/>
      <c r="K288" s="269">
        <v>0</v>
      </c>
      <c r="L288" s="269">
        <v>0</v>
      </c>
      <c r="M288" s="269">
        <v>0</v>
      </c>
      <c r="N288" s="269">
        <v>0</v>
      </c>
      <c r="O288" s="269">
        <v>0</v>
      </c>
      <c r="P288" s="269"/>
      <c r="Q288" s="269"/>
      <c r="R288" s="269">
        <v>0</v>
      </c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 t="shared" si="86"/>
        <v>0</v>
      </c>
    </row>
    <row r="289" spans="1:35" ht="15.75" x14ac:dyDescent="0.25">
      <c r="A289" s="315"/>
      <c r="B289" s="296"/>
      <c r="C289" s="99" t="s">
        <v>108</v>
      </c>
      <c r="D289" s="269">
        <v>58</v>
      </c>
      <c r="E289" s="269">
        <v>47</v>
      </c>
      <c r="F289" s="269">
        <v>48</v>
      </c>
      <c r="G289" s="181"/>
      <c r="H289" s="269">
        <v>59</v>
      </c>
      <c r="I289" s="181"/>
      <c r="J289" s="181"/>
      <c r="K289" s="269">
        <v>47</v>
      </c>
      <c r="L289" s="269">
        <v>59</v>
      </c>
      <c r="M289" s="269">
        <v>54</v>
      </c>
      <c r="N289" s="269">
        <v>35</v>
      </c>
      <c r="O289" s="269">
        <v>47</v>
      </c>
      <c r="P289" s="269"/>
      <c r="Q289" s="269"/>
      <c r="R289" s="269">
        <v>47</v>
      </c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 t="shared" si="86"/>
        <v>501</v>
      </c>
    </row>
    <row r="290" spans="1:35" ht="15.75" x14ac:dyDescent="0.25">
      <c r="A290" s="315"/>
      <c r="B290" s="296"/>
      <c r="C290" s="99" t="s">
        <v>109</v>
      </c>
      <c r="D290" s="269">
        <v>0</v>
      </c>
      <c r="E290" s="269">
        <v>0</v>
      </c>
      <c r="F290" s="269">
        <v>0</v>
      </c>
      <c r="G290" s="181"/>
      <c r="H290" s="269">
        <v>0</v>
      </c>
      <c r="I290" s="181"/>
      <c r="J290" s="181"/>
      <c r="K290" s="269">
        <v>0</v>
      </c>
      <c r="L290" s="269">
        <v>0</v>
      </c>
      <c r="M290" s="269">
        <v>0</v>
      </c>
      <c r="N290" s="269">
        <v>0</v>
      </c>
      <c r="O290" s="269">
        <v>0</v>
      </c>
      <c r="P290" s="269"/>
      <c r="Q290" s="269"/>
      <c r="R290" s="269">
        <v>0</v>
      </c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 t="shared" si="86"/>
        <v>0</v>
      </c>
    </row>
    <row r="291" spans="1:35" ht="15.75" x14ac:dyDescent="0.25">
      <c r="A291" s="315"/>
      <c r="B291" s="296"/>
      <c r="C291" s="99" t="s">
        <v>110</v>
      </c>
      <c r="D291" s="269">
        <v>33</v>
      </c>
      <c r="E291" s="269">
        <v>51</v>
      </c>
      <c r="F291" s="269">
        <v>34</v>
      </c>
      <c r="G291" s="181"/>
      <c r="H291" s="269">
        <v>33</v>
      </c>
      <c r="I291" s="181"/>
      <c r="J291" s="181"/>
      <c r="K291" s="269">
        <v>33</v>
      </c>
      <c r="L291" s="269">
        <v>34</v>
      </c>
      <c r="M291" s="269">
        <v>28</v>
      </c>
      <c r="N291" s="269">
        <v>22</v>
      </c>
      <c r="O291" s="269">
        <v>34</v>
      </c>
      <c r="P291" s="269"/>
      <c r="Q291" s="269"/>
      <c r="R291" s="269">
        <v>35</v>
      </c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 t="shared" si="86"/>
        <v>337</v>
      </c>
    </row>
    <row r="292" spans="1:35" ht="15.75" x14ac:dyDescent="0.25">
      <c r="A292" s="315"/>
      <c r="B292" s="296"/>
      <c r="C292" s="99" t="s">
        <v>111</v>
      </c>
      <c r="D292" s="269">
        <v>0</v>
      </c>
      <c r="E292" s="269">
        <v>0</v>
      </c>
      <c r="F292" s="269">
        <v>0</v>
      </c>
      <c r="G292" s="181"/>
      <c r="H292" s="269">
        <v>0</v>
      </c>
      <c r="I292" s="181"/>
      <c r="J292" s="181"/>
      <c r="K292" s="269">
        <v>0</v>
      </c>
      <c r="L292" s="269">
        <v>0</v>
      </c>
      <c r="M292" s="269">
        <v>0</v>
      </c>
      <c r="N292" s="269">
        <v>0</v>
      </c>
      <c r="O292" s="269">
        <v>0</v>
      </c>
      <c r="P292" s="269"/>
      <c r="Q292" s="269"/>
      <c r="R292" s="269">
        <v>0</v>
      </c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 t="shared" si="86"/>
        <v>0</v>
      </c>
    </row>
    <row r="293" spans="1:35" ht="15.75" x14ac:dyDescent="0.25">
      <c r="A293" s="315"/>
      <c r="B293" s="296"/>
      <c r="C293" s="99" t="s">
        <v>112</v>
      </c>
      <c r="D293" s="269">
        <v>1</v>
      </c>
      <c r="E293" s="269">
        <v>5</v>
      </c>
      <c r="F293" s="269">
        <v>4</v>
      </c>
      <c r="G293" s="181"/>
      <c r="H293" s="269">
        <v>3</v>
      </c>
      <c r="I293" s="181"/>
      <c r="J293" s="181"/>
      <c r="K293" s="269">
        <v>2</v>
      </c>
      <c r="L293" s="269">
        <v>3</v>
      </c>
      <c r="M293" s="269">
        <v>5</v>
      </c>
      <c r="N293" s="269">
        <v>5</v>
      </c>
      <c r="O293" s="269">
        <v>3</v>
      </c>
      <c r="P293" s="269"/>
      <c r="Q293" s="269"/>
      <c r="R293" s="269">
        <v>3</v>
      </c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 t="shared" si="86"/>
        <v>34</v>
      </c>
    </row>
    <row r="294" spans="1:35" ht="15.75" x14ac:dyDescent="0.25">
      <c r="A294" s="315"/>
      <c r="B294" s="296"/>
      <c r="C294" s="99" t="s">
        <v>113</v>
      </c>
      <c r="D294" s="269">
        <v>0</v>
      </c>
      <c r="E294" s="269">
        <v>0</v>
      </c>
      <c r="F294" s="269">
        <v>0</v>
      </c>
      <c r="G294" s="181"/>
      <c r="H294" s="269">
        <v>0</v>
      </c>
      <c r="I294" s="181"/>
      <c r="J294" s="181"/>
      <c r="K294" s="269">
        <v>0</v>
      </c>
      <c r="L294" s="269">
        <v>0</v>
      </c>
      <c r="M294" s="269">
        <v>0</v>
      </c>
      <c r="N294" s="269">
        <v>0</v>
      </c>
      <c r="O294" s="269">
        <v>0</v>
      </c>
      <c r="P294" s="269"/>
      <c r="Q294" s="269"/>
      <c r="R294" s="269">
        <v>0</v>
      </c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 t="shared" si="86"/>
        <v>0</v>
      </c>
    </row>
    <row r="295" spans="1:35" ht="16.5" thickBot="1" x14ac:dyDescent="0.3">
      <c r="A295" s="315"/>
      <c r="B295" s="296"/>
      <c r="C295" s="100" t="s">
        <v>114</v>
      </c>
      <c r="D295" s="269">
        <v>13</v>
      </c>
      <c r="E295" s="269">
        <v>9</v>
      </c>
      <c r="F295" s="269">
        <v>10</v>
      </c>
      <c r="G295" s="181"/>
      <c r="H295" s="269">
        <v>18</v>
      </c>
      <c r="I295" s="181"/>
      <c r="J295" s="181"/>
      <c r="K295" s="269">
        <v>14</v>
      </c>
      <c r="L295" s="269">
        <v>0</v>
      </c>
      <c r="M295" s="269">
        <v>16</v>
      </c>
      <c r="N295" s="269">
        <v>14</v>
      </c>
      <c r="O295" s="269">
        <v>12</v>
      </c>
      <c r="P295" s="269"/>
      <c r="Q295" s="269"/>
      <c r="R295" s="269">
        <v>13</v>
      </c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 t="shared" si="86"/>
        <v>119</v>
      </c>
    </row>
    <row r="296" spans="1:35" ht="18.75" x14ac:dyDescent="0.25">
      <c r="A296" s="315"/>
      <c r="B296" s="297" t="s">
        <v>72</v>
      </c>
      <c r="C296" s="298"/>
      <c r="D296" s="182">
        <f t="shared" ref="D296:AG296" si="87">SUM(D281:D292,D295)</f>
        <v>355</v>
      </c>
      <c r="E296" s="182">
        <f t="shared" si="87"/>
        <v>377</v>
      </c>
      <c r="F296" s="182">
        <f t="shared" si="87"/>
        <v>360</v>
      </c>
      <c r="G296" s="182">
        <f t="shared" si="87"/>
        <v>0</v>
      </c>
      <c r="H296" s="182">
        <f t="shared" si="87"/>
        <v>400</v>
      </c>
      <c r="I296" s="182">
        <f t="shared" si="87"/>
        <v>0</v>
      </c>
      <c r="J296" s="182">
        <f t="shared" si="87"/>
        <v>0</v>
      </c>
      <c r="K296" s="182">
        <f t="shared" si="87"/>
        <v>372</v>
      </c>
      <c r="L296" s="182">
        <f t="shared" si="87"/>
        <v>341</v>
      </c>
      <c r="M296" s="182">
        <f t="shared" si="87"/>
        <v>400</v>
      </c>
      <c r="N296" s="182">
        <f t="shared" si="87"/>
        <v>350</v>
      </c>
      <c r="O296" s="182">
        <f t="shared" si="87"/>
        <v>400</v>
      </c>
      <c r="P296" s="182">
        <f t="shared" si="87"/>
        <v>0</v>
      </c>
      <c r="Q296" s="182">
        <f t="shared" si="87"/>
        <v>0</v>
      </c>
      <c r="R296" s="182">
        <f t="shared" si="87"/>
        <v>364</v>
      </c>
      <c r="S296" s="182">
        <f t="shared" si="87"/>
        <v>0</v>
      </c>
      <c r="T296" s="182">
        <f t="shared" si="87"/>
        <v>0</v>
      </c>
      <c r="U296" s="182">
        <f t="shared" si="87"/>
        <v>0</v>
      </c>
      <c r="V296" s="182">
        <f t="shared" si="87"/>
        <v>0</v>
      </c>
      <c r="W296" s="182">
        <f t="shared" si="87"/>
        <v>0</v>
      </c>
      <c r="X296" s="182">
        <f t="shared" si="87"/>
        <v>0</v>
      </c>
      <c r="Y296" s="182">
        <f t="shared" si="87"/>
        <v>0</v>
      </c>
      <c r="Z296" s="182">
        <f t="shared" si="87"/>
        <v>0</v>
      </c>
      <c r="AA296" s="182">
        <f t="shared" si="87"/>
        <v>0</v>
      </c>
      <c r="AB296" s="182">
        <f t="shared" si="87"/>
        <v>0</v>
      </c>
      <c r="AC296" s="182">
        <f t="shared" si="87"/>
        <v>0</v>
      </c>
      <c r="AD296" s="182">
        <f t="shared" si="87"/>
        <v>0</v>
      </c>
      <c r="AE296" s="182">
        <f t="shared" si="87"/>
        <v>0</v>
      </c>
      <c r="AF296" s="182">
        <f t="shared" si="87"/>
        <v>0</v>
      </c>
      <c r="AG296" s="182">
        <f t="shared" si="87"/>
        <v>0</v>
      </c>
      <c r="AH296" s="150">
        <f t="shared" si="86"/>
        <v>3719</v>
      </c>
    </row>
    <row r="297" spans="1:35" ht="18.75" x14ac:dyDescent="0.25">
      <c r="A297" s="315"/>
      <c r="B297" s="299" t="s">
        <v>71</v>
      </c>
      <c r="C297" s="300"/>
      <c r="D297" s="270">
        <v>355</v>
      </c>
      <c r="E297" s="270">
        <v>377</v>
      </c>
      <c r="F297" s="270">
        <v>360</v>
      </c>
      <c r="G297" s="104"/>
      <c r="H297" s="104">
        <v>400</v>
      </c>
      <c r="I297" s="104"/>
      <c r="J297" s="104"/>
      <c r="K297" s="270">
        <v>372</v>
      </c>
      <c r="L297" s="270">
        <v>341</v>
      </c>
      <c r="M297" s="270">
        <v>400</v>
      </c>
      <c r="N297" s="270">
        <v>350</v>
      </c>
      <c r="O297" s="270">
        <v>400</v>
      </c>
      <c r="P297" s="270"/>
      <c r="Q297" s="270"/>
      <c r="R297" s="270">
        <v>370</v>
      </c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 t="shared" si="86"/>
        <v>3725</v>
      </c>
    </row>
    <row r="298" spans="1:35" ht="18.75" x14ac:dyDescent="0.25">
      <c r="A298" s="315"/>
      <c r="B298" s="301" t="s">
        <v>115</v>
      </c>
      <c r="C298" s="302"/>
      <c r="D298" s="270">
        <v>400</v>
      </c>
      <c r="E298" s="270">
        <v>400</v>
      </c>
      <c r="F298" s="270">
        <v>400</v>
      </c>
      <c r="G298" s="270">
        <v>0</v>
      </c>
      <c r="H298" s="270">
        <v>400</v>
      </c>
      <c r="I298" s="270">
        <v>0</v>
      </c>
      <c r="J298" s="270">
        <v>0</v>
      </c>
      <c r="K298" s="270">
        <v>400</v>
      </c>
      <c r="L298" s="270">
        <v>400</v>
      </c>
      <c r="M298" s="270">
        <v>400</v>
      </c>
      <c r="N298" s="270">
        <v>400</v>
      </c>
      <c r="O298" s="270">
        <v>400</v>
      </c>
      <c r="P298" s="270">
        <v>0</v>
      </c>
      <c r="Q298" s="270">
        <v>0</v>
      </c>
      <c r="R298" s="270">
        <v>400</v>
      </c>
      <c r="S298" s="270">
        <v>400</v>
      </c>
      <c r="T298" s="270">
        <v>400</v>
      </c>
      <c r="U298" s="270">
        <v>400</v>
      </c>
      <c r="V298" s="270">
        <v>400</v>
      </c>
      <c r="W298" s="270">
        <v>0</v>
      </c>
      <c r="X298" s="270">
        <v>0</v>
      </c>
      <c r="Y298" s="270">
        <v>400</v>
      </c>
      <c r="Z298" s="270">
        <v>400</v>
      </c>
      <c r="AA298" s="270">
        <v>400</v>
      </c>
      <c r="AB298" s="270">
        <v>400</v>
      </c>
      <c r="AC298" s="270">
        <v>400</v>
      </c>
      <c r="AD298" s="270">
        <v>0</v>
      </c>
      <c r="AE298" s="270">
        <v>0</v>
      </c>
      <c r="AF298" s="270">
        <v>400</v>
      </c>
      <c r="AG298" s="270">
        <v>400</v>
      </c>
      <c r="AH298" s="146">
        <f t="shared" si="86"/>
        <v>8400</v>
      </c>
    </row>
    <row r="299" spans="1:35" ht="18.75" x14ac:dyDescent="0.25">
      <c r="A299" s="315"/>
      <c r="B299" s="301" t="s">
        <v>125</v>
      </c>
      <c r="C299" s="302"/>
      <c r="D299" s="104">
        <f t="shared" ref="D299:AG299" si="88">D298-D297</f>
        <v>45</v>
      </c>
      <c r="E299" s="104">
        <f t="shared" ref="E299:AG299" si="89">E298-E297</f>
        <v>23</v>
      </c>
      <c r="F299" s="104">
        <f t="shared" si="89"/>
        <v>40</v>
      </c>
      <c r="G299" s="104">
        <f t="shared" si="89"/>
        <v>0</v>
      </c>
      <c r="H299" s="104">
        <f t="shared" si="89"/>
        <v>0</v>
      </c>
      <c r="I299" s="104">
        <f t="shared" si="89"/>
        <v>0</v>
      </c>
      <c r="J299" s="104">
        <f t="shared" si="89"/>
        <v>0</v>
      </c>
      <c r="K299" s="104">
        <f t="shared" si="89"/>
        <v>28</v>
      </c>
      <c r="L299" s="104">
        <f t="shared" si="89"/>
        <v>59</v>
      </c>
      <c r="M299" s="104">
        <f t="shared" si="89"/>
        <v>0</v>
      </c>
      <c r="N299" s="104">
        <f t="shared" si="89"/>
        <v>50</v>
      </c>
      <c r="O299" s="104">
        <f t="shared" si="89"/>
        <v>0</v>
      </c>
      <c r="P299" s="104">
        <f t="shared" si="89"/>
        <v>0</v>
      </c>
      <c r="Q299" s="104">
        <f t="shared" si="89"/>
        <v>0</v>
      </c>
      <c r="R299" s="104">
        <f t="shared" si="89"/>
        <v>30</v>
      </c>
      <c r="S299" s="104">
        <f t="shared" si="89"/>
        <v>400</v>
      </c>
      <c r="T299" s="104">
        <f t="shared" si="89"/>
        <v>400</v>
      </c>
      <c r="U299" s="104">
        <f t="shared" si="89"/>
        <v>400</v>
      </c>
      <c r="V299" s="104">
        <f t="shared" si="89"/>
        <v>400</v>
      </c>
      <c r="W299" s="104">
        <f t="shared" si="89"/>
        <v>0</v>
      </c>
      <c r="X299" s="104">
        <f t="shared" si="89"/>
        <v>0</v>
      </c>
      <c r="Y299" s="104">
        <f t="shared" si="89"/>
        <v>400</v>
      </c>
      <c r="Z299" s="104">
        <f t="shared" si="89"/>
        <v>400</v>
      </c>
      <c r="AA299" s="104">
        <f t="shared" si="89"/>
        <v>400</v>
      </c>
      <c r="AB299" s="104">
        <f t="shared" si="89"/>
        <v>400</v>
      </c>
      <c r="AC299" s="104">
        <f t="shared" si="89"/>
        <v>400</v>
      </c>
      <c r="AD299" s="104">
        <f t="shared" si="89"/>
        <v>0</v>
      </c>
      <c r="AE299" s="104">
        <f t="shared" si="89"/>
        <v>0</v>
      </c>
      <c r="AF299" s="104">
        <f t="shared" si="89"/>
        <v>400</v>
      </c>
      <c r="AG299" s="104">
        <f t="shared" si="89"/>
        <v>400</v>
      </c>
      <c r="AH299" s="153">
        <f t="shared" si="86"/>
        <v>4675</v>
      </c>
    </row>
    <row r="300" spans="1:35" ht="18.75" x14ac:dyDescent="0.25">
      <c r="A300" s="315"/>
      <c r="B300" s="301" t="s">
        <v>197</v>
      </c>
      <c r="C300" s="302"/>
      <c r="D300" s="104">
        <f t="shared" ref="D300:AG300" si="90">D298-D296</f>
        <v>45</v>
      </c>
      <c r="E300" s="104">
        <f t="shared" ref="E300:AG300" si="91">E298-E296</f>
        <v>23</v>
      </c>
      <c r="F300" s="104">
        <f t="shared" si="91"/>
        <v>40</v>
      </c>
      <c r="G300" s="104">
        <f t="shared" si="91"/>
        <v>0</v>
      </c>
      <c r="H300" s="104">
        <f t="shared" si="91"/>
        <v>0</v>
      </c>
      <c r="I300" s="104">
        <f t="shared" si="91"/>
        <v>0</v>
      </c>
      <c r="J300" s="104">
        <f t="shared" si="91"/>
        <v>0</v>
      </c>
      <c r="K300" s="104">
        <f t="shared" si="91"/>
        <v>28</v>
      </c>
      <c r="L300" s="104">
        <f t="shared" si="91"/>
        <v>59</v>
      </c>
      <c r="M300" s="104">
        <f t="shared" si="91"/>
        <v>0</v>
      </c>
      <c r="N300" s="104">
        <f t="shared" si="91"/>
        <v>50</v>
      </c>
      <c r="O300" s="104">
        <f t="shared" si="91"/>
        <v>0</v>
      </c>
      <c r="P300" s="104">
        <f t="shared" si="91"/>
        <v>0</v>
      </c>
      <c r="Q300" s="104">
        <f t="shared" si="91"/>
        <v>0</v>
      </c>
      <c r="R300" s="104">
        <f t="shared" si="91"/>
        <v>36</v>
      </c>
      <c r="S300" s="104">
        <f t="shared" si="91"/>
        <v>400</v>
      </c>
      <c r="T300" s="104">
        <f t="shared" si="91"/>
        <v>400</v>
      </c>
      <c r="U300" s="104">
        <f t="shared" si="91"/>
        <v>400</v>
      </c>
      <c r="V300" s="104">
        <f t="shared" si="91"/>
        <v>400</v>
      </c>
      <c r="W300" s="104">
        <f t="shared" si="91"/>
        <v>0</v>
      </c>
      <c r="X300" s="104">
        <f t="shared" si="91"/>
        <v>0</v>
      </c>
      <c r="Y300" s="104">
        <f t="shared" si="91"/>
        <v>400</v>
      </c>
      <c r="Z300" s="104">
        <f t="shared" si="91"/>
        <v>400</v>
      </c>
      <c r="AA300" s="104">
        <f t="shared" si="91"/>
        <v>400</v>
      </c>
      <c r="AB300" s="104">
        <f t="shared" si="91"/>
        <v>400</v>
      </c>
      <c r="AC300" s="104">
        <f t="shared" si="91"/>
        <v>400</v>
      </c>
      <c r="AD300" s="104">
        <f t="shared" si="91"/>
        <v>0</v>
      </c>
      <c r="AE300" s="104">
        <f t="shared" si="91"/>
        <v>0</v>
      </c>
      <c r="AF300" s="104">
        <f t="shared" si="91"/>
        <v>400</v>
      </c>
      <c r="AG300" s="104">
        <f t="shared" si="91"/>
        <v>400</v>
      </c>
      <c r="AH300" s="153">
        <f t="shared" si="86"/>
        <v>4681</v>
      </c>
    </row>
    <row r="301" spans="1:35" ht="16.5" thickBot="1" x14ac:dyDescent="0.3">
      <c r="A301" s="315"/>
      <c r="B301" s="303" t="s">
        <v>116</v>
      </c>
      <c r="C301" s="304"/>
      <c r="D301" s="104">
        <f t="shared" ref="D301:AG301" si="92">D282+D284+D286+D288+D290+D292</f>
        <v>0</v>
      </c>
      <c r="E301" s="104">
        <f t="shared" ref="E301:AG301" si="93">E282+E284+E286+E288+E290+E292</f>
        <v>0</v>
      </c>
      <c r="F301" s="104">
        <f t="shared" si="93"/>
        <v>0</v>
      </c>
      <c r="G301" s="104">
        <f t="shared" si="93"/>
        <v>0</v>
      </c>
      <c r="H301" s="104">
        <f t="shared" si="93"/>
        <v>0</v>
      </c>
      <c r="I301" s="104">
        <f t="shared" si="93"/>
        <v>0</v>
      </c>
      <c r="J301" s="104">
        <f t="shared" si="93"/>
        <v>0</v>
      </c>
      <c r="K301" s="104">
        <f t="shared" si="93"/>
        <v>0</v>
      </c>
      <c r="L301" s="104">
        <f t="shared" si="93"/>
        <v>0</v>
      </c>
      <c r="M301" s="104">
        <f t="shared" si="93"/>
        <v>0</v>
      </c>
      <c r="N301" s="104">
        <f t="shared" si="93"/>
        <v>0</v>
      </c>
      <c r="O301" s="104">
        <f t="shared" si="93"/>
        <v>0</v>
      </c>
      <c r="P301" s="104">
        <f t="shared" si="93"/>
        <v>0</v>
      </c>
      <c r="Q301" s="104">
        <f t="shared" si="93"/>
        <v>0</v>
      </c>
      <c r="R301" s="104">
        <f t="shared" si="93"/>
        <v>0</v>
      </c>
      <c r="S301" s="104">
        <f t="shared" si="93"/>
        <v>0</v>
      </c>
      <c r="T301" s="104">
        <f t="shared" si="93"/>
        <v>0</v>
      </c>
      <c r="U301" s="104">
        <f t="shared" si="93"/>
        <v>0</v>
      </c>
      <c r="V301" s="104">
        <f t="shared" si="93"/>
        <v>0</v>
      </c>
      <c r="W301" s="104">
        <f t="shared" si="93"/>
        <v>0</v>
      </c>
      <c r="X301" s="104">
        <f t="shared" si="93"/>
        <v>0</v>
      </c>
      <c r="Y301" s="104">
        <f t="shared" si="93"/>
        <v>0</v>
      </c>
      <c r="Z301" s="104">
        <f t="shared" si="93"/>
        <v>0</v>
      </c>
      <c r="AA301" s="104">
        <f t="shared" si="93"/>
        <v>0</v>
      </c>
      <c r="AB301" s="104">
        <f t="shared" si="93"/>
        <v>0</v>
      </c>
      <c r="AC301" s="104">
        <f t="shared" si="93"/>
        <v>0</v>
      </c>
      <c r="AD301" s="104">
        <f t="shared" si="93"/>
        <v>0</v>
      </c>
      <c r="AE301" s="104">
        <f t="shared" si="93"/>
        <v>0</v>
      </c>
      <c r="AF301" s="104">
        <f t="shared" si="93"/>
        <v>0</v>
      </c>
      <c r="AG301" s="104">
        <f t="shared" si="93"/>
        <v>0</v>
      </c>
      <c r="AH301" s="149">
        <f t="shared" si="86"/>
        <v>0</v>
      </c>
    </row>
    <row r="302" spans="1:35" ht="15.75" thickBot="1" x14ac:dyDescent="0.3">
      <c r="A302" s="316"/>
      <c r="B302" s="101"/>
      <c r="C302" s="102"/>
      <c r="D302" s="272"/>
      <c r="E302" s="272"/>
      <c r="F302" s="272"/>
      <c r="G302" s="101"/>
      <c r="H302" s="101"/>
      <c r="I302" s="101"/>
      <c r="J302" s="101"/>
      <c r="K302" s="272"/>
      <c r="L302" s="272"/>
      <c r="M302" s="272"/>
      <c r="N302" s="272"/>
      <c r="O302" s="272"/>
      <c r="P302" s="272"/>
      <c r="Q302" s="272"/>
      <c r="R302" s="272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166</v>
      </c>
    </row>
    <row r="303" spans="1:35" ht="16.5" thickBot="1" x14ac:dyDescent="0.3">
      <c r="A303" s="291" t="s">
        <v>160</v>
      </c>
      <c r="B303" s="310" t="s">
        <v>2</v>
      </c>
      <c r="C303" s="311"/>
      <c r="D303" s="268">
        <v>0</v>
      </c>
      <c r="E303" s="268">
        <v>0</v>
      </c>
      <c r="F303" s="268">
        <v>0</v>
      </c>
      <c r="G303" s="109"/>
      <c r="H303" s="109">
        <v>0</v>
      </c>
      <c r="I303" s="109">
        <v>0</v>
      </c>
      <c r="J303" s="109"/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68">
        <v>0</v>
      </c>
      <c r="Q303" s="268"/>
      <c r="R303" s="268">
        <v>0</v>
      </c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 t="shared" ref="AH303:AH324" si="94">SUM(D303:AG303)</f>
        <v>0</v>
      </c>
    </row>
    <row r="304" spans="1:35" ht="15.75" x14ac:dyDescent="0.25">
      <c r="A304" s="292"/>
      <c r="B304" s="296" t="s">
        <v>3</v>
      </c>
      <c r="C304" s="99" t="s">
        <v>102</v>
      </c>
      <c r="D304" s="269">
        <v>158</v>
      </c>
      <c r="E304" s="269">
        <v>156</v>
      </c>
      <c r="F304" s="269">
        <v>169</v>
      </c>
      <c r="G304" s="181"/>
      <c r="H304" s="269">
        <v>155</v>
      </c>
      <c r="I304" s="269">
        <v>78</v>
      </c>
      <c r="J304" s="181"/>
      <c r="K304" s="269">
        <v>143</v>
      </c>
      <c r="L304" s="269">
        <v>160</v>
      </c>
      <c r="M304" s="269">
        <v>155</v>
      </c>
      <c r="N304" s="269">
        <v>146</v>
      </c>
      <c r="O304" s="269">
        <v>147</v>
      </c>
      <c r="P304" s="269">
        <v>67</v>
      </c>
      <c r="Q304" s="269"/>
      <c r="R304" s="269">
        <v>132</v>
      </c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 t="shared" si="94"/>
        <v>1666</v>
      </c>
    </row>
    <row r="305" spans="1:34" ht="15.75" x14ac:dyDescent="0.25">
      <c r="A305" s="292"/>
      <c r="B305" s="296"/>
      <c r="C305" s="99" t="s">
        <v>103</v>
      </c>
      <c r="D305" s="269">
        <v>0</v>
      </c>
      <c r="E305" s="269">
        <v>0</v>
      </c>
      <c r="F305" s="269">
        <v>0</v>
      </c>
      <c r="G305" s="181"/>
      <c r="H305" s="269">
        <v>0</v>
      </c>
      <c r="I305" s="269">
        <v>0</v>
      </c>
      <c r="J305" s="181"/>
      <c r="K305" s="269">
        <v>0</v>
      </c>
      <c r="L305" s="269">
        <v>0</v>
      </c>
      <c r="M305" s="269">
        <v>0</v>
      </c>
      <c r="N305" s="269">
        <v>0</v>
      </c>
      <c r="O305" s="269">
        <v>0</v>
      </c>
      <c r="P305" s="269">
        <v>0</v>
      </c>
      <c r="Q305" s="269"/>
      <c r="R305" s="269">
        <v>0</v>
      </c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 t="shared" si="94"/>
        <v>0</v>
      </c>
    </row>
    <row r="306" spans="1:34" ht="15.75" x14ac:dyDescent="0.25">
      <c r="A306" s="292"/>
      <c r="B306" s="296"/>
      <c r="C306" s="99" t="s">
        <v>117</v>
      </c>
      <c r="D306" s="269">
        <v>119</v>
      </c>
      <c r="E306" s="269">
        <v>126</v>
      </c>
      <c r="F306" s="269">
        <v>130</v>
      </c>
      <c r="G306" s="181"/>
      <c r="H306" s="269">
        <v>128</v>
      </c>
      <c r="I306" s="269">
        <v>51</v>
      </c>
      <c r="J306" s="181"/>
      <c r="K306" s="269">
        <v>118</v>
      </c>
      <c r="L306" s="269">
        <v>129</v>
      </c>
      <c r="M306" s="269">
        <v>121</v>
      </c>
      <c r="N306" s="269">
        <v>120</v>
      </c>
      <c r="O306" s="269">
        <v>116</v>
      </c>
      <c r="P306" s="269">
        <v>40</v>
      </c>
      <c r="Q306" s="269"/>
      <c r="R306" s="269">
        <v>104</v>
      </c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 t="shared" si="94"/>
        <v>1302</v>
      </c>
    </row>
    <row r="307" spans="1:34" ht="15.75" x14ac:dyDescent="0.25">
      <c r="A307" s="292"/>
      <c r="B307" s="296"/>
      <c r="C307" s="99" t="s">
        <v>118</v>
      </c>
      <c r="D307" s="269">
        <v>0</v>
      </c>
      <c r="E307" s="269">
        <v>0</v>
      </c>
      <c r="F307" s="269">
        <v>0</v>
      </c>
      <c r="G307" s="181"/>
      <c r="H307" s="269">
        <v>0</v>
      </c>
      <c r="I307" s="269">
        <v>0</v>
      </c>
      <c r="J307" s="181"/>
      <c r="K307" s="269">
        <v>0</v>
      </c>
      <c r="L307" s="269">
        <v>0</v>
      </c>
      <c r="M307" s="269">
        <v>0</v>
      </c>
      <c r="N307" s="269">
        <v>0</v>
      </c>
      <c r="O307" s="269">
        <v>0</v>
      </c>
      <c r="P307" s="269">
        <v>0</v>
      </c>
      <c r="Q307" s="269"/>
      <c r="R307" s="269">
        <v>0</v>
      </c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 t="shared" si="94"/>
        <v>0</v>
      </c>
    </row>
    <row r="308" spans="1:34" ht="15.75" x14ac:dyDescent="0.25">
      <c r="A308" s="292"/>
      <c r="B308" s="296"/>
      <c r="C308" s="99" t="s">
        <v>104</v>
      </c>
      <c r="D308" s="269">
        <v>197</v>
      </c>
      <c r="E308" s="269">
        <v>190</v>
      </c>
      <c r="F308" s="269">
        <v>208</v>
      </c>
      <c r="G308" s="181"/>
      <c r="H308" s="269">
        <v>202</v>
      </c>
      <c r="I308" s="269">
        <v>90</v>
      </c>
      <c r="J308" s="181"/>
      <c r="K308" s="269">
        <v>183</v>
      </c>
      <c r="L308" s="269">
        <v>212</v>
      </c>
      <c r="M308" s="269">
        <v>216</v>
      </c>
      <c r="N308" s="269">
        <v>225</v>
      </c>
      <c r="O308" s="269">
        <v>205</v>
      </c>
      <c r="P308" s="269">
        <v>100</v>
      </c>
      <c r="Q308" s="269"/>
      <c r="R308" s="269">
        <v>215</v>
      </c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 t="shared" si="94"/>
        <v>2243</v>
      </c>
    </row>
    <row r="309" spans="1:34" ht="15.75" x14ac:dyDescent="0.25">
      <c r="A309" s="292"/>
      <c r="B309" s="296"/>
      <c r="C309" s="99" t="s">
        <v>105</v>
      </c>
      <c r="D309" s="269">
        <v>0</v>
      </c>
      <c r="E309" s="269">
        <v>0</v>
      </c>
      <c r="F309" s="269">
        <v>0</v>
      </c>
      <c r="G309" s="181"/>
      <c r="H309" s="269">
        <v>0</v>
      </c>
      <c r="I309" s="269">
        <v>0</v>
      </c>
      <c r="J309" s="181"/>
      <c r="K309" s="269">
        <v>0</v>
      </c>
      <c r="L309" s="269">
        <v>0</v>
      </c>
      <c r="M309" s="269">
        <v>0</v>
      </c>
      <c r="N309" s="269">
        <v>0</v>
      </c>
      <c r="O309" s="269">
        <v>0</v>
      </c>
      <c r="P309" s="269">
        <v>0</v>
      </c>
      <c r="Q309" s="269"/>
      <c r="R309" s="269">
        <v>0</v>
      </c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 t="shared" si="94"/>
        <v>0</v>
      </c>
    </row>
    <row r="310" spans="1:34" ht="15.75" x14ac:dyDescent="0.25">
      <c r="A310" s="292"/>
      <c r="B310" s="296"/>
      <c r="C310" s="99" t="s">
        <v>106</v>
      </c>
      <c r="D310" s="269">
        <v>192</v>
      </c>
      <c r="E310" s="269">
        <v>208</v>
      </c>
      <c r="F310" s="269">
        <v>180</v>
      </c>
      <c r="G310" s="181"/>
      <c r="H310" s="269">
        <v>154</v>
      </c>
      <c r="I310" s="269">
        <v>81</v>
      </c>
      <c r="J310" s="181"/>
      <c r="K310" s="269">
        <v>177</v>
      </c>
      <c r="L310" s="269">
        <v>188</v>
      </c>
      <c r="M310" s="269">
        <v>186</v>
      </c>
      <c r="N310" s="269">
        <v>183</v>
      </c>
      <c r="O310" s="269">
        <v>186</v>
      </c>
      <c r="P310" s="269">
        <v>88</v>
      </c>
      <c r="Q310" s="269"/>
      <c r="R310" s="269">
        <v>166</v>
      </c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 t="shared" si="94"/>
        <v>1989</v>
      </c>
    </row>
    <row r="311" spans="1:34" ht="15.75" x14ac:dyDescent="0.25">
      <c r="A311" s="292"/>
      <c r="B311" s="296"/>
      <c r="C311" s="99" t="s">
        <v>107</v>
      </c>
      <c r="D311" s="269">
        <v>0</v>
      </c>
      <c r="E311" s="269">
        <v>0</v>
      </c>
      <c r="F311" s="269">
        <v>0</v>
      </c>
      <c r="G311" s="181"/>
      <c r="H311" s="269">
        <v>0</v>
      </c>
      <c r="I311" s="269">
        <v>0</v>
      </c>
      <c r="J311" s="181"/>
      <c r="K311" s="269">
        <v>0</v>
      </c>
      <c r="L311" s="269">
        <v>0</v>
      </c>
      <c r="M311" s="269">
        <v>0</v>
      </c>
      <c r="N311" s="269">
        <v>0</v>
      </c>
      <c r="O311" s="269">
        <v>0</v>
      </c>
      <c r="P311" s="269">
        <v>0</v>
      </c>
      <c r="Q311" s="269"/>
      <c r="R311" s="269">
        <v>0</v>
      </c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 t="shared" si="94"/>
        <v>0</v>
      </c>
    </row>
    <row r="312" spans="1:34" ht="15.75" x14ac:dyDescent="0.25">
      <c r="A312" s="292"/>
      <c r="B312" s="296"/>
      <c r="C312" s="99" t="s">
        <v>108</v>
      </c>
      <c r="D312" s="269">
        <v>126</v>
      </c>
      <c r="E312" s="269">
        <v>92</v>
      </c>
      <c r="F312" s="269">
        <v>110</v>
      </c>
      <c r="G312" s="181"/>
      <c r="H312" s="269">
        <v>106</v>
      </c>
      <c r="I312" s="269">
        <v>50</v>
      </c>
      <c r="J312" s="181"/>
      <c r="K312" s="269">
        <v>100</v>
      </c>
      <c r="L312" s="269">
        <v>107</v>
      </c>
      <c r="M312" s="269">
        <v>109</v>
      </c>
      <c r="N312" s="269">
        <v>122</v>
      </c>
      <c r="O312" s="269">
        <v>109</v>
      </c>
      <c r="P312" s="269">
        <v>58</v>
      </c>
      <c r="Q312" s="269"/>
      <c r="R312" s="269">
        <v>122</v>
      </c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 t="shared" si="94"/>
        <v>1211</v>
      </c>
    </row>
    <row r="313" spans="1:34" ht="15.75" x14ac:dyDescent="0.25">
      <c r="A313" s="292"/>
      <c r="B313" s="296"/>
      <c r="C313" s="99" t="s">
        <v>109</v>
      </c>
      <c r="D313" s="269">
        <v>0</v>
      </c>
      <c r="E313" s="269">
        <v>0</v>
      </c>
      <c r="F313" s="269">
        <v>0</v>
      </c>
      <c r="G313" s="181"/>
      <c r="H313" s="269">
        <v>0</v>
      </c>
      <c r="I313" s="269">
        <v>0</v>
      </c>
      <c r="J313" s="181"/>
      <c r="K313" s="269">
        <v>0</v>
      </c>
      <c r="L313" s="269">
        <v>0</v>
      </c>
      <c r="M313" s="269">
        <v>0</v>
      </c>
      <c r="N313" s="269">
        <v>0</v>
      </c>
      <c r="O313" s="269">
        <v>0</v>
      </c>
      <c r="P313" s="269">
        <v>0</v>
      </c>
      <c r="Q313" s="269"/>
      <c r="R313" s="269">
        <v>0</v>
      </c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 t="shared" si="94"/>
        <v>0</v>
      </c>
    </row>
    <row r="314" spans="1:34" ht="15.75" x14ac:dyDescent="0.25">
      <c r="A314" s="292"/>
      <c r="B314" s="296"/>
      <c r="C314" s="99" t="s">
        <v>110</v>
      </c>
      <c r="D314" s="269">
        <v>68</v>
      </c>
      <c r="E314" s="269">
        <v>72</v>
      </c>
      <c r="F314" s="269">
        <v>44</v>
      </c>
      <c r="G314" s="181"/>
      <c r="H314" s="269">
        <v>40</v>
      </c>
      <c r="I314" s="269">
        <v>20</v>
      </c>
      <c r="J314" s="181"/>
      <c r="K314" s="269">
        <v>60</v>
      </c>
      <c r="L314" s="269">
        <v>42</v>
      </c>
      <c r="M314" s="269">
        <v>45</v>
      </c>
      <c r="N314" s="269">
        <v>42</v>
      </c>
      <c r="O314" s="269">
        <v>63</v>
      </c>
      <c r="P314" s="269">
        <v>20</v>
      </c>
      <c r="Q314" s="269"/>
      <c r="R314" s="269">
        <v>38</v>
      </c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 t="shared" si="94"/>
        <v>554</v>
      </c>
    </row>
    <row r="315" spans="1:34" ht="15.75" x14ac:dyDescent="0.25">
      <c r="A315" s="292"/>
      <c r="B315" s="296"/>
      <c r="C315" s="99" t="s">
        <v>111</v>
      </c>
      <c r="D315" s="269">
        <v>0</v>
      </c>
      <c r="E315" s="269">
        <v>0</v>
      </c>
      <c r="F315" s="269">
        <v>0</v>
      </c>
      <c r="G315" s="181"/>
      <c r="H315" s="269">
        <v>0</v>
      </c>
      <c r="I315" s="269">
        <v>0</v>
      </c>
      <c r="J315" s="181"/>
      <c r="K315" s="269">
        <v>0</v>
      </c>
      <c r="L315" s="269">
        <v>0</v>
      </c>
      <c r="M315" s="269">
        <v>0</v>
      </c>
      <c r="N315" s="269">
        <v>0</v>
      </c>
      <c r="O315" s="269">
        <v>0</v>
      </c>
      <c r="P315" s="269">
        <v>0</v>
      </c>
      <c r="Q315" s="269"/>
      <c r="R315" s="269">
        <v>0</v>
      </c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 t="shared" si="94"/>
        <v>0</v>
      </c>
    </row>
    <row r="316" spans="1:34" ht="15.75" x14ac:dyDescent="0.25">
      <c r="A316" s="292"/>
      <c r="B316" s="296"/>
      <c r="C316" s="99" t="s">
        <v>112</v>
      </c>
      <c r="D316" s="269">
        <v>44</v>
      </c>
      <c r="E316" s="269">
        <v>43</v>
      </c>
      <c r="F316" s="269">
        <v>44</v>
      </c>
      <c r="G316" s="181"/>
      <c r="H316" s="269">
        <v>39</v>
      </c>
      <c r="I316" s="269">
        <v>14</v>
      </c>
      <c r="J316" s="181"/>
      <c r="K316" s="269">
        <v>32</v>
      </c>
      <c r="L316" s="269">
        <v>43</v>
      </c>
      <c r="M316" s="269">
        <v>45</v>
      </c>
      <c r="N316" s="269">
        <v>47</v>
      </c>
      <c r="O316" s="269">
        <v>40</v>
      </c>
      <c r="P316" s="269">
        <v>24</v>
      </c>
      <c r="Q316" s="269"/>
      <c r="R316" s="269">
        <v>45</v>
      </c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 t="shared" si="94"/>
        <v>460</v>
      </c>
    </row>
    <row r="317" spans="1:34" ht="15.75" x14ac:dyDescent="0.25">
      <c r="A317" s="292"/>
      <c r="B317" s="296"/>
      <c r="C317" s="99" t="s">
        <v>113</v>
      </c>
      <c r="D317" s="269">
        <v>6</v>
      </c>
      <c r="E317" s="269">
        <v>6</v>
      </c>
      <c r="F317" s="269">
        <v>5</v>
      </c>
      <c r="G317" s="181"/>
      <c r="H317" s="269">
        <v>3</v>
      </c>
      <c r="I317" s="269">
        <v>2</v>
      </c>
      <c r="J317" s="181"/>
      <c r="K317" s="269">
        <v>2</v>
      </c>
      <c r="L317" s="269">
        <v>4</v>
      </c>
      <c r="M317" s="269">
        <v>5</v>
      </c>
      <c r="N317" s="269">
        <v>4</v>
      </c>
      <c r="O317" s="269">
        <v>4</v>
      </c>
      <c r="P317" s="269">
        <v>4</v>
      </c>
      <c r="Q317" s="269"/>
      <c r="R317" s="269">
        <v>4</v>
      </c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 t="shared" si="94"/>
        <v>49</v>
      </c>
    </row>
    <row r="318" spans="1:34" ht="16.5" thickBot="1" x14ac:dyDescent="0.3">
      <c r="A318" s="292"/>
      <c r="B318" s="296"/>
      <c r="C318" s="100" t="s">
        <v>114</v>
      </c>
      <c r="D318" s="269">
        <v>40</v>
      </c>
      <c r="E318" s="269">
        <v>45</v>
      </c>
      <c r="F318" s="269">
        <v>57</v>
      </c>
      <c r="G318" s="181"/>
      <c r="H318" s="269">
        <v>67</v>
      </c>
      <c r="I318" s="269">
        <v>30</v>
      </c>
      <c r="J318" s="181"/>
      <c r="K318" s="269">
        <v>104</v>
      </c>
      <c r="L318" s="269">
        <v>40</v>
      </c>
      <c r="M318" s="269">
        <v>68</v>
      </c>
      <c r="N318" s="269">
        <v>62</v>
      </c>
      <c r="O318" s="269">
        <v>74</v>
      </c>
      <c r="P318" s="269">
        <v>27</v>
      </c>
      <c r="Q318" s="269"/>
      <c r="R318" s="269">
        <v>45</v>
      </c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 t="shared" si="94"/>
        <v>659</v>
      </c>
    </row>
    <row r="319" spans="1:34" ht="18.75" x14ac:dyDescent="0.25">
      <c r="A319" s="292"/>
      <c r="B319" s="297" t="s">
        <v>72</v>
      </c>
      <c r="C319" s="298"/>
      <c r="D319" s="182">
        <f t="shared" ref="D319:AG319" si="95">SUM(D304:D315,D318)</f>
        <v>900</v>
      </c>
      <c r="E319" s="182">
        <f t="shared" si="95"/>
        <v>889</v>
      </c>
      <c r="F319" s="182">
        <f t="shared" si="95"/>
        <v>898</v>
      </c>
      <c r="G319" s="182">
        <f t="shared" si="95"/>
        <v>0</v>
      </c>
      <c r="H319" s="182">
        <f t="shared" si="95"/>
        <v>852</v>
      </c>
      <c r="I319" s="182">
        <f t="shared" si="95"/>
        <v>400</v>
      </c>
      <c r="J319" s="182">
        <f t="shared" si="95"/>
        <v>0</v>
      </c>
      <c r="K319" s="182">
        <f t="shared" si="95"/>
        <v>885</v>
      </c>
      <c r="L319" s="182">
        <f t="shared" si="95"/>
        <v>878</v>
      </c>
      <c r="M319" s="182">
        <f t="shared" si="95"/>
        <v>900</v>
      </c>
      <c r="N319" s="182">
        <f t="shared" si="95"/>
        <v>900</v>
      </c>
      <c r="O319" s="182">
        <f t="shared" si="95"/>
        <v>900</v>
      </c>
      <c r="P319" s="182">
        <f t="shared" si="95"/>
        <v>400</v>
      </c>
      <c r="Q319" s="182">
        <f t="shared" si="95"/>
        <v>0</v>
      </c>
      <c r="R319" s="182">
        <f t="shared" si="95"/>
        <v>822</v>
      </c>
      <c r="S319" s="182">
        <f t="shared" si="95"/>
        <v>0</v>
      </c>
      <c r="T319" s="182">
        <f t="shared" si="95"/>
        <v>0</v>
      </c>
      <c r="U319" s="182">
        <f t="shared" si="95"/>
        <v>0</v>
      </c>
      <c r="V319" s="182">
        <f t="shared" si="95"/>
        <v>0</v>
      </c>
      <c r="W319" s="182">
        <f t="shared" si="95"/>
        <v>0</v>
      </c>
      <c r="X319" s="182">
        <f t="shared" si="95"/>
        <v>0</v>
      </c>
      <c r="Y319" s="182">
        <f t="shared" si="95"/>
        <v>0</v>
      </c>
      <c r="Z319" s="182">
        <f t="shared" si="95"/>
        <v>0</v>
      </c>
      <c r="AA319" s="182">
        <f t="shared" si="95"/>
        <v>0</v>
      </c>
      <c r="AB319" s="182">
        <f t="shared" si="95"/>
        <v>0</v>
      </c>
      <c r="AC319" s="182">
        <f t="shared" si="95"/>
        <v>0</v>
      </c>
      <c r="AD319" s="182">
        <f t="shared" si="95"/>
        <v>0</v>
      </c>
      <c r="AE319" s="182">
        <f t="shared" si="95"/>
        <v>0</v>
      </c>
      <c r="AF319" s="182">
        <f t="shared" si="95"/>
        <v>0</v>
      </c>
      <c r="AG319" s="182">
        <f t="shared" si="95"/>
        <v>0</v>
      </c>
      <c r="AH319" s="150">
        <f t="shared" si="94"/>
        <v>9624</v>
      </c>
    </row>
    <row r="320" spans="1:34" ht="18.75" x14ac:dyDescent="0.25">
      <c r="A320" s="292"/>
      <c r="B320" s="299" t="s">
        <v>71</v>
      </c>
      <c r="C320" s="300"/>
      <c r="D320" s="270">
        <v>900</v>
      </c>
      <c r="E320" s="270">
        <v>900</v>
      </c>
      <c r="F320" s="270">
        <v>900</v>
      </c>
      <c r="G320" s="181"/>
      <c r="H320" s="104">
        <v>900</v>
      </c>
      <c r="I320" s="104">
        <v>400</v>
      </c>
      <c r="J320" s="104"/>
      <c r="K320" s="270">
        <v>900</v>
      </c>
      <c r="L320" s="270">
        <v>900</v>
      </c>
      <c r="M320" s="270">
        <v>900</v>
      </c>
      <c r="N320" s="270">
        <v>900</v>
      </c>
      <c r="O320" s="270">
        <v>900</v>
      </c>
      <c r="P320" s="270">
        <v>400</v>
      </c>
      <c r="Q320" s="270"/>
      <c r="R320" s="270">
        <v>900</v>
      </c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 t="shared" si="94"/>
        <v>9800</v>
      </c>
    </row>
    <row r="321" spans="1:35" ht="18.75" x14ac:dyDescent="0.25">
      <c r="A321" s="292"/>
      <c r="B321" s="301" t="s">
        <v>115</v>
      </c>
      <c r="C321" s="302"/>
      <c r="D321" s="270">
        <v>900</v>
      </c>
      <c r="E321" s="270">
        <v>900</v>
      </c>
      <c r="F321" s="270">
        <v>900</v>
      </c>
      <c r="G321" s="270">
        <v>0</v>
      </c>
      <c r="H321" s="270">
        <v>900</v>
      </c>
      <c r="I321" s="270">
        <v>400</v>
      </c>
      <c r="J321" s="270">
        <v>0</v>
      </c>
      <c r="K321" s="270">
        <v>900</v>
      </c>
      <c r="L321" s="270">
        <v>900</v>
      </c>
      <c r="M321" s="270">
        <v>900</v>
      </c>
      <c r="N321" s="270">
        <v>900</v>
      </c>
      <c r="O321" s="270">
        <v>900</v>
      </c>
      <c r="P321" s="270">
        <v>400</v>
      </c>
      <c r="Q321" s="270">
        <v>0</v>
      </c>
      <c r="R321" s="270">
        <v>900</v>
      </c>
      <c r="S321" s="270">
        <v>900</v>
      </c>
      <c r="T321" s="270">
        <v>900</v>
      </c>
      <c r="U321" s="270">
        <v>900</v>
      </c>
      <c r="V321" s="270">
        <v>900</v>
      </c>
      <c r="W321" s="270">
        <v>400</v>
      </c>
      <c r="X321" s="270">
        <v>0</v>
      </c>
      <c r="Y321" s="270">
        <v>900</v>
      </c>
      <c r="Z321" s="270">
        <v>900</v>
      </c>
      <c r="AA321" s="270">
        <v>900</v>
      </c>
      <c r="AB321" s="270">
        <v>900</v>
      </c>
      <c r="AC321" s="270">
        <v>900</v>
      </c>
      <c r="AD321" s="270">
        <v>400</v>
      </c>
      <c r="AE321" s="270">
        <v>0</v>
      </c>
      <c r="AF321" s="270">
        <v>900</v>
      </c>
      <c r="AG321" s="270">
        <v>900</v>
      </c>
      <c r="AH321" s="146">
        <f t="shared" si="94"/>
        <v>20500</v>
      </c>
    </row>
    <row r="322" spans="1:35" ht="18.75" x14ac:dyDescent="0.25">
      <c r="A322" s="292"/>
      <c r="B322" s="301" t="s">
        <v>125</v>
      </c>
      <c r="C322" s="302"/>
      <c r="D322" s="104">
        <f t="shared" ref="D322:G322" si="96">D321-D320</f>
        <v>0</v>
      </c>
      <c r="E322" s="104">
        <f t="shared" ref="E322:AG322" si="97">E321-E320</f>
        <v>0</v>
      </c>
      <c r="F322" s="104">
        <f t="shared" si="97"/>
        <v>0</v>
      </c>
      <c r="G322" s="104">
        <f t="shared" si="97"/>
        <v>0</v>
      </c>
      <c r="H322" s="104">
        <f t="shared" si="97"/>
        <v>0</v>
      </c>
      <c r="I322" s="104">
        <f t="shared" si="97"/>
        <v>0</v>
      </c>
      <c r="J322" s="104">
        <f t="shared" si="97"/>
        <v>0</v>
      </c>
      <c r="K322" s="104">
        <f t="shared" si="97"/>
        <v>0</v>
      </c>
      <c r="L322" s="104">
        <f t="shared" si="97"/>
        <v>0</v>
      </c>
      <c r="M322" s="104">
        <f t="shared" si="97"/>
        <v>0</v>
      </c>
      <c r="N322" s="104">
        <f t="shared" si="97"/>
        <v>0</v>
      </c>
      <c r="O322" s="104">
        <f t="shared" si="97"/>
        <v>0</v>
      </c>
      <c r="P322" s="104">
        <f t="shared" si="97"/>
        <v>0</v>
      </c>
      <c r="Q322" s="104">
        <f t="shared" si="97"/>
        <v>0</v>
      </c>
      <c r="R322" s="104">
        <f t="shared" si="97"/>
        <v>0</v>
      </c>
      <c r="S322" s="104">
        <f t="shared" si="97"/>
        <v>900</v>
      </c>
      <c r="T322" s="104">
        <f t="shared" si="97"/>
        <v>900</v>
      </c>
      <c r="U322" s="104">
        <f t="shared" si="97"/>
        <v>900</v>
      </c>
      <c r="V322" s="104">
        <f t="shared" si="97"/>
        <v>900</v>
      </c>
      <c r="W322" s="104">
        <f t="shared" si="97"/>
        <v>400</v>
      </c>
      <c r="X322" s="104">
        <f t="shared" si="97"/>
        <v>0</v>
      </c>
      <c r="Y322" s="104">
        <f t="shared" si="97"/>
        <v>900</v>
      </c>
      <c r="Z322" s="104">
        <f t="shared" si="97"/>
        <v>900</v>
      </c>
      <c r="AA322" s="104">
        <f t="shared" si="97"/>
        <v>900</v>
      </c>
      <c r="AB322" s="104">
        <f t="shared" si="97"/>
        <v>900</v>
      </c>
      <c r="AC322" s="104">
        <f t="shared" si="97"/>
        <v>900</v>
      </c>
      <c r="AD322" s="104">
        <f t="shared" si="97"/>
        <v>400</v>
      </c>
      <c r="AE322" s="104">
        <f t="shared" si="97"/>
        <v>0</v>
      </c>
      <c r="AF322" s="104">
        <f t="shared" si="97"/>
        <v>900</v>
      </c>
      <c r="AG322" s="104">
        <f t="shared" si="97"/>
        <v>900</v>
      </c>
      <c r="AH322" s="153">
        <f t="shared" si="94"/>
        <v>10700</v>
      </c>
    </row>
    <row r="323" spans="1:35" ht="18.75" x14ac:dyDescent="0.25">
      <c r="A323" s="292"/>
      <c r="B323" s="301" t="s">
        <v>197</v>
      </c>
      <c r="C323" s="302"/>
      <c r="D323" s="104">
        <f t="shared" ref="D323:G323" si="98">D321-D319</f>
        <v>0</v>
      </c>
      <c r="E323" s="104">
        <f t="shared" ref="E323:AG323" si="99">E321-E319</f>
        <v>11</v>
      </c>
      <c r="F323" s="104">
        <f t="shared" si="99"/>
        <v>2</v>
      </c>
      <c r="G323" s="104">
        <f t="shared" si="99"/>
        <v>0</v>
      </c>
      <c r="H323" s="104">
        <f t="shared" si="99"/>
        <v>48</v>
      </c>
      <c r="I323" s="104">
        <f t="shared" si="99"/>
        <v>0</v>
      </c>
      <c r="J323" s="104">
        <f t="shared" si="99"/>
        <v>0</v>
      </c>
      <c r="K323" s="104">
        <f t="shared" si="99"/>
        <v>15</v>
      </c>
      <c r="L323" s="104">
        <f t="shared" si="99"/>
        <v>22</v>
      </c>
      <c r="M323" s="104">
        <f t="shared" si="99"/>
        <v>0</v>
      </c>
      <c r="N323" s="104">
        <f t="shared" si="99"/>
        <v>0</v>
      </c>
      <c r="O323" s="104">
        <f t="shared" si="99"/>
        <v>0</v>
      </c>
      <c r="P323" s="104">
        <f t="shared" si="99"/>
        <v>0</v>
      </c>
      <c r="Q323" s="104">
        <f t="shared" si="99"/>
        <v>0</v>
      </c>
      <c r="R323" s="104">
        <f t="shared" si="99"/>
        <v>78</v>
      </c>
      <c r="S323" s="104">
        <f t="shared" si="99"/>
        <v>900</v>
      </c>
      <c r="T323" s="104">
        <f t="shared" si="99"/>
        <v>900</v>
      </c>
      <c r="U323" s="104">
        <f t="shared" si="99"/>
        <v>900</v>
      </c>
      <c r="V323" s="104">
        <f t="shared" si="99"/>
        <v>900</v>
      </c>
      <c r="W323" s="104">
        <f t="shared" si="99"/>
        <v>400</v>
      </c>
      <c r="X323" s="104">
        <f t="shared" si="99"/>
        <v>0</v>
      </c>
      <c r="Y323" s="104">
        <f t="shared" si="99"/>
        <v>900</v>
      </c>
      <c r="Z323" s="104">
        <f t="shared" si="99"/>
        <v>900</v>
      </c>
      <c r="AA323" s="104">
        <f t="shared" si="99"/>
        <v>900</v>
      </c>
      <c r="AB323" s="104">
        <f t="shared" si="99"/>
        <v>900</v>
      </c>
      <c r="AC323" s="104">
        <f t="shared" si="99"/>
        <v>900</v>
      </c>
      <c r="AD323" s="104">
        <f t="shared" si="99"/>
        <v>400</v>
      </c>
      <c r="AE323" s="104">
        <f t="shared" si="99"/>
        <v>0</v>
      </c>
      <c r="AF323" s="104">
        <f t="shared" si="99"/>
        <v>900</v>
      </c>
      <c r="AG323" s="104">
        <f t="shared" si="99"/>
        <v>900</v>
      </c>
      <c r="AH323" s="153">
        <f t="shared" si="94"/>
        <v>10876</v>
      </c>
    </row>
    <row r="324" spans="1:35" ht="16.5" thickBot="1" x14ac:dyDescent="0.3">
      <c r="A324" s="292"/>
      <c r="B324" s="303" t="s">
        <v>116</v>
      </c>
      <c r="C324" s="304"/>
      <c r="D324" s="104">
        <f t="shared" ref="D324:AF324" si="100">D305+D307+D309+D311+D313+D315</f>
        <v>0</v>
      </c>
      <c r="E324" s="104">
        <f t="shared" ref="E324:AG324" si="101">E305+E307+E309+E311+E313+E315</f>
        <v>0</v>
      </c>
      <c r="F324" s="104">
        <f t="shared" si="101"/>
        <v>0</v>
      </c>
      <c r="G324" s="104">
        <f t="shared" si="101"/>
        <v>0</v>
      </c>
      <c r="H324" s="104">
        <f t="shared" si="101"/>
        <v>0</v>
      </c>
      <c r="I324" s="104">
        <f t="shared" si="101"/>
        <v>0</v>
      </c>
      <c r="J324" s="104">
        <f t="shared" si="101"/>
        <v>0</v>
      </c>
      <c r="K324" s="104">
        <f t="shared" si="101"/>
        <v>0</v>
      </c>
      <c r="L324" s="104">
        <f t="shared" si="101"/>
        <v>0</v>
      </c>
      <c r="M324" s="104">
        <f t="shared" si="101"/>
        <v>0</v>
      </c>
      <c r="N324" s="104">
        <f t="shared" si="101"/>
        <v>0</v>
      </c>
      <c r="O324" s="104">
        <f t="shared" si="101"/>
        <v>0</v>
      </c>
      <c r="P324" s="104">
        <f t="shared" si="101"/>
        <v>0</v>
      </c>
      <c r="Q324" s="104">
        <f t="shared" si="101"/>
        <v>0</v>
      </c>
      <c r="R324" s="104">
        <f t="shared" si="101"/>
        <v>0</v>
      </c>
      <c r="S324" s="104">
        <f t="shared" si="101"/>
        <v>0</v>
      </c>
      <c r="T324" s="104">
        <f t="shared" si="101"/>
        <v>0</v>
      </c>
      <c r="U324" s="104">
        <f t="shared" si="101"/>
        <v>0</v>
      </c>
      <c r="V324" s="104">
        <f t="shared" si="101"/>
        <v>0</v>
      </c>
      <c r="W324" s="104">
        <f t="shared" si="101"/>
        <v>0</v>
      </c>
      <c r="X324" s="104">
        <f t="shared" si="101"/>
        <v>0</v>
      </c>
      <c r="Y324" s="104">
        <f t="shared" si="101"/>
        <v>0</v>
      </c>
      <c r="Z324" s="104">
        <f t="shared" si="101"/>
        <v>0</v>
      </c>
      <c r="AA324" s="104">
        <f t="shared" si="101"/>
        <v>0</v>
      </c>
      <c r="AB324" s="104">
        <f t="shared" si="101"/>
        <v>0</v>
      </c>
      <c r="AC324" s="104">
        <f t="shared" si="101"/>
        <v>0</v>
      </c>
      <c r="AD324" s="104">
        <f t="shared" si="101"/>
        <v>0</v>
      </c>
      <c r="AE324" s="104">
        <f t="shared" si="101"/>
        <v>0</v>
      </c>
      <c r="AF324" s="104">
        <f t="shared" si="101"/>
        <v>0</v>
      </c>
      <c r="AG324" s="104">
        <f t="shared" si="101"/>
        <v>0</v>
      </c>
      <c r="AH324" s="149">
        <f t="shared" si="94"/>
        <v>0</v>
      </c>
    </row>
    <row r="325" spans="1:35" ht="15.75" thickBot="1" x14ac:dyDescent="0.3">
      <c r="A325" s="293"/>
      <c r="B325" s="101"/>
      <c r="C325" s="103"/>
      <c r="D325" s="272"/>
      <c r="E325" s="272"/>
      <c r="F325" s="272"/>
      <c r="G325" s="101"/>
      <c r="H325" s="101"/>
      <c r="I325" s="101"/>
      <c r="J325" s="101"/>
      <c r="K325" s="272"/>
      <c r="L325" s="272"/>
      <c r="M325" s="272"/>
      <c r="N325" s="272"/>
      <c r="O325" s="272"/>
      <c r="P325" s="272"/>
      <c r="Q325" s="272"/>
      <c r="R325" s="272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166</v>
      </c>
    </row>
    <row r="326" spans="1:35" ht="16.5" thickBot="1" x14ac:dyDescent="0.3">
      <c r="A326" s="305" t="s">
        <v>161</v>
      </c>
      <c r="B326" s="310" t="s">
        <v>2</v>
      </c>
      <c r="C326" s="311"/>
      <c r="D326" s="268">
        <v>0</v>
      </c>
      <c r="E326" s="268">
        <v>0</v>
      </c>
      <c r="F326" s="268">
        <v>0</v>
      </c>
      <c r="G326" s="109"/>
      <c r="H326" s="109">
        <v>0</v>
      </c>
      <c r="I326" s="109">
        <v>0</v>
      </c>
      <c r="J326" s="109"/>
      <c r="K326" s="268">
        <v>0</v>
      </c>
      <c r="L326" s="268">
        <v>0</v>
      </c>
      <c r="M326" s="268">
        <v>0</v>
      </c>
      <c r="N326" s="268">
        <v>0</v>
      </c>
      <c r="O326" s="268">
        <v>0</v>
      </c>
      <c r="P326" s="268">
        <v>0</v>
      </c>
      <c r="Q326" s="268"/>
      <c r="R326" s="268">
        <v>0</v>
      </c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 t="shared" ref="AH326:AH347" si="102">SUM(D326:AG326)</f>
        <v>0</v>
      </c>
    </row>
    <row r="327" spans="1:35" ht="15.75" x14ac:dyDescent="0.25">
      <c r="A327" s="306"/>
      <c r="B327" s="296" t="s">
        <v>3</v>
      </c>
      <c r="C327" s="99" t="s">
        <v>102</v>
      </c>
      <c r="D327" s="269">
        <v>91</v>
      </c>
      <c r="E327" s="269">
        <v>89</v>
      </c>
      <c r="F327" s="269">
        <v>83</v>
      </c>
      <c r="G327" s="181"/>
      <c r="H327" s="269">
        <v>89</v>
      </c>
      <c r="I327" s="269">
        <v>45</v>
      </c>
      <c r="J327" s="181"/>
      <c r="K327" s="269">
        <v>86</v>
      </c>
      <c r="L327" s="269">
        <v>90</v>
      </c>
      <c r="M327" s="269">
        <v>88</v>
      </c>
      <c r="N327" s="269">
        <v>83</v>
      </c>
      <c r="O327" s="269">
        <v>84</v>
      </c>
      <c r="P327" s="269">
        <v>39</v>
      </c>
      <c r="Q327" s="269"/>
      <c r="R327" s="269">
        <v>90</v>
      </c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 t="shared" si="102"/>
        <v>957</v>
      </c>
    </row>
    <row r="328" spans="1:35" ht="15.75" x14ac:dyDescent="0.25">
      <c r="A328" s="306"/>
      <c r="B328" s="296"/>
      <c r="C328" s="99" t="s">
        <v>103</v>
      </c>
      <c r="D328" s="269">
        <v>0</v>
      </c>
      <c r="E328" s="269">
        <v>0</v>
      </c>
      <c r="F328" s="269">
        <v>0</v>
      </c>
      <c r="G328" s="181"/>
      <c r="H328" s="269">
        <v>0</v>
      </c>
      <c r="I328" s="269">
        <v>0</v>
      </c>
      <c r="J328" s="181"/>
      <c r="K328" s="269">
        <v>0</v>
      </c>
      <c r="L328" s="269">
        <v>0</v>
      </c>
      <c r="M328" s="269">
        <v>0</v>
      </c>
      <c r="N328" s="269">
        <v>0</v>
      </c>
      <c r="O328" s="269">
        <v>0</v>
      </c>
      <c r="P328" s="269">
        <v>0</v>
      </c>
      <c r="Q328" s="269"/>
      <c r="R328" s="269">
        <v>0</v>
      </c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 t="shared" si="102"/>
        <v>0</v>
      </c>
    </row>
    <row r="329" spans="1:35" ht="15.75" x14ac:dyDescent="0.25">
      <c r="A329" s="306"/>
      <c r="B329" s="296"/>
      <c r="C329" s="99" t="s">
        <v>117</v>
      </c>
      <c r="D329" s="269">
        <v>107</v>
      </c>
      <c r="E329" s="269">
        <v>112</v>
      </c>
      <c r="F329" s="269">
        <v>106</v>
      </c>
      <c r="G329" s="181"/>
      <c r="H329" s="269">
        <v>111</v>
      </c>
      <c r="I329" s="269">
        <v>55</v>
      </c>
      <c r="J329" s="181"/>
      <c r="K329" s="269">
        <v>106</v>
      </c>
      <c r="L329" s="269">
        <v>111</v>
      </c>
      <c r="M329" s="269">
        <v>110</v>
      </c>
      <c r="N329" s="269">
        <v>109</v>
      </c>
      <c r="O329" s="269">
        <v>107</v>
      </c>
      <c r="P329" s="269">
        <v>39</v>
      </c>
      <c r="Q329" s="269"/>
      <c r="R329" s="269">
        <v>112</v>
      </c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 t="shared" si="102"/>
        <v>1185</v>
      </c>
    </row>
    <row r="330" spans="1:35" ht="15.75" x14ac:dyDescent="0.25">
      <c r="A330" s="306"/>
      <c r="B330" s="296"/>
      <c r="C330" s="99" t="s">
        <v>118</v>
      </c>
      <c r="D330" s="269">
        <v>0</v>
      </c>
      <c r="E330" s="269">
        <v>0</v>
      </c>
      <c r="F330" s="269">
        <v>0</v>
      </c>
      <c r="G330" s="181"/>
      <c r="H330" s="269">
        <v>0</v>
      </c>
      <c r="I330" s="269">
        <v>0</v>
      </c>
      <c r="J330" s="181"/>
      <c r="K330" s="269">
        <v>0</v>
      </c>
      <c r="L330" s="269">
        <v>0</v>
      </c>
      <c r="M330" s="269">
        <v>0</v>
      </c>
      <c r="N330" s="269">
        <v>0</v>
      </c>
      <c r="O330" s="269">
        <v>0</v>
      </c>
      <c r="P330" s="269">
        <v>0</v>
      </c>
      <c r="Q330" s="269"/>
      <c r="R330" s="269">
        <v>0</v>
      </c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 t="shared" si="102"/>
        <v>0</v>
      </c>
    </row>
    <row r="331" spans="1:35" ht="15.75" x14ac:dyDescent="0.25">
      <c r="A331" s="306"/>
      <c r="B331" s="296"/>
      <c r="C331" s="99" t="s">
        <v>104</v>
      </c>
      <c r="D331" s="269">
        <v>238</v>
      </c>
      <c r="E331" s="269">
        <v>240</v>
      </c>
      <c r="F331" s="269">
        <v>236</v>
      </c>
      <c r="G331" s="181"/>
      <c r="H331" s="269">
        <v>234</v>
      </c>
      <c r="I331" s="269">
        <v>143</v>
      </c>
      <c r="J331" s="181"/>
      <c r="K331" s="269">
        <v>236</v>
      </c>
      <c r="L331" s="269">
        <v>234</v>
      </c>
      <c r="M331" s="269">
        <v>235</v>
      </c>
      <c r="N331" s="269">
        <v>238</v>
      </c>
      <c r="O331" s="269">
        <v>239</v>
      </c>
      <c r="P331" s="269">
        <v>143</v>
      </c>
      <c r="Q331" s="269"/>
      <c r="R331" s="269">
        <v>235</v>
      </c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 t="shared" si="102"/>
        <v>2651</v>
      </c>
    </row>
    <row r="332" spans="1:35" ht="15.75" x14ac:dyDescent="0.25">
      <c r="A332" s="306"/>
      <c r="B332" s="296"/>
      <c r="C332" s="99" t="s">
        <v>105</v>
      </c>
      <c r="D332" s="269">
        <v>0</v>
      </c>
      <c r="E332" s="269">
        <v>0</v>
      </c>
      <c r="F332" s="269">
        <v>0</v>
      </c>
      <c r="G332" s="181"/>
      <c r="H332" s="269">
        <v>0</v>
      </c>
      <c r="I332" s="269">
        <v>0</v>
      </c>
      <c r="J332" s="181"/>
      <c r="K332" s="269">
        <v>0</v>
      </c>
      <c r="L332" s="269">
        <v>0</v>
      </c>
      <c r="M332" s="269">
        <v>0</v>
      </c>
      <c r="N332" s="269">
        <v>0</v>
      </c>
      <c r="O332" s="269">
        <v>0</v>
      </c>
      <c r="P332" s="269">
        <v>0</v>
      </c>
      <c r="Q332" s="269"/>
      <c r="R332" s="269">
        <v>0</v>
      </c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 t="shared" si="102"/>
        <v>0</v>
      </c>
    </row>
    <row r="333" spans="1:35" ht="15.75" x14ac:dyDescent="0.25">
      <c r="A333" s="306"/>
      <c r="B333" s="296"/>
      <c r="C333" s="99" t="s">
        <v>106</v>
      </c>
      <c r="D333" s="269">
        <v>409</v>
      </c>
      <c r="E333" s="269">
        <v>408</v>
      </c>
      <c r="F333" s="269">
        <v>405</v>
      </c>
      <c r="G333" s="181"/>
      <c r="H333" s="269">
        <v>402</v>
      </c>
      <c r="I333" s="269">
        <v>189</v>
      </c>
      <c r="J333" s="181"/>
      <c r="K333" s="269">
        <v>414</v>
      </c>
      <c r="L333" s="269">
        <v>414</v>
      </c>
      <c r="M333" s="269">
        <v>419</v>
      </c>
      <c r="N333" s="269">
        <v>413</v>
      </c>
      <c r="O333" s="269">
        <v>420</v>
      </c>
      <c r="P333" s="269">
        <v>208</v>
      </c>
      <c r="Q333" s="269"/>
      <c r="R333" s="269">
        <v>418</v>
      </c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 t="shared" si="102"/>
        <v>4519</v>
      </c>
    </row>
    <row r="334" spans="1:35" ht="15.75" x14ac:dyDescent="0.25">
      <c r="A334" s="306"/>
      <c r="B334" s="296"/>
      <c r="C334" s="99" t="s">
        <v>107</v>
      </c>
      <c r="D334" s="269">
        <v>0</v>
      </c>
      <c r="E334" s="269">
        <v>0</v>
      </c>
      <c r="F334" s="269">
        <v>0</v>
      </c>
      <c r="G334" s="181"/>
      <c r="H334" s="269">
        <v>0</v>
      </c>
      <c r="I334" s="269">
        <v>0</v>
      </c>
      <c r="J334" s="181"/>
      <c r="K334" s="269">
        <v>0</v>
      </c>
      <c r="L334" s="269">
        <v>0</v>
      </c>
      <c r="M334" s="269">
        <v>0</v>
      </c>
      <c r="N334" s="269">
        <v>0</v>
      </c>
      <c r="O334" s="269">
        <v>0</v>
      </c>
      <c r="P334" s="269">
        <v>0</v>
      </c>
      <c r="Q334" s="269"/>
      <c r="R334" s="269">
        <v>0</v>
      </c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 t="shared" si="102"/>
        <v>0</v>
      </c>
    </row>
    <row r="335" spans="1:35" ht="15.75" x14ac:dyDescent="0.25">
      <c r="A335" s="306"/>
      <c r="B335" s="296"/>
      <c r="C335" s="99" t="s">
        <v>108</v>
      </c>
      <c r="D335" s="269">
        <v>79</v>
      </c>
      <c r="E335" s="269">
        <v>78</v>
      </c>
      <c r="F335" s="269">
        <v>79</v>
      </c>
      <c r="G335" s="181"/>
      <c r="H335" s="269">
        <v>78</v>
      </c>
      <c r="I335" s="269">
        <v>33</v>
      </c>
      <c r="J335" s="181"/>
      <c r="K335" s="269">
        <v>78</v>
      </c>
      <c r="L335" s="269">
        <v>78</v>
      </c>
      <c r="M335" s="269">
        <v>79</v>
      </c>
      <c r="N335" s="269">
        <v>78</v>
      </c>
      <c r="O335" s="269">
        <v>79</v>
      </c>
      <c r="P335" s="269">
        <v>40</v>
      </c>
      <c r="Q335" s="269"/>
      <c r="R335" s="269">
        <v>79</v>
      </c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 t="shared" si="102"/>
        <v>858</v>
      </c>
    </row>
    <row r="336" spans="1:35" ht="15.75" x14ac:dyDescent="0.25">
      <c r="A336" s="306"/>
      <c r="B336" s="296"/>
      <c r="C336" s="99" t="s">
        <v>109</v>
      </c>
      <c r="D336" s="269">
        <v>0</v>
      </c>
      <c r="E336" s="269">
        <v>0</v>
      </c>
      <c r="F336" s="269">
        <v>0</v>
      </c>
      <c r="G336" s="181"/>
      <c r="H336" s="269">
        <v>0</v>
      </c>
      <c r="I336" s="269">
        <v>0</v>
      </c>
      <c r="J336" s="181"/>
      <c r="K336" s="269">
        <v>0</v>
      </c>
      <c r="L336" s="269">
        <v>0</v>
      </c>
      <c r="M336" s="269">
        <v>0</v>
      </c>
      <c r="N336" s="269">
        <v>0</v>
      </c>
      <c r="O336" s="269">
        <v>0</v>
      </c>
      <c r="P336" s="269">
        <v>0</v>
      </c>
      <c r="Q336" s="269"/>
      <c r="R336" s="269">
        <v>0</v>
      </c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 t="shared" si="102"/>
        <v>0</v>
      </c>
    </row>
    <row r="337" spans="1:35" ht="15.75" x14ac:dyDescent="0.25">
      <c r="A337" s="306"/>
      <c r="B337" s="296"/>
      <c r="C337" s="99" t="s">
        <v>110</v>
      </c>
      <c r="D337" s="269">
        <v>60</v>
      </c>
      <c r="E337" s="269">
        <v>59</v>
      </c>
      <c r="F337" s="269">
        <v>59</v>
      </c>
      <c r="G337" s="181"/>
      <c r="H337" s="269">
        <v>59</v>
      </c>
      <c r="I337" s="269">
        <v>31</v>
      </c>
      <c r="J337" s="181"/>
      <c r="K337" s="269">
        <v>60</v>
      </c>
      <c r="L337" s="269">
        <v>59</v>
      </c>
      <c r="M337" s="269">
        <v>57</v>
      </c>
      <c r="N337" s="269">
        <v>58</v>
      </c>
      <c r="O337" s="269">
        <v>58</v>
      </c>
      <c r="P337" s="269">
        <v>22</v>
      </c>
      <c r="Q337" s="269"/>
      <c r="R337" s="269">
        <v>58</v>
      </c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 t="shared" si="102"/>
        <v>640</v>
      </c>
    </row>
    <row r="338" spans="1:35" ht="15.75" x14ac:dyDescent="0.25">
      <c r="A338" s="306"/>
      <c r="B338" s="296"/>
      <c r="C338" s="99" t="s">
        <v>111</v>
      </c>
      <c r="D338" s="269">
        <v>0</v>
      </c>
      <c r="E338" s="269">
        <v>0</v>
      </c>
      <c r="F338" s="269">
        <v>0</v>
      </c>
      <c r="G338" s="181"/>
      <c r="H338" s="269">
        <v>0</v>
      </c>
      <c r="I338" s="269">
        <v>0</v>
      </c>
      <c r="J338" s="181"/>
      <c r="K338" s="269">
        <v>0</v>
      </c>
      <c r="L338" s="269">
        <v>0</v>
      </c>
      <c r="M338" s="269">
        <v>0</v>
      </c>
      <c r="N338" s="269">
        <v>0</v>
      </c>
      <c r="O338" s="269">
        <v>0</v>
      </c>
      <c r="P338" s="269">
        <v>0</v>
      </c>
      <c r="Q338" s="269"/>
      <c r="R338" s="269">
        <v>0</v>
      </c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 t="shared" si="102"/>
        <v>0</v>
      </c>
    </row>
    <row r="339" spans="1:35" ht="15.75" x14ac:dyDescent="0.25">
      <c r="A339" s="306"/>
      <c r="B339" s="296"/>
      <c r="C339" s="99" t="s">
        <v>112</v>
      </c>
      <c r="D339" s="269">
        <v>1</v>
      </c>
      <c r="E339" s="269">
        <v>1</v>
      </c>
      <c r="F339" s="269">
        <v>1</v>
      </c>
      <c r="G339" s="181"/>
      <c r="H339" s="269">
        <v>1</v>
      </c>
      <c r="I339" s="269">
        <v>0</v>
      </c>
      <c r="J339" s="181"/>
      <c r="K339" s="269">
        <v>1</v>
      </c>
      <c r="L339" s="269">
        <v>1</v>
      </c>
      <c r="M339" s="269">
        <v>1</v>
      </c>
      <c r="N339" s="269">
        <v>1</v>
      </c>
      <c r="O339" s="269">
        <v>1</v>
      </c>
      <c r="P339" s="269">
        <v>0</v>
      </c>
      <c r="Q339" s="269"/>
      <c r="R339" s="269">
        <v>1</v>
      </c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 t="shared" si="102"/>
        <v>10</v>
      </c>
    </row>
    <row r="340" spans="1:35" ht="15.75" x14ac:dyDescent="0.25">
      <c r="A340" s="306"/>
      <c r="B340" s="296"/>
      <c r="C340" s="99" t="s">
        <v>113</v>
      </c>
      <c r="D340" s="269">
        <v>0</v>
      </c>
      <c r="E340" s="269">
        <v>0</v>
      </c>
      <c r="F340" s="269">
        <v>0</v>
      </c>
      <c r="G340" s="181"/>
      <c r="H340" s="269">
        <v>0</v>
      </c>
      <c r="I340" s="269">
        <v>0</v>
      </c>
      <c r="J340" s="181"/>
      <c r="K340" s="269">
        <v>0</v>
      </c>
      <c r="L340" s="269">
        <v>0</v>
      </c>
      <c r="M340" s="269">
        <v>0</v>
      </c>
      <c r="N340" s="269">
        <v>0</v>
      </c>
      <c r="O340" s="269">
        <v>0</v>
      </c>
      <c r="P340" s="269">
        <v>0</v>
      </c>
      <c r="Q340" s="269"/>
      <c r="R340" s="269">
        <v>0</v>
      </c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 t="shared" si="102"/>
        <v>0</v>
      </c>
    </row>
    <row r="341" spans="1:35" ht="16.5" thickBot="1" x14ac:dyDescent="0.3">
      <c r="A341" s="306"/>
      <c r="B341" s="296"/>
      <c r="C341" s="100" t="s">
        <v>114</v>
      </c>
      <c r="D341" s="269">
        <v>15</v>
      </c>
      <c r="E341" s="269">
        <v>13</v>
      </c>
      <c r="F341" s="269">
        <v>31</v>
      </c>
      <c r="G341" s="181"/>
      <c r="H341" s="269">
        <v>26</v>
      </c>
      <c r="I341" s="269">
        <v>4</v>
      </c>
      <c r="J341" s="181"/>
      <c r="K341" s="269">
        <v>19</v>
      </c>
      <c r="L341" s="269">
        <v>13</v>
      </c>
      <c r="M341" s="269">
        <v>11</v>
      </c>
      <c r="N341" s="269">
        <v>20</v>
      </c>
      <c r="O341" s="269">
        <v>12</v>
      </c>
      <c r="P341" s="269">
        <v>9</v>
      </c>
      <c r="Q341" s="269"/>
      <c r="R341" s="269">
        <v>7</v>
      </c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 t="shared" si="102"/>
        <v>180</v>
      </c>
    </row>
    <row r="342" spans="1:35" ht="18.75" x14ac:dyDescent="0.25">
      <c r="A342" s="306"/>
      <c r="B342" s="297" t="s">
        <v>72</v>
      </c>
      <c r="C342" s="298"/>
      <c r="D342" s="182">
        <f t="shared" ref="D342:AG342" si="103">SUM(D327:D341)</f>
        <v>1000</v>
      </c>
      <c r="E342" s="182">
        <f t="shared" si="103"/>
        <v>1000</v>
      </c>
      <c r="F342" s="182">
        <f t="shared" si="103"/>
        <v>1000</v>
      </c>
      <c r="G342" s="182">
        <f t="shared" si="103"/>
        <v>0</v>
      </c>
      <c r="H342" s="182">
        <f t="shared" si="103"/>
        <v>1000</v>
      </c>
      <c r="I342" s="182">
        <f t="shared" si="103"/>
        <v>500</v>
      </c>
      <c r="J342" s="182">
        <f t="shared" si="103"/>
        <v>0</v>
      </c>
      <c r="K342" s="182">
        <f t="shared" si="103"/>
        <v>1000</v>
      </c>
      <c r="L342" s="182">
        <f t="shared" si="103"/>
        <v>1000</v>
      </c>
      <c r="M342" s="182">
        <f t="shared" si="103"/>
        <v>1000</v>
      </c>
      <c r="N342" s="182">
        <f t="shared" si="103"/>
        <v>1000</v>
      </c>
      <c r="O342" s="182">
        <f t="shared" si="103"/>
        <v>1000</v>
      </c>
      <c r="P342" s="182">
        <f t="shared" si="103"/>
        <v>500</v>
      </c>
      <c r="Q342" s="182">
        <f t="shared" si="103"/>
        <v>0</v>
      </c>
      <c r="R342" s="182">
        <f t="shared" si="103"/>
        <v>1000</v>
      </c>
      <c r="S342" s="182">
        <f t="shared" si="103"/>
        <v>0</v>
      </c>
      <c r="T342" s="182">
        <f t="shared" si="103"/>
        <v>0</v>
      </c>
      <c r="U342" s="182">
        <f t="shared" si="103"/>
        <v>0</v>
      </c>
      <c r="V342" s="182">
        <f t="shared" si="103"/>
        <v>0</v>
      </c>
      <c r="W342" s="182">
        <f t="shared" si="103"/>
        <v>0</v>
      </c>
      <c r="X342" s="182">
        <f t="shared" si="103"/>
        <v>0</v>
      </c>
      <c r="Y342" s="182">
        <f t="shared" si="103"/>
        <v>0</v>
      </c>
      <c r="Z342" s="182">
        <f t="shared" si="103"/>
        <v>0</v>
      </c>
      <c r="AA342" s="182">
        <f t="shared" si="103"/>
        <v>0</v>
      </c>
      <c r="AB342" s="182">
        <f t="shared" si="103"/>
        <v>0</v>
      </c>
      <c r="AC342" s="182">
        <f t="shared" si="103"/>
        <v>0</v>
      </c>
      <c r="AD342" s="182">
        <f t="shared" si="103"/>
        <v>0</v>
      </c>
      <c r="AE342" s="182">
        <f t="shared" si="103"/>
        <v>0</v>
      </c>
      <c r="AF342" s="182">
        <f t="shared" si="103"/>
        <v>0</v>
      </c>
      <c r="AG342" s="182">
        <f t="shared" si="103"/>
        <v>0</v>
      </c>
      <c r="AH342" s="150">
        <f t="shared" si="102"/>
        <v>11000</v>
      </c>
    </row>
    <row r="343" spans="1:35" ht="18.75" x14ac:dyDescent="0.25">
      <c r="A343" s="306"/>
      <c r="B343" s="299" t="s">
        <v>71</v>
      </c>
      <c r="C343" s="300"/>
      <c r="D343" s="270">
        <v>1000</v>
      </c>
      <c r="E343" s="270">
        <v>1000</v>
      </c>
      <c r="F343" s="270">
        <v>1000</v>
      </c>
      <c r="G343" s="181"/>
      <c r="H343" s="104">
        <v>1000</v>
      </c>
      <c r="I343" s="104">
        <v>500</v>
      </c>
      <c r="J343" s="104"/>
      <c r="K343" s="270">
        <v>1000</v>
      </c>
      <c r="L343" s="270">
        <v>1000</v>
      </c>
      <c r="M343" s="270">
        <v>1000</v>
      </c>
      <c r="N343" s="270">
        <v>1000</v>
      </c>
      <c r="O343" s="270">
        <v>1000</v>
      </c>
      <c r="P343" s="270">
        <v>500</v>
      </c>
      <c r="Q343" s="270"/>
      <c r="R343" s="270">
        <v>1000</v>
      </c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 t="shared" si="102"/>
        <v>11000</v>
      </c>
    </row>
    <row r="344" spans="1:35" ht="18.75" x14ac:dyDescent="0.25">
      <c r="A344" s="306"/>
      <c r="B344" s="301" t="s">
        <v>115</v>
      </c>
      <c r="C344" s="302"/>
      <c r="D344" s="270">
        <v>1000</v>
      </c>
      <c r="E344" s="270">
        <v>1000</v>
      </c>
      <c r="F344" s="270">
        <v>1000</v>
      </c>
      <c r="G344" s="270">
        <v>0</v>
      </c>
      <c r="H344" s="270">
        <v>1000</v>
      </c>
      <c r="I344" s="270">
        <v>500</v>
      </c>
      <c r="J344" s="270">
        <v>0</v>
      </c>
      <c r="K344" s="270">
        <v>1000</v>
      </c>
      <c r="L344" s="270">
        <v>1000</v>
      </c>
      <c r="M344" s="270">
        <v>1000</v>
      </c>
      <c r="N344" s="270">
        <v>1000</v>
      </c>
      <c r="O344" s="270">
        <v>1000</v>
      </c>
      <c r="P344" s="270">
        <v>500</v>
      </c>
      <c r="Q344" s="270">
        <v>0</v>
      </c>
      <c r="R344" s="270">
        <v>1000</v>
      </c>
      <c r="S344" s="270">
        <v>1000</v>
      </c>
      <c r="T344" s="270">
        <v>1000</v>
      </c>
      <c r="U344" s="270">
        <v>1000</v>
      </c>
      <c r="V344" s="270">
        <v>1000</v>
      </c>
      <c r="W344" s="270">
        <v>500</v>
      </c>
      <c r="X344" s="270">
        <v>0</v>
      </c>
      <c r="Y344" s="270">
        <v>1000</v>
      </c>
      <c r="Z344" s="270">
        <v>1000</v>
      </c>
      <c r="AA344" s="270">
        <v>1000</v>
      </c>
      <c r="AB344" s="270">
        <v>1000</v>
      </c>
      <c r="AC344" s="270">
        <v>1000</v>
      </c>
      <c r="AD344" s="270">
        <v>500</v>
      </c>
      <c r="AE344" s="270">
        <v>0</v>
      </c>
      <c r="AF344" s="270">
        <v>1000</v>
      </c>
      <c r="AG344" s="270">
        <v>1000</v>
      </c>
      <c r="AH344" s="146">
        <f t="shared" si="102"/>
        <v>23000</v>
      </c>
    </row>
    <row r="345" spans="1:35" ht="18.75" x14ac:dyDescent="0.25">
      <c r="A345" s="306"/>
      <c r="B345" s="301" t="s">
        <v>125</v>
      </c>
      <c r="C345" s="302"/>
      <c r="D345" s="104">
        <f t="shared" ref="D345:G345" si="104">D344-D343</f>
        <v>0</v>
      </c>
      <c r="E345" s="104">
        <f t="shared" ref="E345:AG345" si="105">E344-E343</f>
        <v>0</v>
      </c>
      <c r="F345" s="104">
        <f t="shared" si="105"/>
        <v>0</v>
      </c>
      <c r="G345" s="104">
        <f t="shared" si="105"/>
        <v>0</v>
      </c>
      <c r="H345" s="104">
        <f t="shared" si="105"/>
        <v>0</v>
      </c>
      <c r="I345" s="104">
        <f t="shared" si="105"/>
        <v>0</v>
      </c>
      <c r="J345" s="104">
        <f t="shared" si="105"/>
        <v>0</v>
      </c>
      <c r="K345" s="104">
        <f t="shared" si="105"/>
        <v>0</v>
      </c>
      <c r="L345" s="104">
        <f t="shared" si="105"/>
        <v>0</v>
      </c>
      <c r="M345" s="104">
        <f t="shared" si="105"/>
        <v>0</v>
      </c>
      <c r="N345" s="104">
        <f t="shared" si="105"/>
        <v>0</v>
      </c>
      <c r="O345" s="104">
        <f t="shared" si="105"/>
        <v>0</v>
      </c>
      <c r="P345" s="104">
        <f t="shared" si="105"/>
        <v>0</v>
      </c>
      <c r="Q345" s="104">
        <f t="shared" si="105"/>
        <v>0</v>
      </c>
      <c r="R345" s="104">
        <f t="shared" si="105"/>
        <v>0</v>
      </c>
      <c r="S345" s="104">
        <f t="shared" si="105"/>
        <v>1000</v>
      </c>
      <c r="T345" s="104">
        <f t="shared" si="105"/>
        <v>1000</v>
      </c>
      <c r="U345" s="104">
        <f t="shared" si="105"/>
        <v>1000</v>
      </c>
      <c r="V345" s="104">
        <f t="shared" si="105"/>
        <v>1000</v>
      </c>
      <c r="W345" s="104">
        <f t="shared" si="105"/>
        <v>500</v>
      </c>
      <c r="X345" s="104">
        <f t="shared" si="105"/>
        <v>0</v>
      </c>
      <c r="Y345" s="104">
        <f t="shared" si="105"/>
        <v>1000</v>
      </c>
      <c r="Z345" s="104">
        <f t="shared" si="105"/>
        <v>1000</v>
      </c>
      <c r="AA345" s="104">
        <f t="shared" si="105"/>
        <v>1000</v>
      </c>
      <c r="AB345" s="104">
        <f t="shared" si="105"/>
        <v>1000</v>
      </c>
      <c r="AC345" s="104">
        <f t="shared" si="105"/>
        <v>1000</v>
      </c>
      <c r="AD345" s="104">
        <f t="shared" si="105"/>
        <v>500</v>
      </c>
      <c r="AE345" s="104">
        <f t="shared" si="105"/>
        <v>0</v>
      </c>
      <c r="AF345" s="104">
        <f t="shared" si="105"/>
        <v>1000</v>
      </c>
      <c r="AG345" s="104">
        <f t="shared" si="105"/>
        <v>1000</v>
      </c>
      <c r="AH345" s="153">
        <f t="shared" si="102"/>
        <v>12000</v>
      </c>
    </row>
    <row r="346" spans="1:35" ht="18.75" x14ac:dyDescent="0.25">
      <c r="A346" s="306"/>
      <c r="B346" s="301" t="s">
        <v>197</v>
      </c>
      <c r="C346" s="302"/>
      <c r="D346" s="104">
        <f t="shared" ref="D346:G346" si="106">D344-D342</f>
        <v>0</v>
      </c>
      <c r="E346" s="104">
        <f t="shared" ref="E346:AG346" si="107">E344-E342</f>
        <v>0</v>
      </c>
      <c r="F346" s="104">
        <f t="shared" si="107"/>
        <v>0</v>
      </c>
      <c r="G346" s="104">
        <f t="shared" si="107"/>
        <v>0</v>
      </c>
      <c r="H346" s="104">
        <f t="shared" si="107"/>
        <v>0</v>
      </c>
      <c r="I346" s="104">
        <f t="shared" si="107"/>
        <v>0</v>
      </c>
      <c r="J346" s="104">
        <f t="shared" si="107"/>
        <v>0</v>
      </c>
      <c r="K346" s="104">
        <f t="shared" si="107"/>
        <v>0</v>
      </c>
      <c r="L346" s="104">
        <f t="shared" si="107"/>
        <v>0</v>
      </c>
      <c r="M346" s="104">
        <f t="shared" si="107"/>
        <v>0</v>
      </c>
      <c r="N346" s="104">
        <f t="shared" si="107"/>
        <v>0</v>
      </c>
      <c r="O346" s="104">
        <f t="shared" si="107"/>
        <v>0</v>
      </c>
      <c r="P346" s="104">
        <f t="shared" si="107"/>
        <v>0</v>
      </c>
      <c r="Q346" s="104">
        <f t="shared" si="107"/>
        <v>0</v>
      </c>
      <c r="R346" s="104">
        <f t="shared" si="107"/>
        <v>0</v>
      </c>
      <c r="S346" s="104">
        <f t="shared" si="107"/>
        <v>1000</v>
      </c>
      <c r="T346" s="104">
        <f t="shared" si="107"/>
        <v>1000</v>
      </c>
      <c r="U346" s="104">
        <f t="shared" si="107"/>
        <v>1000</v>
      </c>
      <c r="V346" s="104">
        <f t="shared" si="107"/>
        <v>1000</v>
      </c>
      <c r="W346" s="104">
        <f t="shared" si="107"/>
        <v>500</v>
      </c>
      <c r="X346" s="104">
        <f t="shared" si="107"/>
        <v>0</v>
      </c>
      <c r="Y346" s="104">
        <f t="shared" si="107"/>
        <v>1000</v>
      </c>
      <c r="Z346" s="104">
        <f t="shared" si="107"/>
        <v>1000</v>
      </c>
      <c r="AA346" s="104">
        <f t="shared" si="107"/>
        <v>1000</v>
      </c>
      <c r="AB346" s="104">
        <f t="shared" si="107"/>
        <v>1000</v>
      </c>
      <c r="AC346" s="104">
        <f t="shared" si="107"/>
        <v>1000</v>
      </c>
      <c r="AD346" s="104">
        <f t="shared" si="107"/>
        <v>500</v>
      </c>
      <c r="AE346" s="104">
        <f t="shared" si="107"/>
        <v>0</v>
      </c>
      <c r="AF346" s="104">
        <f t="shared" si="107"/>
        <v>1000</v>
      </c>
      <c r="AG346" s="104">
        <f t="shared" si="107"/>
        <v>1000</v>
      </c>
      <c r="AH346" s="153">
        <f t="shared" si="102"/>
        <v>12000</v>
      </c>
    </row>
    <row r="347" spans="1:35" ht="16.5" thickBot="1" x14ac:dyDescent="0.3">
      <c r="A347" s="306"/>
      <c r="B347" s="303" t="s">
        <v>116</v>
      </c>
      <c r="C347" s="304"/>
      <c r="D347" s="104">
        <f t="shared" ref="D347:AF347" si="108">D328+D330+D332+D334+D336+D338</f>
        <v>0</v>
      </c>
      <c r="E347" s="104">
        <f t="shared" ref="E347:AG347" si="109">E328+E330+E332+E334+E336+E338</f>
        <v>0</v>
      </c>
      <c r="F347" s="104">
        <f t="shared" si="109"/>
        <v>0</v>
      </c>
      <c r="G347" s="104">
        <f t="shared" si="109"/>
        <v>0</v>
      </c>
      <c r="H347" s="104">
        <f t="shared" si="109"/>
        <v>0</v>
      </c>
      <c r="I347" s="104">
        <f t="shared" si="109"/>
        <v>0</v>
      </c>
      <c r="J347" s="104">
        <f t="shared" si="109"/>
        <v>0</v>
      </c>
      <c r="K347" s="104">
        <f t="shared" si="109"/>
        <v>0</v>
      </c>
      <c r="L347" s="104">
        <f t="shared" si="109"/>
        <v>0</v>
      </c>
      <c r="M347" s="104">
        <f t="shared" si="109"/>
        <v>0</v>
      </c>
      <c r="N347" s="104">
        <f t="shared" si="109"/>
        <v>0</v>
      </c>
      <c r="O347" s="104">
        <f t="shared" si="109"/>
        <v>0</v>
      </c>
      <c r="P347" s="104">
        <f t="shared" si="109"/>
        <v>0</v>
      </c>
      <c r="Q347" s="104">
        <f t="shared" si="109"/>
        <v>0</v>
      </c>
      <c r="R347" s="104">
        <f t="shared" si="109"/>
        <v>0</v>
      </c>
      <c r="S347" s="104">
        <f t="shared" si="109"/>
        <v>0</v>
      </c>
      <c r="T347" s="104">
        <f t="shared" si="109"/>
        <v>0</v>
      </c>
      <c r="U347" s="104">
        <f t="shared" si="109"/>
        <v>0</v>
      </c>
      <c r="V347" s="104">
        <f t="shared" si="109"/>
        <v>0</v>
      </c>
      <c r="W347" s="104">
        <f t="shared" si="109"/>
        <v>0</v>
      </c>
      <c r="X347" s="104">
        <f t="shared" si="109"/>
        <v>0</v>
      </c>
      <c r="Y347" s="104">
        <f t="shared" si="109"/>
        <v>0</v>
      </c>
      <c r="Z347" s="104">
        <f t="shared" si="109"/>
        <v>0</v>
      </c>
      <c r="AA347" s="104">
        <f t="shared" si="109"/>
        <v>0</v>
      </c>
      <c r="AB347" s="104">
        <f t="shared" si="109"/>
        <v>0</v>
      </c>
      <c r="AC347" s="104">
        <f t="shared" si="109"/>
        <v>0</v>
      </c>
      <c r="AD347" s="104">
        <f t="shared" si="109"/>
        <v>0</v>
      </c>
      <c r="AE347" s="104">
        <f t="shared" si="109"/>
        <v>0</v>
      </c>
      <c r="AF347" s="104">
        <f t="shared" si="109"/>
        <v>0</v>
      </c>
      <c r="AG347" s="104">
        <f t="shared" si="109"/>
        <v>0</v>
      </c>
      <c r="AH347" s="149">
        <f t="shared" si="102"/>
        <v>0</v>
      </c>
    </row>
    <row r="348" spans="1:35" ht="15.75" thickBot="1" x14ac:dyDescent="0.3">
      <c r="A348" s="307"/>
      <c r="B348" s="101"/>
      <c r="C348" s="102"/>
      <c r="D348" s="272"/>
      <c r="E348" s="272"/>
      <c r="F348" s="272"/>
      <c r="G348" s="101"/>
      <c r="H348" s="101"/>
      <c r="I348" s="101"/>
      <c r="J348" s="101"/>
      <c r="K348" s="272"/>
      <c r="L348" s="272"/>
      <c r="M348" s="272"/>
      <c r="N348" s="272"/>
      <c r="O348" s="272"/>
      <c r="P348" s="272"/>
      <c r="Q348" s="272"/>
      <c r="R348" s="272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166</v>
      </c>
    </row>
    <row r="349" spans="1:35" ht="16.5" thickBot="1" x14ac:dyDescent="0.3">
      <c r="A349" s="291" t="s">
        <v>162</v>
      </c>
      <c r="B349" s="310" t="s">
        <v>2</v>
      </c>
      <c r="C349" s="311"/>
      <c r="D349" s="268">
        <v>0</v>
      </c>
      <c r="E349" s="268">
        <v>0</v>
      </c>
      <c r="F349" s="268">
        <v>0</v>
      </c>
      <c r="G349" s="109"/>
      <c r="H349" s="109"/>
      <c r="I349" s="109"/>
      <c r="J349" s="109"/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68">
        <v>0</v>
      </c>
      <c r="Q349" s="268"/>
      <c r="R349" s="268">
        <v>0</v>
      </c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 t="shared" ref="AH349:AH370" si="110">SUM(D349:AG349)</f>
        <v>0</v>
      </c>
    </row>
    <row r="350" spans="1:35" ht="15.75" x14ac:dyDescent="0.25">
      <c r="A350" s="292"/>
      <c r="B350" s="296" t="s">
        <v>3</v>
      </c>
      <c r="C350" s="99" t="s">
        <v>102</v>
      </c>
      <c r="D350" s="269">
        <v>72</v>
      </c>
      <c r="E350" s="269">
        <v>76</v>
      </c>
      <c r="F350" s="269">
        <v>65</v>
      </c>
      <c r="G350" s="181"/>
      <c r="H350" s="269">
        <v>67</v>
      </c>
      <c r="I350" s="269">
        <v>49</v>
      </c>
      <c r="J350" s="181"/>
      <c r="K350" s="269">
        <v>67</v>
      </c>
      <c r="L350" s="269">
        <v>59</v>
      </c>
      <c r="M350" s="269">
        <v>70</v>
      </c>
      <c r="N350" s="269">
        <v>70</v>
      </c>
      <c r="O350" s="269">
        <v>60</v>
      </c>
      <c r="P350" s="269">
        <v>59</v>
      </c>
      <c r="Q350" s="269"/>
      <c r="R350" s="269">
        <v>67</v>
      </c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 t="shared" si="110"/>
        <v>781</v>
      </c>
    </row>
    <row r="351" spans="1:35" ht="15.75" x14ac:dyDescent="0.25">
      <c r="A351" s="292"/>
      <c r="B351" s="296"/>
      <c r="C351" s="99" t="s">
        <v>103</v>
      </c>
      <c r="D351" s="269">
        <v>0</v>
      </c>
      <c r="E351" s="269">
        <v>0</v>
      </c>
      <c r="F351" s="269">
        <v>0</v>
      </c>
      <c r="G351" s="181"/>
      <c r="H351" s="269">
        <v>0</v>
      </c>
      <c r="I351" s="269">
        <v>0</v>
      </c>
      <c r="J351" s="181"/>
      <c r="K351" s="269">
        <v>0</v>
      </c>
      <c r="L351" s="269">
        <v>0</v>
      </c>
      <c r="M351" s="269">
        <v>0</v>
      </c>
      <c r="N351" s="269">
        <v>0</v>
      </c>
      <c r="O351" s="269">
        <v>0</v>
      </c>
      <c r="P351" s="269">
        <v>0</v>
      </c>
      <c r="Q351" s="269"/>
      <c r="R351" s="269">
        <v>0</v>
      </c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 t="shared" si="110"/>
        <v>0</v>
      </c>
    </row>
    <row r="352" spans="1:35" ht="15.75" x14ac:dyDescent="0.25">
      <c r="A352" s="292"/>
      <c r="B352" s="296"/>
      <c r="C352" s="99" t="s">
        <v>117</v>
      </c>
      <c r="D352" s="269">
        <v>94</v>
      </c>
      <c r="E352" s="269">
        <v>82</v>
      </c>
      <c r="F352" s="269">
        <v>76</v>
      </c>
      <c r="G352" s="181"/>
      <c r="H352" s="269">
        <v>75</v>
      </c>
      <c r="I352" s="269">
        <v>67</v>
      </c>
      <c r="J352" s="181"/>
      <c r="K352" s="269">
        <v>74</v>
      </c>
      <c r="L352" s="269">
        <v>70</v>
      </c>
      <c r="M352" s="269">
        <v>81</v>
      </c>
      <c r="N352" s="269">
        <v>83</v>
      </c>
      <c r="O352" s="269">
        <v>82</v>
      </c>
      <c r="P352" s="269">
        <v>71</v>
      </c>
      <c r="Q352" s="269"/>
      <c r="R352" s="269">
        <v>77</v>
      </c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 t="shared" si="110"/>
        <v>932</v>
      </c>
    </row>
    <row r="353" spans="1:34" ht="15.75" x14ac:dyDescent="0.25">
      <c r="A353" s="292"/>
      <c r="B353" s="296"/>
      <c r="C353" s="99" t="s">
        <v>118</v>
      </c>
      <c r="D353" s="269">
        <v>0</v>
      </c>
      <c r="E353" s="269">
        <v>0</v>
      </c>
      <c r="F353" s="269">
        <v>0</v>
      </c>
      <c r="G353" s="181"/>
      <c r="H353" s="269">
        <v>0</v>
      </c>
      <c r="I353" s="269">
        <v>0</v>
      </c>
      <c r="J353" s="181"/>
      <c r="K353" s="269">
        <v>0</v>
      </c>
      <c r="L353" s="269">
        <v>0</v>
      </c>
      <c r="M353" s="269">
        <v>0</v>
      </c>
      <c r="N353" s="269">
        <v>0</v>
      </c>
      <c r="O353" s="269">
        <v>0</v>
      </c>
      <c r="P353" s="269">
        <v>0</v>
      </c>
      <c r="Q353" s="269"/>
      <c r="R353" s="269">
        <v>0</v>
      </c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 t="shared" si="110"/>
        <v>0</v>
      </c>
    </row>
    <row r="354" spans="1:34" ht="15.75" x14ac:dyDescent="0.25">
      <c r="A354" s="292"/>
      <c r="B354" s="296"/>
      <c r="C354" s="99" t="s">
        <v>104</v>
      </c>
      <c r="D354" s="269">
        <v>142</v>
      </c>
      <c r="E354" s="269">
        <v>163</v>
      </c>
      <c r="F354" s="269">
        <v>204</v>
      </c>
      <c r="G354" s="181"/>
      <c r="H354" s="269">
        <v>182</v>
      </c>
      <c r="I354" s="269">
        <v>140</v>
      </c>
      <c r="J354" s="181"/>
      <c r="K354" s="269">
        <v>185</v>
      </c>
      <c r="L354" s="269">
        <v>186</v>
      </c>
      <c r="M354" s="269">
        <v>192</v>
      </c>
      <c r="N354" s="269">
        <v>163</v>
      </c>
      <c r="O354" s="269">
        <v>186</v>
      </c>
      <c r="P354" s="269">
        <v>143</v>
      </c>
      <c r="Q354" s="269"/>
      <c r="R354" s="269">
        <v>175</v>
      </c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 t="shared" si="110"/>
        <v>2061</v>
      </c>
    </row>
    <row r="355" spans="1:34" ht="15.75" x14ac:dyDescent="0.25">
      <c r="A355" s="292"/>
      <c r="B355" s="296"/>
      <c r="C355" s="99" t="s">
        <v>105</v>
      </c>
      <c r="D355" s="269">
        <v>0</v>
      </c>
      <c r="E355" s="269">
        <v>0</v>
      </c>
      <c r="F355" s="269">
        <v>0</v>
      </c>
      <c r="G355" s="181"/>
      <c r="H355" s="269">
        <v>0</v>
      </c>
      <c r="I355" s="269">
        <v>0</v>
      </c>
      <c r="J355" s="181"/>
      <c r="K355" s="269">
        <v>0</v>
      </c>
      <c r="L355" s="269">
        <v>0</v>
      </c>
      <c r="M355" s="269">
        <v>0</v>
      </c>
      <c r="N355" s="269">
        <v>0</v>
      </c>
      <c r="O355" s="269">
        <v>0</v>
      </c>
      <c r="P355" s="269">
        <v>0</v>
      </c>
      <c r="Q355" s="269"/>
      <c r="R355" s="269">
        <v>0</v>
      </c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 t="shared" si="110"/>
        <v>0</v>
      </c>
    </row>
    <row r="356" spans="1:34" ht="15.75" x14ac:dyDescent="0.25">
      <c r="A356" s="292"/>
      <c r="B356" s="296"/>
      <c r="C356" s="99" t="s">
        <v>106</v>
      </c>
      <c r="D356" s="269">
        <v>195</v>
      </c>
      <c r="E356" s="269">
        <v>176</v>
      </c>
      <c r="F356" s="269">
        <v>143</v>
      </c>
      <c r="G356" s="181"/>
      <c r="H356" s="269">
        <v>180</v>
      </c>
      <c r="I356" s="269">
        <v>163</v>
      </c>
      <c r="J356" s="181"/>
      <c r="K356" s="269">
        <v>175</v>
      </c>
      <c r="L356" s="269">
        <v>186</v>
      </c>
      <c r="M356" s="269">
        <v>149</v>
      </c>
      <c r="N356" s="269">
        <v>191</v>
      </c>
      <c r="O356" s="269">
        <v>160</v>
      </c>
      <c r="P356" s="269">
        <v>143</v>
      </c>
      <c r="Q356" s="269"/>
      <c r="R356" s="269">
        <v>175</v>
      </c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 t="shared" si="110"/>
        <v>2036</v>
      </c>
    </row>
    <row r="357" spans="1:34" ht="15.75" x14ac:dyDescent="0.25">
      <c r="A357" s="292"/>
      <c r="B357" s="296"/>
      <c r="C357" s="99" t="s">
        <v>107</v>
      </c>
      <c r="D357" s="269">
        <v>0</v>
      </c>
      <c r="E357" s="269">
        <v>0</v>
      </c>
      <c r="F357" s="269">
        <v>0</v>
      </c>
      <c r="G357" s="181"/>
      <c r="H357" s="269">
        <v>0</v>
      </c>
      <c r="I357" s="269">
        <v>0</v>
      </c>
      <c r="J357" s="181"/>
      <c r="K357" s="269">
        <v>0</v>
      </c>
      <c r="L357" s="269">
        <v>0</v>
      </c>
      <c r="M357" s="269">
        <v>0</v>
      </c>
      <c r="N357" s="269">
        <v>0</v>
      </c>
      <c r="O357" s="269">
        <v>0</v>
      </c>
      <c r="P357" s="269">
        <v>0</v>
      </c>
      <c r="Q357" s="269"/>
      <c r="R357" s="269">
        <v>0</v>
      </c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 t="shared" si="110"/>
        <v>0</v>
      </c>
    </row>
    <row r="358" spans="1:34" ht="15.75" x14ac:dyDescent="0.25">
      <c r="A358" s="292"/>
      <c r="B358" s="296"/>
      <c r="C358" s="99" t="s">
        <v>108</v>
      </c>
      <c r="D358" s="269">
        <v>45</v>
      </c>
      <c r="E358" s="269">
        <v>65</v>
      </c>
      <c r="F358" s="269">
        <v>75</v>
      </c>
      <c r="G358" s="181"/>
      <c r="H358" s="269">
        <v>63</v>
      </c>
      <c r="I358" s="269">
        <v>49</v>
      </c>
      <c r="J358" s="181"/>
      <c r="K358" s="269">
        <v>62</v>
      </c>
      <c r="L358" s="269">
        <v>64</v>
      </c>
      <c r="M358" s="269">
        <v>77</v>
      </c>
      <c r="N358" s="269">
        <v>57</v>
      </c>
      <c r="O358" s="269">
        <v>77</v>
      </c>
      <c r="P358" s="269">
        <v>52</v>
      </c>
      <c r="Q358" s="269"/>
      <c r="R358" s="269">
        <v>62</v>
      </c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 t="shared" si="110"/>
        <v>748</v>
      </c>
    </row>
    <row r="359" spans="1:34" ht="15.75" x14ac:dyDescent="0.25">
      <c r="A359" s="292"/>
      <c r="B359" s="296"/>
      <c r="C359" s="99" t="s">
        <v>109</v>
      </c>
      <c r="D359" s="269">
        <v>0</v>
      </c>
      <c r="E359" s="269">
        <v>0</v>
      </c>
      <c r="F359" s="269">
        <v>0</v>
      </c>
      <c r="G359" s="181"/>
      <c r="H359" s="269">
        <v>0</v>
      </c>
      <c r="I359" s="269">
        <v>0</v>
      </c>
      <c r="J359" s="181"/>
      <c r="K359" s="269">
        <v>0</v>
      </c>
      <c r="L359" s="269">
        <v>0</v>
      </c>
      <c r="M359" s="269">
        <v>0</v>
      </c>
      <c r="N359" s="269">
        <v>0</v>
      </c>
      <c r="O359" s="269">
        <v>0</v>
      </c>
      <c r="P359" s="269">
        <v>0</v>
      </c>
      <c r="Q359" s="269"/>
      <c r="R359" s="269">
        <v>0</v>
      </c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 t="shared" si="110"/>
        <v>0</v>
      </c>
    </row>
    <row r="360" spans="1:34" ht="15.75" x14ac:dyDescent="0.25">
      <c r="A360" s="292"/>
      <c r="B360" s="296"/>
      <c r="C360" s="99" t="s">
        <v>110</v>
      </c>
      <c r="D360" s="269">
        <v>37</v>
      </c>
      <c r="E360" s="269">
        <v>24</v>
      </c>
      <c r="F360" s="269">
        <v>28</v>
      </c>
      <c r="G360" s="181"/>
      <c r="H360" s="269">
        <v>23</v>
      </c>
      <c r="I360" s="269">
        <v>20</v>
      </c>
      <c r="J360" s="181"/>
      <c r="K360" s="269">
        <v>24</v>
      </c>
      <c r="L360" s="269">
        <v>21</v>
      </c>
      <c r="M360" s="269">
        <v>24</v>
      </c>
      <c r="N360" s="269">
        <v>22</v>
      </c>
      <c r="O360" s="269">
        <v>26</v>
      </c>
      <c r="P360" s="269">
        <v>18</v>
      </c>
      <c r="Q360" s="269"/>
      <c r="R360" s="269">
        <v>33</v>
      </c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 t="shared" si="110"/>
        <v>300</v>
      </c>
    </row>
    <row r="361" spans="1:34" ht="15.75" x14ac:dyDescent="0.25">
      <c r="A361" s="292"/>
      <c r="B361" s="296"/>
      <c r="C361" s="99" t="s">
        <v>111</v>
      </c>
      <c r="D361" s="269">
        <v>0</v>
      </c>
      <c r="E361" s="269">
        <v>0</v>
      </c>
      <c r="F361" s="269">
        <v>0</v>
      </c>
      <c r="G361" s="181"/>
      <c r="H361" s="269">
        <v>0</v>
      </c>
      <c r="I361" s="269">
        <v>0</v>
      </c>
      <c r="J361" s="181"/>
      <c r="K361" s="269">
        <v>0</v>
      </c>
      <c r="L361" s="269">
        <v>0</v>
      </c>
      <c r="M361" s="269">
        <v>0</v>
      </c>
      <c r="N361" s="269">
        <v>0</v>
      </c>
      <c r="O361" s="269">
        <v>0</v>
      </c>
      <c r="P361" s="269">
        <v>0</v>
      </c>
      <c r="Q361" s="269"/>
      <c r="R361" s="269">
        <v>0</v>
      </c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 t="shared" si="110"/>
        <v>0</v>
      </c>
    </row>
    <row r="362" spans="1:34" ht="15.75" x14ac:dyDescent="0.25">
      <c r="A362" s="292"/>
      <c r="B362" s="296"/>
      <c r="C362" s="99" t="s">
        <v>112</v>
      </c>
      <c r="D362" s="269">
        <v>16</v>
      </c>
      <c r="E362" s="269">
        <v>20</v>
      </c>
      <c r="F362" s="269">
        <v>23</v>
      </c>
      <c r="G362" s="181"/>
      <c r="H362" s="269">
        <v>20</v>
      </c>
      <c r="I362" s="269">
        <v>15</v>
      </c>
      <c r="J362" s="181"/>
      <c r="K362" s="269">
        <v>22</v>
      </c>
      <c r="L362" s="269">
        <v>26</v>
      </c>
      <c r="M362" s="269">
        <v>20</v>
      </c>
      <c r="N362" s="269">
        <v>23</v>
      </c>
      <c r="O362" s="269">
        <v>20</v>
      </c>
      <c r="P362" s="269">
        <v>21</v>
      </c>
      <c r="Q362" s="269"/>
      <c r="R362" s="269">
        <v>24</v>
      </c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 t="shared" si="110"/>
        <v>250</v>
      </c>
    </row>
    <row r="363" spans="1:34" ht="15.75" x14ac:dyDescent="0.25">
      <c r="A363" s="292"/>
      <c r="B363" s="296"/>
      <c r="C363" s="99" t="s">
        <v>113</v>
      </c>
      <c r="D363" s="269">
        <v>1</v>
      </c>
      <c r="E363" s="269">
        <v>3</v>
      </c>
      <c r="F363" s="269">
        <v>1</v>
      </c>
      <c r="G363" s="181"/>
      <c r="H363" s="269">
        <v>1</v>
      </c>
      <c r="I363" s="269">
        <v>1</v>
      </c>
      <c r="J363" s="181"/>
      <c r="K363" s="269">
        <v>1</v>
      </c>
      <c r="L363" s="269">
        <v>2</v>
      </c>
      <c r="M363" s="269">
        <v>1</v>
      </c>
      <c r="N363" s="269">
        <v>2</v>
      </c>
      <c r="O363" s="269">
        <v>2</v>
      </c>
      <c r="P363" s="269">
        <v>1</v>
      </c>
      <c r="Q363" s="269"/>
      <c r="R363" s="269">
        <v>4</v>
      </c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 t="shared" si="110"/>
        <v>20</v>
      </c>
    </row>
    <row r="364" spans="1:34" ht="16.5" thickBot="1" x14ac:dyDescent="0.3">
      <c r="A364" s="292"/>
      <c r="B364" s="296"/>
      <c r="C364" s="100" t="s">
        <v>114</v>
      </c>
      <c r="D364" s="269">
        <v>15</v>
      </c>
      <c r="E364" s="269">
        <v>14</v>
      </c>
      <c r="F364" s="269">
        <v>9</v>
      </c>
      <c r="G364" s="181"/>
      <c r="H364" s="269">
        <v>10</v>
      </c>
      <c r="I364" s="269">
        <v>12</v>
      </c>
      <c r="J364" s="181"/>
      <c r="K364" s="269">
        <v>13</v>
      </c>
      <c r="L364" s="269">
        <v>14</v>
      </c>
      <c r="M364" s="269">
        <v>7</v>
      </c>
      <c r="N364" s="269">
        <v>14</v>
      </c>
      <c r="O364" s="269">
        <v>9</v>
      </c>
      <c r="P364" s="269">
        <v>14</v>
      </c>
      <c r="Q364" s="269"/>
      <c r="R364" s="269">
        <v>11</v>
      </c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 t="shared" si="110"/>
        <v>142</v>
      </c>
    </row>
    <row r="365" spans="1:34" ht="18.75" x14ac:dyDescent="0.25">
      <c r="A365" s="292"/>
      <c r="B365" s="297" t="s">
        <v>72</v>
      </c>
      <c r="C365" s="298"/>
      <c r="D365" s="182">
        <f t="shared" ref="D365:AG365" si="111">SUM(D350:D361,D364)</f>
        <v>600</v>
      </c>
      <c r="E365" s="182">
        <f t="shared" si="111"/>
        <v>600</v>
      </c>
      <c r="F365" s="182">
        <f t="shared" si="111"/>
        <v>600</v>
      </c>
      <c r="G365" s="182">
        <f t="shared" si="111"/>
        <v>0</v>
      </c>
      <c r="H365" s="182">
        <f t="shared" si="111"/>
        <v>600</v>
      </c>
      <c r="I365" s="182">
        <f t="shared" si="111"/>
        <v>500</v>
      </c>
      <c r="J365" s="182">
        <f t="shared" si="111"/>
        <v>0</v>
      </c>
      <c r="K365" s="182">
        <f t="shared" si="111"/>
        <v>600</v>
      </c>
      <c r="L365" s="182">
        <f t="shared" si="111"/>
        <v>600</v>
      </c>
      <c r="M365" s="182">
        <f t="shared" si="111"/>
        <v>600</v>
      </c>
      <c r="N365" s="182">
        <f t="shared" si="111"/>
        <v>600</v>
      </c>
      <c r="O365" s="182">
        <f t="shared" si="111"/>
        <v>600</v>
      </c>
      <c r="P365" s="182">
        <f t="shared" si="111"/>
        <v>500</v>
      </c>
      <c r="Q365" s="182">
        <f t="shared" si="111"/>
        <v>0</v>
      </c>
      <c r="R365" s="182">
        <f t="shared" si="111"/>
        <v>600</v>
      </c>
      <c r="S365" s="182">
        <f t="shared" si="111"/>
        <v>0</v>
      </c>
      <c r="T365" s="182">
        <f t="shared" si="111"/>
        <v>0</v>
      </c>
      <c r="U365" s="182">
        <f t="shared" si="111"/>
        <v>0</v>
      </c>
      <c r="V365" s="182">
        <f t="shared" si="111"/>
        <v>0</v>
      </c>
      <c r="W365" s="182">
        <f t="shared" si="111"/>
        <v>0</v>
      </c>
      <c r="X365" s="182">
        <f t="shared" si="111"/>
        <v>0</v>
      </c>
      <c r="Y365" s="182">
        <f t="shared" si="111"/>
        <v>0</v>
      </c>
      <c r="Z365" s="182">
        <f t="shared" si="111"/>
        <v>0</v>
      </c>
      <c r="AA365" s="182">
        <f t="shared" si="111"/>
        <v>0</v>
      </c>
      <c r="AB365" s="182">
        <f t="shared" si="111"/>
        <v>0</v>
      </c>
      <c r="AC365" s="182">
        <f t="shared" si="111"/>
        <v>0</v>
      </c>
      <c r="AD365" s="182">
        <f t="shared" si="111"/>
        <v>0</v>
      </c>
      <c r="AE365" s="182">
        <f t="shared" si="111"/>
        <v>0</v>
      </c>
      <c r="AF365" s="182">
        <f t="shared" si="111"/>
        <v>0</v>
      </c>
      <c r="AG365" s="182">
        <f t="shared" si="111"/>
        <v>0</v>
      </c>
      <c r="AH365" s="150">
        <f t="shared" si="110"/>
        <v>7000</v>
      </c>
    </row>
    <row r="366" spans="1:34" ht="18.75" x14ac:dyDescent="0.25">
      <c r="A366" s="292"/>
      <c r="B366" s="299" t="s">
        <v>71</v>
      </c>
      <c r="C366" s="300"/>
      <c r="D366" s="270">
        <v>600</v>
      </c>
      <c r="E366" s="270">
        <v>600</v>
      </c>
      <c r="F366" s="270">
        <v>600</v>
      </c>
      <c r="G366" s="270"/>
      <c r="H366" s="270">
        <v>600</v>
      </c>
      <c r="I366" s="270">
        <v>500</v>
      </c>
      <c r="J366" s="270"/>
      <c r="K366" s="270">
        <v>600</v>
      </c>
      <c r="L366" s="270">
        <v>600</v>
      </c>
      <c r="M366" s="270">
        <v>600</v>
      </c>
      <c r="N366" s="270">
        <v>600</v>
      </c>
      <c r="O366" s="270">
        <v>600</v>
      </c>
      <c r="P366" s="270">
        <v>500</v>
      </c>
      <c r="Q366" s="270"/>
      <c r="R366" s="270">
        <v>600</v>
      </c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 t="shared" si="110"/>
        <v>7000</v>
      </c>
    </row>
    <row r="367" spans="1:34" ht="18.75" x14ac:dyDescent="0.25">
      <c r="A367" s="292"/>
      <c r="B367" s="301" t="s">
        <v>115</v>
      </c>
      <c r="C367" s="302"/>
      <c r="D367" s="270">
        <v>600</v>
      </c>
      <c r="E367" s="270">
        <v>600</v>
      </c>
      <c r="F367" s="270">
        <v>600</v>
      </c>
      <c r="G367" s="270">
        <v>0</v>
      </c>
      <c r="H367" s="270">
        <v>600</v>
      </c>
      <c r="I367" s="270">
        <v>500</v>
      </c>
      <c r="J367" s="270">
        <v>0</v>
      </c>
      <c r="K367" s="270">
        <v>600</v>
      </c>
      <c r="L367" s="270">
        <v>600</v>
      </c>
      <c r="M367" s="270">
        <v>600</v>
      </c>
      <c r="N367" s="270">
        <v>600</v>
      </c>
      <c r="O367" s="270">
        <v>600</v>
      </c>
      <c r="P367" s="270">
        <v>500</v>
      </c>
      <c r="Q367" s="270">
        <v>0</v>
      </c>
      <c r="R367" s="270">
        <v>600</v>
      </c>
      <c r="S367" s="270">
        <v>600</v>
      </c>
      <c r="T367" s="270">
        <v>600</v>
      </c>
      <c r="U367" s="270">
        <v>600</v>
      </c>
      <c r="V367" s="270">
        <v>600</v>
      </c>
      <c r="W367" s="270">
        <v>500</v>
      </c>
      <c r="X367" s="270">
        <v>0</v>
      </c>
      <c r="Y367" s="270">
        <v>600</v>
      </c>
      <c r="Z367" s="270">
        <v>600</v>
      </c>
      <c r="AA367" s="270">
        <v>600</v>
      </c>
      <c r="AB367" s="270">
        <v>600</v>
      </c>
      <c r="AC367" s="270">
        <v>600</v>
      </c>
      <c r="AD367" s="270">
        <v>500</v>
      </c>
      <c r="AE367" s="270">
        <v>0</v>
      </c>
      <c r="AF367" s="270">
        <v>600</v>
      </c>
      <c r="AG367" s="270">
        <v>600</v>
      </c>
      <c r="AH367" s="146">
        <f t="shared" si="110"/>
        <v>14600</v>
      </c>
    </row>
    <row r="368" spans="1:34" ht="18.75" x14ac:dyDescent="0.25">
      <c r="A368" s="292"/>
      <c r="B368" s="301" t="s">
        <v>125</v>
      </c>
      <c r="C368" s="302"/>
      <c r="D368" s="104">
        <f t="shared" ref="D368:F368" si="112">D367-D366</f>
        <v>0</v>
      </c>
      <c r="E368" s="104">
        <f t="shared" ref="E368:AG368" si="113">E367-E366</f>
        <v>0</v>
      </c>
      <c r="F368" s="104">
        <f t="shared" si="113"/>
        <v>0</v>
      </c>
      <c r="G368" s="104">
        <f t="shared" si="113"/>
        <v>0</v>
      </c>
      <c r="H368" s="104">
        <f t="shared" si="113"/>
        <v>0</v>
      </c>
      <c r="I368" s="104">
        <f t="shared" si="113"/>
        <v>0</v>
      </c>
      <c r="J368" s="104">
        <f t="shared" si="113"/>
        <v>0</v>
      </c>
      <c r="K368" s="104">
        <f t="shared" si="113"/>
        <v>0</v>
      </c>
      <c r="L368" s="104">
        <f t="shared" si="113"/>
        <v>0</v>
      </c>
      <c r="M368" s="104">
        <f t="shared" si="113"/>
        <v>0</v>
      </c>
      <c r="N368" s="104">
        <f t="shared" si="113"/>
        <v>0</v>
      </c>
      <c r="O368" s="104">
        <f t="shared" si="113"/>
        <v>0</v>
      </c>
      <c r="P368" s="104">
        <f t="shared" si="113"/>
        <v>0</v>
      </c>
      <c r="Q368" s="104">
        <f t="shared" si="113"/>
        <v>0</v>
      </c>
      <c r="R368" s="104">
        <f t="shared" si="113"/>
        <v>0</v>
      </c>
      <c r="S368" s="104">
        <f t="shared" si="113"/>
        <v>600</v>
      </c>
      <c r="T368" s="104">
        <f t="shared" si="113"/>
        <v>600</v>
      </c>
      <c r="U368" s="104">
        <f t="shared" si="113"/>
        <v>600</v>
      </c>
      <c r="V368" s="104">
        <f t="shared" si="113"/>
        <v>600</v>
      </c>
      <c r="W368" s="104">
        <f t="shared" si="113"/>
        <v>500</v>
      </c>
      <c r="X368" s="104">
        <f t="shared" si="113"/>
        <v>0</v>
      </c>
      <c r="Y368" s="104">
        <f t="shared" si="113"/>
        <v>600</v>
      </c>
      <c r="Z368" s="104">
        <f t="shared" si="113"/>
        <v>600</v>
      </c>
      <c r="AA368" s="104">
        <f t="shared" si="113"/>
        <v>600</v>
      </c>
      <c r="AB368" s="104">
        <f t="shared" si="113"/>
        <v>600</v>
      </c>
      <c r="AC368" s="104">
        <f t="shared" si="113"/>
        <v>600</v>
      </c>
      <c r="AD368" s="104">
        <f t="shared" si="113"/>
        <v>500</v>
      </c>
      <c r="AE368" s="104">
        <f t="shared" si="113"/>
        <v>0</v>
      </c>
      <c r="AF368" s="104">
        <f t="shared" si="113"/>
        <v>600</v>
      </c>
      <c r="AG368" s="104">
        <f t="shared" si="113"/>
        <v>600</v>
      </c>
      <c r="AH368" s="153">
        <f t="shared" si="110"/>
        <v>7600</v>
      </c>
    </row>
    <row r="369" spans="1:35" ht="18.75" x14ac:dyDescent="0.25">
      <c r="A369" s="292"/>
      <c r="B369" s="301" t="s">
        <v>197</v>
      </c>
      <c r="C369" s="302"/>
      <c r="D369" s="104">
        <f t="shared" ref="D369:F369" si="114">D367-D365</f>
        <v>0</v>
      </c>
      <c r="E369" s="104">
        <f t="shared" ref="E369:AG369" si="115">E367-E365</f>
        <v>0</v>
      </c>
      <c r="F369" s="104">
        <f t="shared" si="115"/>
        <v>0</v>
      </c>
      <c r="G369" s="104">
        <f t="shared" si="115"/>
        <v>0</v>
      </c>
      <c r="H369" s="104">
        <f t="shared" si="115"/>
        <v>0</v>
      </c>
      <c r="I369" s="104">
        <f t="shared" si="115"/>
        <v>0</v>
      </c>
      <c r="J369" s="104">
        <f t="shared" si="115"/>
        <v>0</v>
      </c>
      <c r="K369" s="104">
        <f t="shared" si="115"/>
        <v>0</v>
      </c>
      <c r="L369" s="104">
        <f t="shared" si="115"/>
        <v>0</v>
      </c>
      <c r="M369" s="104">
        <f t="shared" si="115"/>
        <v>0</v>
      </c>
      <c r="N369" s="104">
        <f t="shared" si="115"/>
        <v>0</v>
      </c>
      <c r="O369" s="104">
        <f t="shared" si="115"/>
        <v>0</v>
      </c>
      <c r="P369" s="104">
        <f t="shared" si="115"/>
        <v>0</v>
      </c>
      <c r="Q369" s="104">
        <f t="shared" si="115"/>
        <v>0</v>
      </c>
      <c r="R369" s="104">
        <f t="shared" si="115"/>
        <v>0</v>
      </c>
      <c r="S369" s="104">
        <f t="shared" si="115"/>
        <v>600</v>
      </c>
      <c r="T369" s="104">
        <f t="shared" si="115"/>
        <v>600</v>
      </c>
      <c r="U369" s="104">
        <f t="shared" si="115"/>
        <v>600</v>
      </c>
      <c r="V369" s="104">
        <f t="shared" si="115"/>
        <v>600</v>
      </c>
      <c r="W369" s="104">
        <f t="shared" si="115"/>
        <v>500</v>
      </c>
      <c r="X369" s="104">
        <f t="shared" si="115"/>
        <v>0</v>
      </c>
      <c r="Y369" s="104">
        <f t="shared" si="115"/>
        <v>600</v>
      </c>
      <c r="Z369" s="104">
        <f t="shared" si="115"/>
        <v>600</v>
      </c>
      <c r="AA369" s="104">
        <f t="shared" si="115"/>
        <v>600</v>
      </c>
      <c r="AB369" s="104">
        <f t="shared" si="115"/>
        <v>600</v>
      </c>
      <c r="AC369" s="104">
        <f t="shared" si="115"/>
        <v>600</v>
      </c>
      <c r="AD369" s="104">
        <f t="shared" si="115"/>
        <v>500</v>
      </c>
      <c r="AE369" s="104">
        <f t="shared" si="115"/>
        <v>0</v>
      </c>
      <c r="AF369" s="104">
        <f t="shared" si="115"/>
        <v>600</v>
      </c>
      <c r="AG369" s="104">
        <f t="shared" si="115"/>
        <v>600</v>
      </c>
      <c r="AH369" s="153">
        <f t="shared" si="110"/>
        <v>7600</v>
      </c>
    </row>
    <row r="370" spans="1:35" ht="16.5" thickBot="1" x14ac:dyDescent="0.3">
      <c r="A370" s="292"/>
      <c r="B370" s="303" t="s">
        <v>116</v>
      </c>
      <c r="C370" s="304"/>
      <c r="D370" s="104">
        <f t="shared" ref="D370:T370" si="116">D351+D353+D355+D357+D359+D361</f>
        <v>0</v>
      </c>
      <c r="E370" s="104">
        <f t="shared" ref="E370:AG370" si="117">E351+E353+E355+E357+E359+E361</f>
        <v>0</v>
      </c>
      <c r="F370" s="104">
        <f t="shared" si="117"/>
        <v>0</v>
      </c>
      <c r="G370" s="104">
        <f t="shared" si="117"/>
        <v>0</v>
      </c>
      <c r="H370" s="104">
        <f t="shared" si="117"/>
        <v>0</v>
      </c>
      <c r="I370" s="104">
        <f t="shared" si="117"/>
        <v>0</v>
      </c>
      <c r="J370" s="104">
        <f t="shared" si="117"/>
        <v>0</v>
      </c>
      <c r="K370" s="104">
        <f t="shared" si="117"/>
        <v>0</v>
      </c>
      <c r="L370" s="104">
        <f t="shared" si="117"/>
        <v>0</v>
      </c>
      <c r="M370" s="104">
        <f t="shared" si="117"/>
        <v>0</v>
      </c>
      <c r="N370" s="104">
        <f t="shared" si="117"/>
        <v>0</v>
      </c>
      <c r="O370" s="104">
        <f t="shared" si="117"/>
        <v>0</v>
      </c>
      <c r="P370" s="104">
        <f t="shared" si="117"/>
        <v>0</v>
      </c>
      <c r="Q370" s="104">
        <f t="shared" si="117"/>
        <v>0</v>
      </c>
      <c r="R370" s="104">
        <f t="shared" si="117"/>
        <v>0</v>
      </c>
      <c r="S370" s="104">
        <f t="shared" si="117"/>
        <v>0</v>
      </c>
      <c r="T370" s="104">
        <f t="shared" si="117"/>
        <v>0</v>
      </c>
      <c r="U370" s="104">
        <f t="shared" si="117"/>
        <v>0</v>
      </c>
      <c r="V370" s="104">
        <f t="shared" si="117"/>
        <v>0</v>
      </c>
      <c r="W370" s="104">
        <f t="shared" si="117"/>
        <v>0</v>
      </c>
      <c r="X370" s="104">
        <f t="shared" si="117"/>
        <v>0</v>
      </c>
      <c r="Y370" s="104">
        <f t="shared" si="117"/>
        <v>0</v>
      </c>
      <c r="Z370" s="104">
        <f t="shared" si="117"/>
        <v>0</v>
      </c>
      <c r="AA370" s="104">
        <f t="shared" si="117"/>
        <v>0</v>
      </c>
      <c r="AB370" s="104">
        <f t="shared" si="117"/>
        <v>0</v>
      </c>
      <c r="AC370" s="104">
        <f t="shared" si="117"/>
        <v>0</v>
      </c>
      <c r="AD370" s="104">
        <f t="shared" si="117"/>
        <v>0</v>
      </c>
      <c r="AE370" s="104">
        <f t="shared" si="117"/>
        <v>0</v>
      </c>
      <c r="AF370" s="104">
        <f t="shared" si="117"/>
        <v>0</v>
      </c>
      <c r="AG370" s="104">
        <f t="shared" si="117"/>
        <v>0</v>
      </c>
      <c r="AH370" s="149">
        <f t="shared" si="110"/>
        <v>0</v>
      </c>
    </row>
    <row r="371" spans="1:35" ht="15.75" thickBot="1" x14ac:dyDescent="0.3">
      <c r="A371" s="293"/>
      <c r="B371" s="101"/>
      <c r="C371" s="103"/>
      <c r="D371" s="272"/>
      <c r="E371" s="272"/>
      <c r="F371" s="272"/>
      <c r="G371" s="101"/>
      <c r="H371" s="101"/>
      <c r="I371" s="101"/>
      <c r="J371" s="101"/>
      <c r="K371" s="272"/>
      <c r="L371" s="272"/>
      <c r="M371" s="272"/>
      <c r="N371" s="272"/>
      <c r="O371" s="272"/>
      <c r="P371" s="272"/>
      <c r="Q371" s="272"/>
      <c r="R371" s="272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166</v>
      </c>
    </row>
    <row r="372" spans="1:35" ht="16.5" thickBot="1" x14ac:dyDescent="0.3">
      <c r="A372" s="305" t="s">
        <v>163</v>
      </c>
      <c r="B372" s="310" t="s">
        <v>2</v>
      </c>
      <c r="C372" s="311"/>
      <c r="D372" s="268">
        <v>0</v>
      </c>
      <c r="E372" s="268">
        <v>0</v>
      </c>
      <c r="F372" s="268">
        <v>0</v>
      </c>
      <c r="G372" s="109"/>
      <c r="H372" s="104"/>
      <c r="I372" s="109"/>
      <c r="J372" s="109"/>
      <c r="K372" s="268">
        <v>0</v>
      </c>
      <c r="L372" s="268">
        <v>0</v>
      </c>
      <c r="M372" s="268">
        <v>0</v>
      </c>
      <c r="N372" s="268">
        <v>0</v>
      </c>
      <c r="O372" s="268">
        <v>0</v>
      </c>
      <c r="P372" s="268">
        <v>0</v>
      </c>
      <c r="Q372" s="268"/>
      <c r="R372" s="268">
        <v>0</v>
      </c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 t="shared" ref="AH372:AH393" si="118">SUM(D372:AG372)</f>
        <v>0</v>
      </c>
    </row>
    <row r="373" spans="1:35" ht="15.75" x14ac:dyDescent="0.25">
      <c r="A373" s="306"/>
      <c r="B373" s="296" t="s">
        <v>3</v>
      </c>
      <c r="C373" s="99" t="s">
        <v>102</v>
      </c>
      <c r="D373" s="269">
        <v>38</v>
      </c>
      <c r="E373" s="269">
        <v>37</v>
      </c>
      <c r="F373" s="269">
        <v>38</v>
      </c>
      <c r="G373" s="181"/>
      <c r="H373" s="104"/>
      <c r="I373" s="181"/>
      <c r="J373" s="181"/>
      <c r="K373" s="269">
        <v>28</v>
      </c>
      <c r="L373" s="269">
        <v>25</v>
      </c>
      <c r="M373" s="269">
        <v>27</v>
      </c>
      <c r="N373" s="269">
        <v>18</v>
      </c>
      <c r="O373" s="269">
        <v>20</v>
      </c>
      <c r="P373" s="269">
        <v>36</v>
      </c>
      <c r="Q373" s="269"/>
      <c r="R373" s="269">
        <v>25</v>
      </c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 t="shared" si="118"/>
        <v>292</v>
      </c>
    </row>
    <row r="374" spans="1:35" ht="15.75" x14ac:dyDescent="0.25">
      <c r="A374" s="306"/>
      <c r="B374" s="296"/>
      <c r="C374" s="99" t="s">
        <v>103</v>
      </c>
      <c r="D374" s="269">
        <v>0</v>
      </c>
      <c r="E374" s="269">
        <v>0</v>
      </c>
      <c r="F374" s="269">
        <v>0</v>
      </c>
      <c r="G374" s="181"/>
      <c r="H374" s="104"/>
      <c r="I374" s="181"/>
      <c r="J374" s="181"/>
      <c r="K374" s="269">
        <v>0</v>
      </c>
      <c r="L374" s="269">
        <v>0</v>
      </c>
      <c r="M374" s="269">
        <v>0</v>
      </c>
      <c r="N374" s="269">
        <v>0</v>
      </c>
      <c r="O374" s="269">
        <v>0</v>
      </c>
      <c r="P374" s="269">
        <v>0</v>
      </c>
      <c r="Q374" s="269"/>
      <c r="R374" s="269">
        <v>0</v>
      </c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 t="shared" si="118"/>
        <v>0</v>
      </c>
    </row>
    <row r="375" spans="1:35" ht="15.75" x14ac:dyDescent="0.25">
      <c r="A375" s="306"/>
      <c r="B375" s="296"/>
      <c r="C375" s="99" t="s">
        <v>117</v>
      </c>
      <c r="D375" s="269">
        <v>33</v>
      </c>
      <c r="E375" s="269">
        <v>40</v>
      </c>
      <c r="F375" s="269">
        <v>52</v>
      </c>
      <c r="G375" s="181"/>
      <c r="H375" s="104"/>
      <c r="I375" s="181"/>
      <c r="J375" s="181"/>
      <c r="K375" s="269">
        <v>38</v>
      </c>
      <c r="L375" s="269">
        <v>41</v>
      </c>
      <c r="M375" s="269">
        <v>30</v>
      </c>
      <c r="N375" s="269">
        <v>30</v>
      </c>
      <c r="O375" s="269">
        <v>29</v>
      </c>
      <c r="P375" s="269">
        <v>37</v>
      </c>
      <c r="Q375" s="269"/>
      <c r="R375" s="269">
        <v>39</v>
      </c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 t="shared" si="118"/>
        <v>369</v>
      </c>
    </row>
    <row r="376" spans="1:35" ht="15.75" x14ac:dyDescent="0.25">
      <c r="A376" s="306"/>
      <c r="B376" s="296"/>
      <c r="C376" s="99" t="s">
        <v>118</v>
      </c>
      <c r="D376" s="269">
        <v>0</v>
      </c>
      <c r="E376" s="269">
        <v>0</v>
      </c>
      <c r="F376" s="269">
        <v>0</v>
      </c>
      <c r="G376" s="181"/>
      <c r="H376" s="104"/>
      <c r="I376" s="181"/>
      <c r="J376" s="181"/>
      <c r="K376" s="269">
        <v>0</v>
      </c>
      <c r="L376" s="269">
        <v>0</v>
      </c>
      <c r="M376" s="269">
        <v>0</v>
      </c>
      <c r="N376" s="269">
        <v>0</v>
      </c>
      <c r="O376" s="269">
        <v>0</v>
      </c>
      <c r="P376" s="269">
        <v>0</v>
      </c>
      <c r="Q376" s="269"/>
      <c r="R376" s="269">
        <v>0</v>
      </c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 t="shared" si="118"/>
        <v>0</v>
      </c>
    </row>
    <row r="377" spans="1:35" ht="15.75" x14ac:dyDescent="0.25">
      <c r="A377" s="306"/>
      <c r="B377" s="296"/>
      <c r="C377" s="99" t="s">
        <v>104</v>
      </c>
      <c r="D377" s="269">
        <v>69</v>
      </c>
      <c r="E377" s="269">
        <v>73</v>
      </c>
      <c r="F377" s="269">
        <v>68</v>
      </c>
      <c r="G377" s="181"/>
      <c r="H377" s="104"/>
      <c r="I377" s="181"/>
      <c r="J377" s="181"/>
      <c r="K377" s="269">
        <v>66</v>
      </c>
      <c r="L377" s="269">
        <v>74</v>
      </c>
      <c r="M377" s="269">
        <v>73</v>
      </c>
      <c r="N377" s="269">
        <v>59</v>
      </c>
      <c r="O377" s="269">
        <v>71</v>
      </c>
      <c r="P377" s="269">
        <v>72</v>
      </c>
      <c r="Q377" s="269"/>
      <c r="R377" s="269">
        <v>70</v>
      </c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 t="shared" si="118"/>
        <v>695</v>
      </c>
    </row>
    <row r="378" spans="1:35" ht="15.75" x14ac:dyDescent="0.25">
      <c r="A378" s="306"/>
      <c r="B378" s="296"/>
      <c r="C378" s="99" t="s">
        <v>105</v>
      </c>
      <c r="D378" s="269">
        <v>0</v>
      </c>
      <c r="E378" s="269">
        <v>0</v>
      </c>
      <c r="F378" s="269">
        <v>0</v>
      </c>
      <c r="G378" s="181"/>
      <c r="H378" s="104"/>
      <c r="I378" s="181"/>
      <c r="J378" s="181"/>
      <c r="K378" s="269">
        <v>0</v>
      </c>
      <c r="L378" s="269">
        <v>0</v>
      </c>
      <c r="M378" s="269">
        <v>0</v>
      </c>
      <c r="N378" s="269">
        <v>0</v>
      </c>
      <c r="O378" s="269">
        <v>0</v>
      </c>
      <c r="P378" s="269">
        <v>0</v>
      </c>
      <c r="Q378" s="269"/>
      <c r="R378" s="269">
        <v>0</v>
      </c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 t="shared" si="118"/>
        <v>0</v>
      </c>
    </row>
    <row r="379" spans="1:35" ht="15.75" x14ac:dyDescent="0.25">
      <c r="A379" s="306"/>
      <c r="B379" s="296"/>
      <c r="C379" s="99" t="s">
        <v>106</v>
      </c>
      <c r="D379" s="269">
        <v>40</v>
      </c>
      <c r="E379" s="269">
        <v>42</v>
      </c>
      <c r="F379" s="269">
        <v>42</v>
      </c>
      <c r="G379" s="181"/>
      <c r="H379" s="104"/>
      <c r="I379" s="181"/>
      <c r="J379" s="181"/>
      <c r="K379" s="269">
        <v>36</v>
      </c>
      <c r="L379" s="269">
        <v>31</v>
      </c>
      <c r="M379" s="269">
        <v>45</v>
      </c>
      <c r="N379" s="269">
        <v>36</v>
      </c>
      <c r="O379" s="269">
        <v>38</v>
      </c>
      <c r="P379" s="269">
        <v>38</v>
      </c>
      <c r="Q379" s="269"/>
      <c r="R379" s="269">
        <v>48</v>
      </c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 t="shared" si="118"/>
        <v>396</v>
      </c>
    </row>
    <row r="380" spans="1:35" ht="15.75" x14ac:dyDescent="0.25">
      <c r="A380" s="306"/>
      <c r="B380" s="296"/>
      <c r="C380" s="99" t="s">
        <v>107</v>
      </c>
      <c r="D380" s="269">
        <v>0</v>
      </c>
      <c r="E380" s="269">
        <v>0</v>
      </c>
      <c r="F380" s="269">
        <v>0</v>
      </c>
      <c r="G380" s="181"/>
      <c r="H380" s="104"/>
      <c r="I380" s="181"/>
      <c r="J380" s="181"/>
      <c r="K380" s="269">
        <v>0</v>
      </c>
      <c r="L380" s="269">
        <v>0</v>
      </c>
      <c r="M380" s="269">
        <v>0</v>
      </c>
      <c r="N380" s="269">
        <v>0</v>
      </c>
      <c r="O380" s="269">
        <v>0</v>
      </c>
      <c r="P380" s="269">
        <v>0</v>
      </c>
      <c r="Q380" s="269"/>
      <c r="R380" s="269">
        <v>0</v>
      </c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 t="shared" si="118"/>
        <v>0</v>
      </c>
    </row>
    <row r="381" spans="1:35" ht="15.75" x14ac:dyDescent="0.25">
      <c r="A381" s="306"/>
      <c r="B381" s="296"/>
      <c r="C381" s="99" t="s">
        <v>108</v>
      </c>
      <c r="D381" s="269">
        <v>20</v>
      </c>
      <c r="E381" s="269">
        <v>20</v>
      </c>
      <c r="F381" s="269">
        <v>21</v>
      </c>
      <c r="G381" s="181"/>
      <c r="H381" s="104"/>
      <c r="I381" s="181"/>
      <c r="J381" s="181"/>
      <c r="K381" s="269">
        <v>19</v>
      </c>
      <c r="L381" s="269">
        <v>20</v>
      </c>
      <c r="M381" s="269">
        <v>16</v>
      </c>
      <c r="N381" s="269">
        <v>20</v>
      </c>
      <c r="O381" s="269">
        <v>25</v>
      </c>
      <c r="P381" s="269">
        <v>29</v>
      </c>
      <c r="Q381" s="269"/>
      <c r="R381" s="269">
        <v>16</v>
      </c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 t="shared" si="118"/>
        <v>206</v>
      </c>
    </row>
    <row r="382" spans="1:35" ht="15.75" x14ac:dyDescent="0.25">
      <c r="A382" s="306"/>
      <c r="B382" s="296"/>
      <c r="C382" s="99" t="s">
        <v>109</v>
      </c>
      <c r="D382" s="269">
        <v>0</v>
      </c>
      <c r="E382" s="269">
        <v>0</v>
      </c>
      <c r="F382" s="269">
        <v>0</v>
      </c>
      <c r="G382" s="181"/>
      <c r="H382" s="104"/>
      <c r="I382" s="181"/>
      <c r="J382" s="181"/>
      <c r="K382" s="269">
        <v>0</v>
      </c>
      <c r="L382" s="269">
        <v>0</v>
      </c>
      <c r="M382" s="269">
        <v>0</v>
      </c>
      <c r="N382" s="269">
        <v>0</v>
      </c>
      <c r="O382" s="269">
        <v>0</v>
      </c>
      <c r="P382" s="269">
        <v>0</v>
      </c>
      <c r="Q382" s="269"/>
      <c r="R382" s="269">
        <v>0</v>
      </c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 t="shared" si="118"/>
        <v>0</v>
      </c>
    </row>
    <row r="383" spans="1:35" ht="15.75" x14ac:dyDescent="0.25">
      <c r="A383" s="306"/>
      <c r="B383" s="296"/>
      <c r="C383" s="99" t="s">
        <v>110</v>
      </c>
      <c r="D383" s="269">
        <v>13</v>
      </c>
      <c r="E383" s="269">
        <v>12</v>
      </c>
      <c r="F383" s="269">
        <v>10</v>
      </c>
      <c r="G383" s="181"/>
      <c r="H383" s="104"/>
      <c r="I383" s="181"/>
      <c r="J383" s="181"/>
      <c r="K383" s="269">
        <v>12</v>
      </c>
      <c r="L383" s="269">
        <v>7</v>
      </c>
      <c r="M383" s="269">
        <v>12</v>
      </c>
      <c r="N383" s="269">
        <v>10</v>
      </c>
      <c r="O383" s="269">
        <v>11</v>
      </c>
      <c r="P383" s="269">
        <v>7</v>
      </c>
      <c r="Q383" s="269"/>
      <c r="R383" s="269">
        <v>13</v>
      </c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 t="shared" si="118"/>
        <v>107</v>
      </c>
    </row>
    <row r="384" spans="1:35" ht="15.75" x14ac:dyDescent="0.25">
      <c r="A384" s="306"/>
      <c r="B384" s="296"/>
      <c r="C384" s="99" t="s">
        <v>111</v>
      </c>
      <c r="D384" s="269">
        <v>0</v>
      </c>
      <c r="E384" s="269">
        <v>0</v>
      </c>
      <c r="F384" s="269">
        <v>0</v>
      </c>
      <c r="G384" s="181"/>
      <c r="H384" s="104"/>
      <c r="I384" s="181"/>
      <c r="J384" s="181"/>
      <c r="K384" s="269">
        <v>0</v>
      </c>
      <c r="L384" s="269">
        <v>0</v>
      </c>
      <c r="M384" s="269">
        <v>0</v>
      </c>
      <c r="N384" s="269">
        <v>0</v>
      </c>
      <c r="O384" s="269">
        <v>0</v>
      </c>
      <c r="P384" s="269">
        <v>0</v>
      </c>
      <c r="Q384" s="269"/>
      <c r="R384" s="269">
        <v>0</v>
      </c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 t="shared" si="118"/>
        <v>0</v>
      </c>
    </row>
    <row r="385" spans="1:35" ht="15.75" x14ac:dyDescent="0.25">
      <c r="A385" s="306"/>
      <c r="B385" s="296"/>
      <c r="C385" s="99" t="s">
        <v>112</v>
      </c>
      <c r="D385" s="269">
        <v>14</v>
      </c>
      <c r="E385" s="269">
        <v>19</v>
      </c>
      <c r="F385" s="269">
        <v>11</v>
      </c>
      <c r="G385" s="181"/>
      <c r="H385" s="104"/>
      <c r="I385" s="181"/>
      <c r="J385" s="181"/>
      <c r="K385" s="269">
        <v>16</v>
      </c>
      <c r="L385" s="269">
        <v>14</v>
      </c>
      <c r="M385" s="269">
        <v>14</v>
      </c>
      <c r="N385" s="269">
        <v>11</v>
      </c>
      <c r="O385" s="269">
        <v>10</v>
      </c>
      <c r="P385" s="269">
        <v>17</v>
      </c>
      <c r="Q385" s="269"/>
      <c r="R385" s="269">
        <v>16</v>
      </c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 t="shared" si="118"/>
        <v>142</v>
      </c>
    </row>
    <row r="386" spans="1:35" ht="15.75" x14ac:dyDescent="0.25">
      <c r="A386" s="306"/>
      <c r="B386" s="296"/>
      <c r="C386" s="99" t="s">
        <v>113</v>
      </c>
      <c r="D386" s="269">
        <v>3</v>
      </c>
      <c r="E386" s="269">
        <v>3</v>
      </c>
      <c r="F386" s="269">
        <v>0</v>
      </c>
      <c r="G386" s="181"/>
      <c r="H386" s="104"/>
      <c r="I386" s="181"/>
      <c r="J386" s="181"/>
      <c r="K386" s="269">
        <v>2</v>
      </c>
      <c r="L386" s="269">
        <v>0</v>
      </c>
      <c r="M386" s="269">
        <v>3</v>
      </c>
      <c r="N386" s="269">
        <v>2</v>
      </c>
      <c r="O386" s="269">
        <v>4</v>
      </c>
      <c r="P386" s="269">
        <v>0</v>
      </c>
      <c r="Q386" s="269"/>
      <c r="R386" s="269">
        <v>2</v>
      </c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 t="shared" si="118"/>
        <v>19</v>
      </c>
    </row>
    <row r="387" spans="1:35" ht="16.5" thickBot="1" x14ac:dyDescent="0.3">
      <c r="A387" s="306"/>
      <c r="B387" s="296"/>
      <c r="C387" s="100" t="s">
        <v>114</v>
      </c>
      <c r="D387" s="269">
        <v>68</v>
      </c>
      <c r="E387" s="269">
        <v>70</v>
      </c>
      <c r="F387" s="269">
        <v>73</v>
      </c>
      <c r="G387" s="181"/>
      <c r="H387" s="104"/>
      <c r="I387" s="181"/>
      <c r="J387" s="181"/>
      <c r="K387" s="269">
        <v>73</v>
      </c>
      <c r="L387" s="269">
        <v>107</v>
      </c>
      <c r="M387" s="269">
        <v>75</v>
      </c>
      <c r="N387" s="269">
        <v>61</v>
      </c>
      <c r="O387" s="269">
        <v>80</v>
      </c>
      <c r="P387" s="269">
        <v>48</v>
      </c>
      <c r="Q387" s="269"/>
      <c r="R387" s="269">
        <v>72</v>
      </c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 t="shared" si="118"/>
        <v>727</v>
      </c>
    </row>
    <row r="388" spans="1:35" ht="18.75" x14ac:dyDescent="0.25">
      <c r="A388" s="306"/>
      <c r="B388" s="297" t="s">
        <v>72</v>
      </c>
      <c r="C388" s="298"/>
      <c r="D388" s="182">
        <f>SUM(D373:D384,D387)</f>
        <v>281</v>
      </c>
      <c r="E388" s="182">
        <f t="shared" ref="E388:AG388" si="119">SUM(E373:E384,E387)</f>
        <v>294</v>
      </c>
      <c r="F388" s="182">
        <f t="shared" si="119"/>
        <v>304</v>
      </c>
      <c r="G388" s="182">
        <f t="shared" si="119"/>
        <v>0</v>
      </c>
      <c r="H388" s="182">
        <f t="shared" si="119"/>
        <v>0</v>
      </c>
      <c r="I388" s="182">
        <f t="shared" si="119"/>
        <v>0</v>
      </c>
      <c r="J388" s="182">
        <f t="shared" si="119"/>
        <v>0</v>
      </c>
      <c r="K388" s="182">
        <f t="shared" si="119"/>
        <v>272</v>
      </c>
      <c r="L388" s="182">
        <f t="shared" si="119"/>
        <v>305</v>
      </c>
      <c r="M388" s="182">
        <f t="shared" si="119"/>
        <v>278</v>
      </c>
      <c r="N388" s="182">
        <f t="shared" si="119"/>
        <v>234</v>
      </c>
      <c r="O388" s="182">
        <f t="shared" si="119"/>
        <v>274</v>
      </c>
      <c r="P388" s="182">
        <f t="shared" si="119"/>
        <v>267</v>
      </c>
      <c r="Q388" s="182">
        <f t="shared" si="119"/>
        <v>0</v>
      </c>
      <c r="R388" s="182">
        <f t="shared" si="119"/>
        <v>283</v>
      </c>
      <c r="S388" s="182">
        <f t="shared" si="119"/>
        <v>0</v>
      </c>
      <c r="T388" s="182">
        <f t="shared" si="119"/>
        <v>0</v>
      </c>
      <c r="U388" s="182">
        <f t="shared" si="119"/>
        <v>0</v>
      </c>
      <c r="V388" s="182">
        <f t="shared" si="119"/>
        <v>0</v>
      </c>
      <c r="W388" s="182">
        <f t="shared" si="119"/>
        <v>0</v>
      </c>
      <c r="X388" s="182">
        <f t="shared" si="119"/>
        <v>0</v>
      </c>
      <c r="Y388" s="182">
        <f t="shared" si="119"/>
        <v>0</v>
      </c>
      <c r="Z388" s="182">
        <f t="shared" si="119"/>
        <v>0</v>
      </c>
      <c r="AA388" s="182">
        <f t="shared" si="119"/>
        <v>0</v>
      </c>
      <c r="AB388" s="182">
        <f t="shared" si="119"/>
        <v>0</v>
      </c>
      <c r="AC388" s="182">
        <f t="shared" si="119"/>
        <v>0</v>
      </c>
      <c r="AD388" s="182">
        <f t="shared" si="119"/>
        <v>0</v>
      </c>
      <c r="AE388" s="182">
        <f t="shared" si="119"/>
        <v>0</v>
      </c>
      <c r="AF388" s="182">
        <f t="shared" si="119"/>
        <v>0</v>
      </c>
      <c r="AG388" s="182">
        <f t="shared" si="119"/>
        <v>0</v>
      </c>
      <c r="AH388" s="150">
        <f t="shared" si="118"/>
        <v>2792</v>
      </c>
    </row>
    <row r="389" spans="1:35" ht="18.75" x14ac:dyDescent="0.25">
      <c r="A389" s="306"/>
      <c r="B389" s="299" t="s">
        <v>71</v>
      </c>
      <c r="C389" s="300"/>
      <c r="D389" s="270">
        <v>281</v>
      </c>
      <c r="E389" s="270">
        <v>294</v>
      </c>
      <c r="F389" s="270">
        <v>304</v>
      </c>
      <c r="G389" s="181"/>
      <c r="H389" s="104"/>
      <c r="I389" s="104"/>
      <c r="J389" s="104"/>
      <c r="K389" s="270">
        <v>272</v>
      </c>
      <c r="L389" s="270">
        <v>305</v>
      </c>
      <c r="M389" s="270">
        <v>278</v>
      </c>
      <c r="N389" s="270">
        <v>234</v>
      </c>
      <c r="O389" s="270">
        <v>274</v>
      </c>
      <c r="P389" s="270">
        <v>267</v>
      </c>
      <c r="Q389" s="270"/>
      <c r="R389" s="270">
        <v>283</v>
      </c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 t="shared" si="118"/>
        <v>2792</v>
      </c>
    </row>
    <row r="390" spans="1:35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04">
        <v>400</v>
      </c>
      <c r="G390" s="104">
        <v>0</v>
      </c>
      <c r="H390" s="104">
        <v>0</v>
      </c>
      <c r="I390" s="104">
        <v>0</v>
      </c>
      <c r="J390" s="104">
        <v>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0</v>
      </c>
      <c r="AF390" s="104">
        <v>400</v>
      </c>
      <c r="AG390" s="104">
        <v>400</v>
      </c>
      <c r="AH390" s="146">
        <f t="shared" si="118"/>
        <v>9200</v>
      </c>
    </row>
    <row r="391" spans="1:35" ht="18.75" x14ac:dyDescent="0.25">
      <c r="A391" s="306"/>
      <c r="B391" s="301" t="s">
        <v>125</v>
      </c>
      <c r="C391" s="302"/>
      <c r="D391" s="104">
        <f t="shared" ref="D391:AG391" si="120">D390-D389</f>
        <v>119</v>
      </c>
      <c r="E391" s="104">
        <f t="shared" si="120"/>
        <v>106</v>
      </c>
      <c r="F391" s="104">
        <f t="shared" si="120"/>
        <v>96</v>
      </c>
      <c r="G391" s="104">
        <f t="shared" si="120"/>
        <v>0</v>
      </c>
      <c r="H391" s="104">
        <f t="shared" si="120"/>
        <v>0</v>
      </c>
      <c r="I391" s="104">
        <f t="shared" si="120"/>
        <v>0</v>
      </c>
      <c r="J391" s="104">
        <f t="shared" si="120"/>
        <v>0</v>
      </c>
      <c r="K391" s="104">
        <f t="shared" si="120"/>
        <v>128</v>
      </c>
      <c r="L391" s="104">
        <f t="shared" si="120"/>
        <v>95</v>
      </c>
      <c r="M391" s="104">
        <f t="shared" si="120"/>
        <v>122</v>
      </c>
      <c r="N391" s="104">
        <f t="shared" si="120"/>
        <v>166</v>
      </c>
      <c r="O391" s="104">
        <f t="shared" si="120"/>
        <v>126</v>
      </c>
      <c r="P391" s="104">
        <f t="shared" si="120"/>
        <v>133</v>
      </c>
      <c r="Q391" s="104">
        <f t="shared" si="120"/>
        <v>0</v>
      </c>
      <c r="R391" s="104">
        <f t="shared" si="120"/>
        <v>117</v>
      </c>
      <c r="S391" s="104">
        <f t="shared" si="120"/>
        <v>400</v>
      </c>
      <c r="T391" s="104">
        <f t="shared" si="120"/>
        <v>400</v>
      </c>
      <c r="U391" s="104">
        <f t="shared" si="120"/>
        <v>400</v>
      </c>
      <c r="V391" s="104">
        <f t="shared" si="120"/>
        <v>400</v>
      </c>
      <c r="W391" s="104">
        <f t="shared" si="120"/>
        <v>400</v>
      </c>
      <c r="X391" s="104">
        <f t="shared" si="120"/>
        <v>0</v>
      </c>
      <c r="Y391" s="104">
        <f t="shared" si="120"/>
        <v>400</v>
      </c>
      <c r="Z391" s="104">
        <f t="shared" si="120"/>
        <v>400</v>
      </c>
      <c r="AA391" s="104">
        <f t="shared" si="120"/>
        <v>400</v>
      </c>
      <c r="AB391" s="104">
        <f t="shared" si="120"/>
        <v>400</v>
      </c>
      <c r="AC391" s="104">
        <f t="shared" si="120"/>
        <v>400</v>
      </c>
      <c r="AD391" s="104">
        <f t="shared" si="120"/>
        <v>400</v>
      </c>
      <c r="AE391" s="104">
        <f t="shared" si="120"/>
        <v>0</v>
      </c>
      <c r="AF391" s="104">
        <f t="shared" si="120"/>
        <v>400</v>
      </c>
      <c r="AG391" s="104">
        <f t="shared" si="120"/>
        <v>400</v>
      </c>
      <c r="AH391" s="153">
        <f t="shared" si="118"/>
        <v>6408</v>
      </c>
    </row>
    <row r="392" spans="1:35" ht="18.75" x14ac:dyDescent="0.25">
      <c r="A392" s="306"/>
      <c r="B392" s="301" t="s">
        <v>197</v>
      </c>
      <c r="C392" s="302"/>
      <c r="D392" s="104">
        <f t="shared" ref="D392:AG392" si="121">D390-D388</f>
        <v>119</v>
      </c>
      <c r="E392" s="104">
        <f t="shared" si="121"/>
        <v>106</v>
      </c>
      <c r="F392" s="104">
        <f t="shared" si="121"/>
        <v>96</v>
      </c>
      <c r="G392" s="104">
        <f t="shared" si="121"/>
        <v>0</v>
      </c>
      <c r="H392" s="104">
        <f t="shared" si="121"/>
        <v>0</v>
      </c>
      <c r="I392" s="104">
        <f t="shared" si="121"/>
        <v>0</v>
      </c>
      <c r="J392" s="104">
        <f t="shared" si="121"/>
        <v>0</v>
      </c>
      <c r="K392" s="104">
        <f t="shared" si="121"/>
        <v>128</v>
      </c>
      <c r="L392" s="104">
        <f t="shared" si="121"/>
        <v>95</v>
      </c>
      <c r="M392" s="104">
        <f t="shared" si="121"/>
        <v>122</v>
      </c>
      <c r="N392" s="104">
        <f t="shared" si="121"/>
        <v>166</v>
      </c>
      <c r="O392" s="104">
        <f t="shared" si="121"/>
        <v>126</v>
      </c>
      <c r="P392" s="104">
        <f t="shared" si="121"/>
        <v>133</v>
      </c>
      <c r="Q392" s="104">
        <f t="shared" si="121"/>
        <v>0</v>
      </c>
      <c r="R392" s="104">
        <f t="shared" si="121"/>
        <v>117</v>
      </c>
      <c r="S392" s="104">
        <f t="shared" si="121"/>
        <v>400</v>
      </c>
      <c r="T392" s="104">
        <f t="shared" si="121"/>
        <v>400</v>
      </c>
      <c r="U392" s="104">
        <f t="shared" si="121"/>
        <v>400</v>
      </c>
      <c r="V392" s="104">
        <f t="shared" si="121"/>
        <v>400</v>
      </c>
      <c r="W392" s="104">
        <f t="shared" si="121"/>
        <v>400</v>
      </c>
      <c r="X392" s="104">
        <f t="shared" si="121"/>
        <v>0</v>
      </c>
      <c r="Y392" s="104">
        <f t="shared" si="121"/>
        <v>400</v>
      </c>
      <c r="Z392" s="104">
        <f t="shared" si="121"/>
        <v>400</v>
      </c>
      <c r="AA392" s="104">
        <f t="shared" si="121"/>
        <v>400</v>
      </c>
      <c r="AB392" s="104">
        <f t="shared" si="121"/>
        <v>400</v>
      </c>
      <c r="AC392" s="104">
        <f t="shared" si="121"/>
        <v>400</v>
      </c>
      <c r="AD392" s="104">
        <f t="shared" si="121"/>
        <v>400</v>
      </c>
      <c r="AE392" s="104">
        <f t="shared" si="121"/>
        <v>0</v>
      </c>
      <c r="AF392" s="104">
        <f t="shared" si="121"/>
        <v>400</v>
      </c>
      <c r="AG392" s="104">
        <f t="shared" si="121"/>
        <v>400</v>
      </c>
      <c r="AH392" s="153">
        <f t="shared" si="118"/>
        <v>6408</v>
      </c>
    </row>
    <row r="393" spans="1:35" ht="16.5" thickBot="1" x14ac:dyDescent="0.3">
      <c r="A393" s="306"/>
      <c r="B393" s="303" t="s">
        <v>116</v>
      </c>
      <c r="C393" s="304"/>
      <c r="D393" s="104">
        <f t="shared" ref="D393:AG393" si="122">D374+D376+D378+D380+D382+D384</f>
        <v>0</v>
      </c>
      <c r="E393" s="104">
        <f t="shared" si="122"/>
        <v>0</v>
      </c>
      <c r="F393" s="104">
        <f t="shared" si="122"/>
        <v>0</v>
      </c>
      <c r="G393" s="104">
        <f t="shared" si="122"/>
        <v>0</v>
      </c>
      <c r="H393" s="104">
        <f t="shared" si="122"/>
        <v>0</v>
      </c>
      <c r="I393" s="104">
        <f t="shared" si="122"/>
        <v>0</v>
      </c>
      <c r="J393" s="104">
        <f t="shared" si="122"/>
        <v>0</v>
      </c>
      <c r="K393" s="104">
        <f t="shared" si="122"/>
        <v>0</v>
      </c>
      <c r="L393" s="104">
        <f t="shared" si="122"/>
        <v>0</v>
      </c>
      <c r="M393" s="104">
        <f t="shared" si="122"/>
        <v>0</v>
      </c>
      <c r="N393" s="104">
        <f t="shared" si="122"/>
        <v>0</v>
      </c>
      <c r="O393" s="104">
        <f t="shared" si="122"/>
        <v>0</v>
      </c>
      <c r="P393" s="104">
        <f t="shared" si="122"/>
        <v>0</v>
      </c>
      <c r="Q393" s="104">
        <f t="shared" si="122"/>
        <v>0</v>
      </c>
      <c r="R393" s="104">
        <f t="shared" si="122"/>
        <v>0</v>
      </c>
      <c r="S393" s="104">
        <f t="shared" si="122"/>
        <v>0</v>
      </c>
      <c r="T393" s="104">
        <f t="shared" si="122"/>
        <v>0</v>
      </c>
      <c r="U393" s="104">
        <f t="shared" si="122"/>
        <v>0</v>
      </c>
      <c r="V393" s="104">
        <f t="shared" si="122"/>
        <v>0</v>
      </c>
      <c r="W393" s="104">
        <f t="shared" si="122"/>
        <v>0</v>
      </c>
      <c r="X393" s="104">
        <f t="shared" si="122"/>
        <v>0</v>
      </c>
      <c r="Y393" s="104">
        <f t="shared" si="122"/>
        <v>0</v>
      </c>
      <c r="Z393" s="104">
        <f t="shared" si="122"/>
        <v>0</v>
      </c>
      <c r="AA393" s="104">
        <f t="shared" si="122"/>
        <v>0</v>
      </c>
      <c r="AB393" s="104">
        <f t="shared" si="122"/>
        <v>0</v>
      </c>
      <c r="AC393" s="104">
        <f t="shared" si="122"/>
        <v>0</v>
      </c>
      <c r="AD393" s="104">
        <f t="shared" si="122"/>
        <v>0</v>
      </c>
      <c r="AE393" s="104">
        <f t="shared" si="122"/>
        <v>0</v>
      </c>
      <c r="AF393" s="104">
        <f t="shared" si="122"/>
        <v>0</v>
      </c>
      <c r="AG393" s="104">
        <f t="shared" si="122"/>
        <v>0</v>
      </c>
      <c r="AH393" s="149">
        <f t="shared" si="118"/>
        <v>0</v>
      </c>
    </row>
    <row r="394" spans="1:35" ht="15.75" thickBot="1" x14ac:dyDescent="0.3">
      <c r="A394" s="307"/>
      <c r="B394" s="101"/>
      <c r="C394" s="102"/>
      <c r="D394" s="272"/>
      <c r="E394" s="272"/>
      <c r="F394" s="272"/>
      <c r="G394" s="101"/>
      <c r="H394" s="101"/>
      <c r="I394" s="101"/>
      <c r="J394" s="101"/>
      <c r="K394" s="272"/>
      <c r="L394" s="272"/>
      <c r="M394" s="272"/>
      <c r="N394" s="272"/>
      <c r="O394" s="272"/>
      <c r="P394" s="272"/>
      <c r="Q394" s="272"/>
      <c r="R394" s="272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166</v>
      </c>
    </row>
    <row r="395" spans="1:35" ht="16.5" thickBot="1" x14ac:dyDescent="0.3">
      <c r="A395" s="291" t="s">
        <v>164</v>
      </c>
      <c r="B395" s="310" t="s">
        <v>2</v>
      </c>
      <c r="C395" s="311"/>
      <c r="D395" s="268">
        <v>0</v>
      </c>
      <c r="E395" s="268">
        <v>0</v>
      </c>
      <c r="F395" s="268">
        <v>0</v>
      </c>
      <c r="G395" s="109"/>
      <c r="H395" s="109">
        <v>0</v>
      </c>
      <c r="I395" s="109">
        <v>0</v>
      </c>
      <c r="J395" s="109"/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68">
        <v>0</v>
      </c>
      <c r="Q395" s="268"/>
      <c r="R395" s="268">
        <v>0</v>
      </c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 t="shared" ref="AH395:AH416" si="123">SUM(D395:AG395)</f>
        <v>0</v>
      </c>
    </row>
    <row r="396" spans="1:35" ht="15.75" x14ac:dyDescent="0.25">
      <c r="A396" s="292"/>
      <c r="B396" s="296" t="s">
        <v>3</v>
      </c>
      <c r="C396" s="99" t="s">
        <v>102</v>
      </c>
      <c r="D396" s="269">
        <v>6</v>
      </c>
      <c r="E396" s="269">
        <v>11</v>
      </c>
      <c r="F396" s="269">
        <v>8</v>
      </c>
      <c r="G396" s="181"/>
      <c r="H396" s="269">
        <v>6</v>
      </c>
      <c r="I396" s="269">
        <v>14</v>
      </c>
      <c r="J396" s="181"/>
      <c r="K396" s="269">
        <v>3</v>
      </c>
      <c r="L396" s="269">
        <v>12</v>
      </c>
      <c r="M396" s="269">
        <v>12</v>
      </c>
      <c r="N396" s="269">
        <v>13</v>
      </c>
      <c r="O396" s="269">
        <v>8</v>
      </c>
      <c r="P396" s="269">
        <v>12</v>
      </c>
      <c r="Q396" s="269"/>
      <c r="R396" s="269">
        <v>11</v>
      </c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 t="shared" si="123"/>
        <v>116</v>
      </c>
    </row>
    <row r="397" spans="1:35" ht="15.75" x14ac:dyDescent="0.25">
      <c r="A397" s="292"/>
      <c r="B397" s="296"/>
      <c r="C397" s="99" t="s">
        <v>103</v>
      </c>
      <c r="D397" s="269">
        <v>0</v>
      </c>
      <c r="E397" s="269">
        <v>0</v>
      </c>
      <c r="F397" s="269">
        <v>0</v>
      </c>
      <c r="G397" s="181"/>
      <c r="H397" s="269">
        <v>0</v>
      </c>
      <c r="I397" s="269">
        <v>0</v>
      </c>
      <c r="J397" s="181"/>
      <c r="K397" s="269">
        <v>0</v>
      </c>
      <c r="L397" s="269">
        <v>0</v>
      </c>
      <c r="M397" s="269">
        <v>0</v>
      </c>
      <c r="N397" s="269">
        <v>0</v>
      </c>
      <c r="O397" s="269">
        <v>0</v>
      </c>
      <c r="P397" s="269">
        <v>0</v>
      </c>
      <c r="Q397" s="269"/>
      <c r="R397" s="269">
        <v>0</v>
      </c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 t="shared" si="123"/>
        <v>0</v>
      </c>
    </row>
    <row r="398" spans="1:35" ht="15.75" x14ac:dyDescent="0.25">
      <c r="A398" s="292"/>
      <c r="B398" s="296"/>
      <c r="C398" s="99" t="s">
        <v>117</v>
      </c>
      <c r="D398" s="269">
        <v>3</v>
      </c>
      <c r="E398" s="269">
        <v>3</v>
      </c>
      <c r="F398" s="269">
        <v>10</v>
      </c>
      <c r="G398" s="181"/>
      <c r="H398" s="269">
        <v>4</v>
      </c>
      <c r="I398" s="269">
        <v>23</v>
      </c>
      <c r="J398" s="181"/>
      <c r="K398" s="269">
        <v>4</v>
      </c>
      <c r="L398" s="269">
        <v>19</v>
      </c>
      <c r="M398" s="269">
        <v>19</v>
      </c>
      <c r="N398" s="269">
        <v>22</v>
      </c>
      <c r="O398" s="269">
        <v>15</v>
      </c>
      <c r="P398" s="269">
        <v>19</v>
      </c>
      <c r="Q398" s="269"/>
      <c r="R398" s="269">
        <v>21</v>
      </c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 t="shared" si="123"/>
        <v>162</v>
      </c>
    </row>
    <row r="399" spans="1:35" ht="15.75" x14ac:dyDescent="0.25">
      <c r="A399" s="292"/>
      <c r="B399" s="296"/>
      <c r="C399" s="99" t="s">
        <v>118</v>
      </c>
      <c r="D399" s="269">
        <v>0</v>
      </c>
      <c r="E399" s="269">
        <v>0</v>
      </c>
      <c r="F399" s="269">
        <v>0</v>
      </c>
      <c r="G399" s="181"/>
      <c r="H399" s="269">
        <v>0</v>
      </c>
      <c r="I399" s="269">
        <v>0</v>
      </c>
      <c r="J399" s="181"/>
      <c r="K399" s="269">
        <v>0</v>
      </c>
      <c r="L399" s="269">
        <v>0</v>
      </c>
      <c r="M399" s="269">
        <v>0</v>
      </c>
      <c r="N399" s="269">
        <v>0</v>
      </c>
      <c r="O399" s="269">
        <v>0</v>
      </c>
      <c r="P399" s="269">
        <v>0</v>
      </c>
      <c r="Q399" s="269"/>
      <c r="R399" s="269">
        <v>0</v>
      </c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 t="shared" si="123"/>
        <v>0</v>
      </c>
    </row>
    <row r="400" spans="1:35" ht="15.75" x14ac:dyDescent="0.25">
      <c r="A400" s="292"/>
      <c r="B400" s="296"/>
      <c r="C400" s="99" t="s">
        <v>104</v>
      </c>
      <c r="D400" s="269">
        <v>222</v>
      </c>
      <c r="E400" s="269">
        <v>208</v>
      </c>
      <c r="F400" s="269">
        <v>202</v>
      </c>
      <c r="G400" s="181"/>
      <c r="H400" s="269">
        <v>219</v>
      </c>
      <c r="I400" s="269">
        <v>206</v>
      </c>
      <c r="J400" s="181"/>
      <c r="K400" s="269">
        <v>202</v>
      </c>
      <c r="L400" s="269">
        <v>199</v>
      </c>
      <c r="M400" s="269">
        <v>209</v>
      </c>
      <c r="N400" s="269">
        <v>197</v>
      </c>
      <c r="O400" s="269">
        <v>216</v>
      </c>
      <c r="P400" s="269">
        <v>204</v>
      </c>
      <c r="Q400" s="269"/>
      <c r="R400" s="269">
        <v>195</v>
      </c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 t="shared" si="123"/>
        <v>2479</v>
      </c>
    </row>
    <row r="401" spans="1:34" ht="15.75" x14ac:dyDescent="0.25">
      <c r="A401" s="292"/>
      <c r="B401" s="296"/>
      <c r="C401" s="99" t="s">
        <v>105</v>
      </c>
      <c r="D401" s="269">
        <v>0</v>
      </c>
      <c r="E401" s="269">
        <v>0</v>
      </c>
      <c r="F401" s="269">
        <v>0</v>
      </c>
      <c r="G401" s="181"/>
      <c r="H401" s="269">
        <v>0</v>
      </c>
      <c r="I401" s="269">
        <v>0</v>
      </c>
      <c r="J401" s="181"/>
      <c r="K401" s="269">
        <v>0</v>
      </c>
      <c r="L401" s="269">
        <v>0</v>
      </c>
      <c r="M401" s="269">
        <v>0</v>
      </c>
      <c r="N401" s="269">
        <v>0</v>
      </c>
      <c r="O401" s="269">
        <v>0</v>
      </c>
      <c r="P401" s="269">
        <v>0</v>
      </c>
      <c r="Q401" s="269"/>
      <c r="R401" s="269">
        <v>0</v>
      </c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 t="shared" si="123"/>
        <v>0</v>
      </c>
    </row>
    <row r="402" spans="1:34" ht="15.75" x14ac:dyDescent="0.25">
      <c r="A402" s="292"/>
      <c r="B402" s="296"/>
      <c r="C402" s="99" t="s">
        <v>106</v>
      </c>
      <c r="D402" s="269">
        <v>72</v>
      </c>
      <c r="E402" s="269">
        <v>82</v>
      </c>
      <c r="F402" s="269">
        <v>91</v>
      </c>
      <c r="G402" s="181"/>
      <c r="H402" s="269">
        <v>80</v>
      </c>
      <c r="I402" s="269">
        <v>77</v>
      </c>
      <c r="J402" s="181"/>
      <c r="K402" s="269">
        <v>93</v>
      </c>
      <c r="L402" s="269">
        <v>90</v>
      </c>
      <c r="M402" s="269">
        <v>81</v>
      </c>
      <c r="N402" s="269">
        <v>80</v>
      </c>
      <c r="O402" s="269">
        <v>82</v>
      </c>
      <c r="P402" s="269">
        <v>66</v>
      </c>
      <c r="Q402" s="269"/>
      <c r="R402" s="269">
        <v>84</v>
      </c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 t="shared" si="123"/>
        <v>978</v>
      </c>
    </row>
    <row r="403" spans="1:34" ht="15.75" x14ac:dyDescent="0.25">
      <c r="A403" s="292"/>
      <c r="B403" s="296"/>
      <c r="C403" s="99" t="s">
        <v>107</v>
      </c>
      <c r="D403" s="269">
        <v>0</v>
      </c>
      <c r="E403" s="269">
        <v>0</v>
      </c>
      <c r="F403" s="269">
        <v>0</v>
      </c>
      <c r="G403" s="181"/>
      <c r="H403" s="269">
        <v>0</v>
      </c>
      <c r="I403" s="269">
        <v>0</v>
      </c>
      <c r="J403" s="181"/>
      <c r="K403" s="269">
        <v>0</v>
      </c>
      <c r="L403" s="269">
        <v>0</v>
      </c>
      <c r="M403" s="269">
        <v>0</v>
      </c>
      <c r="N403" s="269">
        <v>0</v>
      </c>
      <c r="O403" s="269">
        <v>0</v>
      </c>
      <c r="P403" s="269">
        <v>0</v>
      </c>
      <c r="Q403" s="269"/>
      <c r="R403" s="269">
        <v>0</v>
      </c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 t="shared" si="123"/>
        <v>0</v>
      </c>
    </row>
    <row r="404" spans="1:34" ht="15.75" x14ac:dyDescent="0.25">
      <c r="A404" s="292"/>
      <c r="B404" s="296"/>
      <c r="C404" s="99" t="s">
        <v>108</v>
      </c>
      <c r="D404" s="269">
        <v>60</v>
      </c>
      <c r="E404" s="269">
        <v>58</v>
      </c>
      <c r="F404" s="269">
        <v>63</v>
      </c>
      <c r="G404" s="181"/>
      <c r="H404" s="269">
        <v>64</v>
      </c>
      <c r="I404" s="269">
        <v>54</v>
      </c>
      <c r="J404" s="181"/>
      <c r="K404" s="269">
        <v>66</v>
      </c>
      <c r="L404" s="269">
        <v>59</v>
      </c>
      <c r="M404" s="269">
        <v>54</v>
      </c>
      <c r="N404" s="269">
        <v>61</v>
      </c>
      <c r="O404" s="269">
        <v>55</v>
      </c>
      <c r="P404" s="269">
        <v>59</v>
      </c>
      <c r="Q404" s="269"/>
      <c r="R404" s="269">
        <v>59</v>
      </c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 t="shared" si="123"/>
        <v>712</v>
      </c>
    </row>
    <row r="405" spans="1:34" ht="15.75" x14ac:dyDescent="0.25">
      <c r="A405" s="292"/>
      <c r="B405" s="296"/>
      <c r="C405" s="99" t="s">
        <v>109</v>
      </c>
      <c r="D405" s="269">
        <v>0</v>
      </c>
      <c r="E405" s="269">
        <v>0</v>
      </c>
      <c r="F405" s="269">
        <v>0</v>
      </c>
      <c r="G405" s="181"/>
      <c r="H405" s="269">
        <v>0</v>
      </c>
      <c r="I405" s="269">
        <v>0</v>
      </c>
      <c r="J405" s="181"/>
      <c r="K405" s="269">
        <v>0</v>
      </c>
      <c r="L405" s="269">
        <v>0</v>
      </c>
      <c r="M405" s="269">
        <v>0</v>
      </c>
      <c r="N405" s="269">
        <v>0</v>
      </c>
      <c r="O405" s="269">
        <v>0</v>
      </c>
      <c r="P405" s="269">
        <v>0</v>
      </c>
      <c r="Q405" s="269"/>
      <c r="R405" s="269">
        <v>0</v>
      </c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 t="shared" si="123"/>
        <v>0</v>
      </c>
    </row>
    <row r="406" spans="1:34" ht="15.75" x14ac:dyDescent="0.25">
      <c r="A406" s="292"/>
      <c r="B406" s="296"/>
      <c r="C406" s="99" t="s">
        <v>110</v>
      </c>
      <c r="D406" s="269">
        <v>27</v>
      </c>
      <c r="E406" s="269">
        <v>36</v>
      </c>
      <c r="F406" s="269">
        <v>24</v>
      </c>
      <c r="G406" s="181"/>
      <c r="H406" s="269">
        <v>26</v>
      </c>
      <c r="I406" s="269">
        <v>25</v>
      </c>
      <c r="J406" s="181"/>
      <c r="K406" s="269">
        <v>31</v>
      </c>
      <c r="L406" s="269">
        <v>20</v>
      </c>
      <c r="M406" s="269">
        <v>24</v>
      </c>
      <c r="N406" s="269">
        <v>27</v>
      </c>
      <c r="O406" s="269">
        <v>24</v>
      </c>
      <c r="P406" s="269">
        <v>38</v>
      </c>
      <c r="Q406" s="269"/>
      <c r="R406" s="269">
        <v>29</v>
      </c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 t="shared" si="123"/>
        <v>331</v>
      </c>
    </row>
    <row r="407" spans="1:34" ht="15.75" x14ac:dyDescent="0.25">
      <c r="A407" s="292"/>
      <c r="B407" s="296"/>
      <c r="C407" s="99" t="s">
        <v>111</v>
      </c>
      <c r="D407" s="269">
        <v>0</v>
      </c>
      <c r="E407" s="269">
        <v>0</v>
      </c>
      <c r="F407" s="269">
        <v>0</v>
      </c>
      <c r="G407" s="181"/>
      <c r="H407" s="269">
        <v>0</v>
      </c>
      <c r="I407" s="269">
        <v>0</v>
      </c>
      <c r="J407" s="181"/>
      <c r="K407" s="269">
        <v>0</v>
      </c>
      <c r="L407" s="269">
        <v>0</v>
      </c>
      <c r="M407" s="269">
        <v>0</v>
      </c>
      <c r="N407" s="269">
        <v>0</v>
      </c>
      <c r="O407" s="269">
        <v>0</v>
      </c>
      <c r="P407" s="269">
        <v>0</v>
      </c>
      <c r="Q407" s="269"/>
      <c r="R407" s="269">
        <v>0</v>
      </c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 t="shared" si="123"/>
        <v>0</v>
      </c>
    </row>
    <row r="408" spans="1:34" ht="15.75" x14ac:dyDescent="0.25">
      <c r="A408" s="292"/>
      <c r="B408" s="296"/>
      <c r="C408" s="99" t="s">
        <v>112</v>
      </c>
      <c r="D408" s="269">
        <v>87</v>
      </c>
      <c r="E408" s="269">
        <v>71</v>
      </c>
      <c r="F408" s="269">
        <v>83</v>
      </c>
      <c r="G408" s="181"/>
      <c r="H408" s="269">
        <v>85</v>
      </c>
      <c r="I408" s="269">
        <v>77</v>
      </c>
      <c r="J408" s="181"/>
      <c r="K408" s="269">
        <v>80</v>
      </c>
      <c r="L408" s="269">
        <v>77</v>
      </c>
      <c r="M408" s="269">
        <v>80</v>
      </c>
      <c r="N408" s="269">
        <v>85</v>
      </c>
      <c r="O408" s="269">
        <v>88</v>
      </c>
      <c r="P408" s="269">
        <v>85</v>
      </c>
      <c r="Q408" s="269"/>
      <c r="R408" s="269">
        <v>82</v>
      </c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 t="shared" si="123"/>
        <v>980</v>
      </c>
    </row>
    <row r="409" spans="1:34" ht="15.75" x14ac:dyDescent="0.25">
      <c r="A409" s="292"/>
      <c r="B409" s="296"/>
      <c r="C409" s="99" t="s">
        <v>113</v>
      </c>
      <c r="D409" s="269">
        <v>0</v>
      </c>
      <c r="E409" s="269">
        <v>0</v>
      </c>
      <c r="F409" s="269">
        <v>0</v>
      </c>
      <c r="G409" s="181"/>
      <c r="H409" s="269">
        <v>0</v>
      </c>
      <c r="I409" s="269">
        <v>0</v>
      </c>
      <c r="J409" s="181"/>
      <c r="K409" s="269">
        <v>0</v>
      </c>
      <c r="L409" s="269">
        <v>0</v>
      </c>
      <c r="M409" s="269">
        <v>0</v>
      </c>
      <c r="N409" s="269">
        <v>0</v>
      </c>
      <c r="O409" s="269">
        <v>0</v>
      </c>
      <c r="P409" s="269">
        <v>0</v>
      </c>
      <c r="Q409" s="269"/>
      <c r="R409" s="269">
        <v>0</v>
      </c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 t="shared" si="123"/>
        <v>0</v>
      </c>
    </row>
    <row r="410" spans="1:34" ht="16.5" thickBot="1" x14ac:dyDescent="0.3">
      <c r="A410" s="292"/>
      <c r="B410" s="296"/>
      <c r="C410" s="100" t="s">
        <v>114</v>
      </c>
      <c r="D410" s="269">
        <v>10</v>
      </c>
      <c r="E410" s="269">
        <v>2</v>
      </c>
      <c r="F410" s="269">
        <v>2</v>
      </c>
      <c r="G410" s="181"/>
      <c r="H410" s="269">
        <v>1</v>
      </c>
      <c r="I410" s="269">
        <v>1</v>
      </c>
      <c r="J410" s="181"/>
      <c r="K410" s="269">
        <v>1</v>
      </c>
      <c r="L410" s="269">
        <v>1</v>
      </c>
      <c r="M410" s="269">
        <v>1</v>
      </c>
      <c r="N410" s="269">
        <v>0</v>
      </c>
      <c r="O410" s="269">
        <v>0</v>
      </c>
      <c r="P410" s="269">
        <v>2</v>
      </c>
      <c r="Q410" s="269"/>
      <c r="R410" s="269">
        <v>1</v>
      </c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 t="shared" si="123"/>
        <v>22</v>
      </c>
    </row>
    <row r="411" spans="1:34" ht="18.75" x14ac:dyDescent="0.25">
      <c r="A411" s="292"/>
      <c r="B411" s="297" t="s">
        <v>72</v>
      </c>
      <c r="C411" s="298"/>
      <c r="D411" s="271">
        <f t="shared" ref="D411:AG411" si="124">SUM(D410,D396:D407)</f>
        <v>400</v>
      </c>
      <c r="E411" s="271">
        <f t="shared" si="124"/>
        <v>400</v>
      </c>
      <c r="F411" s="271">
        <f t="shared" si="124"/>
        <v>400</v>
      </c>
      <c r="G411" s="271">
        <f t="shared" si="124"/>
        <v>0</v>
      </c>
      <c r="H411" s="271">
        <f t="shared" si="124"/>
        <v>400</v>
      </c>
      <c r="I411" s="271">
        <f t="shared" si="124"/>
        <v>400</v>
      </c>
      <c r="J411" s="271">
        <f t="shared" si="124"/>
        <v>0</v>
      </c>
      <c r="K411" s="271">
        <f t="shared" si="124"/>
        <v>400</v>
      </c>
      <c r="L411" s="271">
        <f t="shared" si="124"/>
        <v>400</v>
      </c>
      <c r="M411" s="271">
        <f t="shared" si="124"/>
        <v>400</v>
      </c>
      <c r="N411" s="271">
        <f t="shared" si="124"/>
        <v>400</v>
      </c>
      <c r="O411" s="271">
        <f t="shared" si="124"/>
        <v>400</v>
      </c>
      <c r="P411" s="271">
        <f t="shared" si="124"/>
        <v>400</v>
      </c>
      <c r="Q411" s="271">
        <f t="shared" si="124"/>
        <v>0</v>
      </c>
      <c r="R411" s="271">
        <f t="shared" si="124"/>
        <v>400</v>
      </c>
      <c r="S411" s="271">
        <f t="shared" si="124"/>
        <v>0</v>
      </c>
      <c r="T411" s="271">
        <f t="shared" si="124"/>
        <v>0</v>
      </c>
      <c r="U411" s="271">
        <f t="shared" si="124"/>
        <v>0</v>
      </c>
      <c r="V411" s="271">
        <f t="shared" si="124"/>
        <v>0</v>
      </c>
      <c r="W411" s="271">
        <f t="shared" si="124"/>
        <v>0</v>
      </c>
      <c r="X411" s="271">
        <f t="shared" si="124"/>
        <v>0</v>
      </c>
      <c r="Y411" s="271">
        <f t="shared" si="124"/>
        <v>0</v>
      </c>
      <c r="Z411" s="271">
        <f t="shared" si="124"/>
        <v>0</v>
      </c>
      <c r="AA411" s="271">
        <f t="shared" si="124"/>
        <v>0</v>
      </c>
      <c r="AB411" s="271">
        <f t="shared" si="124"/>
        <v>0</v>
      </c>
      <c r="AC411" s="271">
        <f t="shared" si="124"/>
        <v>0</v>
      </c>
      <c r="AD411" s="271">
        <f t="shared" si="124"/>
        <v>0</v>
      </c>
      <c r="AE411" s="271">
        <f t="shared" si="124"/>
        <v>0</v>
      </c>
      <c r="AF411" s="271">
        <f t="shared" si="124"/>
        <v>0</v>
      </c>
      <c r="AG411" s="271">
        <f t="shared" si="124"/>
        <v>0</v>
      </c>
      <c r="AH411" s="150">
        <f t="shared" si="123"/>
        <v>4800</v>
      </c>
    </row>
    <row r="412" spans="1:34" ht="18.75" x14ac:dyDescent="0.25">
      <c r="A412" s="292"/>
      <c r="B412" s="299" t="s">
        <v>71</v>
      </c>
      <c r="C412" s="300"/>
      <c r="D412" s="104">
        <v>400</v>
      </c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/>
      <c r="K412" s="104">
        <v>400</v>
      </c>
      <c r="L412" s="104">
        <v>400</v>
      </c>
      <c r="M412" s="270">
        <v>400</v>
      </c>
      <c r="N412" s="270">
        <v>400</v>
      </c>
      <c r="O412" s="270">
        <v>400</v>
      </c>
      <c r="P412" s="270">
        <v>400</v>
      </c>
      <c r="Q412" s="270"/>
      <c r="R412" s="270">
        <v>400</v>
      </c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0</v>
      </c>
      <c r="Y412" s="104">
        <v>400</v>
      </c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0</v>
      </c>
      <c r="AF412" s="104">
        <v>400</v>
      </c>
      <c r="AG412" s="104">
        <v>400</v>
      </c>
      <c r="AH412" s="145">
        <f t="shared" si="123"/>
        <v>10000</v>
      </c>
    </row>
    <row r="413" spans="1:34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04">
        <v>400</v>
      </c>
      <c r="G413" s="104">
        <v>0</v>
      </c>
      <c r="H413" s="104">
        <v>400</v>
      </c>
      <c r="I413" s="104">
        <v>400</v>
      </c>
      <c r="J413" s="104">
        <v>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0</v>
      </c>
      <c r="AF413" s="104">
        <v>400</v>
      </c>
      <c r="AG413" s="104">
        <v>400</v>
      </c>
      <c r="AH413" s="146">
        <f t="shared" si="123"/>
        <v>10000</v>
      </c>
    </row>
    <row r="414" spans="1:34" ht="21.75" customHeight="1" x14ac:dyDescent="0.25">
      <c r="A414" s="292"/>
      <c r="B414" s="301" t="s">
        <v>125</v>
      </c>
      <c r="C414" s="302"/>
      <c r="D414" s="104">
        <f t="shared" ref="D414:AG414" si="125">D413-D412</f>
        <v>0</v>
      </c>
      <c r="E414" s="104">
        <f t="shared" si="125"/>
        <v>0</v>
      </c>
      <c r="F414" s="104">
        <f t="shared" si="125"/>
        <v>0</v>
      </c>
      <c r="G414" s="104">
        <f t="shared" si="125"/>
        <v>0</v>
      </c>
      <c r="H414" s="104">
        <f t="shared" si="125"/>
        <v>0</v>
      </c>
      <c r="I414" s="104">
        <f t="shared" si="125"/>
        <v>0</v>
      </c>
      <c r="J414" s="104">
        <f t="shared" si="125"/>
        <v>0</v>
      </c>
      <c r="K414" s="104">
        <f t="shared" si="125"/>
        <v>0</v>
      </c>
      <c r="L414" s="104">
        <f t="shared" si="125"/>
        <v>0</v>
      </c>
      <c r="M414" s="104">
        <f t="shared" si="125"/>
        <v>0</v>
      </c>
      <c r="N414" s="104">
        <f t="shared" si="125"/>
        <v>0</v>
      </c>
      <c r="O414" s="104">
        <f t="shared" si="125"/>
        <v>0</v>
      </c>
      <c r="P414" s="104">
        <f t="shared" si="125"/>
        <v>0</v>
      </c>
      <c r="Q414" s="104">
        <f t="shared" si="125"/>
        <v>0</v>
      </c>
      <c r="R414" s="104">
        <f t="shared" si="125"/>
        <v>0</v>
      </c>
      <c r="S414" s="104">
        <f t="shared" si="125"/>
        <v>0</v>
      </c>
      <c r="T414" s="104">
        <f t="shared" si="125"/>
        <v>0</v>
      </c>
      <c r="U414" s="104">
        <f t="shared" si="125"/>
        <v>0</v>
      </c>
      <c r="V414" s="104">
        <f t="shared" si="125"/>
        <v>0</v>
      </c>
      <c r="W414" s="104">
        <f t="shared" si="125"/>
        <v>0</v>
      </c>
      <c r="X414" s="104">
        <f t="shared" si="125"/>
        <v>0</v>
      </c>
      <c r="Y414" s="104">
        <f t="shared" si="125"/>
        <v>0</v>
      </c>
      <c r="Z414" s="104">
        <f t="shared" si="125"/>
        <v>0</v>
      </c>
      <c r="AA414" s="104">
        <f t="shared" si="125"/>
        <v>0</v>
      </c>
      <c r="AB414" s="104">
        <f t="shared" si="125"/>
        <v>0</v>
      </c>
      <c r="AC414" s="104">
        <f t="shared" si="125"/>
        <v>0</v>
      </c>
      <c r="AD414" s="104">
        <f t="shared" si="125"/>
        <v>0</v>
      </c>
      <c r="AE414" s="104">
        <f t="shared" si="125"/>
        <v>0</v>
      </c>
      <c r="AF414" s="104">
        <f t="shared" si="125"/>
        <v>0</v>
      </c>
      <c r="AG414" s="104">
        <f t="shared" si="125"/>
        <v>0</v>
      </c>
      <c r="AH414" s="153">
        <f t="shared" si="123"/>
        <v>0</v>
      </c>
    </row>
    <row r="415" spans="1:34" ht="18.75" x14ac:dyDescent="0.25">
      <c r="A415" s="292"/>
      <c r="B415" s="301" t="s">
        <v>197</v>
      </c>
      <c r="C415" s="302"/>
      <c r="D415" s="104">
        <f t="shared" ref="D415:AG415" si="126">D413-D411</f>
        <v>0</v>
      </c>
      <c r="E415" s="104">
        <f t="shared" si="126"/>
        <v>0</v>
      </c>
      <c r="F415" s="104">
        <f t="shared" si="126"/>
        <v>0</v>
      </c>
      <c r="G415" s="104">
        <f t="shared" si="126"/>
        <v>0</v>
      </c>
      <c r="H415" s="104">
        <f t="shared" si="126"/>
        <v>0</v>
      </c>
      <c r="I415" s="104">
        <f t="shared" si="126"/>
        <v>0</v>
      </c>
      <c r="J415" s="104">
        <f t="shared" si="126"/>
        <v>0</v>
      </c>
      <c r="K415" s="104">
        <f t="shared" si="126"/>
        <v>0</v>
      </c>
      <c r="L415" s="104">
        <f t="shared" si="126"/>
        <v>0</v>
      </c>
      <c r="M415" s="104">
        <f t="shared" si="126"/>
        <v>0</v>
      </c>
      <c r="N415" s="104">
        <f t="shared" si="126"/>
        <v>0</v>
      </c>
      <c r="O415" s="104">
        <f t="shared" si="126"/>
        <v>0</v>
      </c>
      <c r="P415" s="104">
        <f t="shared" si="126"/>
        <v>0</v>
      </c>
      <c r="Q415" s="104">
        <f t="shared" si="126"/>
        <v>0</v>
      </c>
      <c r="R415" s="104">
        <f t="shared" si="126"/>
        <v>0</v>
      </c>
      <c r="S415" s="104">
        <f t="shared" si="126"/>
        <v>400</v>
      </c>
      <c r="T415" s="104">
        <f t="shared" si="126"/>
        <v>400</v>
      </c>
      <c r="U415" s="104">
        <f t="shared" si="126"/>
        <v>400</v>
      </c>
      <c r="V415" s="104">
        <f t="shared" si="126"/>
        <v>400</v>
      </c>
      <c r="W415" s="104">
        <f t="shared" si="126"/>
        <v>400</v>
      </c>
      <c r="X415" s="104">
        <f t="shared" si="126"/>
        <v>0</v>
      </c>
      <c r="Y415" s="104">
        <f t="shared" si="126"/>
        <v>400</v>
      </c>
      <c r="Z415" s="104">
        <f t="shared" si="126"/>
        <v>400</v>
      </c>
      <c r="AA415" s="104">
        <f t="shared" si="126"/>
        <v>400</v>
      </c>
      <c r="AB415" s="104">
        <f t="shared" si="126"/>
        <v>400</v>
      </c>
      <c r="AC415" s="104">
        <f t="shared" si="126"/>
        <v>400</v>
      </c>
      <c r="AD415" s="104">
        <f t="shared" si="126"/>
        <v>400</v>
      </c>
      <c r="AE415" s="104">
        <f t="shared" si="126"/>
        <v>0</v>
      </c>
      <c r="AF415" s="104">
        <f t="shared" si="126"/>
        <v>400</v>
      </c>
      <c r="AG415" s="104">
        <f t="shared" si="126"/>
        <v>400</v>
      </c>
      <c r="AH415" s="153">
        <f t="shared" si="123"/>
        <v>5200</v>
      </c>
    </row>
    <row r="416" spans="1:34" ht="16.5" thickBot="1" x14ac:dyDescent="0.3">
      <c r="A416" s="292"/>
      <c r="B416" s="303" t="s">
        <v>116</v>
      </c>
      <c r="C416" s="304"/>
      <c r="D416" s="104">
        <f t="shared" ref="D416:AG416" si="127">D397+D399+D401+D403+D405+D407</f>
        <v>0</v>
      </c>
      <c r="E416" s="104">
        <f t="shared" si="127"/>
        <v>0</v>
      </c>
      <c r="F416" s="104">
        <f t="shared" si="127"/>
        <v>0</v>
      </c>
      <c r="G416" s="104">
        <f t="shared" si="127"/>
        <v>0</v>
      </c>
      <c r="H416" s="104">
        <f t="shared" si="127"/>
        <v>0</v>
      </c>
      <c r="I416" s="104">
        <f t="shared" si="127"/>
        <v>0</v>
      </c>
      <c r="J416" s="104">
        <f t="shared" si="127"/>
        <v>0</v>
      </c>
      <c r="K416" s="104">
        <f t="shared" si="127"/>
        <v>0</v>
      </c>
      <c r="L416" s="104">
        <f t="shared" si="127"/>
        <v>0</v>
      </c>
      <c r="M416" s="104">
        <f t="shared" si="127"/>
        <v>0</v>
      </c>
      <c r="N416" s="104">
        <f t="shared" si="127"/>
        <v>0</v>
      </c>
      <c r="O416" s="104">
        <f t="shared" si="127"/>
        <v>0</v>
      </c>
      <c r="P416" s="104">
        <f t="shared" si="127"/>
        <v>0</v>
      </c>
      <c r="Q416" s="104">
        <f t="shared" si="127"/>
        <v>0</v>
      </c>
      <c r="R416" s="104">
        <f t="shared" si="127"/>
        <v>0</v>
      </c>
      <c r="S416" s="104">
        <f t="shared" si="127"/>
        <v>0</v>
      </c>
      <c r="T416" s="104">
        <f t="shared" si="127"/>
        <v>0</v>
      </c>
      <c r="U416" s="104">
        <f t="shared" si="127"/>
        <v>0</v>
      </c>
      <c r="V416" s="104">
        <f t="shared" si="127"/>
        <v>0</v>
      </c>
      <c r="W416" s="104">
        <f t="shared" si="127"/>
        <v>0</v>
      </c>
      <c r="X416" s="104">
        <f t="shared" si="127"/>
        <v>0</v>
      </c>
      <c r="Y416" s="104">
        <f t="shared" si="127"/>
        <v>0</v>
      </c>
      <c r="Z416" s="104">
        <f t="shared" si="127"/>
        <v>0</v>
      </c>
      <c r="AA416" s="104">
        <f t="shared" si="127"/>
        <v>0</v>
      </c>
      <c r="AB416" s="104">
        <f t="shared" si="127"/>
        <v>0</v>
      </c>
      <c r="AC416" s="104">
        <f t="shared" si="127"/>
        <v>0</v>
      </c>
      <c r="AD416" s="104">
        <f t="shared" si="127"/>
        <v>0</v>
      </c>
      <c r="AE416" s="104">
        <f t="shared" si="127"/>
        <v>0</v>
      </c>
      <c r="AF416" s="104">
        <f t="shared" si="127"/>
        <v>0</v>
      </c>
      <c r="AG416" s="104">
        <f t="shared" si="127"/>
        <v>0</v>
      </c>
      <c r="AH416" s="149">
        <f t="shared" si="123"/>
        <v>0</v>
      </c>
    </row>
    <row r="417" spans="1:38" ht="16.5" thickBot="1" x14ac:dyDescent="0.25">
      <c r="A417" s="293"/>
      <c r="B417" s="101"/>
      <c r="C417" s="103"/>
      <c r="D417" s="272" t="s">
        <v>126</v>
      </c>
      <c r="E417" s="272"/>
      <c r="F417" s="272"/>
      <c r="G417" s="101"/>
      <c r="H417" s="101"/>
      <c r="I417" s="101"/>
      <c r="J417" s="101"/>
      <c r="K417" s="286"/>
      <c r="L417" s="272"/>
      <c r="M417" s="272"/>
      <c r="N417" s="272"/>
      <c r="O417" s="272"/>
      <c r="P417" s="272"/>
      <c r="Q417" s="272"/>
      <c r="R417" s="272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8" x14ac:dyDescent="0.2">
      <c r="D418" t="s">
        <v>126</v>
      </c>
    </row>
    <row r="421" spans="1:38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</row>
    <row r="422" spans="1:38" ht="33" customHeight="1" x14ac:dyDescent="0.25">
      <c r="B422" s="189" t="s">
        <v>126</v>
      </c>
      <c r="C422" s="190"/>
      <c r="D422" s="282"/>
      <c r="E422" s="282"/>
      <c r="F422" s="282"/>
      <c r="G422" s="190"/>
      <c r="H422" s="190"/>
      <c r="I422" s="190"/>
      <c r="J422" s="190"/>
      <c r="K422" s="282"/>
      <c r="L422" s="282"/>
      <c r="M422" s="282"/>
      <c r="N422" s="282"/>
      <c r="O422" s="282"/>
      <c r="P422" s="282"/>
      <c r="Q422" s="287" t="str">
        <f>B2</f>
        <v>JUNHO</v>
      </c>
      <c r="R422" s="282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171</v>
      </c>
      <c r="AI422" s="191"/>
      <c r="AJ422" s="195" t="str">
        <f>B2</f>
        <v>JUNHO</v>
      </c>
      <c r="AK422" s="194">
        <f>A2</f>
        <v>2026</v>
      </c>
      <c r="AL422" s="193"/>
    </row>
    <row r="423" spans="1:38" ht="15.75" customHeight="1" x14ac:dyDescent="0.25">
      <c r="B423" s="318" t="s">
        <v>3</v>
      </c>
      <c r="C423" s="155" t="s">
        <v>127</v>
      </c>
      <c r="D423" s="269">
        <f t="shared" ref="D423:F434" si="128">D5+D28+D51+D74+D97+D120+D143+D166+D189+D212+D235+D258+D281+D304+D327+D350+D373+D396</f>
        <v>742</v>
      </c>
      <c r="E423" s="269" t="s">
        <v>247</v>
      </c>
      <c r="F423" s="269">
        <f t="shared" si="128"/>
        <v>701</v>
      </c>
      <c r="G423" s="181">
        <f t="shared" ref="G423:AG434" si="129">G5+G28+G51+G74+G97+G120+G143+G166+G189+G212+G235+G258+G281+G304+G327+G350+G373+G396</f>
        <v>0</v>
      </c>
      <c r="H423" s="181">
        <f t="shared" si="129"/>
        <v>652</v>
      </c>
      <c r="I423" s="181">
        <f t="shared" si="129"/>
        <v>186</v>
      </c>
      <c r="J423" s="181">
        <f t="shared" si="129"/>
        <v>0</v>
      </c>
      <c r="K423" s="269">
        <f t="shared" si="129"/>
        <v>727</v>
      </c>
      <c r="L423" s="269">
        <f t="shared" si="129"/>
        <v>648</v>
      </c>
      <c r="M423" s="269">
        <f t="shared" si="129"/>
        <v>731</v>
      </c>
      <c r="N423" s="269">
        <f t="shared" si="129"/>
        <v>683</v>
      </c>
      <c r="O423" s="269">
        <f t="shared" si="129"/>
        <v>723</v>
      </c>
      <c r="P423" s="269">
        <f t="shared" si="129"/>
        <v>213</v>
      </c>
      <c r="Q423" s="269">
        <f t="shared" si="129"/>
        <v>0</v>
      </c>
      <c r="R423" s="269">
        <f t="shared" si="129"/>
        <v>655</v>
      </c>
      <c r="S423" s="181">
        <f t="shared" si="129"/>
        <v>0</v>
      </c>
      <c r="T423" s="181">
        <f t="shared" si="129"/>
        <v>0</v>
      </c>
      <c r="U423" s="181">
        <f t="shared" si="129"/>
        <v>0</v>
      </c>
      <c r="V423" s="181">
        <f t="shared" si="129"/>
        <v>0</v>
      </c>
      <c r="W423" s="181">
        <f t="shared" si="129"/>
        <v>0</v>
      </c>
      <c r="X423" s="181">
        <f t="shared" si="129"/>
        <v>0</v>
      </c>
      <c r="Y423" s="181">
        <f t="shared" si="129"/>
        <v>0</v>
      </c>
      <c r="Z423" s="181">
        <f t="shared" si="129"/>
        <v>0</v>
      </c>
      <c r="AA423" s="181">
        <f t="shared" si="129"/>
        <v>0</v>
      </c>
      <c r="AB423" s="181">
        <f t="shared" si="129"/>
        <v>0</v>
      </c>
      <c r="AC423" s="181">
        <f t="shared" si="129"/>
        <v>0</v>
      </c>
      <c r="AD423" s="181">
        <f t="shared" si="129"/>
        <v>0</v>
      </c>
      <c r="AE423" s="181">
        <f t="shared" si="129"/>
        <v>0</v>
      </c>
      <c r="AF423" s="181">
        <f t="shared" si="129"/>
        <v>0</v>
      </c>
      <c r="AG423" s="181">
        <f t="shared" si="129"/>
        <v>0</v>
      </c>
      <c r="AH423" s="156">
        <f t="shared" ref="AH423:AH434" si="130">SUM(D423:AG423)</f>
        <v>6661</v>
      </c>
      <c r="AI423" s="319">
        <f>SUM(AH423:AH424)</f>
        <v>6661</v>
      </c>
      <c r="AJ423" s="321" t="s">
        <v>128</v>
      </c>
      <c r="AK423" s="319">
        <f>SUM(AI423:AI426)</f>
        <v>13308</v>
      </c>
      <c r="AL423" s="321" t="s">
        <v>129</v>
      </c>
    </row>
    <row r="424" spans="1:38" ht="15.75" x14ac:dyDescent="0.25">
      <c r="B424" s="318"/>
      <c r="C424" s="155" t="s">
        <v>130</v>
      </c>
      <c r="D424" s="269">
        <f t="shared" si="128"/>
        <v>0</v>
      </c>
      <c r="E424" s="269">
        <f t="shared" si="128"/>
        <v>0</v>
      </c>
      <c r="F424" s="269">
        <f t="shared" si="128"/>
        <v>0</v>
      </c>
      <c r="G424" s="181">
        <f t="shared" si="129"/>
        <v>0</v>
      </c>
      <c r="H424" s="181">
        <f t="shared" si="129"/>
        <v>0</v>
      </c>
      <c r="I424" s="181">
        <f t="shared" si="129"/>
        <v>0</v>
      </c>
      <c r="J424" s="181">
        <f t="shared" si="129"/>
        <v>0</v>
      </c>
      <c r="K424" s="269">
        <f t="shared" si="129"/>
        <v>0</v>
      </c>
      <c r="L424" s="269">
        <f t="shared" si="129"/>
        <v>0</v>
      </c>
      <c r="M424" s="269">
        <f t="shared" si="129"/>
        <v>0</v>
      </c>
      <c r="N424" s="269">
        <f t="shared" si="129"/>
        <v>0</v>
      </c>
      <c r="O424" s="269">
        <f t="shared" si="129"/>
        <v>0</v>
      </c>
      <c r="P424" s="269">
        <f t="shared" si="129"/>
        <v>0</v>
      </c>
      <c r="Q424" s="269">
        <f t="shared" si="129"/>
        <v>0</v>
      </c>
      <c r="R424" s="269">
        <f t="shared" si="129"/>
        <v>0</v>
      </c>
      <c r="S424" s="181">
        <f t="shared" si="129"/>
        <v>0</v>
      </c>
      <c r="T424" s="181">
        <f t="shared" si="129"/>
        <v>0</v>
      </c>
      <c r="U424" s="181">
        <f t="shared" si="129"/>
        <v>0</v>
      </c>
      <c r="V424" s="181">
        <f t="shared" si="129"/>
        <v>0</v>
      </c>
      <c r="W424" s="181">
        <f t="shared" si="129"/>
        <v>0</v>
      </c>
      <c r="X424" s="181">
        <f t="shared" si="129"/>
        <v>0</v>
      </c>
      <c r="Y424" s="181">
        <f t="shared" si="129"/>
        <v>0</v>
      </c>
      <c r="Z424" s="181">
        <f t="shared" si="129"/>
        <v>0</v>
      </c>
      <c r="AA424" s="181">
        <f t="shared" si="129"/>
        <v>0</v>
      </c>
      <c r="AB424" s="181">
        <f t="shared" si="129"/>
        <v>0</v>
      </c>
      <c r="AC424" s="181">
        <f t="shared" si="129"/>
        <v>0</v>
      </c>
      <c r="AD424" s="181">
        <f t="shared" si="129"/>
        <v>0</v>
      </c>
      <c r="AE424" s="181">
        <f t="shared" si="129"/>
        <v>0</v>
      </c>
      <c r="AF424" s="181">
        <f t="shared" si="129"/>
        <v>0</v>
      </c>
      <c r="AG424" s="181">
        <f t="shared" si="129"/>
        <v>0</v>
      </c>
      <c r="AH424" s="156">
        <f t="shared" si="130"/>
        <v>0</v>
      </c>
      <c r="AI424" s="320"/>
      <c r="AJ424" s="321"/>
      <c r="AK424" s="320"/>
      <c r="AL424" s="321"/>
    </row>
    <row r="425" spans="1:38" ht="15.75" x14ac:dyDescent="0.25">
      <c r="B425" s="318"/>
      <c r="C425" s="155" t="s">
        <v>117</v>
      </c>
      <c r="D425" s="269">
        <f t="shared" si="128"/>
        <v>655</v>
      </c>
      <c r="E425" s="269">
        <f t="shared" si="128"/>
        <v>636</v>
      </c>
      <c r="F425" s="269">
        <f t="shared" si="128"/>
        <v>639</v>
      </c>
      <c r="G425" s="181">
        <f t="shared" si="129"/>
        <v>0</v>
      </c>
      <c r="H425" s="181">
        <f t="shared" si="129"/>
        <v>595</v>
      </c>
      <c r="I425" s="181">
        <f t="shared" si="129"/>
        <v>196</v>
      </c>
      <c r="J425" s="181">
        <f t="shared" si="129"/>
        <v>0</v>
      </c>
      <c r="K425" s="269">
        <f t="shared" si="129"/>
        <v>597</v>
      </c>
      <c r="L425" s="269">
        <f t="shared" si="129"/>
        <v>620</v>
      </c>
      <c r="M425" s="269">
        <f t="shared" si="129"/>
        <v>608</v>
      </c>
      <c r="N425" s="269">
        <f t="shared" si="129"/>
        <v>588</v>
      </c>
      <c r="O425" s="269">
        <f t="shared" si="129"/>
        <v>682</v>
      </c>
      <c r="P425" s="269">
        <f t="shared" si="129"/>
        <v>206</v>
      </c>
      <c r="Q425" s="269">
        <f t="shared" si="129"/>
        <v>0</v>
      </c>
      <c r="R425" s="269">
        <f t="shared" si="129"/>
        <v>625</v>
      </c>
      <c r="S425" s="181">
        <f t="shared" si="129"/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 t="shared" si="129"/>
        <v>0</v>
      </c>
      <c r="W425" s="181">
        <f t="shared" si="129"/>
        <v>0</v>
      </c>
      <c r="X425" s="181">
        <f t="shared" si="129"/>
        <v>0</v>
      </c>
      <c r="Y425" s="181">
        <f t="shared" si="129"/>
        <v>0</v>
      </c>
      <c r="Z425" s="181">
        <f t="shared" si="129"/>
        <v>0</v>
      </c>
      <c r="AA425" s="181">
        <f t="shared" si="129"/>
        <v>0</v>
      </c>
      <c r="AB425" s="181">
        <f t="shared" si="129"/>
        <v>0</v>
      </c>
      <c r="AC425" s="181">
        <f t="shared" si="129"/>
        <v>0</v>
      </c>
      <c r="AD425" s="181">
        <f t="shared" si="129"/>
        <v>0</v>
      </c>
      <c r="AE425" s="181">
        <f t="shared" si="129"/>
        <v>0</v>
      </c>
      <c r="AF425" s="181">
        <f t="shared" si="129"/>
        <v>0</v>
      </c>
      <c r="AG425" s="181">
        <f t="shared" si="129"/>
        <v>0</v>
      </c>
      <c r="AH425" s="156">
        <f t="shared" si="130"/>
        <v>6647</v>
      </c>
      <c r="AI425" s="319">
        <f>SUM(AH425:AH426)</f>
        <v>6647</v>
      </c>
      <c r="AJ425" s="321" t="s">
        <v>131</v>
      </c>
      <c r="AK425" s="320"/>
      <c r="AL425" s="321"/>
    </row>
    <row r="426" spans="1:38" ht="15.75" x14ac:dyDescent="0.25">
      <c r="B426" s="318"/>
      <c r="C426" s="155" t="s">
        <v>118</v>
      </c>
      <c r="D426" s="269">
        <f t="shared" si="128"/>
        <v>0</v>
      </c>
      <c r="E426" s="269">
        <f t="shared" si="128"/>
        <v>0</v>
      </c>
      <c r="F426" s="269">
        <f t="shared" si="128"/>
        <v>0</v>
      </c>
      <c r="G426" s="181">
        <f t="shared" si="129"/>
        <v>0</v>
      </c>
      <c r="H426" s="181">
        <f t="shared" si="129"/>
        <v>0</v>
      </c>
      <c r="I426" s="181">
        <f t="shared" si="129"/>
        <v>0</v>
      </c>
      <c r="J426" s="181">
        <f t="shared" si="129"/>
        <v>0</v>
      </c>
      <c r="K426" s="269">
        <f t="shared" si="129"/>
        <v>0</v>
      </c>
      <c r="L426" s="269">
        <f t="shared" si="129"/>
        <v>0</v>
      </c>
      <c r="M426" s="269">
        <f t="shared" si="129"/>
        <v>0</v>
      </c>
      <c r="N426" s="269">
        <f t="shared" si="129"/>
        <v>0</v>
      </c>
      <c r="O426" s="269">
        <f t="shared" si="129"/>
        <v>0</v>
      </c>
      <c r="P426" s="269">
        <f t="shared" si="129"/>
        <v>0</v>
      </c>
      <c r="Q426" s="269">
        <f t="shared" si="129"/>
        <v>0</v>
      </c>
      <c r="R426" s="269">
        <f t="shared" si="129"/>
        <v>0</v>
      </c>
      <c r="S426" s="181">
        <f t="shared" si="129"/>
        <v>0</v>
      </c>
      <c r="T426" s="181">
        <f t="shared" si="129"/>
        <v>0</v>
      </c>
      <c r="U426" s="181">
        <f t="shared" si="129"/>
        <v>0</v>
      </c>
      <c r="V426" s="181">
        <f t="shared" si="129"/>
        <v>0</v>
      </c>
      <c r="W426" s="181">
        <f t="shared" si="129"/>
        <v>0</v>
      </c>
      <c r="X426" s="181">
        <f t="shared" si="129"/>
        <v>0</v>
      </c>
      <c r="Y426" s="181">
        <f t="shared" si="129"/>
        <v>0</v>
      </c>
      <c r="Z426" s="181">
        <f t="shared" si="129"/>
        <v>0</v>
      </c>
      <c r="AA426" s="181">
        <f t="shared" si="129"/>
        <v>0</v>
      </c>
      <c r="AB426" s="181">
        <f t="shared" si="129"/>
        <v>0</v>
      </c>
      <c r="AC426" s="181">
        <f t="shared" si="129"/>
        <v>0</v>
      </c>
      <c r="AD426" s="181">
        <f t="shared" si="129"/>
        <v>0</v>
      </c>
      <c r="AE426" s="181">
        <f t="shared" si="129"/>
        <v>0</v>
      </c>
      <c r="AF426" s="181">
        <f t="shared" si="129"/>
        <v>0</v>
      </c>
      <c r="AG426" s="181">
        <f t="shared" si="129"/>
        <v>0</v>
      </c>
      <c r="AH426" s="156">
        <f t="shared" si="130"/>
        <v>0</v>
      </c>
      <c r="AI426" s="320"/>
      <c r="AJ426" s="321"/>
      <c r="AK426" s="320"/>
      <c r="AL426" s="321"/>
    </row>
    <row r="427" spans="1:38" ht="15.75" customHeight="1" x14ac:dyDescent="0.25">
      <c r="B427" s="318"/>
      <c r="C427" s="155" t="s">
        <v>132</v>
      </c>
      <c r="D427" s="269">
        <f t="shared" si="128"/>
        <v>2211</v>
      </c>
      <c r="E427" s="269">
        <f t="shared" si="128"/>
        <v>2329</v>
      </c>
      <c r="F427" s="269">
        <f t="shared" si="128"/>
        <v>2270</v>
      </c>
      <c r="G427" s="181">
        <f t="shared" si="129"/>
        <v>0</v>
      </c>
      <c r="H427" s="181">
        <f t="shared" si="129"/>
        <v>2269</v>
      </c>
      <c r="I427" s="181">
        <f t="shared" si="129"/>
        <v>579</v>
      </c>
      <c r="J427" s="181">
        <f t="shared" si="129"/>
        <v>0</v>
      </c>
      <c r="K427" s="269">
        <f t="shared" si="129"/>
        <v>2310</v>
      </c>
      <c r="L427" s="269">
        <f t="shared" si="129"/>
        <v>2224</v>
      </c>
      <c r="M427" s="269">
        <f t="shared" si="129"/>
        <v>2337</v>
      </c>
      <c r="N427" s="269">
        <f t="shared" si="129"/>
        <v>2218</v>
      </c>
      <c r="O427" s="269">
        <f t="shared" si="129"/>
        <v>2490</v>
      </c>
      <c r="P427" s="269">
        <f t="shared" si="129"/>
        <v>662</v>
      </c>
      <c r="Q427" s="269">
        <f t="shared" si="129"/>
        <v>0</v>
      </c>
      <c r="R427" s="269">
        <f t="shared" si="129"/>
        <v>2170</v>
      </c>
      <c r="S427" s="181">
        <f t="shared" si="129"/>
        <v>0</v>
      </c>
      <c r="T427" s="181">
        <f t="shared" si="129"/>
        <v>0</v>
      </c>
      <c r="U427" s="181">
        <f t="shared" si="129"/>
        <v>0</v>
      </c>
      <c r="V427" s="181">
        <f t="shared" si="129"/>
        <v>0</v>
      </c>
      <c r="W427" s="181">
        <f t="shared" si="129"/>
        <v>0</v>
      </c>
      <c r="X427" s="181">
        <f t="shared" si="129"/>
        <v>0</v>
      </c>
      <c r="Y427" s="181">
        <f t="shared" si="129"/>
        <v>0</v>
      </c>
      <c r="Z427" s="181">
        <f t="shared" si="129"/>
        <v>0</v>
      </c>
      <c r="AA427" s="181">
        <f t="shared" si="129"/>
        <v>0</v>
      </c>
      <c r="AB427" s="181">
        <f t="shared" si="129"/>
        <v>0</v>
      </c>
      <c r="AC427" s="181">
        <f t="shared" si="129"/>
        <v>0</v>
      </c>
      <c r="AD427" s="181">
        <f t="shared" si="129"/>
        <v>0</v>
      </c>
      <c r="AE427" s="181">
        <f t="shared" si="129"/>
        <v>0</v>
      </c>
      <c r="AF427" s="181">
        <f t="shared" si="129"/>
        <v>0</v>
      </c>
      <c r="AG427" s="181">
        <f t="shared" si="129"/>
        <v>0</v>
      </c>
      <c r="AH427" s="156">
        <f t="shared" si="130"/>
        <v>24069</v>
      </c>
      <c r="AI427" s="319">
        <f>SUM(AH427:AH428)</f>
        <v>24069</v>
      </c>
      <c r="AJ427" s="322" t="s">
        <v>133</v>
      </c>
      <c r="AK427" s="319">
        <f>SUM(AI427:AI430)</f>
        <v>40873</v>
      </c>
      <c r="AL427" s="322" t="s">
        <v>134</v>
      </c>
    </row>
    <row r="428" spans="1:38" ht="15.75" x14ac:dyDescent="0.25">
      <c r="B428" s="318"/>
      <c r="C428" s="155" t="s">
        <v>135</v>
      </c>
      <c r="D428" s="269">
        <f t="shared" si="128"/>
        <v>0</v>
      </c>
      <c r="E428" s="269">
        <f t="shared" si="128"/>
        <v>0</v>
      </c>
      <c r="F428" s="269">
        <f t="shared" si="128"/>
        <v>0</v>
      </c>
      <c r="G428" s="181">
        <f t="shared" si="129"/>
        <v>0</v>
      </c>
      <c r="H428" s="181">
        <f t="shared" si="129"/>
        <v>0</v>
      </c>
      <c r="I428" s="181">
        <f t="shared" si="129"/>
        <v>0</v>
      </c>
      <c r="J428" s="181">
        <f t="shared" si="129"/>
        <v>0</v>
      </c>
      <c r="K428" s="269">
        <f t="shared" si="129"/>
        <v>0</v>
      </c>
      <c r="L428" s="269">
        <f t="shared" si="129"/>
        <v>0</v>
      </c>
      <c r="M428" s="269">
        <f t="shared" si="129"/>
        <v>0</v>
      </c>
      <c r="N428" s="269">
        <f t="shared" ref="N428:R434" si="131">N10+N33+N56+N79+N102+N125+N148+N171+N194+N217+N240+N263+N286+N309+N332+N355+N378+N401</f>
        <v>0</v>
      </c>
      <c r="O428" s="269">
        <f t="shared" si="131"/>
        <v>0</v>
      </c>
      <c r="P428" s="269">
        <f t="shared" si="131"/>
        <v>0</v>
      </c>
      <c r="Q428" s="269">
        <f t="shared" si="131"/>
        <v>0</v>
      </c>
      <c r="R428" s="269">
        <f t="shared" si="131"/>
        <v>0</v>
      </c>
      <c r="S428" s="181">
        <f t="shared" si="129"/>
        <v>0</v>
      </c>
      <c r="T428" s="181">
        <f t="shared" si="129"/>
        <v>0</v>
      </c>
      <c r="U428" s="181">
        <f t="shared" si="129"/>
        <v>0</v>
      </c>
      <c r="V428" s="181">
        <f t="shared" si="129"/>
        <v>0</v>
      </c>
      <c r="W428" s="181">
        <f t="shared" si="129"/>
        <v>0</v>
      </c>
      <c r="X428" s="181">
        <f t="shared" si="129"/>
        <v>0</v>
      </c>
      <c r="Y428" s="181">
        <f t="shared" si="129"/>
        <v>0</v>
      </c>
      <c r="Z428" s="181">
        <f t="shared" si="129"/>
        <v>0</v>
      </c>
      <c r="AA428" s="181">
        <f t="shared" si="129"/>
        <v>0</v>
      </c>
      <c r="AB428" s="181">
        <f t="shared" si="129"/>
        <v>0</v>
      </c>
      <c r="AC428" s="181">
        <f t="shared" si="129"/>
        <v>0</v>
      </c>
      <c r="AD428" s="181">
        <f t="shared" si="129"/>
        <v>0</v>
      </c>
      <c r="AE428" s="181">
        <f t="shared" si="129"/>
        <v>0</v>
      </c>
      <c r="AF428" s="181">
        <f t="shared" si="129"/>
        <v>0</v>
      </c>
      <c r="AG428" s="181">
        <f t="shared" si="129"/>
        <v>0</v>
      </c>
      <c r="AH428" s="156">
        <f t="shared" si="130"/>
        <v>0</v>
      </c>
      <c r="AI428" s="320"/>
      <c r="AJ428" s="322"/>
      <c r="AK428" s="320"/>
      <c r="AL428" s="322"/>
    </row>
    <row r="429" spans="1:38" ht="15.75" x14ac:dyDescent="0.25">
      <c r="B429" s="318"/>
      <c r="C429" s="155" t="s">
        <v>136</v>
      </c>
      <c r="D429" s="269">
        <f t="shared" si="128"/>
        <v>1614</v>
      </c>
      <c r="E429" s="269">
        <f t="shared" si="128"/>
        <v>1658</v>
      </c>
      <c r="F429" s="269">
        <f t="shared" si="128"/>
        <v>1523</v>
      </c>
      <c r="G429" s="181">
        <f t="shared" si="129"/>
        <v>0</v>
      </c>
      <c r="H429" s="181">
        <f t="shared" si="129"/>
        <v>1437</v>
      </c>
      <c r="I429" s="181">
        <f t="shared" si="129"/>
        <v>510</v>
      </c>
      <c r="J429" s="181">
        <f t="shared" si="129"/>
        <v>0</v>
      </c>
      <c r="K429" s="269">
        <f t="shared" si="129"/>
        <v>1644</v>
      </c>
      <c r="L429" s="269">
        <f t="shared" si="129"/>
        <v>1566</v>
      </c>
      <c r="M429" s="269">
        <f t="shared" si="129"/>
        <v>1531</v>
      </c>
      <c r="N429" s="269">
        <f t="shared" si="131"/>
        <v>1622</v>
      </c>
      <c r="O429" s="269">
        <f t="shared" si="131"/>
        <v>1665</v>
      </c>
      <c r="P429" s="269">
        <f t="shared" si="131"/>
        <v>543</v>
      </c>
      <c r="Q429" s="269">
        <f t="shared" si="131"/>
        <v>0</v>
      </c>
      <c r="R429" s="269">
        <f t="shared" si="131"/>
        <v>1491</v>
      </c>
      <c r="S429" s="181">
        <f t="shared" si="129"/>
        <v>0</v>
      </c>
      <c r="T429" s="181">
        <f t="shared" si="129"/>
        <v>0</v>
      </c>
      <c r="U429" s="181">
        <f t="shared" si="129"/>
        <v>0</v>
      </c>
      <c r="V429" s="181">
        <f t="shared" si="129"/>
        <v>0</v>
      </c>
      <c r="W429" s="181">
        <f t="shared" si="129"/>
        <v>0</v>
      </c>
      <c r="X429" s="181">
        <f t="shared" si="129"/>
        <v>0</v>
      </c>
      <c r="Y429" s="181">
        <f t="shared" si="129"/>
        <v>0</v>
      </c>
      <c r="Z429" s="181">
        <f t="shared" si="129"/>
        <v>0</v>
      </c>
      <c r="AA429" s="181">
        <f t="shared" si="129"/>
        <v>0</v>
      </c>
      <c r="AB429" s="181">
        <f t="shared" si="129"/>
        <v>0</v>
      </c>
      <c r="AC429" s="181">
        <f t="shared" si="129"/>
        <v>0</v>
      </c>
      <c r="AD429" s="181">
        <f t="shared" si="129"/>
        <v>0</v>
      </c>
      <c r="AE429" s="181">
        <f t="shared" si="129"/>
        <v>0</v>
      </c>
      <c r="AF429" s="181">
        <f t="shared" si="129"/>
        <v>0</v>
      </c>
      <c r="AG429" s="181">
        <f t="shared" si="129"/>
        <v>0</v>
      </c>
      <c r="AH429" s="156">
        <f t="shared" si="130"/>
        <v>16804</v>
      </c>
      <c r="AI429" s="319">
        <f>SUM(AH429:AH430)</f>
        <v>16804</v>
      </c>
      <c r="AJ429" s="322" t="s">
        <v>137</v>
      </c>
      <c r="AK429" s="320"/>
      <c r="AL429" s="322"/>
    </row>
    <row r="430" spans="1:38" ht="15.75" x14ac:dyDescent="0.25">
      <c r="B430" s="318"/>
      <c r="C430" s="155" t="s">
        <v>138</v>
      </c>
      <c r="D430" s="269">
        <f t="shared" si="128"/>
        <v>0</v>
      </c>
      <c r="E430" s="269">
        <f t="shared" si="128"/>
        <v>0</v>
      </c>
      <c r="F430" s="269">
        <f t="shared" si="128"/>
        <v>0</v>
      </c>
      <c r="G430" s="181">
        <f t="shared" si="129"/>
        <v>0</v>
      </c>
      <c r="H430" s="181">
        <f t="shared" si="129"/>
        <v>0</v>
      </c>
      <c r="I430" s="181">
        <f t="shared" si="129"/>
        <v>0</v>
      </c>
      <c r="J430" s="181">
        <f t="shared" si="129"/>
        <v>0</v>
      </c>
      <c r="K430" s="269">
        <f t="shared" si="129"/>
        <v>0</v>
      </c>
      <c r="L430" s="269">
        <f t="shared" si="129"/>
        <v>0</v>
      </c>
      <c r="M430" s="269">
        <f t="shared" si="129"/>
        <v>0</v>
      </c>
      <c r="N430" s="269">
        <f t="shared" si="131"/>
        <v>0</v>
      </c>
      <c r="O430" s="269">
        <f t="shared" si="131"/>
        <v>0</v>
      </c>
      <c r="P430" s="269">
        <f t="shared" si="131"/>
        <v>0</v>
      </c>
      <c r="Q430" s="269">
        <f t="shared" si="131"/>
        <v>0</v>
      </c>
      <c r="R430" s="269">
        <f t="shared" si="131"/>
        <v>0</v>
      </c>
      <c r="S430" s="181">
        <f t="shared" si="129"/>
        <v>0</v>
      </c>
      <c r="T430" s="181">
        <f t="shared" si="129"/>
        <v>0</v>
      </c>
      <c r="U430" s="181">
        <f t="shared" si="129"/>
        <v>0</v>
      </c>
      <c r="V430" s="181">
        <f t="shared" si="129"/>
        <v>0</v>
      </c>
      <c r="W430" s="181">
        <f t="shared" si="129"/>
        <v>0</v>
      </c>
      <c r="X430" s="181">
        <f t="shared" si="129"/>
        <v>0</v>
      </c>
      <c r="Y430" s="181">
        <f t="shared" si="129"/>
        <v>0</v>
      </c>
      <c r="Z430" s="181">
        <f t="shared" si="129"/>
        <v>0</v>
      </c>
      <c r="AA430" s="181">
        <f t="shared" si="129"/>
        <v>0</v>
      </c>
      <c r="AB430" s="181">
        <f t="shared" si="129"/>
        <v>0</v>
      </c>
      <c r="AC430" s="181">
        <f t="shared" si="129"/>
        <v>0</v>
      </c>
      <c r="AD430" s="181">
        <f t="shared" si="129"/>
        <v>0</v>
      </c>
      <c r="AE430" s="181">
        <f t="shared" si="129"/>
        <v>0</v>
      </c>
      <c r="AF430" s="181">
        <f t="shared" si="129"/>
        <v>0</v>
      </c>
      <c r="AG430" s="181">
        <f t="shared" si="129"/>
        <v>0</v>
      </c>
      <c r="AH430" s="156">
        <f t="shared" si="130"/>
        <v>0</v>
      </c>
      <c r="AI430" s="320"/>
      <c r="AJ430" s="322"/>
      <c r="AK430" s="320"/>
      <c r="AL430" s="322"/>
    </row>
    <row r="431" spans="1:38" ht="15.75" customHeight="1" x14ac:dyDescent="0.25">
      <c r="B431" s="318"/>
      <c r="C431" s="155" t="s">
        <v>108</v>
      </c>
      <c r="D431" s="269">
        <f t="shared" si="128"/>
        <v>1165</v>
      </c>
      <c r="E431" s="269">
        <f t="shared" si="128"/>
        <v>1214</v>
      </c>
      <c r="F431" s="269">
        <f t="shared" si="128"/>
        <v>1150</v>
      </c>
      <c r="G431" s="181">
        <f t="shared" si="129"/>
        <v>0</v>
      </c>
      <c r="H431" s="181">
        <f t="shared" si="129"/>
        <v>1136</v>
      </c>
      <c r="I431" s="181">
        <f t="shared" si="129"/>
        <v>186</v>
      </c>
      <c r="J431" s="181">
        <f t="shared" si="129"/>
        <v>0</v>
      </c>
      <c r="K431" s="269">
        <f t="shared" si="129"/>
        <v>1182</v>
      </c>
      <c r="L431" s="269">
        <f t="shared" si="129"/>
        <v>1072</v>
      </c>
      <c r="M431" s="269">
        <f t="shared" si="129"/>
        <v>1162</v>
      </c>
      <c r="N431" s="269">
        <f t="shared" si="131"/>
        <v>1079</v>
      </c>
      <c r="O431" s="269">
        <f t="shared" si="131"/>
        <v>1188</v>
      </c>
      <c r="P431" s="269">
        <f t="shared" si="131"/>
        <v>238</v>
      </c>
      <c r="Q431" s="269">
        <f t="shared" si="131"/>
        <v>0</v>
      </c>
      <c r="R431" s="269">
        <f t="shared" si="131"/>
        <v>1086</v>
      </c>
      <c r="S431" s="181">
        <f t="shared" ref="G431:AG434" si="132">S13+S36+S59+S82+S105+S128+S151+S174+S197+S220+S243+S266+S289+S312+S335+S358+S381+S404</f>
        <v>0</v>
      </c>
      <c r="T431" s="181">
        <f t="shared" si="132"/>
        <v>0</v>
      </c>
      <c r="U431" s="181">
        <f t="shared" si="132"/>
        <v>0</v>
      </c>
      <c r="V431" s="181">
        <f t="shared" si="132"/>
        <v>0</v>
      </c>
      <c r="W431" s="181">
        <f t="shared" si="132"/>
        <v>0</v>
      </c>
      <c r="X431" s="181">
        <f t="shared" si="132"/>
        <v>0</v>
      </c>
      <c r="Y431" s="181">
        <f t="shared" si="132"/>
        <v>0</v>
      </c>
      <c r="Z431" s="181">
        <f t="shared" si="132"/>
        <v>0</v>
      </c>
      <c r="AA431" s="181">
        <f t="shared" si="132"/>
        <v>0</v>
      </c>
      <c r="AB431" s="181">
        <f t="shared" si="132"/>
        <v>0</v>
      </c>
      <c r="AC431" s="181">
        <f t="shared" si="132"/>
        <v>0</v>
      </c>
      <c r="AD431" s="181">
        <f t="shared" si="132"/>
        <v>0</v>
      </c>
      <c r="AE431" s="181">
        <f t="shared" si="132"/>
        <v>0</v>
      </c>
      <c r="AF431" s="181">
        <f t="shared" si="132"/>
        <v>0</v>
      </c>
      <c r="AG431" s="181">
        <f t="shared" si="132"/>
        <v>0</v>
      </c>
      <c r="AH431" s="156">
        <f t="shared" si="130"/>
        <v>11858</v>
      </c>
      <c r="AI431" s="319">
        <f>SUM(AH431:AH432)</f>
        <v>11858</v>
      </c>
      <c r="AJ431" s="322" t="s">
        <v>139</v>
      </c>
      <c r="AK431" s="319">
        <f>SUM(AI431:AI434)</f>
        <v>16200</v>
      </c>
      <c r="AL431" s="322" t="s">
        <v>140</v>
      </c>
    </row>
    <row r="432" spans="1:38" ht="15.75" x14ac:dyDescent="0.25">
      <c r="B432" s="318"/>
      <c r="C432" s="155" t="s">
        <v>109</v>
      </c>
      <c r="D432" s="269">
        <f t="shared" si="128"/>
        <v>0</v>
      </c>
      <c r="E432" s="269">
        <f t="shared" si="128"/>
        <v>0</v>
      </c>
      <c r="F432" s="269">
        <f t="shared" si="128"/>
        <v>0</v>
      </c>
      <c r="G432" s="181">
        <f t="shared" si="132"/>
        <v>0</v>
      </c>
      <c r="H432" s="181">
        <f t="shared" si="132"/>
        <v>0</v>
      </c>
      <c r="I432" s="181">
        <f t="shared" si="132"/>
        <v>0</v>
      </c>
      <c r="J432" s="181">
        <f t="shared" si="132"/>
        <v>0</v>
      </c>
      <c r="K432" s="269">
        <f t="shared" si="129"/>
        <v>0</v>
      </c>
      <c r="L432" s="269">
        <f t="shared" si="129"/>
        <v>0</v>
      </c>
      <c r="M432" s="269">
        <f t="shared" si="129"/>
        <v>0</v>
      </c>
      <c r="N432" s="269">
        <f t="shared" si="131"/>
        <v>0</v>
      </c>
      <c r="O432" s="269">
        <f t="shared" si="131"/>
        <v>0</v>
      </c>
      <c r="P432" s="269">
        <f t="shared" si="131"/>
        <v>0</v>
      </c>
      <c r="Q432" s="269">
        <f t="shared" si="131"/>
        <v>0</v>
      </c>
      <c r="R432" s="269">
        <f t="shared" si="131"/>
        <v>0</v>
      </c>
      <c r="S432" s="181">
        <f t="shared" si="132"/>
        <v>0</v>
      </c>
      <c r="T432" s="181">
        <f t="shared" si="132"/>
        <v>0</v>
      </c>
      <c r="U432" s="181">
        <f t="shared" si="132"/>
        <v>0</v>
      </c>
      <c r="V432" s="181">
        <f t="shared" si="132"/>
        <v>0</v>
      </c>
      <c r="W432" s="181">
        <f t="shared" si="132"/>
        <v>0</v>
      </c>
      <c r="X432" s="181">
        <f t="shared" si="132"/>
        <v>0</v>
      </c>
      <c r="Y432" s="181">
        <f t="shared" si="132"/>
        <v>0</v>
      </c>
      <c r="Z432" s="181">
        <f t="shared" si="132"/>
        <v>0</v>
      </c>
      <c r="AA432" s="181">
        <f t="shared" si="132"/>
        <v>0</v>
      </c>
      <c r="AB432" s="181">
        <f t="shared" si="132"/>
        <v>0</v>
      </c>
      <c r="AC432" s="181">
        <f t="shared" si="132"/>
        <v>0</v>
      </c>
      <c r="AD432" s="181">
        <f t="shared" si="132"/>
        <v>0</v>
      </c>
      <c r="AE432" s="181">
        <f t="shared" si="132"/>
        <v>0</v>
      </c>
      <c r="AF432" s="181">
        <f t="shared" si="132"/>
        <v>0</v>
      </c>
      <c r="AG432" s="181">
        <f t="shared" si="132"/>
        <v>0</v>
      </c>
      <c r="AH432" s="156">
        <f t="shared" si="130"/>
        <v>0</v>
      </c>
      <c r="AI432" s="320"/>
      <c r="AJ432" s="322"/>
      <c r="AK432" s="320"/>
      <c r="AL432" s="322"/>
    </row>
    <row r="433" spans="2:38" ht="15.75" x14ac:dyDescent="0.25">
      <c r="B433" s="318"/>
      <c r="C433" s="155" t="s">
        <v>110</v>
      </c>
      <c r="D433" s="269">
        <f t="shared" si="128"/>
        <v>460</v>
      </c>
      <c r="E433" s="269">
        <f t="shared" si="128"/>
        <v>472</v>
      </c>
      <c r="F433" s="269">
        <f t="shared" si="128"/>
        <v>398</v>
      </c>
      <c r="G433" s="181">
        <f t="shared" si="132"/>
        <v>0</v>
      </c>
      <c r="H433" s="181">
        <f t="shared" si="132"/>
        <v>364</v>
      </c>
      <c r="I433" s="181">
        <f t="shared" si="132"/>
        <v>96</v>
      </c>
      <c r="J433" s="181">
        <f t="shared" si="132"/>
        <v>0</v>
      </c>
      <c r="K433" s="269">
        <f t="shared" si="129"/>
        <v>446</v>
      </c>
      <c r="L433" s="269">
        <f t="shared" si="129"/>
        <v>379</v>
      </c>
      <c r="M433" s="269">
        <f t="shared" si="129"/>
        <v>395</v>
      </c>
      <c r="N433" s="269">
        <f t="shared" si="131"/>
        <v>383</v>
      </c>
      <c r="O433" s="269">
        <f t="shared" si="131"/>
        <v>473</v>
      </c>
      <c r="P433" s="269">
        <f t="shared" si="131"/>
        <v>105</v>
      </c>
      <c r="Q433" s="269">
        <f t="shared" si="131"/>
        <v>0</v>
      </c>
      <c r="R433" s="269">
        <f t="shared" si="131"/>
        <v>371</v>
      </c>
      <c r="S433" s="181">
        <f t="shared" si="132"/>
        <v>0</v>
      </c>
      <c r="T433" s="181">
        <f t="shared" si="132"/>
        <v>0</v>
      </c>
      <c r="U433" s="181">
        <f t="shared" si="132"/>
        <v>0</v>
      </c>
      <c r="V433" s="181">
        <f t="shared" si="132"/>
        <v>0</v>
      </c>
      <c r="W433" s="181">
        <f t="shared" si="132"/>
        <v>0</v>
      </c>
      <c r="X433" s="181">
        <f t="shared" si="132"/>
        <v>0</v>
      </c>
      <c r="Y433" s="181">
        <f t="shared" si="132"/>
        <v>0</v>
      </c>
      <c r="Z433" s="181">
        <f t="shared" si="132"/>
        <v>0</v>
      </c>
      <c r="AA433" s="181">
        <f t="shared" si="132"/>
        <v>0</v>
      </c>
      <c r="AB433" s="181">
        <f t="shared" si="132"/>
        <v>0</v>
      </c>
      <c r="AC433" s="181">
        <f t="shared" si="132"/>
        <v>0</v>
      </c>
      <c r="AD433" s="181">
        <f t="shared" si="132"/>
        <v>0</v>
      </c>
      <c r="AE433" s="181">
        <f t="shared" si="132"/>
        <v>0</v>
      </c>
      <c r="AF433" s="181">
        <f t="shared" si="132"/>
        <v>0</v>
      </c>
      <c r="AG433" s="181">
        <f t="shared" si="132"/>
        <v>0</v>
      </c>
      <c r="AH433" s="156">
        <f t="shared" si="130"/>
        <v>4342</v>
      </c>
      <c r="AI433" s="319">
        <f>SUM(AH433:AH434)</f>
        <v>4342</v>
      </c>
      <c r="AJ433" s="322" t="s">
        <v>141</v>
      </c>
      <c r="AK433" s="320"/>
      <c r="AL433" s="322"/>
    </row>
    <row r="434" spans="2:38" ht="15.75" x14ac:dyDescent="0.25">
      <c r="B434" s="318"/>
      <c r="C434" s="155" t="s">
        <v>111</v>
      </c>
      <c r="D434" s="269">
        <f t="shared" si="128"/>
        <v>0</v>
      </c>
      <c r="E434" s="269">
        <f t="shared" si="128"/>
        <v>0</v>
      </c>
      <c r="F434" s="269">
        <f t="shared" si="128"/>
        <v>0</v>
      </c>
      <c r="G434" s="181">
        <f t="shared" si="132"/>
        <v>0</v>
      </c>
      <c r="H434" s="181">
        <f t="shared" si="132"/>
        <v>0</v>
      </c>
      <c r="I434" s="181">
        <f t="shared" si="132"/>
        <v>0</v>
      </c>
      <c r="J434" s="181">
        <f t="shared" si="132"/>
        <v>0</v>
      </c>
      <c r="K434" s="269">
        <f t="shared" si="129"/>
        <v>0</v>
      </c>
      <c r="L434" s="269">
        <f t="shared" si="129"/>
        <v>0</v>
      </c>
      <c r="M434" s="269">
        <f t="shared" si="129"/>
        <v>0</v>
      </c>
      <c r="N434" s="269">
        <f t="shared" si="131"/>
        <v>0</v>
      </c>
      <c r="O434" s="269">
        <f t="shared" si="131"/>
        <v>0</v>
      </c>
      <c r="P434" s="269">
        <f t="shared" si="131"/>
        <v>0</v>
      </c>
      <c r="Q434" s="269">
        <f t="shared" si="131"/>
        <v>0</v>
      </c>
      <c r="R434" s="269">
        <f t="shared" si="131"/>
        <v>0</v>
      </c>
      <c r="S434" s="181">
        <f t="shared" si="132"/>
        <v>0</v>
      </c>
      <c r="T434" s="181">
        <f t="shared" si="132"/>
        <v>0</v>
      </c>
      <c r="U434" s="181">
        <f t="shared" si="132"/>
        <v>0</v>
      </c>
      <c r="V434" s="181">
        <f t="shared" si="132"/>
        <v>0</v>
      </c>
      <c r="W434" s="181">
        <f t="shared" si="132"/>
        <v>0</v>
      </c>
      <c r="X434" s="181">
        <f t="shared" si="132"/>
        <v>0</v>
      </c>
      <c r="Y434" s="181">
        <f t="shared" si="132"/>
        <v>0</v>
      </c>
      <c r="Z434" s="181">
        <f t="shared" si="132"/>
        <v>0</v>
      </c>
      <c r="AA434" s="181">
        <f t="shared" si="132"/>
        <v>0</v>
      </c>
      <c r="AB434" s="181">
        <f t="shared" si="132"/>
        <v>0</v>
      </c>
      <c r="AC434" s="181">
        <f t="shared" si="132"/>
        <v>0</v>
      </c>
      <c r="AD434" s="181">
        <f t="shared" si="132"/>
        <v>0</v>
      </c>
      <c r="AE434" s="181">
        <f t="shared" si="132"/>
        <v>0</v>
      </c>
      <c r="AF434" s="181">
        <f t="shared" si="132"/>
        <v>0</v>
      </c>
      <c r="AG434" s="181">
        <f t="shared" si="132"/>
        <v>0</v>
      </c>
      <c r="AH434" s="156">
        <f t="shared" si="130"/>
        <v>0</v>
      </c>
      <c r="AI434" s="320"/>
      <c r="AJ434" s="322"/>
      <c r="AK434" s="320"/>
      <c r="AL434" s="322"/>
    </row>
  </sheetData>
  <mergeCells count="183"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4:D20 E20:AG20">
    <cfRule type="containsBlanks" dxfId="1793" priority="588">
      <formula>LEN(TRIM(D4))=0</formula>
    </cfRule>
  </conditionalFormatting>
  <conditionalFormatting sqref="D27:D45 E45:AG45 E43:AG43">
    <cfRule type="containsBlanks" dxfId="1792" priority="593">
      <formula>LEN(TRIM(D27))=0</formula>
    </cfRule>
  </conditionalFormatting>
  <conditionalFormatting sqref="D44:D45 E45:AG45">
    <cfRule type="cellIs" dxfId="1791" priority="595" operator="greaterThan">
      <formula>270</formula>
    </cfRule>
  </conditionalFormatting>
  <conditionalFormatting sqref="D73:D91 E89:AG89 E91:AG91">
    <cfRule type="containsBlanks" dxfId="1790" priority="606">
      <formula>LEN(TRIM(D73))=0</formula>
    </cfRule>
  </conditionalFormatting>
  <conditionalFormatting sqref="D90:D91 E91:AG91">
    <cfRule type="cellIs" dxfId="1789" priority="609" operator="greaterThan">
      <formula>450</formula>
    </cfRule>
  </conditionalFormatting>
  <conditionalFormatting sqref="D142:D159 E158:AG158">
    <cfRule type="containsBlanks" dxfId="1788" priority="627">
      <formula>LEN(TRIM(D142))=0</formula>
    </cfRule>
  </conditionalFormatting>
  <conditionalFormatting sqref="D159">
    <cfRule type="cellIs" dxfId="1787" priority="628" operator="greaterThan">
      <formula>400</formula>
    </cfRule>
  </conditionalFormatting>
  <conditionalFormatting sqref="D182">
    <cfRule type="cellIs" dxfId="1786" priority="633" operator="greaterThan">
      <formula>400</formula>
    </cfRule>
  </conditionalFormatting>
  <conditionalFormatting sqref="D326:D341 D343:D344 E344:AG344">
    <cfRule type="containsBlanks" dxfId="1785" priority="680">
      <formula>LEN(TRIM(D326))=0</formula>
    </cfRule>
  </conditionalFormatting>
  <conditionalFormatting sqref="D343:D344 E344:AG344">
    <cfRule type="cellIs" dxfId="1784" priority="681" operator="greaterThan">
      <formula>1000</formula>
    </cfRule>
  </conditionalFormatting>
  <conditionalFormatting sqref="D3:F3">
    <cfRule type="containsText" dxfId="1781" priority="469" operator="containsText" text="sáb">
      <formula>NOT(ISERROR(SEARCH("sáb",D3)))</formula>
    </cfRule>
    <cfRule type="containsText" dxfId="1780" priority="468" operator="containsText" text="dom">
      <formula>NOT(ISERROR(SEARCH("dom",D3)))</formula>
    </cfRule>
  </conditionalFormatting>
  <conditionalFormatting sqref="D50:F65 D165:F180 D181:AG181">
    <cfRule type="containsBlanks" dxfId="1779" priority="481">
      <formula>LEN(TRIM(D50))=0</formula>
    </cfRule>
  </conditionalFormatting>
  <conditionalFormatting sqref="D67:F67 D68:AG68">
    <cfRule type="cellIs" dxfId="1778" priority="484" operator="greaterThan">
      <formula>500</formula>
    </cfRule>
    <cfRule type="containsBlanks" dxfId="1777" priority="483">
      <formula>LEN(TRIM(D67))=0</formula>
    </cfRule>
  </conditionalFormatting>
  <conditionalFormatting sqref="D68:AG68">
    <cfRule type="containsBlanks" dxfId="1776" priority="485">
      <formula>LEN(TRIM(D68))=0</formula>
    </cfRule>
  </conditionalFormatting>
  <conditionalFormatting sqref="D96:F111 D113:F113">
    <cfRule type="containsBlanks" dxfId="1773" priority="495">
      <formula>LEN(TRIM(D96))=0</formula>
    </cfRule>
  </conditionalFormatting>
  <conditionalFormatting sqref="D113:F113">
    <cfRule type="cellIs" dxfId="1772" priority="498" operator="greaterThan">
      <formula>400</formula>
    </cfRule>
  </conditionalFormatting>
  <conditionalFormatting sqref="D119:F134">
    <cfRule type="containsBlanks" dxfId="1769" priority="501">
      <formula>LEN(TRIM(D119))=0</formula>
    </cfRule>
  </conditionalFormatting>
  <conditionalFormatting sqref="D136:G136">
    <cfRule type="cellIs" dxfId="1768" priority="506" operator="greaterThan">
      <formula>400</formula>
    </cfRule>
    <cfRule type="containsBlanks" dxfId="1767" priority="505">
      <formula>LEN(TRIM(D136))=0</formula>
    </cfRule>
  </conditionalFormatting>
  <conditionalFormatting sqref="D188:F203">
    <cfRule type="containsBlanks" dxfId="1760" priority="519">
      <formula>LEN(TRIM(D188))=0</formula>
    </cfRule>
  </conditionalFormatting>
  <conditionalFormatting sqref="D205:F205">
    <cfRule type="containsBlanks" dxfId="1759" priority="521">
      <formula>LEN(TRIM(D205))=0</formula>
    </cfRule>
    <cfRule type="cellIs" dxfId="1758" priority="522" operator="greaterThan">
      <formula>400</formula>
    </cfRule>
  </conditionalFormatting>
  <conditionalFormatting sqref="D211:F226">
    <cfRule type="containsBlanks" dxfId="1755" priority="525">
      <formula>LEN(TRIM(D211))=0</formula>
    </cfRule>
  </conditionalFormatting>
  <conditionalFormatting sqref="D228:F228">
    <cfRule type="containsBlanks" dxfId="1754" priority="527">
      <formula>LEN(TRIM(D228))=0</formula>
    </cfRule>
    <cfRule type="cellIs" dxfId="1753" priority="528" operator="greaterThan">
      <formula>400</formula>
    </cfRule>
  </conditionalFormatting>
  <conditionalFormatting sqref="D234:F249 D251:F251">
    <cfRule type="containsBlanks" dxfId="1750" priority="531">
      <formula>LEN(TRIM(D234))=0</formula>
    </cfRule>
  </conditionalFormatting>
  <conditionalFormatting sqref="D250:AG250">
    <cfRule type="cellIs" dxfId="1749" priority="897" operator="greaterThan">
      <formula>600</formula>
    </cfRule>
    <cfRule type="containsBlanks" dxfId="1748" priority="819">
      <formula>LEN(TRIM(D250))=0</formula>
    </cfRule>
    <cfRule type="cellIs" dxfId="1747" priority="882" operator="greaterThan">
      <formula>600</formula>
    </cfRule>
    <cfRule type="containsBlanks" dxfId="1746" priority="898">
      <formula>LEN(TRIM(D250))=0</formula>
    </cfRule>
  </conditionalFormatting>
  <conditionalFormatting sqref="D251:F251">
    <cfRule type="cellIs" dxfId="1745" priority="534" operator="greaterThan">
      <formula>400</formula>
    </cfRule>
  </conditionalFormatting>
  <conditionalFormatting sqref="D257:F272">
    <cfRule type="containsBlanks" dxfId="1742" priority="537">
      <formula>LEN(TRIM(D257))=0</formula>
    </cfRule>
  </conditionalFormatting>
  <conditionalFormatting sqref="D273:AG273">
    <cfRule type="cellIs" dxfId="1741" priority="869" operator="greaterThan">
      <formula>600</formula>
    </cfRule>
    <cfRule type="containsBlanks" dxfId="1740" priority="868">
      <formula>LEN(TRIM(D273))=0</formula>
    </cfRule>
    <cfRule type="cellIs" dxfId="1739" priority="867" operator="greaterThan">
      <formula>600</formula>
    </cfRule>
    <cfRule type="cellIs" dxfId="1738" priority="880" operator="greaterThan">
      <formula>600</formula>
    </cfRule>
    <cfRule type="cellIs" dxfId="1737" priority="895" operator="greaterThan">
      <formula>600</formula>
    </cfRule>
    <cfRule type="containsBlanks" dxfId="1736" priority="879">
      <formula>LEN(TRIM(D273))=0</formula>
    </cfRule>
    <cfRule type="containsBlanks" dxfId="1735" priority="896">
      <formula>LEN(TRIM(D273))=0</formula>
    </cfRule>
  </conditionalFormatting>
  <conditionalFormatting sqref="H274:J274 S274:AG274 D273:AG273">
    <cfRule type="containsBlanks" dxfId="1734" priority="881">
      <formula>LEN(TRIM(D273))=0</formula>
    </cfRule>
  </conditionalFormatting>
  <conditionalFormatting sqref="D274:F274">
    <cfRule type="containsBlanks" dxfId="1733" priority="543">
      <formula>LEN(TRIM(D274))=0</formula>
    </cfRule>
    <cfRule type="cellIs" dxfId="1732" priority="544" operator="greaterThan">
      <formula>400</formula>
    </cfRule>
  </conditionalFormatting>
  <conditionalFormatting sqref="D280:F295 D297:F297">
    <cfRule type="containsBlanks" dxfId="1729" priority="556">
      <formula>LEN(TRIM(D280))=0</formula>
    </cfRule>
  </conditionalFormatting>
  <conditionalFormatting sqref="D297:F297">
    <cfRule type="cellIs" dxfId="1728" priority="557" operator="greaterThan">
      <formula>400</formula>
    </cfRule>
  </conditionalFormatting>
  <conditionalFormatting sqref="D303:F318 D320:F320 D321:AG321">
    <cfRule type="containsBlanks" dxfId="1725" priority="560">
      <formula>LEN(TRIM(D303))=0</formula>
    </cfRule>
  </conditionalFormatting>
  <conditionalFormatting sqref="D320:F320 D321:AG321">
    <cfRule type="cellIs" dxfId="1724" priority="561" operator="greaterThan">
      <formula>900</formula>
    </cfRule>
  </conditionalFormatting>
  <conditionalFormatting sqref="D349:F364 D366:L366 D367:AG367">
    <cfRule type="containsBlanks" dxfId="1721" priority="567">
      <formula>LEN(TRIM(D349))=0</formula>
    </cfRule>
  </conditionalFormatting>
  <conditionalFormatting sqref="D372:F387 D389:F389">
    <cfRule type="containsBlanks" dxfId="1720" priority="571">
      <formula>LEN(TRIM(D372))=0</formula>
    </cfRule>
  </conditionalFormatting>
  <conditionalFormatting sqref="D388:AG388">
    <cfRule type="containsBlanks" dxfId="1719" priority="343">
      <formula>LEN(TRIM(D388))=0</formula>
    </cfRule>
  </conditionalFormatting>
  <conditionalFormatting sqref="D389:F389">
    <cfRule type="cellIs" dxfId="1718" priority="572" operator="greaterThan">
      <formula>400</formula>
    </cfRule>
  </conditionalFormatting>
  <conditionalFormatting sqref="D395:F410 D411:AG411">
    <cfRule type="containsBlanks" dxfId="1714" priority="578">
      <formula>LEN(TRIM(D395))=0</formula>
    </cfRule>
  </conditionalFormatting>
  <conditionalFormatting sqref="D25:AG25">
    <cfRule type="cellIs" dxfId="1713" priority="762" operator="greaterThan">
      <formula>600</formula>
    </cfRule>
    <cfRule type="containsBlanks" dxfId="1712" priority="763">
      <formula>LEN(TRIM(D25))=0</formula>
    </cfRule>
  </conditionalFormatting>
  <conditionalFormatting sqref="D48:AG48">
    <cfRule type="cellIs" dxfId="1711" priority="764" operator="greaterThan">
      <formula>600</formula>
    </cfRule>
    <cfRule type="containsBlanks" dxfId="1710" priority="765">
      <formula>LEN(TRIM(D48))=0</formula>
    </cfRule>
  </conditionalFormatting>
  <conditionalFormatting sqref="D71:AG71">
    <cfRule type="cellIs" dxfId="1709" priority="766" operator="greaterThan">
      <formula>600</formula>
    </cfRule>
    <cfRule type="containsBlanks" dxfId="1708" priority="767">
      <formula>LEN(TRIM(D71))=0</formula>
    </cfRule>
  </conditionalFormatting>
  <conditionalFormatting sqref="D181:AG181">
    <cfRule type="cellIs" dxfId="1707" priority="514" operator="greaterThan">
      <formula>600</formula>
    </cfRule>
  </conditionalFormatting>
  <conditionalFormatting sqref="D204:AG204">
    <cfRule type="containsBlanks" dxfId="499" priority="902">
      <formula>LEN(TRIM(D204))=0</formula>
    </cfRule>
    <cfRule type="cellIs" dxfId="498" priority="901" operator="greaterThan">
      <formula>600</formula>
    </cfRule>
    <cfRule type="cellIs" dxfId="497" priority="886" operator="greaterThan">
      <formula>600</formula>
    </cfRule>
  </conditionalFormatting>
  <conditionalFormatting sqref="S204:AG205 G205:J205 D204:AG204">
    <cfRule type="containsBlanks" dxfId="496" priority="887">
      <formula>LEN(TRIM(D204))=0</formula>
    </cfRule>
  </conditionalFormatting>
  <conditionalFormatting sqref="D296:AG296">
    <cfRule type="cellIs" dxfId="489" priority="864" operator="greaterThan">
      <formula>600</formula>
    </cfRule>
    <cfRule type="cellIs" dxfId="488" priority="866" operator="greaterThan">
      <formula>600</formula>
    </cfRule>
    <cfRule type="containsBlanks" dxfId="487" priority="865">
      <formula>LEN(TRIM(D296))=0</formula>
    </cfRule>
    <cfRule type="containsBlanks" dxfId="486" priority="863">
      <formula>LEN(TRIM(D296))=0</formula>
    </cfRule>
    <cfRule type="cellIs" dxfId="485" priority="862" operator="greaterThan">
      <formula>600</formula>
    </cfRule>
    <cfRule type="containsBlanks" dxfId="484" priority="861">
      <formula>LEN(TRIM(D296))=0</formula>
    </cfRule>
    <cfRule type="cellIs" dxfId="483" priority="860" operator="greaterThan">
      <formula>600</formula>
    </cfRule>
    <cfRule type="cellIs" dxfId="482" priority="877" operator="greaterThan">
      <formula>600</formula>
    </cfRule>
    <cfRule type="containsBlanks" dxfId="481" priority="876">
      <formula>LEN(TRIM(D296))=0</formula>
    </cfRule>
  </conditionalFormatting>
  <conditionalFormatting sqref="S296:AG297 G297:J297 D296:AG296">
    <cfRule type="containsBlanks" dxfId="480" priority="878">
      <formula>LEN(TRIM(D296))=0</formula>
    </cfRule>
  </conditionalFormatting>
  <conditionalFormatting sqref="D366:L366 D367:AG367">
    <cfRule type="cellIs" dxfId="1701" priority="568" operator="greaterThan">
      <formula>600</formula>
    </cfRule>
  </conditionalFormatting>
  <conditionalFormatting sqref="D412:L412 S412:AG412">
    <cfRule type="cellIs" dxfId="1699" priority="757" operator="greaterThan">
      <formula>400</formula>
    </cfRule>
  </conditionalFormatting>
  <conditionalFormatting sqref="D43:AG43">
    <cfRule type="cellIs" dxfId="1696" priority="594" operator="greaterThan">
      <formula>600</formula>
    </cfRule>
  </conditionalFormatting>
  <conditionalFormatting sqref="D158:AG158">
    <cfRule type="cellIs" dxfId="1695" priority="303" operator="greaterThan">
      <formula>600</formula>
    </cfRule>
  </conditionalFormatting>
  <conditionalFormatting sqref="H136:J136 D135:R135 S135:AG136">
    <cfRule type="containsBlanks" dxfId="1693" priority="893">
      <formula>LEN(TRIM(D135))=0</formula>
    </cfRule>
  </conditionalFormatting>
  <conditionalFormatting sqref="D3:AG3">
    <cfRule type="expression" priority="180">
      <formula>OR(TEXT(B2,"dddd")="sábado", TEXT(B2,"dddd")="domingo")</formula>
    </cfRule>
    <cfRule type="expression" priority="181">
      <formula>MêsParaExibiçãoNúmero&lt;&gt;MONTH(B4)</formula>
    </cfRule>
  </conditionalFormatting>
  <conditionalFormatting sqref="D66:AG66">
    <cfRule type="containsBlanks" dxfId="1690" priority="914">
      <formula>LEN(TRIM(D66))=0</formula>
    </cfRule>
    <cfRule type="cellIs" dxfId="1689" priority="913" operator="greaterThan">
      <formula>600</formula>
    </cfRule>
  </conditionalFormatting>
  <conditionalFormatting sqref="D69:AG69">
    <cfRule type="containsBlanks" dxfId="1688" priority="875">
      <formula>LEN(TRIM(D69))=0</formula>
    </cfRule>
    <cfRule type="cellIs" dxfId="1687" priority="928" operator="greaterThan">
      <formula>500</formula>
    </cfRule>
  </conditionalFormatting>
  <conditionalFormatting sqref="D89:AG89">
    <cfRule type="cellIs" dxfId="1686" priority="607" operator="greaterThan">
      <formula>600</formula>
    </cfRule>
    <cfRule type="containsBlanks" dxfId="1685" priority="608">
      <formula>LEN(TRIM(D89))=0</formula>
    </cfRule>
  </conditionalFormatting>
  <conditionalFormatting sqref="D112:AG112">
    <cfRule type="containsBlanks" dxfId="1684" priority="910">
      <formula>LEN(TRIM(D112))=0</formula>
    </cfRule>
    <cfRule type="cellIs" dxfId="1683" priority="909" operator="greaterThan">
      <formula>600</formula>
    </cfRule>
  </conditionalFormatting>
  <conditionalFormatting sqref="D135:AG135">
    <cfRule type="cellIs" dxfId="1682" priority="892" operator="greaterThan">
      <formula>600</formula>
    </cfRule>
    <cfRule type="cellIs" dxfId="1681" priority="907" operator="greaterThan">
      <formula>600</formula>
    </cfRule>
    <cfRule type="containsBlanks" dxfId="1680" priority="908">
      <formula>LEN(TRIM(D135))=0</formula>
    </cfRule>
    <cfRule type="cellIs" dxfId="1679" priority="847" operator="greaterThan">
      <formula>600</formula>
    </cfRule>
    <cfRule type="containsBlanks" dxfId="1678" priority="848">
      <formula>LEN(TRIM(D135))=0</formula>
    </cfRule>
  </conditionalFormatting>
  <conditionalFormatting sqref="E4:F19">
    <cfRule type="containsBlanks" dxfId="1677" priority="471">
      <formula>LEN(TRIM(E4))=0</formula>
    </cfRule>
  </conditionalFormatting>
  <conditionalFormatting sqref="E21:F21">
    <cfRule type="containsBlanks" dxfId="1676" priority="473">
      <formula>LEN(TRIM(E21))=0</formula>
    </cfRule>
    <cfRule type="cellIs" dxfId="1675" priority="472" operator="greaterThan">
      <formula>600</formula>
    </cfRule>
  </conditionalFormatting>
  <conditionalFormatting sqref="E27:F42 E44:F44">
    <cfRule type="containsBlanks" dxfId="1674" priority="476">
      <formula>LEN(TRIM(E27))=0</formula>
    </cfRule>
  </conditionalFormatting>
  <conditionalFormatting sqref="E44:F44">
    <cfRule type="cellIs" dxfId="1673" priority="478" operator="greaterThan">
      <formula>270</formula>
    </cfRule>
  </conditionalFormatting>
  <conditionalFormatting sqref="E73:F88 E90:F90">
    <cfRule type="containsBlanks" dxfId="1672" priority="489">
      <formula>LEN(TRIM(E73))=0</formula>
    </cfRule>
  </conditionalFormatting>
  <conditionalFormatting sqref="E90:F90">
    <cfRule type="cellIs" dxfId="1671" priority="492" operator="greaterThan">
      <formula>450</formula>
    </cfRule>
  </conditionalFormatting>
  <conditionalFormatting sqref="E142:F157 E159:F159">
    <cfRule type="containsBlanks" dxfId="1670" priority="510">
      <formula>LEN(TRIM(E142))=0</formula>
    </cfRule>
  </conditionalFormatting>
  <conditionalFormatting sqref="E159:F159">
    <cfRule type="cellIs" dxfId="1669" priority="511" operator="greaterThan">
      <formula>400</formula>
    </cfRule>
  </conditionalFormatting>
  <conditionalFormatting sqref="E182:F182">
    <cfRule type="containsBlanks" dxfId="1668" priority="515">
      <formula>LEN(TRIM(E182))=0</formula>
    </cfRule>
    <cfRule type="cellIs" dxfId="1667" priority="516" operator="greaterThan">
      <formula>400</formula>
    </cfRule>
  </conditionalFormatting>
  <conditionalFormatting sqref="E326:F341 E343:F343">
    <cfRule type="containsBlanks" dxfId="1666" priority="563">
      <formula>LEN(TRIM(E326))=0</formula>
    </cfRule>
  </conditionalFormatting>
  <conditionalFormatting sqref="E343:F343">
    <cfRule type="cellIs" dxfId="1665" priority="564" operator="greaterThan">
      <formula>1000</formula>
    </cfRule>
  </conditionalFormatting>
  <conditionalFormatting sqref="D181:D182 E181:AG181">
    <cfRule type="containsBlanks" dxfId="1661" priority="632">
      <formula>LEN(TRIM(D181))=0</formula>
    </cfRule>
  </conditionalFormatting>
  <conditionalFormatting sqref="E89:AG89">
    <cfRule type="containsBlanks" dxfId="1660" priority="399">
      <formula>LEN(TRIM(E89))=0</formula>
    </cfRule>
  </conditionalFormatting>
  <conditionalFormatting sqref="D20:D22 E22:AG22 E20:AG20">
    <cfRule type="cellIs" dxfId="1659" priority="589" operator="greaterThan">
      <formula>600</formula>
    </cfRule>
    <cfRule type="containsBlanks" dxfId="1658" priority="590">
      <formula>LEN(TRIM(D20))=0</formula>
    </cfRule>
  </conditionalFormatting>
  <conditionalFormatting sqref="G4:G19 I4:J19 S4:AG19">
    <cfRule type="containsBlanks" dxfId="1657" priority="791">
      <formula>LEN(TRIM(G4))=0</formula>
    </cfRule>
  </conditionalFormatting>
  <conditionalFormatting sqref="G27:G42 I27:J42 S27:AG42 G44:J44 S44:AG44 D46:AG47">
    <cfRule type="containsBlanks" dxfId="1656" priority="755">
      <formula>LEN(TRIM(D27))=0</formula>
    </cfRule>
  </conditionalFormatting>
  <conditionalFormatting sqref="G50:G65 G165:J165 S165:AG180 G166:G180 I166:J180 D66:AG66">
    <cfRule type="containsBlanks" dxfId="1655" priority="837">
      <formula>LEN(TRIM(D50))=0</formula>
    </cfRule>
  </conditionalFormatting>
  <conditionalFormatting sqref="G96:G111 I96:J111 S96:AG113 G113:J113 D112:AG112">
    <cfRule type="containsBlanks" dxfId="1654" priority="752">
      <formula>LEN(TRIM(D96))=0</formula>
    </cfRule>
  </conditionalFormatting>
  <conditionalFormatting sqref="G119:G134 I119:J134 S119:AG134 D135:AG135">
    <cfRule type="containsBlanks" dxfId="1653" priority="760">
      <formula>LEN(TRIM(D119))=0</formula>
    </cfRule>
  </conditionalFormatting>
  <conditionalFormatting sqref="G113:H113 S113:AG113">
    <cfRule type="cellIs" dxfId="1652" priority="844" operator="greaterThan">
      <formula>400</formula>
    </cfRule>
  </conditionalFormatting>
  <conditionalFormatting sqref="G3:J3 S3:AG3">
    <cfRule type="containsText" dxfId="1649" priority="931" operator="containsText" text="dom">
      <formula>NOT(ISERROR(SEARCH("dom",G3)))</formula>
    </cfRule>
    <cfRule type="containsText" dxfId="1648" priority="932" operator="containsText" text="sáb">
      <formula>NOT(ISERROR(SEARCH("sáb",G3)))</formula>
    </cfRule>
  </conditionalFormatting>
  <conditionalFormatting sqref="G21:J21 S21:AG21">
    <cfRule type="cellIs" dxfId="1647" priority="917" operator="greaterThan">
      <formula>600</formula>
    </cfRule>
  </conditionalFormatting>
  <conditionalFormatting sqref="G21:J21">
    <cfRule type="containsBlanks" dxfId="1646" priority="916">
      <formula>LEN(TRIM(G21))=0</formula>
    </cfRule>
  </conditionalFormatting>
  <conditionalFormatting sqref="G44:J44 S44:AG44">
    <cfRule type="cellIs" dxfId="1645" priority="929" operator="greaterThan">
      <formula>270</formula>
    </cfRule>
  </conditionalFormatting>
  <conditionalFormatting sqref="G67:J67 S67:AG67 D69:AG69">
    <cfRule type="cellIs" dxfId="1644" priority="874" operator="greaterThan">
      <formula>500</formula>
    </cfRule>
  </conditionalFormatting>
  <conditionalFormatting sqref="D69:AG70">
    <cfRule type="containsBlanks" dxfId="1642" priority="754">
      <formula>LEN(TRIM(D69))=0</formula>
    </cfRule>
  </conditionalFormatting>
  <conditionalFormatting sqref="G73:J73 S73:AG88 G74:G88 I74:J88 G90:J90 S90:AG90 D92:AG93">
    <cfRule type="containsBlanks" dxfId="1641" priority="753">
      <formula>LEN(TRIM(D73))=0</formula>
    </cfRule>
  </conditionalFormatting>
  <conditionalFormatting sqref="G90:J90 S90:AG90">
    <cfRule type="cellIs" dxfId="1640" priority="788" operator="greaterThan">
      <formula>450</formula>
    </cfRule>
  </conditionalFormatting>
  <conditionalFormatting sqref="D94:AG94">
    <cfRule type="containsBlanks" dxfId="1639" priority="769">
      <formula>LEN(TRIM(D94))=0</formula>
    </cfRule>
    <cfRule type="cellIs" dxfId="1638" priority="768" operator="greaterThan">
      <formula>600</formula>
    </cfRule>
  </conditionalFormatting>
  <conditionalFormatting sqref="H136:J136 S136:AG136">
    <cfRule type="cellIs" dxfId="1637" priority="801" operator="greaterThan">
      <formula>400</formula>
    </cfRule>
    <cfRule type="cellIs" dxfId="1636" priority="927" operator="greaterThan">
      <formula>400</formula>
    </cfRule>
  </conditionalFormatting>
  <conditionalFormatting sqref="G159:J159 S159:AG159">
    <cfRule type="cellIs" dxfId="1633" priority="843" operator="greaterThan">
      <formula>400</formula>
    </cfRule>
    <cfRule type="cellIs" dxfId="1632" priority="926" operator="greaterThan">
      <formula>400</formula>
    </cfRule>
  </conditionalFormatting>
  <conditionalFormatting sqref="G182:J182 S182:AG182">
    <cfRule type="cellIs" dxfId="1629" priority="799" operator="greaterThan">
      <formula>400</formula>
    </cfRule>
    <cfRule type="cellIs" dxfId="1628" priority="925" operator="greaterThan">
      <formula>400</formula>
    </cfRule>
  </conditionalFormatting>
  <conditionalFormatting sqref="G182:J182 S182:AG182">
    <cfRule type="containsBlanks" dxfId="1627" priority="889">
      <formula>LEN(TRIM(G182))=0</formula>
    </cfRule>
  </conditionalFormatting>
  <conditionalFormatting sqref="G188:J188 S188:AG204 G189:G203 I189:J203 D204:AG204">
    <cfRule type="containsBlanks" dxfId="495" priority="834">
      <formula>LEN(TRIM(D188))=0</formula>
    </cfRule>
  </conditionalFormatting>
  <conditionalFormatting sqref="G205:J205 S205:AG205">
    <cfRule type="cellIs" dxfId="1624" priority="924" operator="greaterThan">
      <formula>400</formula>
    </cfRule>
    <cfRule type="cellIs" dxfId="1623" priority="798" operator="greaterThan">
      <formula>400</formula>
    </cfRule>
  </conditionalFormatting>
  <conditionalFormatting sqref="G257:J257 S257:AG272 I258:J272 G258:G272 G274 D273:AG273">
    <cfRule type="containsBlanks" dxfId="1618" priority="789">
      <formula>LEN(TRIM(D257))=0</formula>
    </cfRule>
  </conditionalFormatting>
  <conditionalFormatting sqref="G280:J280 S280:AG296 G281:G295 I281:J295 D296:AG296">
    <cfRule type="containsBlanks" dxfId="479" priority="793">
      <formula>LEN(TRIM(D280))=0</formula>
    </cfRule>
  </conditionalFormatting>
  <conditionalFormatting sqref="G297:J297 S297:AG297">
    <cfRule type="cellIs" dxfId="1616" priority="796" operator="greaterThan">
      <formula>400</formula>
    </cfRule>
    <cfRule type="cellIs" dxfId="1615" priority="920" operator="greaterThan">
      <formula>400</formula>
    </cfRule>
  </conditionalFormatting>
  <conditionalFormatting sqref="G320:J320 S320:AG320">
    <cfRule type="cellIs" dxfId="1612" priority="738" operator="greaterThan">
      <formula>900</formula>
    </cfRule>
  </conditionalFormatting>
  <conditionalFormatting sqref="D324:AG324">
    <cfRule type="cellIs" dxfId="1611" priority="735" operator="greaterThan">
      <formula>600</formula>
    </cfRule>
  </conditionalFormatting>
  <conditionalFormatting sqref="G326:J326 S326:AG341 J327:J341 G327:G341 G343:J343 D345:AG346 S343:AG343 D342:AG342">
    <cfRule type="containsBlanks" dxfId="1610" priority="740">
      <formula>LEN(TRIM(D326))=0</formula>
    </cfRule>
  </conditionalFormatting>
  <conditionalFormatting sqref="G349:J349 S349:AG364 G350:G364 J350:J364 D368:AG369 S366:AG366 D365:AG365">
    <cfRule type="containsBlanks" dxfId="1609" priority="743">
      <formula>LEN(TRIM(D349))=0</formula>
    </cfRule>
  </conditionalFormatting>
  <conditionalFormatting sqref="G395:J395 S395:AG410 G396:G410 J396:J410 D412:L412 S412:AG412">
    <cfRule type="containsBlanks" dxfId="1608" priority="741">
      <formula>LEN(TRIM(D395))=0</formula>
    </cfRule>
  </conditionalFormatting>
  <conditionalFormatting sqref="H4:H19">
    <cfRule type="containsBlanks" dxfId="1607" priority="466">
      <formula>LEN(TRIM(H4))=0</formula>
    </cfRule>
  </conditionalFormatting>
  <conditionalFormatting sqref="H27:H42">
    <cfRule type="containsBlanks" dxfId="1606" priority="465">
      <formula>LEN(TRIM(H27))=0</formula>
    </cfRule>
  </conditionalFormatting>
  <conditionalFormatting sqref="H50:H65">
    <cfRule type="containsBlanks" dxfId="1605" priority="463">
      <formula>LEN(TRIM(H50))=0</formula>
    </cfRule>
  </conditionalFormatting>
  <conditionalFormatting sqref="H74:H88">
    <cfRule type="containsBlanks" dxfId="1604" priority="461">
      <formula>LEN(TRIM(H74))=0</formula>
    </cfRule>
  </conditionalFormatting>
  <conditionalFormatting sqref="H96:H111">
    <cfRule type="containsBlanks" dxfId="1603" priority="460">
      <formula>LEN(TRIM(H96))=0</formula>
    </cfRule>
  </conditionalFormatting>
  <conditionalFormatting sqref="H119:H134">
    <cfRule type="containsBlanks" dxfId="1602" priority="459">
      <formula>LEN(TRIM(H119))=0</formula>
    </cfRule>
  </conditionalFormatting>
  <conditionalFormatting sqref="H143:H157">
    <cfRule type="containsBlanks" dxfId="1601" priority="458">
      <formula>LEN(TRIM(H143))=0</formula>
    </cfRule>
  </conditionalFormatting>
  <conditionalFormatting sqref="H166:H180">
    <cfRule type="containsBlanks" dxfId="1600" priority="457">
      <formula>LEN(TRIM(H166))=0</formula>
    </cfRule>
  </conditionalFormatting>
  <conditionalFormatting sqref="H189:H203">
    <cfRule type="containsBlanks" dxfId="1599" priority="456">
      <formula>LEN(TRIM(H189))=0</formula>
    </cfRule>
  </conditionalFormatting>
  <conditionalFormatting sqref="H212:H226">
    <cfRule type="containsBlanks" dxfId="1598" priority="455">
      <formula>LEN(TRIM(H212))=0</formula>
    </cfRule>
  </conditionalFormatting>
  <conditionalFormatting sqref="H235:H249">
    <cfRule type="containsBlanks" dxfId="1597" priority="454">
      <formula>LEN(TRIM(H235))=0</formula>
    </cfRule>
  </conditionalFormatting>
  <conditionalFormatting sqref="H258:H272">
    <cfRule type="containsBlanks" dxfId="1596" priority="453">
      <formula>LEN(TRIM(H258))=0</formula>
    </cfRule>
  </conditionalFormatting>
  <conditionalFormatting sqref="H281:H295">
    <cfRule type="containsBlanks" dxfId="1595" priority="452">
      <formula>LEN(TRIM(H281))=0</formula>
    </cfRule>
  </conditionalFormatting>
  <conditionalFormatting sqref="H372:H387 H389:J389 S389:AG389">
    <cfRule type="cellIs" dxfId="1594" priority="851" operator="greaterThan">
      <formula>400</formula>
    </cfRule>
  </conditionalFormatting>
  <conditionalFormatting sqref="H304:I318">
    <cfRule type="containsBlanks" dxfId="1593" priority="451">
      <formula>LEN(TRIM(H304))=0</formula>
    </cfRule>
  </conditionalFormatting>
  <conditionalFormatting sqref="H327:I341">
    <cfRule type="containsBlanks" dxfId="1592" priority="450">
      <formula>LEN(TRIM(H327))=0</formula>
    </cfRule>
  </conditionalFormatting>
  <conditionalFormatting sqref="H350:I364">
    <cfRule type="containsBlanks" dxfId="1591" priority="449">
      <formula>LEN(TRIM(H350))=0</formula>
    </cfRule>
  </conditionalFormatting>
  <conditionalFormatting sqref="H396:I410">
    <cfRule type="containsBlanks" dxfId="1590" priority="448">
      <formula>LEN(TRIM(H396))=0</formula>
    </cfRule>
  </conditionalFormatting>
  <conditionalFormatting sqref="H228:J228">
    <cfRule type="containsBlanks" dxfId="1589" priority="885">
      <formula>LEN(TRIM(H228))=0</formula>
    </cfRule>
  </conditionalFormatting>
  <conditionalFormatting sqref="H228:J228 S228:AG228">
    <cfRule type="cellIs" dxfId="1588" priority="761" operator="greaterThan">
      <formula>400</formula>
    </cfRule>
    <cfRule type="cellIs" dxfId="1587" priority="923" operator="greaterThan">
      <formula>400</formula>
    </cfRule>
  </conditionalFormatting>
  <conditionalFormatting sqref="H251:J251 S251:AG251">
    <cfRule type="cellIs" dxfId="1585" priority="922" operator="greaterThan">
      <formula>400</formula>
    </cfRule>
    <cfRule type="cellIs" dxfId="1584" priority="841" operator="greaterThan">
      <formula>400</formula>
    </cfRule>
  </conditionalFormatting>
  <conditionalFormatting sqref="H274:J274 S274:AG274">
    <cfRule type="cellIs" dxfId="1582" priority="921" operator="greaterThan">
      <formula>400</formula>
    </cfRule>
    <cfRule type="cellIs" dxfId="1581" priority="840" operator="greaterThan">
      <formula>400</formula>
    </cfRule>
  </conditionalFormatting>
  <conditionalFormatting sqref="H343:J343 S343:AG343">
    <cfRule type="cellIs" dxfId="1579" priority="919" operator="greaterThan">
      <formula>1000</formula>
    </cfRule>
  </conditionalFormatting>
  <conditionalFormatting sqref="D347:AG347">
    <cfRule type="containsBlanks" dxfId="1578" priority="859">
      <formula>LEN(TRIM(D347))=0</formula>
    </cfRule>
    <cfRule type="cellIs" dxfId="1577" priority="858" operator="greaterThan">
      <formula>600</formula>
    </cfRule>
  </conditionalFormatting>
  <conditionalFormatting sqref="D227:AG227">
    <cfRule type="cellIs" dxfId="494" priority="890" operator="greaterThan">
      <formula>600</formula>
    </cfRule>
  </conditionalFormatting>
  <conditionalFormatting sqref="I50:J65 S50:AG66 G142:J142 S142:AG157 G143:G157 I143:J157">
    <cfRule type="containsBlanks" dxfId="1570" priority="807">
      <formula>LEN(TRIM(G50))=0</formula>
    </cfRule>
  </conditionalFormatting>
  <conditionalFormatting sqref="G372:J387 S372:AG387 S389:AG389 G389:J389">
    <cfRule type="containsBlanks" dxfId="1569" priority="742">
      <formula>LEN(TRIM(G372))=0</formula>
    </cfRule>
  </conditionalFormatting>
  <conditionalFormatting sqref="K73:L90">
    <cfRule type="containsBlanks" dxfId="1567" priority="397">
      <formula>LEN(TRIM(K73))=0</formula>
    </cfRule>
  </conditionalFormatting>
  <conditionalFormatting sqref="K90:L90">
    <cfRule type="cellIs" dxfId="1566" priority="400" operator="greaterThan">
      <formula>450</formula>
    </cfRule>
  </conditionalFormatting>
  <conditionalFormatting sqref="K142:L157">
    <cfRule type="containsBlanks" dxfId="1565" priority="389">
      <formula>LEN(TRIM(K142))=0</formula>
    </cfRule>
  </conditionalFormatting>
  <conditionalFormatting sqref="K159:L159">
    <cfRule type="cellIs" dxfId="1564" priority="411" operator="greaterThan">
      <formula>400</formula>
    </cfRule>
    <cfRule type="containsBlanks" dxfId="1563" priority="410">
      <formula>LEN(TRIM(K159))=0</formula>
    </cfRule>
  </conditionalFormatting>
  <conditionalFormatting sqref="K165:L180">
    <cfRule type="containsBlanks" dxfId="1562" priority="353">
      <formula>LEN(TRIM(K165))=0</formula>
    </cfRule>
  </conditionalFormatting>
  <conditionalFormatting sqref="K182:L182">
    <cfRule type="cellIs" dxfId="1561" priority="413" operator="greaterThan">
      <formula>400</formula>
    </cfRule>
  </conditionalFormatting>
  <conditionalFormatting sqref="K182:L182">
    <cfRule type="containsBlanks" dxfId="1560" priority="412">
      <formula>LEN(TRIM(K182))=0</formula>
    </cfRule>
  </conditionalFormatting>
  <conditionalFormatting sqref="K188:L203">
    <cfRule type="containsBlanks" dxfId="1559" priority="366">
      <formula>LEN(TRIM(K188))=0</formula>
    </cfRule>
  </conditionalFormatting>
  <conditionalFormatting sqref="K205:L205">
    <cfRule type="cellIs" dxfId="1558" priority="415" operator="greaterThan">
      <formula>400</formula>
    </cfRule>
  </conditionalFormatting>
  <conditionalFormatting sqref="K205:L205">
    <cfRule type="containsBlanks" dxfId="1557" priority="414">
      <formula>LEN(TRIM(K205))=0</formula>
    </cfRule>
  </conditionalFormatting>
  <conditionalFormatting sqref="K211:L226">
    <cfRule type="containsBlanks" dxfId="1556" priority="369">
      <formula>LEN(TRIM(K211))=0</formula>
    </cfRule>
  </conditionalFormatting>
  <conditionalFormatting sqref="K228:L228">
    <cfRule type="cellIs" dxfId="1555" priority="417" operator="greaterThan">
      <formula>400</formula>
    </cfRule>
  </conditionalFormatting>
  <conditionalFormatting sqref="K228:L228">
    <cfRule type="containsBlanks" dxfId="1554" priority="416">
      <formula>LEN(TRIM(K228))=0</formula>
    </cfRule>
  </conditionalFormatting>
  <conditionalFormatting sqref="K274:L274">
    <cfRule type="containsBlanks" dxfId="1548" priority="426">
      <formula>LEN(TRIM(K274))=0</formula>
    </cfRule>
  </conditionalFormatting>
  <conditionalFormatting sqref="K274:L274">
    <cfRule type="cellIs" dxfId="1547" priority="427" operator="greaterThan">
      <formula>400</formula>
    </cfRule>
  </conditionalFormatting>
  <conditionalFormatting sqref="K280:L295">
    <cfRule type="containsBlanks" dxfId="1546" priority="390">
      <formula>LEN(TRIM(K280))=0</formula>
    </cfRule>
  </conditionalFormatting>
  <conditionalFormatting sqref="K297:L297">
    <cfRule type="cellIs" dxfId="1545" priority="438" operator="greaterThan">
      <formula>400</formula>
    </cfRule>
  </conditionalFormatting>
  <conditionalFormatting sqref="K297:L297">
    <cfRule type="containsBlanks" dxfId="1544" priority="437">
      <formula>LEN(TRIM(K297))=0</formula>
    </cfRule>
  </conditionalFormatting>
  <conditionalFormatting sqref="K389:L389">
    <cfRule type="containsBlanks" dxfId="1543" priority="443">
      <formula>LEN(TRIM(K389))=0</formula>
    </cfRule>
    <cfRule type="cellIs" dxfId="1542" priority="444" operator="greaterThan">
      <formula>400</formula>
    </cfRule>
  </conditionalFormatting>
  <conditionalFormatting sqref="K251:M251">
    <cfRule type="cellIs" dxfId="1536" priority="315" operator="greaterThan">
      <formula>400</formula>
    </cfRule>
  </conditionalFormatting>
  <conditionalFormatting sqref="K3:R3">
    <cfRule type="containsText" dxfId="1532" priority="141" operator="containsText" text="sáb">
      <formula>NOT(ISERROR(SEARCH("sáb",K3)))</formula>
    </cfRule>
    <cfRule type="containsText" dxfId="1531" priority="140" operator="containsText" text="dom">
      <formula>NOT(ISERROR(SEARCH("dom",K3)))</formula>
    </cfRule>
  </conditionalFormatting>
  <conditionalFormatting sqref="K4:R19">
    <cfRule type="containsBlanks" dxfId="1530" priority="142">
      <formula>LEN(TRIM(K4))=0</formula>
    </cfRule>
  </conditionalFormatting>
  <conditionalFormatting sqref="K21:R21">
    <cfRule type="cellIs" dxfId="1529" priority="143" operator="greaterThan">
      <formula>600</formula>
    </cfRule>
  </conditionalFormatting>
  <conditionalFormatting sqref="K44:R44">
    <cfRule type="cellIs" dxfId="1528" priority="187" operator="greaterThan">
      <formula>270</formula>
    </cfRule>
  </conditionalFormatting>
  <conditionalFormatting sqref="K50:R65 M165:R180">
    <cfRule type="containsBlanks" dxfId="1527" priority="146">
      <formula>LEN(TRIM(K50))=0</formula>
    </cfRule>
  </conditionalFormatting>
  <conditionalFormatting sqref="K67:R67">
    <cfRule type="containsBlanks" dxfId="1526" priority="148">
      <formula>LEN(TRIM(K67))=0</formula>
    </cfRule>
    <cfRule type="cellIs" dxfId="1525" priority="149" operator="greaterThan">
      <formula>500</formula>
    </cfRule>
  </conditionalFormatting>
  <conditionalFormatting sqref="K89:AG89">
    <cfRule type="cellIs" dxfId="1524" priority="398" operator="greaterThan">
      <formula>600</formula>
    </cfRule>
  </conditionalFormatting>
  <conditionalFormatting sqref="M90:R90">
    <cfRule type="containsBlanks" dxfId="1523" priority="190">
      <formula>LEN(TRIM(M90))=0</formula>
    </cfRule>
  </conditionalFormatting>
  <conditionalFormatting sqref="K113:R113">
    <cfRule type="cellIs" dxfId="1521" priority="197" operator="greaterThan">
      <formula>400</formula>
    </cfRule>
  </conditionalFormatting>
  <conditionalFormatting sqref="K96:R111 K113:R113">
    <cfRule type="containsBlanks" dxfId="1520" priority="194">
      <formula>LEN(TRIM(K96))=0</formula>
    </cfRule>
  </conditionalFormatting>
  <conditionalFormatting sqref="K119:R134">
    <cfRule type="containsBlanks" dxfId="1518" priority="153">
      <formula>LEN(TRIM(K119))=0</formula>
    </cfRule>
  </conditionalFormatting>
  <conditionalFormatting sqref="K136:R136">
    <cfRule type="cellIs" dxfId="1517" priority="201" operator="greaterThan">
      <formula>400</formula>
    </cfRule>
  </conditionalFormatting>
  <conditionalFormatting sqref="K136:R136">
    <cfRule type="containsBlanks" dxfId="1516" priority="200">
      <formula>LEN(TRIM(K136))=0</formula>
    </cfRule>
  </conditionalFormatting>
  <conditionalFormatting sqref="K257:R272">
    <cfRule type="containsBlanks" dxfId="1509" priority="166">
      <formula>LEN(TRIM(K257))=0</formula>
    </cfRule>
  </conditionalFormatting>
  <conditionalFormatting sqref="K303:R318 K320:R320">
    <cfRule type="containsBlanks" dxfId="1506" priority="170">
      <formula>LEN(TRIM(K303))=0</formula>
    </cfRule>
  </conditionalFormatting>
  <conditionalFormatting sqref="K320:R320">
    <cfRule type="cellIs" dxfId="1505" priority="171" operator="greaterThan">
      <formula>900</formula>
    </cfRule>
  </conditionalFormatting>
  <conditionalFormatting sqref="K326:R341 K343:R343">
    <cfRule type="containsBlanks" dxfId="1503" priority="232">
      <formula>LEN(TRIM(K326))=0</formula>
    </cfRule>
  </conditionalFormatting>
  <conditionalFormatting sqref="K343:R343">
    <cfRule type="cellIs" dxfId="1502" priority="233" operator="greaterThan">
      <formula>1000</formula>
    </cfRule>
  </conditionalFormatting>
  <conditionalFormatting sqref="K395:R410 M412:R412">
    <cfRule type="containsBlanks" dxfId="1500" priority="176">
      <formula>LEN(TRIM(K395))=0</formula>
    </cfRule>
  </conditionalFormatting>
  <conditionalFormatting sqref="M142:M157">
    <cfRule type="containsBlanks" dxfId="1499" priority="283">
      <formula>LEN(TRIM(M142))=0</formula>
    </cfRule>
  </conditionalFormatting>
  <conditionalFormatting sqref="M159">
    <cfRule type="containsBlanks" dxfId="1498" priority="304">
      <formula>LEN(TRIM(M159))=0</formula>
    </cfRule>
  </conditionalFormatting>
  <conditionalFormatting sqref="M159">
    <cfRule type="cellIs" dxfId="1497" priority="305" operator="greaterThan">
      <formula>400</formula>
    </cfRule>
  </conditionalFormatting>
  <conditionalFormatting sqref="K234:M249 K251:M251">
    <cfRule type="containsBlanks" dxfId="490" priority="312">
      <formula>LEN(TRIM(K234))=0</formula>
    </cfRule>
  </conditionalFormatting>
  <conditionalFormatting sqref="M274">
    <cfRule type="containsBlanks" dxfId="1493" priority="320">
      <formula>LEN(TRIM(M274))=0</formula>
    </cfRule>
  </conditionalFormatting>
  <conditionalFormatting sqref="M274">
    <cfRule type="cellIs" dxfId="1492" priority="321" operator="greaterThan">
      <formula>400</formula>
    </cfRule>
  </conditionalFormatting>
  <conditionalFormatting sqref="M297">
    <cfRule type="containsBlanks" dxfId="1483" priority="331">
      <formula>LEN(TRIM(M297))=0</formula>
    </cfRule>
  </conditionalFormatting>
  <conditionalFormatting sqref="M297">
    <cfRule type="cellIs" dxfId="1482" priority="332" operator="greaterThan">
      <formula>400</formula>
    </cfRule>
  </conditionalFormatting>
  <conditionalFormatting sqref="M389">
    <cfRule type="cellIs" dxfId="1481" priority="338" operator="greaterThan">
      <formula>400</formula>
    </cfRule>
  </conditionalFormatting>
  <conditionalFormatting sqref="M389">
    <cfRule type="containsBlanks" dxfId="1480" priority="337">
      <formula>LEN(TRIM(M389))=0</formula>
    </cfRule>
  </conditionalFormatting>
  <conditionalFormatting sqref="K21:R21">
    <cfRule type="containsBlanks" dxfId="1478" priority="184">
      <formula>LEN(TRIM(K21))=0</formula>
    </cfRule>
  </conditionalFormatting>
  <conditionalFormatting sqref="K27:R42 K44:R44">
    <cfRule type="containsBlanks" dxfId="1476" priority="185">
      <formula>LEN(TRIM(K27))=0</formula>
    </cfRule>
  </conditionalFormatting>
  <conditionalFormatting sqref="M73:R88 M280:R295">
    <cfRule type="containsBlanks" dxfId="1472" priority="183">
      <formula>LEN(TRIM(M73))=0</formula>
    </cfRule>
  </conditionalFormatting>
  <conditionalFormatting sqref="M90:R90">
    <cfRule type="cellIs" dxfId="1471" priority="193" operator="greaterThan">
      <formula>450</formula>
    </cfRule>
  </conditionalFormatting>
  <conditionalFormatting sqref="M182:R182">
    <cfRule type="containsBlanks" dxfId="1469" priority="205">
      <formula>LEN(TRIM(M182))=0</formula>
    </cfRule>
  </conditionalFormatting>
  <conditionalFormatting sqref="M182:R182">
    <cfRule type="cellIs" dxfId="1468" priority="206" operator="greaterThan">
      <formula>400</formula>
    </cfRule>
  </conditionalFormatting>
  <conditionalFormatting sqref="M188:R203">
    <cfRule type="containsBlanks" dxfId="1467" priority="159">
      <formula>LEN(TRIM(M188))=0</formula>
    </cfRule>
  </conditionalFormatting>
  <conditionalFormatting sqref="M205:R205">
    <cfRule type="containsBlanks" dxfId="1465" priority="207">
      <formula>LEN(TRIM(M205))=0</formula>
    </cfRule>
  </conditionalFormatting>
  <conditionalFormatting sqref="M205:R205">
    <cfRule type="cellIs" dxfId="1464" priority="208" operator="greaterThan">
      <formula>400</formula>
    </cfRule>
  </conditionalFormatting>
  <conditionalFormatting sqref="M211:R226">
    <cfRule type="containsBlanks" dxfId="1463" priority="162">
      <formula>LEN(TRIM(M211))=0</formula>
    </cfRule>
  </conditionalFormatting>
  <conditionalFormatting sqref="M228:R228">
    <cfRule type="containsBlanks" dxfId="1461" priority="209">
      <formula>LEN(TRIM(M228))=0</formula>
    </cfRule>
  </conditionalFormatting>
  <conditionalFormatting sqref="M228:R228">
    <cfRule type="cellIs" dxfId="1460" priority="210" operator="greaterThan">
      <formula>400</formula>
    </cfRule>
  </conditionalFormatting>
  <conditionalFormatting sqref="M366:R366">
    <cfRule type="cellIs" dxfId="1457" priority="235" operator="greaterThan">
      <formula>600</formula>
    </cfRule>
  </conditionalFormatting>
  <conditionalFormatting sqref="M366:R366 K349:R364">
    <cfRule type="containsBlanks" dxfId="1456" priority="234">
      <formula>LEN(TRIM(K349))=0</formula>
    </cfRule>
  </conditionalFormatting>
  <conditionalFormatting sqref="M412:R412">
    <cfRule type="cellIs" dxfId="1454" priority="177" operator="greaterThan">
      <formula>400</formula>
    </cfRule>
  </conditionalFormatting>
  <conditionalFormatting sqref="M89:AG89">
    <cfRule type="containsBlanks" dxfId="1451" priority="293">
      <formula>LEN(TRIM(M89))=0</formula>
    </cfRule>
  </conditionalFormatting>
  <conditionalFormatting sqref="N142:R157">
    <cfRule type="containsBlanks" dxfId="1450" priority="182">
      <formula>LEN(TRIM(N142))=0</formula>
    </cfRule>
  </conditionalFormatting>
  <conditionalFormatting sqref="N159:R159">
    <cfRule type="cellIs" dxfId="1449" priority="204" operator="greaterThan">
      <formula>400</formula>
    </cfRule>
  </conditionalFormatting>
  <conditionalFormatting sqref="N234:R249 N251:R251">
    <cfRule type="containsBlanks" dxfId="1448" priority="211">
      <formula>LEN(TRIM(N234))=0</formula>
    </cfRule>
  </conditionalFormatting>
  <conditionalFormatting sqref="N251:R251">
    <cfRule type="cellIs" dxfId="1445" priority="214" operator="greaterThan">
      <formula>400</formula>
    </cfRule>
  </conditionalFormatting>
  <conditionalFormatting sqref="N274:R274">
    <cfRule type="containsBlanks" dxfId="1440" priority="219">
      <formula>LEN(TRIM(N274))=0</formula>
    </cfRule>
  </conditionalFormatting>
  <conditionalFormatting sqref="N274:R274">
    <cfRule type="cellIs" dxfId="1439" priority="220" operator="greaterThan">
      <formula>400</formula>
    </cfRule>
  </conditionalFormatting>
  <conditionalFormatting sqref="N297:R297">
    <cfRule type="containsBlanks" dxfId="1430" priority="230">
      <formula>LEN(TRIM(N297))=0</formula>
    </cfRule>
  </conditionalFormatting>
  <conditionalFormatting sqref="N297:R297">
    <cfRule type="cellIs" dxfId="1429" priority="231" operator="greaterThan">
      <formula>400</formula>
    </cfRule>
  </conditionalFormatting>
  <conditionalFormatting sqref="N389:R389">
    <cfRule type="cellIs" dxfId="1428" priority="237" operator="greaterThan">
      <formula>400</formula>
    </cfRule>
  </conditionalFormatting>
  <conditionalFormatting sqref="N389:R389 K372:R387">
    <cfRule type="containsBlanks" dxfId="1427" priority="236">
      <formula>LEN(TRIM(K372))=0</formula>
    </cfRule>
  </conditionalFormatting>
  <conditionalFormatting sqref="N159:R159">
    <cfRule type="containsBlanks" dxfId="1423" priority="203">
      <formula>LEN(TRIM(N159))=0</formula>
    </cfRule>
  </conditionalFormatting>
  <conditionalFormatting sqref="S21:AG21 D23:AG24 D227:AG227">
    <cfRule type="containsBlanks" dxfId="1420" priority="756">
      <formula>LEN(TRIM(D21))=0</formula>
    </cfRule>
  </conditionalFormatting>
  <conditionalFormatting sqref="S66:AG67 G67:J67">
    <cfRule type="containsBlanks" dxfId="1419" priority="873">
      <formula>LEN(TRIM(G66))=0</formula>
    </cfRule>
  </conditionalFormatting>
  <conditionalFormatting sqref="D227:AG227">
    <cfRule type="containsBlanks" dxfId="492" priority="906">
      <formula>LEN(TRIM(D227))=0</formula>
    </cfRule>
  </conditionalFormatting>
  <conditionalFormatting sqref="S159:AG159 G159:J159">
    <cfRule type="containsBlanks" dxfId="1417" priority="891">
      <formula>LEN(TRIM(G159))=0</formula>
    </cfRule>
  </conditionalFormatting>
  <conditionalFormatting sqref="S211:AG226 G211:J211 I212:J226 G212:G226 G228 S228:AG228">
    <cfRule type="containsBlanks" dxfId="1415" priority="790">
      <formula>LEN(TRIM(G211))=0</formula>
    </cfRule>
  </conditionalFormatting>
  <conditionalFormatting sqref="S234:AG249 G234:J234 I235:J249 G235:G249 G251:J251 S251:AG251 D250:AG250">
    <cfRule type="containsBlanks" dxfId="1414" priority="883">
      <formula>LEN(TRIM(D234))=0</formula>
    </cfRule>
  </conditionalFormatting>
  <conditionalFormatting sqref="S303:AG318 G320:J320 G303:J303 G304:G318 J304:J318 D322:AG324 S320:AG320 D319:AG319">
    <cfRule type="containsBlanks" dxfId="478" priority="736">
      <formula>LEN(TRIM(D303))=0</formula>
    </cfRule>
  </conditionalFormatting>
  <conditionalFormatting sqref="S366:AG366">
    <cfRule type="cellIs" dxfId="1413" priority="758" operator="greaterThan">
      <formula>600</formula>
    </cfRule>
  </conditionalFormatting>
  <conditionalFormatting sqref="D370:AG370">
    <cfRule type="cellIs" dxfId="1412" priority="856" operator="greaterThan">
      <formula>600</formula>
    </cfRule>
    <cfRule type="containsBlanks" dxfId="1411" priority="857">
      <formula>LEN(TRIM(D370))=0</formula>
    </cfRule>
  </conditionalFormatting>
  <conditionalFormatting sqref="D298:AG298">
    <cfRule type="containsBlanks" dxfId="416" priority="71">
      <formula>LEN(TRIM(D298))=0</formula>
    </cfRule>
    <cfRule type="cellIs" dxfId="417" priority="72" operator="greaterThan">
      <formula>400</formula>
    </cfRule>
  </conditionalFormatting>
  <conditionalFormatting sqref="D299:AG300">
    <cfRule type="containsBlanks" dxfId="414" priority="73">
      <formula>LEN(TRIM(D299))=0</formula>
    </cfRule>
  </conditionalFormatting>
  <conditionalFormatting sqref="D301:AG301">
    <cfRule type="cellIs" dxfId="411" priority="74" operator="greaterThan">
      <formula>600</formula>
    </cfRule>
    <cfRule type="containsBlanks" dxfId="410" priority="75">
      <formula>LEN(TRIM(D301))=0</formula>
    </cfRule>
  </conditionalFormatting>
  <conditionalFormatting sqref="D416:AG416">
    <cfRule type="cellIs" dxfId="387" priority="47" operator="greaterThan">
      <formula>600</formula>
    </cfRule>
    <cfRule type="containsBlanks" dxfId="386" priority="48">
      <formula>LEN(TRIM(D416))=0</formula>
    </cfRule>
  </conditionalFormatting>
  <conditionalFormatting sqref="D413:AG415">
    <cfRule type="containsBlanks" dxfId="385" priority="45">
      <formula>LEN(TRIM(D413))=0</formula>
    </cfRule>
  </conditionalFormatting>
  <conditionalFormatting sqref="D413:AG413">
    <cfRule type="cellIs" dxfId="384" priority="46" operator="greaterThan">
      <formula>400</formula>
    </cfRule>
  </conditionalFormatting>
  <conditionalFormatting sqref="D393:AG393">
    <cfRule type="cellIs" dxfId="383" priority="43" operator="greaterThan">
      <formula>600</formula>
    </cfRule>
    <cfRule type="containsBlanks" dxfId="382" priority="44">
      <formula>LEN(TRIM(D393))=0</formula>
    </cfRule>
  </conditionalFormatting>
  <conditionalFormatting sqref="D390:AG392">
    <cfRule type="containsBlanks" dxfId="381" priority="41">
      <formula>LEN(TRIM(D390))=0</formula>
    </cfRule>
  </conditionalFormatting>
  <conditionalFormatting sqref="D390:AG390">
    <cfRule type="cellIs" dxfId="380" priority="42" operator="greaterThan">
      <formula>400</formula>
    </cfRule>
  </conditionalFormatting>
  <conditionalFormatting sqref="D275:AG275">
    <cfRule type="containsBlanks" dxfId="379" priority="36">
      <formula>LEN(TRIM(D275))=0</formula>
    </cfRule>
    <cfRule type="cellIs" dxfId="378" priority="37" operator="greaterThan">
      <formula>400</formula>
    </cfRule>
  </conditionalFormatting>
  <conditionalFormatting sqref="D276:AG277">
    <cfRule type="containsBlanks" dxfId="377" priority="38">
      <formula>LEN(TRIM(D276))=0</formula>
    </cfRule>
  </conditionalFormatting>
  <conditionalFormatting sqref="D278:AG278">
    <cfRule type="cellIs" dxfId="376" priority="39" operator="greaterThan">
      <formula>600</formula>
    </cfRule>
    <cfRule type="containsBlanks" dxfId="375" priority="40">
      <formula>LEN(TRIM(D278))=0</formula>
    </cfRule>
  </conditionalFormatting>
  <conditionalFormatting sqref="D252:AG252">
    <cfRule type="containsBlanks" dxfId="374" priority="31">
      <formula>LEN(TRIM(D252))=0</formula>
    </cfRule>
    <cfRule type="cellIs" dxfId="373" priority="32" operator="greaterThan">
      <formula>400</formula>
    </cfRule>
  </conditionalFormatting>
  <conditionalFormatting sqref="D253:AG254">
    <cfRule type="containsBlanks" dxfId="372" priority="33">
      <formula>LEN(TRIM(D253))=0</formula>
    </cfRule>
  </conditionalFormatting>
  <conditionalFormatting sqref="D255:AG255">
    <cfRule type="cellIs" dxfId="371" priority="34" operator="greaterThan">
      <formula>600</formula>
    </cfRule>
    <cfRule type="containsBlanks" dxfId="370" priority="35">
      <formula>LEN(TRIM(D255))=0</formula>
    </cfRule>
  </conditionalFormatting>
  <conditionalFormatting sqref="D229:AG229">
    <cfRule type="containsBlanks" dxfId="369" priority="26">
      <formula>LEN(TRIM(D229))=0</formula>
    </cfRule>
    <cfRule type="cellIs" dxfId="368" priority="27" operator="greaterThan">
      <formula>400</formula>
    </cfRule>
  </conditionalFormatting>
  <conditionalFormatting sqref="D230:AG231">
    <cfRule type="containsBlanks" dxfId="367" priority="28">
      <formula>LEN(TRIM(D230))=0</formula>
    </cfRule>
  </conditionalFormatting>
  <conditionalFormatting sqref="D232:AG232">
    <cfRule type="cellIs" dxfId="366" priority="29" operator="greaterThan">
      <formula>600</formula>
    </cfRule>
    <cfRule type="containsBlanks" dxfId="365" priority="30">
      <formula>LEN(TRIM(D232))=0</formula>
    </cfRule>
  </conditionalFormatting>
  <conditionalFormatting sqref="D206:AG206">
    <cfRule type="containsBlanks" dxfId="364" priority="21">
      <formula>LEN(TRIM(D206))=0</formula>
    </cfRule>
    <cfRule type="cellIs" dxfId="363" priority="22" operator="greaterThan">
      <formula>400</formula>
    </cfRule>
  </conditionalFormatting>
  <conditionalFormatting sqref="D207:AG208">
    <cfRule type="containsBlanks" dxfId="362" priority="23">
      <formula>LEN(TRIM(D207))=0</formula>
    </cfRule>
  </conditionalFormatting>
  <conditionalFormatting sqref="D209:AG209">
    <cfRule type="cellIs" dxfId="361" priority="24" operator="greaterThan">
      <formula>600</formula>
    </cfRule>
    <cfRule type="containsBlanks" dxfId="360" priority="25">
      <formula>LEN(TRIM(D209))=0</formula>
    </cfRule>
  </conditionalFormatting>
  <conditionalFormatting sqref="D183:AG183">
    <cfRule type="containsBlanks" dxfId="359" priority="16">
      <formula>LEN(TRIM(D183))=0</formula>
    </cfRule>
    <cfRule type="cellIs" dxfId="358" priority="17" operator="greaterThan">
      <formula>400</formula>
    </cfRule>
  </conditionalFormatting>
  <conditionalFormatting sqref="D184:AG185">
    <cfRule type="containsBlanks" dxfId="357" priority="18">
      <formula>LEN(TRIM(D184))=0</formula>
    </cfRule>
  </conditionalFormatting>
  <conditionalFormatting sqref="D186:AG186">
    <cfRule type="cellIs" dxfId="356" priority="19" operator="greaterThan">
      <formula>600</formula>
    </cfRule>
    <cfRule type="containsBlanks" dxfId="355" priority="20">
      <formula>LEN(TRIM(D186))=0</formula>
    </cfRule>
  </conditionalFormatting>
  <conditionalFormatting sqref="D160:AG160">
    <cfRule type="containsBlanks" dxfId="354" priority="11">
      <formula>LEN(TRIM(D160))=0</formula>
    </cfRule>
    <cfRule type="cellIs" dxfId="353" priority="12" operator="greaterThan">
      <formula>400</formula>
    </cfRule>
  </conditionalFormatting>
  <conditionalFormatting sqref="D161:AG162">
    <cfRule type="containsBlanks" dxfId="352" priority="13">
      <formula>LEN(TRIM(D161))=0</formula>
    </cfRule>
  </conditionalFormatting>
  <conditionalFormatting sqref="D163:AG163">
    <cfRule type="cellIs" dxfId="351" priority="14" operator="greaterThan">
      <formula>600</formula>
    </cfRule>
    <cfRule type="containsBlanks" dxfId="350" priority="15">
      <formula>LEN(TRIM(D163))=0</formula>
    </cfRule>
  </conditionalFormatting>
  <conditionalFormatting sqref="D137:AG137">
    <cfRule type="containsBlanks" dxfId="349" priority="6">
      <formula>LEN(TRIM(D137))=0</formula>
    </cfRule>
    <cfRule type="cellIs" dxfId="348" priority="7" operator="greaterThan">
      <formula>400</formula>
    </cfRule>
  </conditionalFormatting>
  <conditionalFormatting sqref="D138:AG139">
    <cfRule type="containsBlanks" dxfId="347" priority="8">
      <formula>LEN(TRIM(D138))=0</formula>
    </cfRule>
  </conditionalFormatting>
  <conditionalFormatting sqref="D140:AG140">
    <cfRule type="cellIs" dxfId="346" priority="9" operator="greaterThan">
      <formula>600</formula>
    </cfRule>
    <cfRule type="containsBlanks" dxfId="345" priority="10">
      <formula>LEN(TRIM(D140))=0</formula>
    </cfRule>
  </conditionalFormatting>
  <conditionalFormatting sqref="D114:AG114">
    <cfRule type="containsBlanks" dxfId="344" priority="1">
      <formula>LEN(TRIM(D114))=0</formula>
    </cfRule>
    <cfRule type="cellIs" dxfId="343" priority="2" operator="greaterThan">
      <formula>400</formula>
    </cfRule>
  </conditionalFormatting>
  <conditionalFormatting sqref="D115:AG116">
    <cfRule type="containsBlanks" dxfId="342" priority="3">
      <formula>LEN(TRIM(D115))=0</formula>
    </cfRule>
  </conditionalFormatting>
  <conditionalFormatting sqref="D117:AG117">
    <cfRule type="cellIs" dxfId="341" priority="4" operator="greaterThan">
      <formula>600</formula>
    </cfRule>
    <cfRule type="containsBlanks" dxfId="340" priority="5">
      <formula>LEN(TRIM(D117))=0</formula>
    </cfRule>
  </conditionalFormatting>
  <dataValidations disablePrompts="1" count="2">
    <dataValidation allowBlank="1" showInputMessage="1" showErrorMessage="1" prompt="Insira o ano para este calendário mensal" sqref="A2" xr:uid="{00000000-0002-0000-07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7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3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AM434"/>
  <sheetViews>
    <sheetView zoomScale="70" zoomScaleNormal="70" workbookViewId="0">
      <pane xSplit="3" ySplit="3" topLeftCell="D4" activePane="bottomRight" state="frozen"/>
      <selection activeCell="W410" sqref="W410"/>
      <selection pane="topRight" activeCell="W410" sqref="W410"/>
      <selection pane="bottomLeft" activeCell="W410" sqref="W410"/>
      <selection pane="bottomRight" activeCell="D20" sqref="D20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7.37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4" width="5.25" customWidth="1"/>
    <col min="35" max="35" width="9" customWidth="1"/>
    <col min="36" max="36" width="12.125" customWidth="1"/>
    <col min="37" max="37" width="27.25" bestFit="1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88"/>
    </row>
    <row r="2" spans="1:36" ht="18" customHeight="1" thickBot="1" x14ac:dyDescent="0.4">
      <c r="A2" s="176">
        <v>2026</v>
      </c>
      <c r="B2" s="184" t="s">
        <v>207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qua</v>
      </c>
      <c r="E3" s="108" t="str">
        <f t="shared" ref="E3:AH3" si="1">IF(E2="","",TEXT(DATE($A$2,$B$3,E2),"ddd"))</f>
        <v>qui</v>
      </c>
      <c r="F3" s="108" t="str">
        <f t="shared" si="1"/>
        <v>sex</v>
      </c>
      <c r="G3" s="108" t="str">
        <f t="shared" si="1"/>
        <v>sáb</v>
      </c>
      <c r="H3" s="108" t="str">
        <f t="shared" si="1"/>
        <v>dom</v>
      </c>
      <c r="I3" s="108" t="str">
        <f t="shared" si="1"/>
        <v>seg</v>
      </c>
      <c r="J3" s="108" t="str">
        <f t="shared" si="1"/>
        <v>ter</v>
      </c>
      <c r="K3" s="108" t="str">
        <f t="shared" si="1"/>
        <v>qua</v>
      </c>
      <c r="L3" s="108" t="str">
        <f t="shared" si="1"/>
        <v>qui</v>
      </c>
      <c r="M3" s="108" t="str">
        <f t="shared" si="1"/>
        <v>sex</v>
      </c>
      <c r="N3" s="108" t="str">
        <f t="shared" si="1"/>
        <v>sáb</v>
      </c>
      <c r="O3" s="108" t="str">
        <f t="shared" si="1"/>
        <v>dom</v>
      </c>
      <c r="P3" s="108" t="str">
        <f t="shared" si="1"/>
        <v>seg</v>
      </c>
      <c r="Q3" s="108" t="str">
        <f t="shared" si="1"/>
        <v>ter</v>
      </c>
      <c r="R3" s="108" t="str">
        <f t="shared" si="1"/>
        <v>qua</v>
      </c>
      <c r="S3" s="108" t="str">
        <f t="shared" si="1"/>
        <v>qui</v>
      </c>
      <c r="T3" s="108" t="str">
        <f t="shared" si="1"/>
        <v>sex</v>
      </c>
      <c r="U3" s="108" t="str">
        <f t="shared" si="1"/>
        <v>sáb</v>
      </c>
      <c r="V3" s="108" t="str">
        <f t="shared" si="1"/>
        <v>dom</v>
      </c>
      <c r="W3" s="108" t="str">
        <f t="shared" si="1"/>
        <v>seg</v>
      </c>
      <c r="X3" s="108" t="str">
        <f t="shared" si="1"/>
        <v>ter</v>
      </c>
      <c r="Y3" s="108" t="str">
        <f t="shared" si="1"/>
        <v>qua</v>
      </c>
      <c r="Z3" s="108" t="str">
        <f t="shared" si="1"/>
        <v>qui</v>
      </c>
      <c r="AA3" s="108" t="str">
        <f t="shared" si="1"/>
        <v>sex</v>
      </c>
      <c r="AB3" s="108" t="str">
        <f t="shared" si="1"/>
        <v>sáb</v>
      </c>
      <c r="AC3" s="108" t="str">
        <f t="shared" si="1"/>
        <v>dom</v>
      </c>
      <c r="AD3" s="108" t="str">
        <f t="shared" si="1"/>
        <v>seg</v>
      </c>
      <c r="AE3" s="108" t="str">
        <f t="shared" si="1"/>
        <v>ter</v>
      </c>
      <c r="AF3" s="108" t="str">
        <f t="shared" si="1"/>
        <v>qua</v>
      </c>
      <c r="AG3" s="108" t="str">
        <f t="shared" si="1"/>
        <v>qui</v>
      </c>
      <c r="AH3" s="108" t="str">
        <f t="shared" si="1"/>
        <v>sex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 t="shared" ref="AI4:AI25" si="2">SUM(D4:AH4)</f>
        <v>0</v>
      </c>
      <c r="AJ4" s="186"/>
    </row>
    <row r="5" spans="1:36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 t="shared" si="2"/>
        <v>0</v>
      </c>
      <c r="AJ5" s="186"/>
    </row>
    <row r="6" spans="1:36" ht="15.75" x14ac:dyDescent="0.25">
      <c r="A6" s="292"/>
      <c r="B6" s="296"/>
      <c r="C6" s="99" t="s">
        <v>103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 t="shared" si="2"/>
        <v>0</v>
      </c>
    </row>
    <row r="7" spans="1:36" ht="15.75" x14ac:dyDescent="0.25">
      <c r="A7" s="292"/>
      <c r="B7" s="296"/>
      <c r="C7" s="99" t="s">
        <v>117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 t="shared" si="2"/>
        <v>0</v>
      </c>
    </row>
    <row r="8" spans="1:36" ht="15.75" x14ac:dyDescent="0.25">
      <c r="A8" s="292"/>
      <c r="B8" s="296"/>
      <c r="C8" s="99" t="s">
        <v>118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 t="shared" si="2"/>
        <v>0</v>
      </c>
    </row>
    <row r="10" spans="1:36" ht="15.75" x14ac:dyDescent="0.25">
      <c r="A10" s="292"/>
      <c r="B10" s="296"/>
      <c r="C10" s="99" t="s">
        <v>105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 t="shared" si="2"/>
        <v>0</v>
      </c>
    </row>
    <row r="11" spans="1:36" ht="15.75" x14ac:dyDescent="0.25">
      <c r="A11" s="292"/>
      <c r="B11" s="296"/>
      <c r="C11" s="99" t="s">
        <v>106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 t="shared" si="2"/>
        <v>0</v>
      </c>
    </row>
    <row r="12" spans="1:36" ht="15.75" x14ac:dyDescent="0.25">
      <c r="A12" s="292"/>
      <c r="B12" s="296"/>
      <c r="C12" s="99" t="s">
        <v>107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 t="shared" si="2"/>
        <v>0</v>
      </c>
    </row>
    <row r="13" spans="1:36" ht="15.75" x14ac:dyDescent="0.25">
      <c r="A13" s="292"/>
      <c r="B13" s="296"/>
      <c r="C13" s="99" t="s">
        <v>108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 t="shared" si="2"/>
        <v>0</v>
      </c>
    </row>
    <row r="14" spans="1:36" ht="15.75" x14ac:dyDescent="0.25">
      <c r="A14" s="292"/>
      <c r="B14" s="296"/>
      <c r="C14" s="99" t="s">
        <v>109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 t="shared" si="2"/>
        <v>0</v>
      </c>
    </row>
    <row r="15" spans="1:36" ht="15.75" x14ac:dyDescent="0.25">
      <c r="A15" s="292"/>
      <c r="B15" s="296"/>
      <c r="C15" s="99" t="s">
        <v>110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 t="shared" si="2"/>
        <v>0</v>
      </c>
    </row>
    <row r="16" spans="1:36" ht="15.75" x14ac:dyDescent="0.25">
      <c r="A16" s="292"/>
      <c r="B16" s="296"/>
      <c r="C16" s="99" t="s">
        <v>111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 t="shared" si="2"/>
        <v>0</v>
      </c>
    </row>
    <row r="17" spans="1:36" ht="15.75" x14ac:dyDescent="0.25">
      <c r="A17" s="292"/>
      <c r="B17" s="296"/>
      <c r="C17" s="99" t="s">
        <v>112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 t="shared" si="2"/>
        <v>0</v>
      </c>
    </row>
    <row r="18" spans="1:36" ht="15.75" x14ac:dyDescent="0.25">
      <c r="A18" s="292"/>
      <c r="B18" s="296"/>
      <c r="C18" s="99" t="s">
        <v>113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 t="shared" si="2"/>
        <v>0</v>
      </c>
    </row>
    <row r="19" spans="1:36" ht="16.5" thickBot="1" x14ac:dyDescent="0.3">
      <c r="A19" s="292"/>
      <c r="B19" s="296"/>
      <c r="C19" s="100" t="s">
        <v>114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 t="shared" si="2"/>
        <v>0</v>
      </c>
    </row>
    <row r="20" spans="1:36" ht="18.75" x14ac:dyDescent="0.25">
      <c r="A20" s="292"/>
      <c r="B20" s="297" t="s">
        <v>72</v>
      </c>
      <c r="C20" s="298"/>
      <c r="D20" s="271">
        <f>SUM(D5:D16,D19)</f>
        <v>0</v>
      </c>
      <c r="E20" s="271">
        <f t="shared" ref="E20" si="3">SUM(E5:E16,E19)</f>
        <v>0</v>
      </c>
      <c r="F20" s="271">
        <f t="shared" ref="F20" si="4">SUM(F5:F16,F19)</f>
        <v>0</v>
      </c>
      <c r="G20" s="271">
        <f t="shared" ref="G20" si="5">SUM(G5:G16,G19)</f>
        <v>0</v>
      </c>
      <c r="H20" s="271">
        <f t="shared" ref="H20" si="6">SUM(H5:H16,H19)</f>
        <v>0</v>
      </c>
      <c r="I20" s="271">
        <f t="shared" ref="I20" si="7">SUM(I5:I16,I19)</f>
        <v>0</v>
      </c>
      <c r="J20" s="271">
        <f t="shared" ref="J20" si="8">SUM(J5:J16,J19)</f>
        <v>0</v>
      </c>
      <c r="K20" s="271">
        <f t="shared" ref="K20" si="9">SUM(K5:K16,K19)</f>
        <v>0</v>
      </c>
      <c r="L20" s="271">
        <f t="shared" ref="L20" si="10">SUM(L5:L16,L19)</f>
        <v>0</v>
      </c>
      <c r="M20" s="271">
        <f t="shared" ref="M20" si="11">SUM(M5:M16,M19)</f>
        <v>0</v>
      </c>
      <c r="N20" s="271">
        <f t="shared" ref="N20" si="12">SUM(N5:N16,N19)</f>
        <v>0</v>
      </c>
      <c r="O20" s="271">
        <f t="shared" ref="O20" si="13">SUM(O5:O16,O19)</f>
        <v>0</v>
      </c>
      <c r="P20" s="271">
        <f t="shared" ref="P20" si="14">SUM(P5:P16,P19)</f>
        <v>0</v>
      </c>
      <c r="Q20" s="271">
        <f t="shared" ref="Q20" si="15">SUM(Q5:Q16,Q19)</f>
        <v>0</v>
      </c>
      <c r="R20" s="271">
        <f t="shared" ref="R20" si="16">SUM(R5:R16,R19)</f>
        <v>0</v>
      </c>
      <c r="S20" s="271">
        <f t="shared" ref="S20" si="17">SUM(S5:S16,S19)</f>
        <v>0</v>
      </c>
      <c r="T20" s="271">
        <f t="shared" ref="T20" si="18">SUM(T5:T16,T19)</f>
        <v>0</v>
      </c>
      <c r="U20" s="271">
        <f t="shared" ref="U20" si="19">SUM(U5:U16,U19)</f>
        <v>0</v>
      </c>
      <c r="V20" s="271">
        <f t="shared" ref="V20" si="20">SUM(V5:V16,V19)</f>
        <v>0</v>
      </c>
      <c r="W20" s="271">
        <f t="shared" ref="W20" si="21">SUM(W5:W16,W19)</f>
        <v>0</v>
      </c>
      <c r="X20" s="271">
        <f t="shared" ref="X20" si="22">SUM(X5:X16,X19)</f>
        <v>0</v>
      </c>
      <c r="Y20" s="271">
        <f t="shared" ref="Y20" si="23">SUM(Y5:Y16,Y19)</f>
        <v>0</v>
      </c>
      <c r="Z20" s="271">
        <f t="shared" ref="Z20" si="24">SUM(Z5:Z16,Z19)</f>
        <v>0</v>
      </c>
      <c r="AA20" s="271">
        <f t="shared" ref="AA20" si="25">SUM(AA5:AA16,AA19)</f>
        <v>0</v>
      </c>
      <c r="AB20" s="271">
        <f t="shared" ref="AB20" si="26">SUM(AB5:AB16,AB19)</f>
        <v>0</v>
      </c>
      <c r="AC20" s="271">
        <f t="shared" ref="AC20" si="27">SUM(AC5:AC16,AC19)</f>
        <v>0</v>
      </c>
      <c r="AD20" s="271">
        <f t="shared" ref="AD20" si="28">SUM(AD5:AD16,AD19)</f>
        <v>0</v>
      </c>
      <c r="AE20" s="271">
        <f t="shared" ref="AE20" si="29">SUM(AE5:AE16,AE19)</f>
        <v>0</v>
      </c>
      <c r="AF20" s="271">
        <f t="shared" ref="AF20" si="30">SUM(AF5:AF16,AF19)</f>
        <v>0</v>
      </c>
      <c r="AG20" s="271">
        <f t="shared" ref="AG20" si="31">SUM(AG5:AG16,AG19)</f>
        <v>0</v>
      </c>
      <c r="AH20" s="271">
        <f t="shared" ref="AH20" si="32">SUM(AH5:AH16,AH19)</f>
        <v>0</v>
      </c>
      <c r="AI20" s="150">
        <f t="shared" si="2"/>
        <v>0</v>
      </c>
    </row>
    <row r="21" spans="1:36" ht="18.75" x14ac:dyDescent="0.25">
      <c r="A21" s="292"/>
      <c r="B21" s="299" t="s">
        <v>71</v>
      </c>
      <c r="C21" s="300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 t="shared" si="2"/>
        <v>0</v>
      </c>
    </row>
    <row r="22" spans="1:36" ht="18.75" x14ac:dyDescent="0.25">
      <c r="A22" s="292"/>
      <c r="B22" s="301" t="s">
        <v>115</v>
      </c>
      <c r="C22" s="302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 t="shared" si="2"/>
        <v>13800</v>
      </c>
    </row>
    <row r="23" spans="1:36" ht="18.75" x14ac:dyDescent="0.25">
      <c r="A23" s="292"/>
      <c r="B23" s="301" t="s">
        <v>125</v>
      </c>
      <c r="C23" s="302"/>
      <c r="D23" s="104">
        <f>D22-D21</f>
        <v>600</v>
      </c>
      <c r="E23" s="104">
        <f t="shared" ref="E23:F23" si="33">E22-E21</f>
        <v>600</v>
      </c>
      <c r="F23" s="104">
        <f t="shared" si="33"/>
        <v>600</v>
      </c>
      <c r="G23" s="104"/>
      <c r="H23" s="104"/>
      <c r="I23" s="104">
        <f t="shared" ref="I23:M23" si="34">I22-I21</f>
        <v>600</v>
      </c>
      <c r="J23" s="104">
        <f t="shared" si="34"/>
        <v>600</v>
      </c>
      <c r="K23" s="104">
        <f t="shared" si="34"/>
        <v>600</v>
      </c>
      <c r="L23" s="104">
        <f t="shared" si="34"/>
        <v>600</v>
      </c>
      <c r="M23" s="104">
        <f t="shared" si="34"/>
        <v>600</v>
      </c>
      <c r="N23" s="104"/>
      <c r="O23" s="104"/>
      <c r="P23" s="104">
        <f t="shared" ref="P23:AH23" si="35">P22-P21</f>
        <v>600</v>
      </c>
      <c r="Q23" s="104">
        <f t="shared" si="35"/>
        <v>600</v>
      </c>
      <c r="R23" s="104">
        <f t="shared" si="35"/>
        <v>600</v>
      </c>
      <c r="S23" s="104">
        <f t="shared" si="35"/>
        <v>600</v>
      </c>
      <c r="T23" s="104">
        <f t="shared" si="35"/>
        <v>600</v>
      </c>
      <c r="U23" s="104"/>
      <c r="V23" s="104"/>
      <c r="W23" s="104">
        <f t="shared" si="35"/>
        <v>600</v>
      </c>
      <c r="X23" s="104">
        <f t="shared" si="35"/>
        <v>600</v>
      </c>
      <c r="Y23" s="104">
        <f t="shared" si="35"/>
        <v>600</v>
      </c>
      <c r="Z23" s="104">
        <f t="shared" si="35"/>
        <v>600</v>
      </c>
      <c r="AA23" s="104">
        <f t="shared" si="35"/>
        <v>600</v>
      </c>
      <c r="AB23" s="104"/>
      <c r="AC23" s="104"/>
      <c r="AD23" s="104">
        <f t="shared" si="35"/>
        <v>600</v>
      </c>
      <c r="AE23" s="104">
        <f t="shared" si="35"/>
        <v>600</v>
      </c>
      <c r="AF23" s="104">
        <f t="shared" si="35"/>
        <v>600</v>
      </c>
      <c r="AG23" s="104">
        <f t="shared" si="35"/>
        <v>600</v>
      </c>
      <c r="AH23" s="104">
        <f t="shared" si="35"/>
        <v>600</v>
      </c>
      <c r="AI23" s="153">
        <f t="shared" si="2"/>
        <v>13800</v>
      </c>
    </row>
    <row r="24" spans="1:36" ht="18.75" x14ac:dyDescent="0.25">
      <c r="A24" s="292"/>
      <c r="B24" s="301" t="s">
        <v>197</v>
      </c>
      <c r="C24" s="302"/>
      <c r="D24" s="104">
        <f>D22-D20</f>
        <v>600</v>
      </c>
      <c r="E24" s="104">
        <f t="shared" ref="E24:F24" si="36">E22-E20</f>
        <v>600</v>
      </c>
      <c r="F24" s="104">
        <f t="shared" si="36"/>
        <v>600</v>
      </c>
      <c r="G24" s="104"/>
      <c r="H24" s="104"/>
      <c r="I24" s="104">
        <f t="shared" ref="I24:M24" si="37">I22-I20</f>
        <v>600</v>
      </c>
      <c r="J24" s="104">
        <f t="shared" si="37"/>
        <v>600</v>
      </c>
      <c r="K24" s="104">
        <f t="shared" si="37"/>
        <v>600</v>
      </c>
      <c r="L24" s="104">
        <f t="shared" si="37"/>
        <v>600</v>
      </c>
      <c r="M24" s="104">
        <f t="shared" si="37"/>
        <v>600</v>
      </c>
      <c r="N24" s="104"/>
      <c r="O24" s="104"/>
      <c r="P24" s="104">
        <f t="shared" ref="P24:AH24" si="38">P22-P20</f>
        <v>600</v>
      </c>
      <c r="Q24" s="104">
        <f t="shared" si="38"/>
        <v>600</v>
      </c>
      <c r="R24" s="104">
        <f t="shared" si="38"/>
        <v>600</v>
      </c>
      <c r="S24" s="104">
        <f t="shared" si="38"/>
        <v>600</v>
      </c>
      <c r="T24" s="104">
        <f t="shared" si="38"/>
        <v>600</v>
      </c>
      <c r="U24" s="104"/>
      <c r="V24" s="104"/>
      <c r="W24" s="104">
        <f t="shared" si="38"/>
        <v>600</v>
      </c>
      <c r="X24" s="104">
        <f t="shared" si="38"/>
        <v>600</v>
      </c>
      <c r="Y24" s="104">
        <f t="shared" si="38"/>
        <v>600</v>
      </c>
      <c r="Z24" s="104">
        <f t="shared" si="38"/>
        <v>600</v>
      </c>
      <c r="AA24" s="104">
        <f t="shared" si="38"/>
        <v>600</v>
      </c>
      <c r="AB24" s="104"/>
      <c r="AC24" s="104"/>
      <c r="AD24" s="104">
        <f t="shared" si="38"/>
        <v>600</v>
      </c>
      <c r="AE24" s="104">
        <f t="shared" si="38"/>
        <v>600</v>
      </c>
      <c r="AF24" s="104">
        <f t="shared" si="38"/>
        <v>600</v>
      </c>
      <c r="AG24" s="104">
        <f t="shared" si="38"/>
        <v>600</v>
      </c>
      <c r="AH24" s="104">
        <f t="shared" si="38"/>
        <v>600</v>
      </c>
      <c r="AI24" s="153">
        <f t="shared" si="2"/>
        <v>13800</v>
      </c>
    </row>
    <row r="25" spans="1:36" ht="16.5" thickBot="1" x14ac:dyDescent="0.3">
      <c r="A25" s="292"/>
      <c r="B25" s="303" t="s">
        <v>116</v>
      </c>
      <c r="C25" s="304"/>
      <c r="D25" s="104">
        <f>D6+D8+D10+D12+D14+D16</f>
        <v>0</v>
      </c>
      <c r="E25" s="104">
        <f t="shared" ref="E25:F25" si="39">E6+E8+E10+E12+E14+E16</f>
        <v>0</v>
      </c>
      <c r="F25" s="104">
        <f t="shared" si="39"/>
        <v>0</v>
      </c>
      <c r="G25" s="104"/>
      <c r="H25" s="104"/>
      <c r="I25" s="104">
        <f t="shared" ref="I25:M25" si="40">I6+I8+I10+I12+I14+I16</f>
        <v>0</v>
      </c>
      <c r="J25" s="104">
        <f t="shared" si="40"/>
        <v>0</v>
      </c>
      <c r="K25" s="104">
        <f t="shared" si="40"/>
        <v>0</v>
      </c>
      <c r="L25" s="104">
        <f t="shared" si="40"/>
        <v>0</v>
      </c>
      <c r="M25" s="104">
        <f t="shared" si="40"/>
        <v>0</v>
      </c>
      <c r="N25" s="104"/>
      <c r="O25" s="104"/>
      <c r="P25" s="104">
        <f t="shared" ref="P25:AH25" si="41">P6+P8+P10+P12+P14+P16</f>
        <v>0</v>
      </c>
      <c r="Q25" s="104">
        <f t="shared" si="41"/>
        <v>0</v>
      </c>
      <c r="R25" s="104">
        <f t="shared" si="41"/>
        <v>0</v>
      </c>
      <c r="S25" s="104">
        <f t="shared" si="41"/>
        <v>0</v>
      </c>
      <c r="T25" s="104">
        <f t="shared" si="41"/>
        <v>0</v>
      </c>
      <c r="U25" s="104"/>
      <c r="V25" s="104"/>
      <c r="W25" s="104">
        <f t="shared" si="41"/>
        <v>0</v>
      </c>
      <c r="X25" s="104">
        <f t="shared" si="41"/>
        <v>0</v>
      </c>
      <c r="Y25" s="104">
        <f t="shared" si="41"/>
        <v>0</v>
      </c>
      <c r="Z25" s="104">
        <f t="shared" si="41"/>
        <v>0</v>
      </c>
      <c r="AA25" s="104">
        <f t="shared" si="41"/>
        <v>0</v>
      </c>
      <c r="AB25" s="104"/>
      <c r="AC25" s="104"/>
      <c r="AD25" s="104">
        <f t="shared" si="41"/>
        <v>0</v>
      </c>
      <c r="AE25" s="104">
        <f t="shared" si="41"/>
        <v>0</v>
      </c>
      <c r="AF25" s="104">
        <f t="shared" si="41"/>
        <v>0</v>
      </c>
      <c r="AG25" s="104">
        <f t="shared" si="41"/>
        <v>0</v>
      </c>
      <c r="AH25" s="104">
        <f t="shared" si="41"/>
        <v>0</v>
      </c>
      <c r="AI25" s="149">
        <f t="shared" si="2"/>
        <v>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 t="shared" ref="AI27:AI48" si="42">SUM(D27:AH27)</f>
        <v>0</v>
      </c>
      <c r="AJ27" s="13"/>
    </row>
    <row r="28" spans="1:36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 t="shared" si="42"/>
        <v>0</v>
      </c>
    </row>
    <row r="29" spans="1:36" ht="15.75" x14ac:dyDescent="0.25">
      <c r="A29" s="306"/>
      <c r="B29" s="296"/>
      <c r="C29" s="99" t="s">
        <v>103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 t="shared" si="42"/>
        <v>0</v>
      </c>
    </row>
    <row r="30" spans="1:36" ht="15.75" x14ac:dyDescent="0.25">
      <c r="A30" s="306"/>
      <c r="B30" s="296"/>
      <c r="C30" s="99" t="s">
        <v>117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 t="shared" si="42"/>
        <v>0</v>
      </c>
    </row>
    <row r="31" spans="1:36" ht="15.75" x14ac:dyDescent="0.25">
      <c r="A31" s="306"/>
      <c r="B31" s="296"/>
      <c r="C31" s="99" t="s">
        <v>118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 t="shared" si="42"/>
        <v>0</v>
      </c>
    </row>
    <row r="32" spans="1:36" ht="15.75" x14ac:dyDescent="0.25">
      <c r="A32" s="306"/>
      <c r="B32" s="296"/>
      <c r="C32" s="99" t="s">
        <v>104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 t="shared" si="42"/>
        <v>0</v>
      </c>
    </row>
    <row r="33" spans="1:35" ht="15.75" x14ac:dyDescent="0.25">
      <c r="A33" s="306"/>
      <c r="B33" s="296"/>
      <c r="C33" s="99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 t="shared" si="42"/>
        <v>0</v>
      </c>
    </row>
    <row r="34" spans="1:35" ht="15.75" x14ac:dyDescent="0.25">
      <c r="A34" s="306"/>
      <c r="B34" s="296"/>
      <c r="C34" s="99" t="s">
        <v>106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 t="shared" si="42"/>
        <v>0</v>
      </c>
    </row>
    <row r="35" spans="1:35" ht="15.75" x14ac:dyDescent="0.25">
      <c r="A35" s="306"/>
      <c r="B35" s="296"/>
      <c r="C35" s="99" t="s">
        <v>107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 t="shared" si="42"/>
        <v>0</v>
      </c>
    </row>
    <row r="36" spans="1:35" ht="15.75" x14ac:dyDescent="0.25">
      <c r="A36" s="306"/>
      <c r="B36" s="296"/>
      <c r="C36" s="99" t="s">
        <v>108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 t="shared" si="42"/>
        <v>0</v>
      </c>
    </row>
    <row r="37" spans="1:35" ht="15.75" x14ac:dyDescent="0.25">
      <c r="A37" s="306"/>
      <c r="B37" s="296"/>
      <c r="C37" s="99" t="s">
        <v>109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 t="shared" si="42"/>
        <v>0</v>
      </c>
    </row>
    <row r="38" spans="1:35" ht="15.75" x14ac:dyDescent="0.25">
      <c r="A38" s="306"/>
      <c r="B38" s="296"/>
      <c r="C38" s="99" t="s">
        <v>110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 t="shared" si="42"/>
        <v>0</v>
      </c>
    </row>
    <row r="39" spans="1:35" ht="15.75" x14ac:dyDescent="0.25">
      <c r="A39" s="306"/>
      <c r="B39" s="296"/>
      <c r="C39" s="99" t="s">
        <v>111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 t="shared" si="42"/>
        <v>0</v>
      </c>
    </row>
    <row r="40" spans="1:35" ht="15.75" x14ac:dyDescent="0.25">
      <c r="A40" s="306"/>
      <c r="B40" s="296"/>
      <c r="C40" s="99" t="s">
        <v>112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 t="shared" si="42"/>
        <v>0</v>
      </c>
    </row>
    <row r="41" spans="1:35" ht="15.75" x14ac:dyDescent="0.25">
      <c r="A41" s="306"/>
      <c r="B41" s="296"/>
      <c r="C41" s="99" t="s">
        <v>113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 t="shared" si="42"/>
        <v>0</v>
      </c>
    </row>
    <row r="42" spans="1:35" ht="16.5" thickBot="1" x14ac:dyDescent="0.3">
      <c r="A42" s="306"/>
      <c r="B42" s="296"/>
      <c r="C42" s="100" t="s">
        <v>114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 t="shared" si="42"/>
        <v>0</v>
      </c>
    </row>
    <row r="43" spans="1:35" ht="18.75" x14ac:dyDescent="0.25">
      <c r="A43" s="306"/>
      <c r="B43" s="297" t="s">
        <v>72</v>
      </c>
      <c r="C43" s="298"/>
      <c r="D43" s="271">
        <f>SUM(D28:D39,D42)</f>
        <v>0</v>
      </c>
      <c r="E43" s="271">
        <f t="shared" ref="E43" si="43">SUM(E28:E39,E42)</f>
        <v>0</v>
      </c>
      <c r="F43" s="271">
        <f t="shared" ref="F43" si="44">SUM(F28:F39,F42)</f>
        <v>0</v>
      </c>
      <c r="G43" s="271">
        <f t="shared" ref="G43" si="45">SUM(G28:G39,G42)</f>
        <v>0</v>
      </c>
      <c r="H43" s="271">
        <f t="shared" ref="H43" si="46">SUM(H28:H39,H42)</f>
        <v>0</v>
      </c>
      <c r="I43" s="271">
        <f t="shared" ref="I43" si="47">SUM(I28:I39,I42)</f>
        <v>0</v>
      </c>
      <c r="J43" s="271">
        <f t="shared" ref="J43" si="48">SUM(J28:J39,J42)</f>
        <v>0</v>
      </c>
      <c r="K43" s="271">
        <f t="shared" ref="K43" si="49">SUM(K28:K39,K42)</f>
        <v>0</v>
      </c>
      <c r="L43" s="271">
        <f t="shared" ref="L43" si="50">SUM(L28:L39,L42)</f>
        <v>0</v>
      </c>
      <c r="M43" s="271">
        <f t="shared" ref="M43" si="51">SUM(M28:M39,M42)</f>
        <v>0</v>
      </c>
      <c r="N43" s="271">
        <f t="shared" ref="N43" si="52">SUM(N28:N39,N42)</f>
        <v>0</v>
      </c>
      <c r="O43" s="271">
        <f t="shared" ref="O43" si="53">SUM(O28:O39,O42)</f>
        <v>0</v>
      </c>
      <c r="P43" s="271">
        <f t="shared" ref="P43" si="54">SUM(P28:P39,P42)</f>
        <v>0</v>
      </c>
      <c r="Q43" s="271">
        <f t="shared" ref="Q43" si="55">SUM(Q28:Q39,Q42)</f>
        <v>0</v>
      </c>
      <c r="R43" s="271">
        <f t="shared" ref="R43" si="56">SUM(R28:R39,R42)</f>
        <v>0</v>
      </c>
      <c r="S43" s="271">
        <f t="shared" ref="S43" si="57">SUM(S28:S39,S42)</f>
        <v>0</v>
      </c>
      <c r="T43" s="271">
        <f t="shared" ref="T43" si="58">SUM(T28:T39,T42)</f>
        <v>0</v>
      </c>
      <c r="U43" s="271">
        <f t="shared" ref="U43" si="59">SUM(U28:U39,U42)</f>
        <v>0</v>
      </c>
      <c r="V43" s="271">
        <f t="shared" ref="V43" si="60">SUM(V28:V39,V42)</f>
        <v>0</v>
      </c>
      <c r="W43" s="271">
        <f t="shared" ref="W43" si="61">SUM(W28:W39,W42)</f>
        <v>0</v>
      </c>
      <c r="X43" s="271">
        <f t="shared" ref="X43" si="62">SUM(X28:X39,X42)</f>
        <v>0</v>
      </c>
      <c r="Y43" s="271">
        <f t="shared" ref="Y43" si="63">SUM(Y28:Y39,Y42)</f>
        <v>0</v>
      </c>
      <c r="Z43" s="271">
        <f t="shared" ref="Z43" si="64">SUM(Z28:Z39,Z42)</f>
        <v>0</v>
      </c>
      <c r="AA43" s="271">
        <f t="shared" ref="AA43" si="65">SUM(AA28:AA39,AA42)</f>
        <v>0</v>
      </c>
      <c r="AB43" s="271">
        <f t="shared" ref="AB43" si="66">SUM(AB28:AB39,AB42)</f>
        <v>0</v>
      </c>
      <c r="AC43" s="271">
        <f t="shared" ref="AC43" si="67">SUM(AC28:AC39,AC42)</f>
        <v>0</v>
      </c>
      <c r="AD43" s="271">
        <f t="shared" ref="AD43" si="68">SUM(AD28:AD39,AD42)</f>
        <v>0</v>
      </c>
      <c r="AE43" s="271">
        <f t="shared" ref="AE43" si="69">SUM(AE28:AE39,AE42)</f>
        <v>0</v>
      </c>
      <c r="AF43" s="271">
        <f t="shared" ref="AF43" si="70">SUM(AF28:AF39,AF42)</f>
        <v>0</v>
      </c>
      <c r="AG43" s="271">
        <f t="shared" ref="AG43" si="71">SUM(AG28:AG39,AG42)</f>
        <v>0</v>
      </c>
      <c r="AH43" s="271">
        <f t="shared" ref="AH43" si="72">SUM(AH28:AH39,AH42)</f>
        <v>0</v>
      </c>
      <c r="AI43" s="150">
        <f t="shared" si="42"/>
        <v>0</v>
      </c>
    </row>
    <row r="44" spans="1:35" ht="18.75" x14ac:dyDescent="0.25">
      <c r="A44" s="306"/>
      <c r="B44" s="299" t="s">
        <v>71</v>
      </c>
      <c r="C44" s="30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 t="shared" si="42"/>
        <v>0</v>
      </c>
    </row>
    <row r="45" spans="1:35" ht="18.75" x14ac:dyDescent="0.25">
      <c r="A45" s="306"/>
      <c r="B45" s="301" t="s">
        <v>115</v>
      </c>
      <c r="C45" s="302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 t="shared" si="42"/>
        <v>6210</v>
      </c>
    </row>
    <row r="46" spans="1:35" ht="18.75" x14ac:dyDescent="0.25">
      <c r="A46" s="306"/>
      <c r="B46" s="301" t="s">
        <v>125</v>
      </c>
      <c r="C46" s="302"/>
      <c r="D46" s="104">
        <f t="shared" ref="D46:F46" si="73">D45-D44</f>
        <v>270</v>
      </c>
      <c r="E46" s="104">
        <f t="shared" si="73"/>
        <v>270</v>
      </c>
      <c r="F46" s="104">
        <f t="shared" si="73"/>
        <v>270</v>
      </c>
      <c r="G46" s="104"/>
      <c r="H46" s="104"/>
      <c r="I46" s="104">
        <f t="shared" ref="I46:M46" si="74">I45-I44</f>
        <v>270</v>
      </c>
      <c r="J46" s="104">
        <f t="shared" si="74"/>
        <v>270</v>
      </c>
      <c r="K46" s="104">
        <f t="shared" si="74"/>
        <v>270</v>
      </c>
      <c r="L46" s="104">
        <f t="shared" si="74"/>
        <v>270</v>
      </c>
      <c r="M46" s="104">
        <f t="shared" si="74"/>
        <v>270</v>
      </c>
      <c r="N46" s="104"/>
      <c r="O46" s="104"/>
      <c r="P46" s="104">
        <f t="shared" ref="P46:AH46" si="75">P45-P44</f>
        <v>270</v>
      </c>
      <c r="Q46" s="104">
        <f t="shared" si="75"/>
        <v>270</v>
      </c>
      <c r="R46" s="104">
        <f t="shared" si="75"/>
        <v>270</v>
      </c>
      <c r="S46" s="104">
        <f t="shared" si="75"/>
        <v>270</v>
      </c>
      <c r="T46" s="104">
        <f t="shared" si="75"/>
        <v>270</v>
      </c>
      <c r="U46" s="104"/>
      <c r="V46" s="104"/>
      <c r="W46" s="104">
        <f t="shared" si="75"/>
        <v>270</v>
      </c>
      <c r="X46" s="104">
        <f t="shared" si="75"/>
        <v>270</v>
      </c>
      <c r="Y46" s="104">
        <f t="shared" si="75"/>
        <v>270</v>
      </c>
      <c r="Z46" s="104">
        <f t="shared" si="75"/>
        <v>270</v>
      </c>
      <c r="AA46" s="104">
        <f t="shared" si="75"/>
        <v>270</v>
      </c>
      <c r="AB46" s="104"/>
      <c r="AC46" s="104"/>
      <c r="AD46" s="104">
        <f t="shared" si="75"/>
        <v>270</v>
      </c>
      <c r="AE46" s="104">
        <f t="shared" si="75"/>
        <v>270</v>
      </c>
      <c r="AF46" s="104">
        <f t="shared" si="75"/>
        <v>270</v>
      </c>
      <c r="AG46" s="104">
        <f t="shared" si="75"/>
        <v>270</v>
      </c>
      <c r="AH46" s="104">
        <f t="shared" si="75"/>
        <v>270</v>
      </c>
      <c r="AI46" s="153">
        <f t="shared" si="42"/>
        <v>6210</v>
      </c>
    </row>
    <row r="47" spans="1:35" ht="18.75" x14ac:dyDescent="0.25">
      <c r="A47" s="306"/>
      <c r="B47" s="301" t="s">
        <v>197</v>
      </c>
      <c r="C47" s="302"/>
      <c r="D47" s="104">
        <f>D45-D43</f>
        <v>270</v>
      </c>
      <c r="E47" s="104">
        <f t="shared" ref="E47:F47" si="76">E45-E43</f>
        <v>270</v>
      </c>
      <c r="F47" s="104">
        <f t="shared" si="76"/>
        <v>270</v>
      </c>
      <c r="G47" s="104"/>
      <c r="H47" s="104"/>
      <c r="I47" s="104">
        <f t="shared" ref="I47:M47" si="77">I45-I43</f>
        <v>270</v>
      </c>
      <c r="J47" s="104">
        <f t="shared" si="77"/>
        <v>270</v>
      </c>
      <c r="K47" s="104">
        <f t="shared" si="77"/>
        <v>270</v>
      </c>
      <c r="L47" s="104">
        <f t="shared" si="77"/>
        <v>270</v>
      </c>
      <c r="M47" s="104">
        <f t="shared" si="77"/>
        <v>270</v>
      </c>
      <c r="N47" s="104"/>
      <c r="O47" s="104"/>
      <c r="P47" s="104">
        <f t="shared" ref="P47:AH47" si="78">P45-P43</f>
        <v>270</v>
      </c>
      <c r="Q47" s="104">
        <f t="shared" si="78"/>
        <v>270</v>
      </c>
      <c r="R47" s="104">
        <f t="shared" si="78"/>
        <v>270</v>
      </c>
      <c r="S47" s="104">
        <f t="shared" si="78"/>
        <v>270</v>
      </c>
      <c r="T47" s="104">
        <f t="shared" si="78"/>
        <v>270</v>
      </c>
      <c r="U47" s="104"/>
      <c r="V47" s="104"/>
      <c r="W47" s="104">
        <f t="shared" si="78"/>
        <v>270</v>
      </c>
      <c r="X47" s="104">
        <f t="shared" si="78"/>
        <v>270</v>
      </c>
      <c r="Y47" s="104">
        <f t="shared" si="78"/>
        <v>270</v>
      </c>
      <c r="Z47" s="104">
        <f t="shared" si="78"/>
        <v>270</v>
      </c>
      <c r="AA47" s="104">
        <f t="shared" si="78"/>
        <v>270</v>
      </c>
      <c r="AB47" s="104"/>
      <c r="AC47" s="104"/>
      <c r="AD47" s="104">
        <f t="shared" si="78"/>
        <v>270</v>
      </c>
      <c r="AE47" s="104">
        <f t="shared" si="78"/>
        <v>270</v>
      </c>
      <c r="AF47" s="104">
        <f t="shared" si="78"/>
        <v>270</v>
      </c>
      <c r="AG47" s="104">
        <f t="shared" si="78"/>
        <v>270</v>
      </c>
      <c r="AH47" s="104">
        <f t="shared" si="78"/>
        <v>270</v>
      </c>
      <c r="AI47" s="153">
        <f t="shared" si="42"/>
        <v>6210</v>
      </c>
    </row>
    <row r="48" spans="1:35" ht="16.5" thickBot="1" x14ac:dyDescent="0.3">
      <c r="A48" s="306"/>
      <c r="B48" s="303" t="s">
        <v>116</v>
      </c>
      <c r="C48" s="304"/>
      <c r="D48" s="104">
        <f t="shared" ref="D48:F48" si="79">D29+D31+D33+D35+D37+D39</f>
        <v>0</v>
      </c>
      <c r="E48" s="104">
        <f t="shared" si="79"/>
        <v>0</v>
      </c>
      <c r="F48" s="104">
        <f t="shared" si="79"/>
        <v>0</v>
      </c>
      <c r="G48" s="104"/>
      <c r="H48" s="104"/>
      <c r="I48" s="104">
        <f t="shared" ref="I48:M48" si="80">I29+I31+I33+I35+I37+I39</f>
        <v>0</v>
      </c>
      <c r="J48" s="104">
        <f t="shared" si="80"/>
        <v>0</v>
      </c>
      <c r="K48" s="104">
        <f t="shared" si="80"/>
        <v>0</v>
      </c>
      <c r="L48" s="104">
        <f t="shared" si="80"/>
        <v>0</v>
      </c>
      <c r="M48" s="104">
        <f t="shared" si="80"/>
        <v>0</v>
      </c>
      <c r="N48" s="104"/>
      <c r="O48" s="104"/>
      <c r="P48" s="104">
        <f t="shared" ref="P48:AH48" si="81">P29+P31+P33+P35+P37+P39</f>
        <v>0</v>
      </c>
      <c r="Q48" s="104">
        <f t="shared" si="81"/>
        <v>0</v>
      </c>
      <c r="R48" s="104">
        <f t="shared" si="81"/>
        <v>0</v>
      </c>
      <c r="S48" s="104">
        <f t="shared" si="81"/>
        <v>0</v>
      </c>
      <c r="T48" s="104">
        <f t="shared" si="81"/>
        <v>0</v>
      </c>
      <c r="U48" s="104"/>
      <c r="V48" s="104"/>
      <c r="W48" s="104">
        <f t="shared" si="81"/>
        <v>0</v>
      </c>
      <c r="X48" s="104">
        <f t="shared" si="81"/>
        <v>0</v>
      </c>
      <c r="Y48" s="104">
        <f t="shared" si="81"/>
        <v>0</v>
      </c>
      <c r="Z48" s="104">
        <f t="shared" si="81"/>
        <v>0</v>
      </c>
      <c r="AA48" s="104">
        <f t="shared" si="81"/>
        <v>0</v>
      </c>
      <c r="AB48" s="104"/>
      <c r="AC48" s="104"/>
      <c r="AD48" s="104">
        <f t="shared" si="81"/>
        <v>0</v>
      </c>
      <c r="AE48" s="104">
        <f t="shared" si="81"/>
        <v>0</v>
      </c>
      <c r="AF48" s="104">
        <f t="shared" si="81"/>
        <v>0</v>
      </c>
      <c r="AG48" s="104">
        <f t="shared" si="81"/>
        <v>0</v>
      </c>
      <c r="AH48" s="104">
        <f t="shared" si="81"/>
        <v>0</v>
      </c>
      <c r="AI48" s="149">
        <f t="shared" si="42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 t="shared" ref="AI50:AI71" si="82">SUM(D50:AH50)</f>
        <v>0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 t="shared" si="82"/>
        <v>0</v>
      </c>
    </row>
    <row r="52" spans="1:36" ht="15.75" x14ac:dyDescent="0.25">
      <c r="A52" s="292"/>
      <c r="B52" s="296"/>
      <c r="C52" s="99" t="s">
        <v>103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 t="shared" si="82"/>
        <v>0</v>
      </c>
    </row>
    <row r="53" spans="1:36" ht="15.75" x14ac:dyDescent="0.25">
      <c r="A53" s="292"/>
      <c r="B53" s="296"/>
      <c r="C53" s="99" t="s">
        <v>117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 t="shared" si="82"/>
        <v>0</v>
      </c>
    </row>
    <row r="54" spans="1:36" ht="15.75" x14ac:dyDescent="0.25">
      <c r="A54" s="292"/>
      <c r="B54" s="296"/>
      <c r="C54" s="99" t="s">
        <v>118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 t="shared" si="82"/>
        <v>0</v>
      </c>
    </row>
    <row r="55" spans="1:36" ht="15.75" x14ac:dyDescent="0.25">
      <c r="A55" s="292"/>
      <c r="B55" s="296"/>
      <c r="C55" s="99" t="s">
        <v>104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 t="shared" si="82"/>
        <v>0</v>
      </c>
    </row>
    <row r="56" spans="1:36" ht="15.75" x14ac:dyDescent="0.25">
      <c r="A56" s="292"/>
      <c r="B56" s="296"/>
      <c r="C56" s="99" t="s">
        <v>105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 t="shared" si="82"/>
        <v>0</v>
      </c>
    </row>
    <row r="57" spans="1:36" ht="15.75" x14ac:dyDescent="0.25">
      <c r="A57" s="292"/>
      <c r="B57" s="296"/>
      <c r="C57" s="99" t="s">
        <v>106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 t="shared" si="82"/>
        <v>0</v>
      </c>
    </row>
    <row r="58" spans="1:36" ht="15.75" x14ac:dyDescent="0.25">
      <c r="A58" s="292"/>
      <c r="B58" s="296"/>
      <c r="C58" s="99" t="s">
        <v>107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 t="shared" si="82"/>
        <v>0</v>
      </c>
    </row>
    <row r="59" spans="1:36" ht="15.75" x14ac:dyDescent="0.25">
      <c r="A59" s="292"/>
      <c r="B59" s="296"/>
      <c r="C59" s="99" t="s">
        <v>108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 t="shared" si="82"/>
        <v>0</v>
      </c>
    </row>
    <row r="60" spans="1:36" ht="15.75" x14ac:dyDescent="0.25">
      <c r="A60" s="292"/>
      <c r="B60" s="296"/>
      <c r="C60" s="99" t="s">
        <v>109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 t="shared" si="82"/>
        <v>0</v>
      </c>
    </row>
    <row r="61" spans="1:36" ht="15.75" x14ac:dyDescent="0.25">
      <c r="A61" s="292"/>
      <c r="B61" s="296"/>
      <c r="C61" s="99" t="s">
        <v>110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 t="shared" si="82"/>
        <v>0</v>
      </c>
    </row>
    <row r="62" spans="1:36" ht="15.75" x14ac:dyDescent="0.25">
      <c r="A62" s="292"/>
      <c r="B62" s="296"/>
      <c r="C62" s="99" t="s">
        <v>111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 t="shared" si="82"/>
        <v>0</v>
      </c>
    </row>
    <row r="63" spans="1:36" ht="15.75" x14ac:dyDescent="0.25">
      <c r="A63" s="292"/>
      <c r="B63" s="296"/>
      <c r="C63" s="99" t="s">
        <v>112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 t="shared" si="82"/>
        <v>0</v>
      </c>
    </row>
    <row r="64" spans="1:36" ht="15.75" x14ac:dyDescent="0.25">
      <c r="A64" s="292"/>
      <c r="B64" s="296"/>
      <c r="C64" s="99" t="s">
        <v>113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 t="shared" si="82"/>
        <v>0</v>
      </c>
    </row>
    <row r="65" spans="1:36" ht="16.5" thickBot="1" x14ac:dyDescent="0.3">
      <c r="A65" s="292"/>
      <c r="B65" s="296"/>
      <c r="C65" s="100" t="s">
        <v>114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 t="shared" si="82"/>
        <v>0</v>
      </c>
    </row>
    <row r="66" spans="1:36" ht="18.75" x14ac:dyDescent="0.25">
      <c r="A66" s="292"/>
      <c r="B66" s="297" t="s">
        <v>72</v>
      </c>
      <c r="C66" s="298"/>
      <c r="D66" s="271">
        <f>SUM(D51:D62,D65)</f>
        <v>0</v>
      </c>
      <c r="E66" s="271">
        <f t="shared" ref="E66" si="83">SUM(E51:E62,E65)</f>
        <v>0</v>
      </c>
      <c r="F66" s="271">
        <f t="shared" ref="F66" si="84">SUM(F51:F62,F65)</f>
        <v>0</v>
      </c>
      <c r="G66" s="271">
        <f t="shared" ref="G66" si="85">SUM(G51:G62,G65)</f>
        <v>0</v>
      </c>
      <c r="H66" s="271">
        <f t="shared" ref="H66" si="86">SUM(H51:H62,H65)</f>
        <v>0</v>
      </c>
      <c r="I66" s="271">
        <f t="shared" ref="I66" si="87">SUM(I51:I62,I65)</f>
        <v>0</v>
      </c>
      <c r="J66" s="271">
        <f t="shared" ref="J66" si="88">SUM(J51:J62,J65)</f>
        <v>0</v>
      </c>
      <c r="K66" s="271">
        <f t="shared" ref="K66" si="89">SUM(K51:K62,K65)</f>
        <v>0</v>
      </c>
      <c r="L66" s="271">
        <f t="shared" ref="L66" si="90">SUM(L51:L62,L65)</f>
        <v>0</v>
      </c>
      <c r="M66" s="271">
        <f t="shared" ref="M66" si="91">SUM(M51:M62,M65)</f>
        <v>0</v>
      </c>
      <c r="N66" s="271">
        <f t="shared" ref="N66" si="92">SUM(N51:N62,N65)</f>
        <v>0</v>
      </c>
      <c r="O66" s="271">
        <f t="shared" ref="O66" si="93">SUM(O51:O62,O65)</f>
        <v>0</v>
      </c>
      <c r="P66" s="271">
        <f t="shared" ref="P66" si="94">SUM(P51:P62,P65)</f>
        <v>0</v>
      </c>
      <c r="Q66" s="271">
        <f t="shared" ref="Q66" si="95">SUM(Q51:Q62,Q65)</f>
        <v>0</v>
      </c>
      <c r="R66" s="271">
        <f t="shared" ref="R66" si="96">SUM(R51:R62,R65)</f>
        <v>0</v>
      </c>
      <c r="S66" s="271">
        <f t="shared" ref="S66" si="97">SUM(S51:S62,S65)</f>
        <v>0</v>
      </c>
      <c r="T66" s="271">
        <f t="shared" ref="T66" si="98">SUM(T51:T62,T65)</f>
        <v>0</v>
      </c>
      <c r="U66" s="271">
        <f t="shared" ref="U66" si="99">SUM(U51:U62,U65)</f>
        <v>0</v>
      </c>
      <c r="V66" s="271">
        <f t="shared" ref="V66" si="100">SUM(V51:V62,V65)</f>
        <v>0</v>
      </c>
      <c r="W66" s="271">
        <f t="shared" ref="W66" si="101">SUM(W51:W62,W65)</f>
        <v>0</v>
      </c>
      <c r="X66" s="271">
        <f t="shared" ref="X66" si="102">SUM(X51:X62,X65)</f>
        <v>0</v>
      </c>
      <c r="Y66" s="271">
        <f t="shared" ref="Y66" si="103">SUM(Y51:Y62,Y65)</f>
        <v>0</v>
      </c>
      <c r="Z66" s="271">
        <f t="shared" ref="Z66" si="104">SUM(Z51:Z62,Z65)</f>
        <v>0</v>
      </c>
      <c r="AA66" s="271">
        <f t="shared" ref="AA66" si="105">SUM(AA51:AA62,AA65)</f>
        <v>0</v>
      </c>
      <c r="AB66" s="271">
        <f t="shared" ref="AB66" si="106">SUM(AB51:AB62,AB65)</f>
        <v>0</v>
      </c>
      <c r="AC66" s="271">
        <f t="shared" ref="AC66" si="107">SUM(AC51:AC62,AC65)</f>
        <v>0</v>
      </c>
      <c r="AD66" s="271">
        <f t="shared" ref="AD66" si="108">SUM(AD51:AD62,AD65)</f>
        <v>0</v>
      </c>
      <c r="AE66" s="271">
        <f t="shared" ref="AE66" si="109">SUM(AE51:AE62,AE65)</f>
        <v>0</v>
      </c>
      <c r="AF66" s="271">
        <f t="shared" ref="AF66" si="110">SUM(AF51:AF62,AF65)</f>
        <v>0</v>
      </c>
      <c r="AG66" s="271">
        <f t="shared" ref="AG66" si="111">SUM(AG51:AG62,AG65)</f>
        <v>0</v>
      </c>
      <c r="AH66" s="271">
        <f t="shared" ref="AH66" si="112">SUM(AH51:AH62,AH65)</f>
        <v>0</v>
      </c>
      <c r="AI66" s="150">
        <f t="shared" si="82"/>
        <v>0</v>
      </c>
    </row>
    <row r="67" spans="1:36" ht="18.75" x14ac:dyDescent="0.25">
      <c r="A67" s="292"/>
      <c r="B67" s="299" t="s">
        <v>71</v>
      </c>
      <c r="C67" s="300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 t="shared" si="82"/>
        <v>0</v>
      </c>
    </row>
    <row r="68" spans="1:36" ht="18.75" x14ac:dyDescent="0.25">
      <c r="A68" s="292"/>
      <c r="B68" s="301" t="s">
        <v>115</v>
      </c>
      <c r="C68" s="302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 t="shared" si="82"/>
        <v>11500</v>
      </c>
    </row>
    <row r="69" spans="1:36" ht="18.75" x14ac:dyDescent="0.25">
      <c r="A69" s="292"/>
      <c r="B69" s="301" t="s">
        <v>125</v>
      </c>
      <c r="C69" s="302"/>
      <c r="D69" s="104">
        <f t="shared" ref="D69:F69" si="113">D68-D67</f>
        <v>500</v>
      </c>
      <c r="E69" s="104">
        <f t="shared" si="113"/>
        <v>500</v>
      </c>
      <c r="F69" s="104">
        <f t="shared" si="113"/>
        <v>500</v>
      </c>
      <c r="G69" s="104"/>
      <c r="H69" s="104"/>
      <c r="I69" s="104">
        <f t="shared" ref="I69:M69" si="114">I68-I67</f>
        <v>500</v>
      </c>
      <c r="J69" s="104">
        <f t="shared" si="114"/>
        <v>500</v>
      </c>
      <c r="K69" s="104">
        <f t="shared" si="114"/>
        <v>500</v>
      </c>
      <c r="L69" s="104">
        <f t="shared" si="114"/>
        <v>500</v>
      </c>
      <c r="M69" s="104">
        <f t="shared" si="114"/>
        <v>500</v>
      </c>
      <c r="N69" s="104"/>
      <c r="O69" s="104"/>
      <c r="P69" s="104">
        <f t="shared" ref="P69:AH69" si="115">P68-P67</f>
        <v>500</v>
      </c>
      <c r="Q69" s="104">
        <f t="shared" si="115"/>
        <v>500</v>
      </c>
      <c r="R69" s="104">
        <f t="shared" si="115"/>
        <v>500</v>
      </c>
      <c r="S69" s="104">
        <f t="shared" si="115"/>
        <v>500</v>
      </c>
      <c r="T69" s="104">
        <f t="shared" si="115"/>
        <v>500</v>
      </c>
      <c r="U69" s="104"/>
      <c r="V69" s="104"/>
      <c r="W69" s="104">
        <f t="shared" si="115"/>
        <v>500</v>
      </c>
      <c r="X69" s="104">
        <f t="shared" si="115"/>
        <v>500</v>
      </c>
      <c r="Y69" s="104">
        <f t="shared" si="115"/>
        <v>500</v>
      </c>
      <c r="Z69" s="104">
        <f t="shared" si="115"/>
        <v>500</v>
      </c>
      <c r="AA69" s="104">
        <f t="shared" si="115"/>
        <v>500</v>
      </c>
      <c r="AB69" s="104"/>
      <c r="AC69" s="104"/>
      <c r="AD69" s="104">
        <f t="shared" si="115"/>
        <v>500</v>
      </c>
      <c r="AE69" s="104">
        <f t="shared" si="115"/>
        <v>500</v>
      </c>
      <c r="AF69" s="104">
        <f t="shared" si="115"/>
        <v>500</v>
      </c>
      <c r="AG69" s="104">
        <f t="shared" si="115"/>
        <v>500</v>
      </c>
      <c r="AH69" s="104">
        <f t="shared" si="115"/>
        <v>500</v>
      </c>
      <c r="AI69" s="153">
        <f t="shared" si="82"/>
        <v>11500</v>
      </c>
    </row>
    <row r="70" spans="1:36" ht="18.75" x14ac:dyDescent="0.25">
      <c r="A70" s="292"/>
      <c r="B70" s="301" t="s">
        <v>197</v>
      </c>
      <c r="C70" s="302"/>
      <c r="D70" s="104">
        <f>D68-D66</f>
        <v>500</v>
      </c>
      <c r="E70" s="104">
        <f t="shared" ref="E70:F70" si="116">E68-E66</f>
        <v>500</v>
      </c>
      <c r="F70" s="104">
        <f t="shared" si="116"/>
        <v>500</v>
      </c>
      <c r="G70" s="104"/>
      <c r="H70" s="104"/>
      <c r="I70" s="104">
        <f t="shared" ref="I70:M70" si="117">I68-I66</f>
        <v>500</v>
      </c>
      <c r="J70" s="104">
        <f t="shared" si="117"/>
        <v>500</v>
      </c>
      <c r="K70" s="104">
        <f t="shared" si="117"/>
        <v>500</v>
      </c>
      <c r="L70" s="104">
        <f t="shared" si="117"/>
        <v>500</v>
      </c>
      <c r="M70" s="104">
        <f t="shared" si="117"/>
        <v>500</v>
      </c>
      <c r="N70" s="104"/>
      <c r="O70" s="104"/>
      <c r="P70" s="104">
        <f t="shared" ref="P70:AH70" si="118">P68-P66</f>
        <v>500</v>
      </c>
      <c r="Q70" s="104">
        <f t="shared" si="118"/>
        <v>500</v>
      </c>
      <c r="R70" s="104">
        <f t="shared" si="118"/>
        <v>500</v>
      </c>
      <c r="S70" s="104">
        <f t="shared" si="118"/>
        <v>500</v>
      </c>
      <c r="T70" s="104">
        <f t="shared" si="118"/>
        <v>500</v>
      </c>
      <c r="U70" s="104"/>
      <c r="V70" s="104"/>
      <c r="W70" s="104">
        <f t="shared" si="118"/>
        <v>500</v>
      </c>
      <c r="X70" s="104">
        <f t="shared" si="118"/>
        <v>500</v>
      </c>
      <c r="Y70" s="104">
        <f t="shared" si="118"/>
        <v>500</v>
      </c>
      <c r="Z70" s="104">
        <f t="shared" si="118"/>
        <v>500</v>
      </c>
      <c r="AA70" s="104">
        <f t="shared" si="118"/>
        <v>500</v>
      </c>
      <c r="AB70" s="104"/>
      <c r="AC70" s="104"/>
      <c r="AD70" s="104">
        <f t="shared" si="118"/>
        <v>500</v>
      </c>
      <c r="AE70" s="104">
        <f t="shared" si="118"/>
        <v>500</v>
      </c>
      <c r="AF70" s="104">
        <f t="shared" si="118"/>
        <v>500</v>
      </c>
      <c r="AG70" s="104">
        <f t="shared" si="118"/>
        <v>500</v>
      </c>
      <c r="AH70" s="104">
        <f t="shared" si="118"/>
        <v>500</v>
      </c>
      <c r="AI70" s="153">
        <f t="shared" si="82"/>
        <v>11500</v>
      </c>
    </row>
    <row r="71" spans="1:36" ht="16.5" thickBot="1" x14ac:dyDescent="0.3">
      <c r="A71" s="292"/>
      <c r="B71" s="303" t="s">
        <v>116</v>
      </c>
      <c r="C71" s="304"/>
      <c r="D71" s="104">
        <f>D52+D54+D56+D58+D60+D62</f>
        <v>0</v>
      </c>
      <c r="E71" s="104">
        <f t="shared" ref="E71:F71" si="119">E52+E54+E56+E58+E60+E62</f>
        <v>0</v>
      </c>
      <c r="F71" s="104">
        <f t="shared" si="119"/>
        <v>0</v>
      </c>
      <c r="G71" s="104"/>
      <c r="H71" s="104"/>
      <c r="I71" s="104">
        <f t="shared" ref="I71:M71" si="120">I52+I54+I56+I58+I60+I62</f>
        <v>0</v>
      </c>
      <c r="J71" s="104">
        <f t="shared" si="120"/>
        <v>0</v>
      </c>
      <c r="K71" s="104">
        <f t="shared" si="120"/>
        <v>0</v>
      </c>
      <c r="L71" s="104">
        <f t="shared" si="120"/>
        <v>0</v>
      </c>
      <c r="M71" s="104">
        <f t="shared" si="120"/>
        <v>0</v>
      </c>
      <c r="N71" s="104"/>
      <c r="O71" s="104"/>
      <c r="P71" s="104">
        <f t="shared" ref="P71:AH71" si="121">P52+P54+P56+P58+P60+P62</f>
        <v>0</v>
      </c>
      <c r="Q71" s="104">
        <f t="shared" si="121"/>
        <v>0</v>
      </c>
      <c r="R71" s="104">
        <f t="shared" si="121"/>
        <v>0</v>
      </c>
      <c r="S71" s="104">
        <f t="shared" si="121"/>
        <v>0</v>
      </c>
      <c r="T71" s="104">
        <f t="shared" si="121"/>
        <v>0</v>
      </c>
      <c r="U71" s="104"/>
      <c r="V71" s="104"/>
      <c r="W71" s="104">
        <f t="shared" si="121"/>
        <v>0</v>
      </c>
      <c r="X71" s="104">
        <f t="shared" si="121"/>
        <v>0</v>
      </c>
      <c r="Y71" s="104">
        <f t="shared" si="121"/>
        <v>0</v>
      </c>
      <c r="Z71" s="104">
        <f t="shared" si="121"/>
        <v>0</v>
      </c>
      <c r="AA71" s="104">
        <f t="shared" si="121"/>
        <v>0</v>
      </c>
      <c r="AB71" s="104"/>
      <c r="AC71" s="104"/>
      <c r="AD71" s="104">
        <f t="shared" si="121"/>
        <v>0</v>
      </c>
      <c r="AE71" s="104">
        <f t="shared" si="121"/>
        <v>0</v>
      </c>
      <c r="AF71" s="104">
        <f t="shared" si="121"/>
        <v>0</v>
      </c>
      <c r="AG71" s="104">
        <f t="shared" si="121"/>
        <v>0</v>
      </c>
      <c r="AH71" s="104">
        <f t="shared" si="121"/>
        <v>0</v>
      </c>
      <c r="AI71" s="149">
        <f t="shared" si="82"/>
        <v>0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 t="shared" ref="AI73:AI94" si="122">SUM(D73:AH73)</f>
        <v>0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 t="shared" si="122"/>
        <v>0</v>
      </c>
    </row>
    <row r="75" spans="1:36" ht="15.75" x14ac:dyDescent="0.25">
      <c r="A75" s="306"/>
      <c r="B75" s="296"/>
      <c r="C75" s="99" t="s">
        <v>103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 t="shared" si="122"/>
        <v>0</v>
      </c>
    </row>
    <row r="76" spans="1:36" ht="15.75" x14ac:dyDescent="0.25">
      <c r="A76" s="306"/>
      <c r="B76" s="296"/>
      <c r="C76" s="99" t="s">
        <v>117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 t="shared" si="122"/>
        <v>0</v>
      </c>
    </row>
    <row r="77" spans="1:36" ht="15.75" x14ac:dyDescent="0.25">
      <c r="A77" s="306"/>
      <c r="B77" s="296"/>
      <c r="C77" s="99" t="s">
        <v>118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 t="shared" si="122"/>
        <v>0</v>
      </c>
    </row>
    <row r="78" spans="1:36" ht="15.75" x14ac:dyDescent="0.25">
      <c r="A78" s="306"/>
      <c r="B78" s="296"/>
      <c r="C78" s="99" t="s">
        <v>104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 t="shared" si="122"/>
        <v>0</v>
      </c>
    </row>
    <row r="79" spans="1:36" ht="15.75" x14ac:dyDescent="0.25">
      <c r="A79" s="306"/>
      <c r="B79" s="296"/>
      <c r="C79" s="99" t="s">
        <v>105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 t="shared" si="122"/>
        <v>0</v>
      </c>
    </row>
    <row r="80" spans="1:36" ht="15.75" x14ac:dyDescent="0.25">
      <c r="A80" s="306"/>
      <c r="B80" s="296"/>
      <c r="C80" s="99" t="s">
        <v>106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 t="shared" si="122"/>
        <v>0</v>
      </c>
    </row>
    <row r="81" spans="1:36" ht="15.75" x14ac:dyDescent="0.25">
      <c r="A81" s="306"/>
      <c r="B81" s="296"/>
      <c r="C81" s="99" t="s">
        <v>107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 t="shared" si="122"/>
        <v>0</v>
      </c>
    </row>
    <row r="82" spans="1:36" ht="15.75" x14ac:dyDescent="0.25">
      <c r="A82" s="306"/>
      <c r="B82" s="296"/>
      <c r="C82" s="99" t="s">
        <v>108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 t="shared" si="122"/>
        <v>0</v>
      </c>
    </row>
    <row r="83" spans="1:36" ht="15.75" x14ac:dyDescent="0.25">
      <c r="A83" s="306"/>
      <c r="B83" s="296"/>
      <c r="C83" s="99" t="s">
        <v>109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 t="shared" si="122"/>
        <v>0</v>
      </c>
    </row>
    <row r="84" spans="1:36" ht="15.75" x14ac:dyDescent="0.25">
      <c r="A84" s="306"/>
      <c r="B84" s="296"/>
      <c r="C84" s="99" t="s">
        <v>110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 t="shared" si="122"/>
        <v>0</v>
      </c>
    </row>
    <row r="85" spans="1:36" ht="15.75" x14ac:dyDescent="0.25">
      <c r="A85" s="306"/>
      <c r="B85" s="296"/>
      <c r="C85" s="99" t="s">
        <v>111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 t="shared" si="122"/>
        <v>0</v>
      </c>
    </row>
    <row r="86" spans="1:36" ht="15.75" x14ac:dyDescent="0.25">
      <c r="A86" s="306"/>
      <c r="B86" s="296"/>
      <c r="C86" s="99" t="s">
        <v>112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 t="shared" si="122"/>
        <v>0</v>
      </c>
    </row>
    <row r="87" spans="1:36" ht="15.75" x14ac:dyDescent="0.25">
      <c r="A87" s="306"/>
      <c r="B87" s="296"/>
      <c r="C87" s="99" t="s">
        <v>113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 t="shared" si="122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 t="shared" si="122"/>
        <v>0</v>
      </c>
    </row>
    <row r="89" spans="1:36" ht="18.75" x14ac:dyDescent="0.25">
      <c r="A89" s="306"/>
      <c r="B89" s="297" t="s">
        <v>72</v>
      </c>
      <c r="C89" s="298"/>
      <c r="D89" s="271">
        <f>SUM(D74:D85,D88)</f>
        <v>0</v>
      </c>
      <c r="E89" s="271">
        <f t="shared" ref="E89" si="123">SUM(E74:E85,E88)</f>
        <v>0</v>
      </c>
      <c r="F89" s="271">
        <f t="shared" ref="F89" si="124">SUM(F74:F85,F88)</f>
        <v>0</v>
      </c>
      <c r="G89" s="271">
        <f t="shared" ref="G89" si="125">SUM(G74:G85,G88)</f>
        <v>0</v>
      </c>
      <c r="H89" s="271">
        <f t="shared" ref="H89" si="126">SUM(H74:H85,H88)</f>
        <v>0</v>
      </c>
      <c r="I89" s="271">
        <f t="shared" ref="I89" si="127">SUM(I74:I85,I88)</f>
        <v>0</v>
      </c>
      <c r="J89" s="271">
        <f t="shared" ref="J89" si="128">SUM(J74:J85,J88)</f>
        <v>0</v>
      </c>
      <c r="K89" s="271">
        <f t="shared" ref="K89" si="129">SUM(K74:K85,K88)</f>
        <v>0</v>
      </c>
      <c r="L89" s="271">
        <f t="shared" ref="L89" si="130">SUM(L74:L85,L88)</f>
        <v>0</v>
      </c>
      <c r="M89" s="271">
        <f t="shared" ref="M89" si="131">SUM(M74:M85,M88)</f>
        <v>0</v>
      </c>
      <c r="N89" s="271">
        <f t="shared" ref="N89" si="132">SUM(N74:N85,N88)</f>
        <v>0</v>
      </c>
      <c r="O89" s="271">
        <f t="shared" ref="O89" si="133">SUM(O74:O85,O88)</f>
        <v>0</v>
      </c>
      <c r="P89" s="271">
        <f t="shared" ref="P89" si="134">SUM(P74:P85,P88)</f>
        <v>0</v>
      </c>
      <c r="Q89" s="271">
        <f t="shared" ref="Q89" si="135">SUM(Q74:Q85,Q88)</f>
        <v>0</v>
      </c>
      <c r="R89" s="271">
        <f t="shared" ref="R89" si="136">SUM(R74:R85,R88)</f>
        <v>0</v>
      </c>
      <c r="S89" s="271">
        <f t="shared" ref="S89" si="137">SUM(S74:S85,S88)</f>
        <v>0</v>
      </c>
      <c r="T89" s="271">
        <f t="shared" ref="T89" si="138">SUM(T74:T85,T88)</f>
        <v>0</v>
      </c>
      <c r="U89" s="271">
        <f t="shared" ref="U89" si="139">SUM(U74:U85,U88)</f>
        <v>0</v>
      </c>
      <c r="V89" s="271">
        <f t="shared" ref="V89" si="140">SUM(V74:V85,V88)</f>
        <v>0</v>
      </c>
      <c r="W89" s="271">
        <f t="shared" ref="W89" si="141">SUM(W74:W85,W88)</f>
        <v>0</v>
      </c>
      <c r="X89" s="271">
        <f t="shared" ref="X89" si="142">SUM(X74:X85,X88)</f>
        <v>0</v>
      </c>
      <c r="Y89" s="271">
        <f t="shared" ref="Y89" si="143">SUM(Y74:Y85,Y88)</f>
        <v>0</v>
      </c>
      <c r="Z89" s="271">
        <f t="shared" ref="Z89" si="144">SUM(Z74:Z85,Z88)</f>
        <v>0</v>
      </c>
      <c r="AA89" s="271">
        <f t="shared" ref="AA89" si="145">SUM(AA74:AA85,AA88)</f>
        <v>0</v>
      </c>
      <c r="AB89" s="271">
        <f t="shared" ref="AB89" si="146">SUM(AB74:AB85,AB88)</f>
        <v>0</v>
      </c>
      <c r="AC89" s="271">
        <f t="shared" ref="AC89" si="147">SUM(AC74:AC85,AC88)</f>
        <v>0</v>
      </c>
      <c r="AD89" s="271">
        <f t="shared" ref="AD89" si="148">SUM(AD74:AD85,AD88)</f>
        <v>0</v>
      </c>
      <c r="AE89" s="271">
        <f t="shared" ref="AE89" si="149">SUM(AE74:AE85,AE88)</f>
        <v>0</v>
      </c>
      <c r="AF89" s="271">
        <f t="shared" ref="AF89" si="150">SUM(AF74:AF85,AF88)</f>
        <v>0</v>
      </c>
      <c r="AG89" s="271">
        <f t="shared" ref="AG89" si="151">SUM(AG74:AG85,AG88)</f>
        <v>0</v>
      </c>
      <c r="AH89" s="271">
        <f t="shared" ref="AH89" si="152">SUM(AH74:AH85,AH88)</f>
        <v>0</v>
      </c>
      <c r="AI89" s="150">
        <f t="shared" si="122"/>
        <v>0</v>
      </c>
    </row>
    <row r="90" spans="1:36" ht="18.75" x14ac:dyDescent="0.25">
      <c r="A90" s="306"/>
      <c r="B90" s="299" t="s">
        <v>71</v>
      </c>
      <c r="C90" s="300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 t="shared" si="122"/>
        <v>0</v>
      </c>
    </row>
    <row r="91" spans="1:36" ht="18.75" x14ac:dyDescent="0.25">
      <c r="A91" s="306"/>
      <c r="B91" s="301" t="s">
        <v>115</v>
      </c>
      <c r="C91" s="302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 t="shared" si="122"/>
        <v>10350</v>
      </c>
    </row>
    <row r="92" spans="1:36" ht="18.75" x14ac:dyDescent="0.25">
      <c r="A92" s="306"/>
      <c r="B92" s="301" t="s">
        <v>125</v>
      </c>
      <c r="C92" s="302"/>
      <c r="D92" s="104">
        <f t="shared" ref="D92:M92" si="153">D91-D90</f>
        <v>450</v>
      </c>
      <c r="E92" s="104">
        <f t="shared" ref="E92:F92" si="154">E91-E90</f>
        <v>450</v>
      </c>
      <c r="F92" s="104">
        <f t="shared" si="154"/>
        <v>450</v>
      </c>
      <c r="G92" s="104"/>
      <c r="H92" s="104"/>
      <c r="I92" s="104">
        <f t="shared" si="153"/>
        <v>450</v>
      </c>
      <c r="J92" s="104">
        <f t="shared" si="153"/>
        <v>450</v>
      </c>
      <c r="K92" s="104">
        <f t="shared" si="153"/>
        <v>450</v>
      </c>
      <c r="L92" s="104">
        <f t="shared" si="153"/>
        <v>450</v>
      </c>
      <c r="M92" s="104">
        <f t="shared" si="153"/>
        <v>450</v>
      </c>
      <c r="N92" s="104"/>
      <c r="O92" s="104"/>
      <c r="P92" s="104">
        <f t="shared" ref="P92:AH92" si="155">P91-P90</f>
        <v>450</v>
      </c>
      <c r="Q92" s="104">
        <f t="shared" si="155"/>
        <v>450</v>
      </c>
      <c r="R92" s="104">
        <f t="shared" si="155"/>
        <v>450</v>
      </c>
      <c r="S92" s="104">
        <f t="shared" si="155"/>
        <v>450</v>
      </c>
      <c r="T92" s="104">
        <f t="shared" si="155"/>
        <v>450</v>
      </c>
      <c r="U92" s="104"/>
      <c r="V92" s="104"/>
      <c r="W92" s="104">
        <f t="shared" si="155"/>
        <v>450</v>
      </c>
      <c r="X92" s="104">
        <f t="shared" si="155"/>
        <v>450</v>
      </c>
      <c r="Y92" s="104">
        <f t="shared" si="155"/>
        <v>450</v>
      </c>
      <c r="Z92" s="104">
        <f t="shared" si="155"/>
        <v>450</v>
      </c>
      <c r="AA92" s="104">
        <f t="shared" si="155"/>
        <v>450</v>
      </c>
      <c r="AB92" s="104"/>
      <c r="AC92" s="104"/>
      <c r="AD92" s="104">
        <f t="shared" si="155"/>
        <v>450</v>
      </c>
      <c r="AE92" s="104">
        <f t="shared" si="155"/>
        <v>450</v>
      </c>
      <c r="AF92" s="104">
        <f t="shared" si="155"/>
        <v>450</v>
      </c>
      <c r="AG92" s="104">
        <f t="shared" si="155"/>
        <v>450</v>
      </c>
      <c r="AH92" s="104">
        <f t="shared" si="155"/>
        <v>450</v>
      </c>
      <c r="AI92" s="153">
        <f t="shared" si="122"/>
        <v>10350</v>
      </c>
    </row>
    <row r="93" spans="1:36" ht="18.75" x14ac:dyDescent="0.25">
      <c r="A93" s="306"/>
      <c r="B93" s="301" t="s">
        <v>197</v>
      </c>
      <c r="C93" s="302"/>
      <c r="D93" s="104">
        <f t="shared" ref="D93:F93" si="156">D91-D89</f>
        <v>450</v>
      </c>
      <c r="E93" s="104">
        <f t="shared" si="156"/>
        <v>450</v>
      </c>
      <c r="F93" s="104">
        <f t="shared" si="156"/>
        <v>450</v>
      </c>
      <c r="G93" s="104"/>
      <c r="H93" s="104"/>
      <c r="I93" s="104">
        <f t="shared" ref="I93:M93" si="157">I91-I89</f>
        <v>450</v>
      </c>
      <c r="J93" s="104">
        <f t="shared" si="157"/>
        <v>450</v>
      </c>
      <c r="K93" s="104">
        <f t="shared" si="157"/>
        <v>450</v>
      </c>
      <c r="L93" s="104">
        <f t="shared" si="157"/>
        <v>450</v>
      </c>
      <c r="M93" s="104">
        <f t="shared" si="157"/>
        <v>450</v>
      </c>
      <c r="N93" s="104"/>
      <c r="O93" s="104"/>
      <c r="P93" s="104">
        <f t="shared" ref="P93:AH93" si="158">P91-P89</f>
        <v>450</v>
      </c>
      <c r="Q93" s="104">
        <f t="shared" si="158"/>
        <v>450</v>
      </c>
      <c r="R93" s="104">
        <f t="shared" si="158"/>
        <v>450</v>
      </c>
      <c r="S93" s="104">
        <f t="shared" si="158"/>
        <v>450</v>
      </c>
      <c r="T93" s="104">
        <f t="shared" si="158"/>
        <v>450</v>
      </c>
      <c r="U93" s="104"/>
      <c r="V93" s="104"/>
      <c r="W93" s="104">
        <f t="shared" si="158"/>
        <v>450</v>
      </c>
      <c r="X93" s="104">
        <f t="shared" si="158"/>
        <v>450</v>
      </c>
      <c r="Y93" s="104">
        <f t="shared" si="158"/>
        <v>450</v>
      </c>
      <c r="Z93" s="104">
        <f t="shared" si="158"/>
        <v>450</v>
      </c>
      <c r="AA93" s="104">
        <f t="shared" si="158"/>
        <v>450</v>
      </c>
      <c r="AB93" s="104"/>
      <c r="AC93" s="104"/>
      <c r="AD93" s="104">
        <f t="shared" si="158"/>
        <v>450</v>
      </c>
      <c r="AE93" s="104">
        <f t="shared" si="158"/>
        <v>450</v>
      </c>
      <c r="AF93" s="104">
        <f t="shared" si="158"/>
        <v>450</v>
      </c>
      <c r="AG93" s="104">
        <f t="shared" si="158"/>
        <v>450</v>
      </c>
      <c r="AH93" s="104">
        <f t="shared" si="158"/>
        <v>450</v>
      </c>
      <c r="AI93" s="153">
        <f t="shared" si="122"/>
        <v>10350</v>
      </c>
    </row>
    <row r="94" spans="1:36" ht="16.5" thickBot="1" x14ac:dyDescent="0.3">
      <c r="A94" s="306"/>
      <c r="B94" s="303" t="s">
        <v>116</v>
      </c>
      <c r="C94" s="304"/>
      <c r="D94" s="104">
        <f t="shared" ref="D94:F94" si="159">D75+D77+D79+D81+D83+D85</f>
        <v>0</v>
      </c>
      <c r="E94" s="104">
        <f t="shared" si="159"/>
        <v>0</v>
      </c>
      <c r="F94" s="104">
        <f t="shared" si="159"/>
        <v>0</v>
      </c>
      <c r="G94" s="104"/>
      <c r="H94" s="104"/>
      <c r="I94" s="104">
        <f t="shared" ref="I94:M94" si="160">I75+I77+I79+I81+I83+I85</f>
        <v>0</v>
      </c>
      <c r="J94" s="104">
        <f t="shared" si="160"/>
        <v>0</v>
      </c>
      <c r="K94" s="104">
        <f t="shared" si="160"/>
        <v>0</v>
      </c>
      <c r="L94" s="104">
        <f t="shared" si="160"/>
        <v>0</v>
      </c>
      <c r="M94" s="104">
        <f t="shared" si="160"/>
        <v>0</v>
      </c>
      <c r="N94" s="104"/>
      <c r="O94" s="104"/>
      <c r="P94" s="104">
        <f t="shared" ref="P94:AH94" si="161">P75+P77+P79+P81+P83+P85</f>
        <v>0</v>
      </c>
      <c r="Q94" s="104">
        <f t="shared" si="161"/>
        <v>0</v>
      </c>
      <c r="R94" s="104">
        <f t="shared" si="161"/>
        <v>0</v>
      </c>
      <c r="S94" s="104">
        <f t="shared" si="161"/>
        <v>0</v>
      </c>
      <c r="T94" s="104">
        <f t="shared" si="161"/>
        <v>0</v>
      </c>
      <c r="U94" s="104"/>
      <c r="V94" s="104"/>
      <c r="W94" s="104">
        <f t="shared" si="161"/>
        <v>0</v>
      </c>
      <c r="X94" s="104">
        <f t="shared" si="161"/>
        <v>0</v>
      </c>
      <c r="Y94" s="104">
        <f t="shared" si="161"/>
        <v>0</v>
      </c>
      <c r="Z94" s="104">
        <f t="shared" si="161"/>
        <v>0</v>
      </c>
      <c r="AA94" s="104">
        <f t="shared" si="161"/>
        <v>0</v>
      </c>
      <c r="AB94" s="104"/>
      <c r="AC94" s="104"/>
      <c r="AD94" s="104">
        <f t="shared" si="161"/>
        <v>0</v>
      </c>
      <c r="AE94" s="104">
        <f t="shared" si="161"/>
        <v>0</v>
      </c>
      <c r="AF94" s="104">
        <f t="shared" si="161"/>
        <v>0</v>
      </c>
      <c r="AG94" s="104">
        <f t="shared" si="161"/>
        <v>0</v>
      </c>
      <c r="AH94" s="104">
        <f t="shared" si="161"/>
        <v>0</v>
      </c>
      <c r="AI94" s="149">
        <f t="shared" si="122"/>
        <v>0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 t="shared" ref="AI96:AI117" si="162">SUM(D96:AH96)</f>
        <v>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 t="shared" si="162"/>
        <v>0</v>
      </c>
    </row>
    <row r="98" spans="1:35" ht="15.75" x14ac:dyDescent="0.25">
      <c r="A98" s="292"/>
      <c r="B98" s="296"/>
      <c r="C98" s="99" t="s">
        <v>103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 t="shared" si="162"/>
        <v>0</v>
      </c>
    </row>
    <row r="99" spans="1:35" ht="15.75" x14ac:dyDescent="0.25">
      <c r="A99" s="292"/>
      <c r="B99" s="296"/>
      <c r="C99" s="99" t="s">
        <v>117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 t="shared" si="162"/>
        <v>0</v>
      </c>
    </row>
    <row r="100" spans="1:35" ht="15.75" x14ac:dyDescent="0.25">
      <c r="A100" s="292"/>
      <c r="B100" s="296"/>
      <c r="C100" s="99" t="s">
        <v>118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 t="shared" si="162"/>
        <v>0</v>
      </c>
    </row>
    <row r="101" spans="1:35" ht="15.75" x14ac:dyDescent="0.25">
      <c r="A101" s="292"/>
      <c r="B101" s="296"/>
      <c r="C101" s="99" t="s">
        <v>104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 t="shared" si="162"/>
        <v>0</v>
      </c>
    </row>
    <row r="102" spans="1:35" ht="15.75" x14ac:dyDescent="0.25">
      <c r="A102" s="292"/>
      <c r="B102" s="296"/>
      <c r="C102" s="99" t="s">
        <v>105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 t="shared" si="162"/>
        <v>0</v>
      </c>
    </row>
    <row r="103" spans="1:35" ht="15.75" x14ac:dyDescent="0.25">
      <c r="A103" s="292"/>
      <c r="B103" s="296"/>
      <c r="C103" s="99" t="s">
        <v>106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 t="shared" si="162"/>
        <v>0</v>
      </c>
    </row>
    <row r="104" spans="1:35" ht="15.75" x14ac:dyDescent="0.25">
      <c r="A104" s="292"/>
      <c r="B104" s="296"/>
      <c r="C104" s="99" t="s">
        <v>107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 t="shared" si="162"/>
        <v>0</v>
      </c>
    </row>
    <row r="105" spans="1:35" ht="15.75" x14ac:dyDescent="0.25">
      <c r="A105" s="292"/>
      <c r="B105" s="296"/>
      <c r="C105" s="99" t="s">
        <v>108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 t="shared" si="162"/>
        <v>0</v>
      </c>
    </row>
    <row r="106" spans="1:35" ht="15.75" x14ac:dyDescent="0.25">
      <c r="A106" s="292"/>
      <c r="B106" s="296"/>
      <c r="C106" s="99" t="s">
        <v>109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 t="shared" si="162"/>
        <v>0</v>
      </c>
    </row>
    <row r="107" spans="1:35" ht="15.75" x14ac:dyDescent="0.25">
      <c r="A107" s="292"/>
      <c r="B107" s="296"/>
      <c r="C107" s="99" t="s">
        <v>110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 t="shared" si="162"/>
        <v>0</v>
      </c>
    </row>
    <row r="108" spans="1:35" ht="15.75" x14ac:dyDescent="0.25">
      <c r="A108" s="292"/>
      <c r="B108" s="296"/>
      <c r="C108" s="99" t="s">
        <v>111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 t="shared" si="162"/>
        <v>0</v>
      </c>
    </row>
    <row r="109" spans="1:35" ht="15.75" x14ac:dyDescent="0.25">
      <c r="A109" s="292"/>
      <c r="B109" s="296"/>
      <c r="C109" s="99" t="s">
        <v>112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 t="shared" si="162"/>
        <v>0</v>
      </c>
    </row>
    <row r="110" spans="1:35" ht="15.75" x14ac:dyDescent="0.25">
      <c r="A110" s="292"/>
      <c r="B110" s="296"/>
      <c r="C110" s="99" t="s">
        <v>113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 t="shared" si="162"/>
        <v>0</v>
      </c>
    </row>
    <row r="111" spans="1:35" ht="16.5" thickBot="1" x14ac:dyDescent="0.3">
      <c r="A111" s="292"/>
      <c r="B111" s="296"/>
      <c r="C111" s="100" t="s">
        <v>114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 t="shared" si="162"/>
        <v>0</v>
      </c>
    </row>
    <row r="112" spans="1:35" ht="18.75" x14ac:dyDescent="0.25">
      <c r="A112" s="292"/>
      <c r="B112" s="297" t="s">
        <v>72</v>
      </c>
      <c r="C112" s="298"/>
      <c r="D112" s="271">
        <f>SUM(D97:D108,D111)</f>
        <v>0</v>
      </c>
      <c r="E112" s="271">
        <f t="shared" ref="E112" si="163">SUM(E97:E108,E111)</f>
        <v>0</v>
      </c>
      <c r="F112" s="271">
        <f t="shared" ref="F112" si="164">SUM(F97:F108,F111)</f>
        <v>0</v>
      </c>
      <c r="G112" s="271">
        <f t="shared" ref="G112" si="165">SUM(G97:G108,G111)</f>
        <v>0</v>
      </c>
      <c r="H112" s="271">
        <f t="shared" ref="H112" si="166">SUM(H97:H108,H111)</f>
        <v>0</v>
      </c>
      <c r="I112" s="271">
        <f t="shared" ref="I112" si="167">SUM(I97:I108,I111)</f>
        <v>0</v>
      </c>
      <c r="J112" s="271">
        <f t="shared" ref="J112" si="168">SUM(J97:J108,J111)</f>
        <v>0</v>
      </c>
      <c r="K112" s="271">
        <f t="shared" ref="K112" si="169">SUM(K97:K108,K111)</f>
        <v>0</v>
      </c>
      <c r="L112" s="271">
        <f t="shared" ref="L112" si="170">SUM(L97:L108,L111)</f>
        <v>0</v>
      </c>
      <c r="M112" s="271">
        <f t="shared" ref="M112" si="171">SUM(M97:M108,M111)</f>
        <v>0</v>
      </c>
      <c r="N112" s="271">
        <f t="shared" ref="N112" si="172">SUM(N97:N108,N111)</f>
        <v>0</v>
      </c>
      <c r="O112" s="271">
        <f t="shared" ref="O112" si="173">SUM(O97:O108,O111)</f>
        <v>0</v>
      </c>
      <c r="P112" s="271">
        <f t="shared" ref="P112" si="174">SUM(P97:P108,P111)</f>
        <v>0</v>
      </c>
      <c r="Q112" s="271">
        <f t="shared" ref="Q112" si="175">SUM(Q97:Q108,Q111)</f>
        <v>0</v>
      </c>
      <c r="R112" s="271">
        <f t="shared" ref="R112" si="176">SUM(R97:R108,R111)</f>
        <v>0</v>
      </c>
      <c r="S112" s="271">
        <f t="shared" ref="S112" si="177">SUM(S97:S108,S111)</f>
        <v>0</v>
      </c>
      <c r="T112" s="271">
        <f t="shared" ref="T112" si="178">SUM(T97:T108,T111)</f>
        <v>0</v>
      </c>
      <c r="U112" s="271">
        <f t="shared" ref="U112" si="179">SUM(U97:U108,U111)</f>
        <v>0</v>
      </c>
      <c r="V112" s="271">
        <f t="shared" ref="V112" si="180">SUM(V97:V108,V111)</f>
        <v>0</v>
      </c>
      <c r="W112" s="271">
        <f t="shared" ref="W112" si="181">SUM(W97:W108,W111)</f>
        <v>0</v>
      </c>
      <c r="X112" s="271">
        <f t="shared" ref="X112" si="182">SUM(X97:X108,X111)</f>
        <v>0</v>
      </c>
      <c r="Y112" s="271">
        <f t="shared" ref="Y112" si="183">SUM(Y97:Y108,Y111)</f>
        <v>0</v>
      </c>
      <c r="Z112" s="271">
        <f t="shared" ref="Z112" si="184">SUM(Z97:Z108,Z111)</f>
        <v>0</v>
      </c>
      <c r="AA112" s="271">
        <f t="shared" ref="AA112" si="185">SUM(AA97:AA108,AA111)</f>
        <v>0</v>
      </c>
      <c r="AB112" s="271">
        <f t="shared" ref="AB112" si="186">SUM(AB97:AB108,AB111)</f>
        <v>0</v>
      </c>
      <c r="AC112" s="271">
        <f t="shared" ref="AC112" si="187">SUM(AC97:AC108,AC111)</f>
        <v>0</v>
      </c>
      <c r="AD112" s="271">
        <f t="shared" ref="AD112" si="188">SUM(AD97:AD108,AD111)</f>
        <v>0</v>
      </c>
      <c r="AE112" s="271">
        <f t="shared" ref="AE112" si="189">SUM(AE97:AE108,AE111)</f>
        <v>0</v>
      </c>
      <c r="AF112" s="271">
        <f t="shared" ref="AF112" si="190">SUM(AF97:AF108,AF111)</f>
        <v>0</v>
      </c>
      <c r="AG112" s="271">
        <f t="shared" ref="AG112" si="191">SUM(AG97:AG108,AG111)</f>
        <v>0</v>
      </c>
      <c r="AH112" s="271">
        <f t="shared" ref="AH112" si="192">SUM(AH97:AH108,AH111)</f>
        <v>0</v>
      </c>
      <c r="AI112" s="150">
        <f t="shared" si="162"/>
        <v>0</v>
      </c>
    </row>
    <row r="113" spans="1:36" ht="18.75" x14ac:dyDescent="0.25">
      <c r="A113" s="292"/>
      <c r="B113" s="299" t="s">
        <v>71</v>
      </c>
      <c r="C113" s="300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 t="shared" si="162"/>
        <v>0</v>
      </c>
    </row>
    <row r="114" spans="1:36" ht="18.75" x14ac:dyDescent="0.25">
      <c r="A114" s="292"/>
      <c r="B114" s="301" t="s">
        <v>115</v>
      </c>
      <c r="C114" s="302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 t="shared" si="162"/>
        <v>9200</v>
      </c>
    </row>
    <row r="115" spans="1:36" ht="18.75" x14ac:dyDescent="0.25">
      <c r="A115" s="292"/>
      <c r="B115" s="301" t="s">
        <v>125</v>
      </c>
      <c r="C115" s="302"/>
      <c r="D115" s="104">
        <f>D114-D113</f>
        <v>400</v>
      </c>
      <c r="E115" s="104">
        <f t="shared" ref="E115:F115" si="193">E114-E113</f>
        <v>400</v>
      </c>
      <c r="F115" s="104">
        <f t="shared" si="193"/>
        <v>400</v>
      </c>
      <c r="G115" s="104"/>
      <c r="H115" s="104"/>
      <c r="I115" s="104">
        <f t="shared" ref="I115:M115" si="194">I114-I113</f>
        <v>400</v>
      </c>
      <c r="J115" s="104">
        <f t="shared" si="194"/>
        <v>400</v>
      </c>
      <c r="K115" s="104">
        <f t="shared" si="194"/>
        <v>400</v>
      </c>
      <c r="L115" s="104">
        <f t="shared" si="194"/>
        <v>400</v>
      </c>
      <c r="M115" s="104">
        <f t="shared" si="194"/>
        <v>400</v>
      </c>
      <c r="N115" s="104"/>
      <c r="O115" s="104"/>
      <c r="P115" s="104">
        <f t="shared" ref="P115:AH115" si="195">P114-P113</f>
        <v>400</v>
      </c>
      <c r="Q115" s="104">
        <f t="shared" si="195"/>
        <v>400</v>
      </c>
      <c r="R115" s="104">
        <f t="shared" si="195"/>
        <v>400</v>
      </c>
      <c r="S115" s="104">
        <f t="shared" si="195"/>
        <v>400</v>
      </c>
      <c r="T115" s="104">
        <f t="shared" si="195"/>
        <v>400</v>
      </c>
      <c r="U115" s="104"/>
      <c r="V115" s="104"/>
      <c r="W115" s="104">
        <f t="shared" si="195"/>
        <v>400</v>
      </c>
      <c r="X115" s="104">
        <f t="shared" si="195"/>
        <v>400</v>
      </c>
      <c r="Y115" s="104">
        <f t="shared" si="195"/>
        <v>400</v>
      </c>
      <c r="Z115" s="104">
        <f t="shared" si="195"/>
        <v>400</v>
      </c>
      <c r="AA115" s="104">
        <f t="shared" si="195"/>
        <v>400</v>
      </c>
      <c r="AB115" s="104"/>
      <c r="AC115" s="104"/>
      <c r="AD115" s="104">
        <f t="shared" si="195"/>
        <v>400</v>
      </c>
      <c r="AE115" s="104">
        <f t="shared" si="195"/>
        <v>400</v>
      </c>
      <c r="AF115" s="104">
        <f t="shared" si="195"/>
        <v>400</v>
      </c>
      <c r="AG115" s="104">
        <f t="shared" si="195"/>
        <v>400</v>
      </c>
      <c r="AH115" s="104">
        <f t="shared" si="195"/>
        <v>400</v>
      </c>
      <c r="AI115" s="153">
        <f t="shared" si="162"/>
        <v>9200</v>
      </c>
    </row>
    <row r="116" spans="1:36" ht="18.75" x14ac:dyDescent="0.25">
      <c r="A116" s="292"/>
      <c r="B116" s="301" t="s">
        <v>197</v>
      </c>
      <c r="C116" s="302"/>
      <c r="D116" s="104">
        <f>D114-D112</f>
        <v>400</v>
      </c>
      <c r="E116" s="104">
        <f t="shared" ref="E116:F116" si="196">E114-E112</f>
        <v>400</v>
      </c>
      <c r="F116" s="104">
        <f t="shared" si="196"/>
        <v>400</v>
      </c>
      <c r="G116" s="104"/>
      <c r="H116" s="104"/>
      <c r="I116" s="104">
        <f t="shared" ref="I116:M116" si="197">I114-I112</f>
        <v>400</v>
      </c>
      <c r="J116" s="104">
        <f t="shared" si="197"/>
        <v>400</v>
      </c>
      <c r="K116" s="104">
        <f t="shared" si="197"/>
        <v>400</v>
      </c>
      <c r="L116" s="104">
        <f t="shared" si="197"/>
        <v>400</v>
      </c>
      <c r="M116" s="104">
        <f t="shared" si="197"/>
        <v>400</v>
      </c>
      <c r="N116" s="104"/>
      <c r="O116" s="104"/>
      <c r="P116" s="104">
        <f t="shared" ref="P116:AH116" si="198">P114-P112</f>
        <v>400</v>
      </c>
      <c r="Q116" s="104">
        <f t="shared" si="198"/>
        <v>400</v>
      </c>
      <c r="R116" s="104">
        <f t="shared" si="198"/>
        <v>400</v>
      </c>
      <c r="S116" s="104">
        <f t="shared" si="198"/>
        <v>400</v>
      </c>
      <c r="T116" s="104">
        <f t="shared" si="198"/>
        <v>400</v>
      </c>
      <c r="U116" s="104"/>
      <c r="V116" s="104"/>
      <c r="W116" s="104">
        <f t="shared" si="198"/>
        <v>400</v>
      </c>
      <c r="X116" s="104">
        <f t="shared" si="198"/>
        <v>400</v>
      </c>
      <c r="Y116" s="104">
        <f t="shared" si="198"/>
        <v>400</v>
      </c>
      <c r="Z116" s="104">
        <f t="shared" si="198"/>
        <v>400</v>
      </c>
      <c r="AA116" s="104">
        <f t="shared" si="198"/>
        <v>400</v>
      </c>
      <c r="AB116" s="104"/>
      <c r="AC116" s="104"/>
      <c r="AD116" s="104">
        <f t="shared" si="198"/>
        <v>400</v>
      </c>
      <c r="AE116" s="104">
        <f t="shared" si="198"/>
        <v>400</v>
      </c>
      <c r="AF116" s="104">
        <f t="shared" si="198"/>
        <v>400</v>
      </c>
      <c r="AG116" s="104">
        <f t="shared" si="198"/>
        <v>400</v>
      </c>
      <c r="AH116" s="104">
        <f t="shared" si="198"/>
        <v>400</v>
      </c>
      <c r="AI116" s="153">
        <f t="shared" si="162"/>
        <v>9200</v>
      </c>
    </row>
    <row r="117" spans="1:36" ht="16.5" thickBot="1" x14ac:dyDescent="0.3">
      <c r="A117" s="292"/>
      <c r="B117" s="303" t="s">
        <v>116</v>
      </c>
      <c r="C117" s="304"/>
      <c r="D117" s="104">
        <f>D98+D100+D102+D104+D106+D108</f>
        <v>0</v>
      </c>
      <c r="E117" s="104">
        <f t="shared" ref="E117:F117" si="199">E98+E100+E102+E104+E106+E108</f>
        <v>0</v>
      </c>
      <c r="F117" s="104">
        <f t="shared" si="199"/>
        <v>0</v>
      </c>
      <c r="G117" s="104"/>
      <c r="H117" s="104"/>
      <c r="I117" s="104">
        <f t="shared" ref="I117:M117" si="200">I98+I100+I102+I104+I106+I108</f>
        <v>0</v>
      </c>
      <c r="J117" s="104">
        <f t="shared" si="200"/>
        <v>0</v>
      </c>
      <c r="K117" s="104">
        <f t="shared" si="200"/>
        <v>0</v>
      </c>
      <c r="L117" s="104">
        <f t="shared" si="200"/>
        <v>0</v>
      </c>
      <c r="M117" s="104">
        <f t="shared" si="200"/>
        <v>0</v>
      </c>
      <c r="N117" s="104"/>
      <c r="O117" s="104"/>
      <c r="P117" s="104">
        <f t="shared" ref="P117:AH117" si="201">P98+P100+P102+P104+P106+P108</f>
        <v>0</v>
      </c>
      <c r="Q117" s="104">
        <f t="shared" si="201"/>
        <v>0</v>
      </c>
      <c r="R117" s="104">
        <f t="shared" si="201"/>
        <v>0</v>
      </c>
      <c r="S117" s="104">
        <f t="shared" si="201"/>
        <v>0</v>
      </c>
      <c r="T117" s="104">
        <f t="shared" si="201"/>
        <v>0</v>
      </c>
      <c r="U117" s="104"/>
      <c r="V117" s="104"/>
      <c r="W117" s="104">
        <f t="shared" si="201"/>
        <v>0</v>
      </c>
      <c r="X117" s="104">
        <f t="shared" si="201"/>
        <v>0</v>
      </c>
      <c r="Y117" s="104">
        <f t="shared" si="201"/>
        <v>0</v>
      </c>
      <c r="Z117" s="104">
        <f t="shared" si="201"/>
        <v>0</v>
      </c>
      <c r="AA117" s="104">
        <f t="shared" si="201"/>
        <v>0</v>
      </c>
      <c r="AB117" s="104"/>
      <c r="AC117" s="104"/>
      <c r="AD117" s="104">
        <f t="shared" si="201"/>
        <v>0</v>
      </c>
      <c r="AE117" s="104">
        <f t="shared" si="201"/>
        <v>0</v>
      </c>
      <c r="AF117" s="104">
        <f t="shared" si="201"/>
        <v>0</v>
      </c>
      <c r="AG117" s="104">
        <f t="shared" si="201"/>
        <v>0</v>
      </c>
      <c r="AH117" s="104">
        <f t="shared" si="201"/>
        <v>0</v>
      </c>
      <c r="AI117" s="149">
        <f t="shared" si="162"/>
        <v>0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 t="shared" ref="AI119:AI140" si="202">SUM(D119:AH119)</f>
        <v>0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 t="shared" si="202"/>
        <v>0</v>
      </c>
    </row>
    <row r="121" spans="1:36" ht="15.75" x14ac:dyDescent="0.25">
      <c r="A121" s="306"/>
      <c r="B121" s="296"/>
      <c r="C121" s="99" t="s">
        <v>103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 t="shared" si="202"/>
        <v>0</v>
      </c>
    </row>
    <row r="122" spans="1:36" ht="15.75" x14ac:dyDescent="0.25">
      <c r="A122" s="306"/>
      <c r="B122" s="296"/>
      <c r="C122" s="99" t="s">
        <v>117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 t="shared" si="202"/>
        <v>0</v>
      </c>
    </row>
    <row r="123" spans="1:36" ht="15.75" x14ac:dyDescent="0.25">
      <c r="A123" s="306"/>
      <c r="B123" s="296"/>
      <c r="C123" s="99" t="s">
        <v>118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 t="shared" si="202"/>
        <v>0</v>
      </c>
    </row>
    <row r="124" spans="1:36" ht="15.75" x14ac:dyDescent="0.25">
      <c r="A124" s="306"/>
      <c r="B124" s="296"/>
      <c r="C124" s="99" t="s">
        <v>104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 t="shared" si="202"/>
        <v>0</v>
      </c>
    </row>
    <row r="125" spans="1:36" ht="15.75" x14ac:dyDescent="0.25">
      <c r="A125" s="306"/>
      <c r="B125" s="296"/>
      <c r="C125" s="99" t="s">
        <v>105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 t="shared" si="202"/>
        <v>0</v>
      </c>
    </row>
    <row r="126" spans="1:36" ht="15.75" x14ac:dyDescent="0.25">
      <c r="A126" s="306"/>
      <c r="B126" s="296"/>
      <c r="C126" s="99" t="s">
        <v>106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 t="shared" si="202"/>
        <v>0</v>
      </c>
    </row>
    <row r="127" spans="1:36" ht="15.75" x14ac:dyDescent="0.25">
      <c r="A127" s="306"/>
      <c r="B127" s="296"/>
      <c r="C127" s="99" t="s">
        <v>107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 t="shared" si="202"/>
        <v>0</v>
      </c>
    </row>
    <row r="128" spans="1:36" ht="15.75" x14ac:dyDescent="0.25">
      <c r="A128" s="306"/>
      <c r="B128" s="296"/>
      <c r="C128" s="99" t="s">
        <v>108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 t="shared" si="202"/>
        <v>0</v>
      </c>
    </row>
    <row r="129" spans="1:36" ht="15.75" x14ac:dyDescent="0.25">
      <c r="A129" s="306"/>
      <c r="B129" s="296"/>
      <c r="C129" s="99" t="s">
        <v>109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 t="shared" si="202"/>
        <v>0</v>
      </c>
    </row>
    <row r="130" spans="1:36" ht="15.75" x14ac:dyDescent="0.25">
      <c r="A130" s="306"/>
      <c r="B130" s="296"/>
      <c r="C130" s="99" t="s">
        <v>110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 t="shared" si="202"/>
        <v>0</v>
      </c>
    </row>
    <row r="131" spans="1:36" ht="15.75" x14ac:dyDescent="0.25">
      <c r="A131" s="306"/>
      <c r="B131" s="296"/>
      <c r="C131" s="99" t="s">
        <v>111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 t="shared" si="202"/>
        <v>0</v>
      </c>
    </row>
    <row r="132" spans="1:36" ht="15.75" x14ac:dyDescent="0.25">
      <c r="A132" s="306"/>
      <c r="B132" s="296"/>
      <c r="C132" s="99" t="s">
        <v>112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 t="shared" si="202"/>
        <v>0</v>
      </c>
    </row>
    <row r="133" spans="1:36" ht="15.75" x14ac:dyDescent="0.25">
      <c r="A133" s="306"/>
      <c r="B133" s="296"/>
      <c r="C133" s="99" t="s">
        <v>113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 t="shared" si="202"/>
        <v>0</v>
      </c>
    </row>
    <row r="134" spans="1:36" ht="16.5" thickBot="1" x14ac:dyDescent="0.3">
      <c r="A134" s="306"/>
      <c r="B134" s="296"/>
      <c r="C134" s="100" t="s">
        <v>114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 t="shared" si="202"/>
        <v>0</v>
      </c>
    </row>
    <row r="135" spans="1:36" ht="18.75" x14ac:dyDescent="0.25">
      <c r="A135" s="306"/>
      <c r="B135" s="297" t="s">
        <v>72</v>
      </c>
      <c r="C135" s="298"/>
      <c r="D135" s="271">
        <f>SUM(D120:D131,D134)</f>
        <v>0</v>
      </c>
      <c r="E135" s="271">
        <f t="shared" ref="E135" si="203">SUM(E120:E131,E134)</f>
        <v>0</v>
      </c>
      <c r="F135" s="271">
        <f t="shared" ref="F135" si="204">SUM(F120:F131,F134)</f>
        <v>0</v>
      </c>
      <c r="G135" s="271">
        <f t="shared" ref="G135" si="205">SUM(G120:G131,G134)</f>
        <v>0</v>
      </c>
      <c r="H135" s="271">
        <f t="shared" ref="H135" si="206">SUM(H120:H131,H134)</f>
        <v>0</v>
      </c>
      <c r="I135" s="271">
        <f t="shared" ref="I135" si="207">SUM(I120:I131,I134)</f>
        <v>0</v>
      </c>
      <c r="J135" s="271">
        <f t="shared" ref="J135" si="208">SUM(J120:J131,J134)</f>
        <v>0</v>
      </c>
      <c r="K135" s="271">
        <f t="shared" ref="K135" si="209">SUM(K120:K131,K134)</f>
        <v>0</v>
      </c>
      <c r="L135" s="271">
        <f t="shared" ref="L135" si="210">SUM(L120:L131,L134)</f>
        <v>0</v>
      </c>
      <c r="M135" s="271">
        <f t="shared" ref="M135" si="211">SUM(M120:M131,M134)</f>
        <v>0</v>
      </c>
      <c r="N135" s="271">
        <f t="shared" ref="N135" si="212">SUM(N120:N131,N134)</f>
        <v>0</v>
      </c>
      <c r="O135" s="271">
        <f t="shared" ref="O135" si="213">SUM(O120:O131,O134)</f>
        <v>0</v>
      </c>
      <c r="P135" s="271">
        <f t="shared" ref="P135" si="214">SUM(P120:P131,P134)</f>
        <v>0</v>
      </c>
      <c r="Q135" s="271">
        <f t="shared" ref="Q135" si="215">SUM(Q120:Q131,Q134)</f>
        <v>0</v>
      </c>
      <c r="R135" s="271">
        <f t="shared" ref="R135" si="216">SUM(R120:R131,R134)</f>
        <v>0</v>
      </c>
      <c r="S135" s="271">
        <f t="shared" ref="S135" si="217">SUM(S120:S131,S134)</f>
        <v>0</v>
      </c>
      <c r="T135" s="271">
        <f t="shared" ref="T135" si="218">SUM(T120:T131,T134)</f>
        <v>0</v>
      </c>
      <c r="U135" s="271">
        <f t="shared" ref="U135" si="219">SUM(U120:U131,U134)</f>
        <v>0</v>
      </c>
      <c r="V135" s="271">
        <f t="shared" ref="V135" si="220">SUM(V120:V131,V134)</f>
        <v>0</v>
      </c>
      <c r="W135" s="271">
        <f t="shared" ref="W135" si="221">SUM(W120:W131,W134)</f>
        <v>0</v>
      </c>
      <c r="X135" s="271">
        <f t="shared" ref="X135" si="222">SUM(X120:X131,X134)</f>
        <v>0</v>
      </c>
      <c r="Y135" s="271">
        <f t="shared" ref="Y135" si="223">SUM(Y120:Y131,Y134)</f>
        <v>0</v>
      </c>
      <c r="Z135" s="271">
        <f t="shared" ref="Z135" si="224">SUM(Z120:Z131,Z134)</f>
        <v>0</v>
      </c>
      <c r="AA135" s="271">
        <f t="shared" ref="AA135" si="225">SUM(AA120:AA131,AA134)</f>
        <v>0</v>
      </c>
      <c r="AB135" s="271">
        <f t="shared" ref="AB135" si="226">SUM(AB120:AB131,AB134)</f>
        <v>0</v>
      </c>
      <c r="AC135" s="271">
        <f t="shared" ref="AC135" si="227">SUM(AC120:AC131,AC134)</f>
        <v>0</v>
      </c>
      <c r="AD135" s="271">
        <f t="shared" ref="AD135" si="228">SUM(AD120:AD131,AD134)</f>
        <v>0</v>
      </c>
      <c r="AE135" s="271">
        <f t="shared" ref="AE135" si="229">SUM(AE120:AE131,AE134)</f>
        <v>0</v>
      </c>
      <c r="AF135" s="271">
        <f t="shared" ref="AF135" si="230">SUM(AF120:AF131,AF134)</f>
        <v>0</v>
      </c>
      <c r="AG135" s="271">
        <f t="shared" ref="AG135" si="231">SUM(AG120:AG131,AG134)</f>
        <v>0</v>
      </c>
      <c r="AH135" s="271">
        <f t="shared" ref="AH135" si="232">SUM(AH120:AH131,AH134)</f>
        <v>0</v>
      </c>
      <c r="AI135" s="150">
        <f t="shared" si="202"/>
        <v>0</v>
      </c>
    </row>
    <row r="136" spans="1:36" ht="18.75" x14ac:dyDescent="0.25">
      <c r="A136" s="306"/>
      <c r="B136" s="299" t="s">
        <v>71</v>
      </c>
      <c r="C136" s="300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 t="shared" si="202"/>
        <v>0</v>
      </c>
    </row>
    <row r="137" spans="1:36" ht="18.75" x14ac:dyDescent="0.25">
      <c r="A137" s="306"/>
      <c r="B137" s="301" t="s">
        <v>115</v>
      </c>
      <c r="C137" s="302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 t="shared" si="202"/>
        <v>9200</v>
      </c>
    </row>
    <row r="138" spans="1:36" ht="18.75" x14ac:dyDescent="0.25">
      <c r="A138" s="306"/>
      <c r="B138" s="301" t="s">
        <v>125</v>
      </c>
      <c r="C138" s="302"/>
      <c r="D138" s="104">
        <f t="shared" ref="D138:M138" si="233">D137-D136</f>
        <v>400</v>
      </c>
      <c r="E138" s="104">
        <f t="shared" ref="E138:F138" si="234">E137-E136</f>
        <v>400</v>
      </c>
      <c r="F138" s="104">
        <f t="shared" si="234"/>
        <v>400</v>
      </c>
      <c r="G138" s="104"/>
      <c r="H138" s="104"/>
      <c r="I138" s="104">
        <f t="shared" si="233"/>
        <v>400</v>
      </c>
      <c r="J138" s="104">
        <f t="shared" si="233"/>
        <v>400</v>
      </c>
      <c r="K138" s="104">
        <f t="shared" si="233"/>
        <v>400</v>
      </c>
      <c r="L138" s="104">
        <f t="shared" si="233"/>
        <v>400</v>
      </c>
      <c r="M138" s="104">
        <f t="shared" si="233"/>
        <v>400</v>
      </c>
      <c r="N138" s="104"/>
      <c r="O138" s="104"/>
      <c r="P138" s="104">
        <f t="shared" ref="P138:AH138" si="235">P137-P136</f>
        <v>400</v>
      </c>
      <c r="Q138" s="104">
        <f t="shared" si="235"/>
        <v>400</v>
      </c>
      <c r="R138" s="104">
        <f t="shared" si="235"/>
        <v>400</v>
      </c>
      <c r="S138" s="104">
        <f t="shared" si="235"/>
        <v>400</v>
      </c>
      <c r="T138" s="104">
        <f t="shared" si="235"/>
        <v>400</v>
      </c>
      <c r="U138" s="104"/>
      <c r="V138" s="104"/>
      <c r="W138" s="104">
        <f t="shared" si="235"/>
        <v>400</v>
      </c>
      <c r="X138" s="104">
        <f t="shared" si="235"/>
        <v>400</v>
      </c>
      <c r="Y138" s="104">
        <f t="shared" si="235"/>
        <v>400</v>
      </c>
      <c r="Z138" s="104">
        <f t="shared" si="235"/>
        <v>400</v>
      </c>
      <c r="AA138" s="104">
        <f t="shared" si="235"/>
        <v>400</v>
      </c>
      <c r="AB138" s="104"/>
      <c r="AC138" s="104"/>
      <c r="AD138" s="104">
        <f t="shared" si="235"/>
        <v>400</v>
      </c>
      <c r="AE138" s="104">
        <f t="shared" si="235"/>
        <v>400</v>
      </c>
      <c r="AF138" s="104">
        <f t="shared" si="235"/>
        <v>400</v>
      </c>
      <c r="AG138" s="104">
        <f t="shared" si="235"/>
        <v>400</v>
      </c>
      <c r="AH138" s="104">
        <f t="shared" si="235"/>
        <v>400</v>
      </c>
      <c r="AI138" s="153">
        <f t="shared" si="202"/>
        <v>9200</v>
      </c>
    </row>
    <row r="139" spans="1:36" ht="18.75" x14ac:dyDescent="0.25">
      <c r="A139" s="306"/>
      <c r="B139" s="301" t="s">
        <v>197</v>
      </c>
      <c r="C139" s="302"/>
      <c r="D139" s="104">
        <f t="shared" ref="D139:F139" si="236">D137-D135</f>
        <v>400</v>
      </c>
      <c r="E139" s="104">
        <f t="shared" si="236"/>
        <v>400</v>
      </c>
      <c r="F139" s="104">
        <f t="shared" si="236"/>
        <v>400</v>
      </c>
      <c r="G139" s="104"/>
      <c r="H139" s="104"/>
      <c r="I139" s="104">
        <f t="shared" ref="I139:M139" si="237">I137-I135</f>
        <v>400</v>
      </c>
      <c r="J139" s="104">
        <f t="shared" si="237"/>
        <v>400</v>
      </c>
      <c r="K139" s="104">
        <f t="shared" si="237"/>
        <v>400</v>
      </c>
      <c r="L139" s="104">
        <f t="shared" si="237"/>
        <v>400</v>
      </c>
      <c r="M139" s="104">
        <f t="shared" si="237"/>
        <v>400</v>
      </c>
      <c r="N139" s="104"/>
      <c r="O139" s="104"/>
      <c r="P139" s="104">
        <f t="shared" ref="P139:AH139" si="238">P137-P135</f>
        <v>400</v>
      </c>
      <c r="Q139" s="104">
        <f t="shared" si="238"/>
        <v>400</v>
      </c>
      <c r="R139" s="104">
        <f t="shared" si="238"/>
        <v>400</v>
      </c>
      <c r="S139" s="104">
        <f t="shared" si="238"/>
        <v>400</v>
      </c>
      <c r="T139" s="104">
        <f t="shared" si="238"/>
        <v>400</v>
      </c>
      <c r="U139" s="104"/>
      <c r="V139" s="104"/>
      <c r="W139" s="104">
        <f t="shared" si="238"/>
        <v>400</v>
      </c>
      <c r="X139" s="104">
        <f t="shared" si="238"/>
        <v>400</v>
      </c>
      <c r="Y139" s="104">
        <f t="shared" si="238"/>
        <v>400</v>
      </c>
      <c r="Z139" s="104">
        <f t="shared" si="238"/>
        <v>400</v>
      </c>
      <c r="AA139" s="104">
        <f t="shared" si="238"/>
        <v>400</v>
      </c>
      <c r="AB139" s="104"/>
      <c r="AC139" s="104"/>
      <c r="AD139" s="104">
        <f t="shared" si="238"/>
        <v>400</v>
      </c>
      <c r="AE139" s="104">
        <f t="shared" si="238"/>
        <v>400</v>
      </c>
      <c r="AF139" s="104">
        <f t="shared" si="238"/>
        <v>400</v>
      </c>
      <c r="AG139" s="104">
        <f t="shared" si="238"/>
        <v>400</v>
      </c>
      <c r="AH139" s="104">
        <f t="shared" si="238"/>
        <v>400</v>
      </c>
      <c r="AI139" s="153">
        <f t="shared" si="202"/>
        <v>9200</v>
      </c>
    </row>
    <row r="140" spans="1:36" ht="16.5" thickBot="1" x14ac:dyDescent="0.3">
      <c r="A140" s="306"/>
      <c r="B140" s="303" t="s">
        <v>116</v>
      </c>
      <c r="C140" s="304"/>
      <c r="D140" s="104">
        <f t="shared" ref="D140:F140" si="239">D121+D123+D125+D127+D129+D131</f>
        <v>0</v>
      </c>
      <c r="E140" s="104">
        <f t="shared" si="239"/>
        <v>0</v>
      </c>
      <c r="F140" s="104">
        <f t="shared" si="239"/>
        <v>0</v>
      </c>
      <c r="G140" s="104"/>
      <c r="H140" s="104"/>
      <c r="I140" s="104">
        <f t="shared" ref="I140:M140" si="240">I121+I123+I125+I127+I129+I131</f>
        <v>0</v>
      </c>
      <c r="J140" s="104">
        <f t="shared" si="240"/>
        <v>0</v>
      </c>
      <c r="K140" s="104">
        <f t="shared" si="240"/>
        <v>0</v>
      </c>
      <c r="L140" s="104">
        <f t="shared" si="240"/>
        <v>0</v>
      </c>
      <c r="M140" s="104">
        <f t="shared" si="240"/>
        <v>0</v>
      </c>
      <c r="N140" s="104"/>
      <c r="O140" s="104"/>
      <c r="P140" s="104">
        <f t="shared" ref="P140:AH140" si="241">P121+P123+P125+P127+P129+P131</f>
        <v>0</v>
      </c>
      <c r="Q140" s="104">
        <f t="shared" si="241"/>
        <v>0</v>
      </c>
      <c r="R140" s="104">
        <f t="shared" si="241"/>
        <v>0</v>
      </c>
      <c r="S140" s="104">
        <f t="shared" si="241"/>
        <v>0</v>
      </c>
      <c r="T140" s="104">
        <f t="shared" si="241"/>
        <v>0</v>
      </c>
      <c r="U140" s="104"/>
      <c r="V140" s="104"/>
      <c r="W140" s="104">
        <f t="shared" si="241"/>
        <v>0</v>
      </c>
      <c r="X140" s="104">
        <f t="shared" si="241"/>
        <v>0</v>
      </c>
      <c r="Y140" s="104">
        <f t="shared" si="241"/>
        <v>0</v>
      </c>
      <c r="Z140" s="104">
        <f t="shared" si="241"/>
        <v>0</v>
      </c>
      <c r="AA140" s="104">
        <f t="shared" si="241"/>
        <v>0</v>
      </c>
      <c r="AB140" s="104"/>
      <c r="AC140" s="104"/>
      <c r="AD140" s="104">
        <f t="shared" si="241"/>
        <v>0</v>
      </c>
      <c r="AE140" s="104">
        <f t="shared" si="241"/>
        <v>0</v>
      </c>
      <c r="AF140" s="104">
        <f t="shared" si="241"/>
        <v>0</v>
      </c>
      <c r="AG140" s="104">
        <f t="shared" si="241"/>
        <v>0</v>
      </c>
      <c r="AH140" s="104">
        <f t="shared" si="241"/>
        <v>0</v>
      </c>
      <c r="AI140" s="149">
        <f t="shared" si="202"/>
        <v>0</v>
      </c>
    </row>
    <row r="141" spans="1:36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6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 t="shared" ref="AI142:AI163" si="242">SUM(D142:AH142)</f>
        <v>0</v>
      </c>
    </row>
    <row r="143" spans="1:36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 t="shared" si="242"/>
        <v>0</v>
      </c>
    </row>
    <row r="144" spans="1:36" ht="15.75" x14ac:dyDescent="0.25">
      <c r="A144" s="292"/>
      <c r="B144" s="296"/>
      <c r="C144" s="99" t="s">
        <v>103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 t="shared" si="242"/>
        <v>0</v>
      </c>
    </row>
    <row r="145" spans="1:35" ht="15.75" x14ac:dyDescent="0.25">
      <c r="A145" s="292"/>
      <c r="B145" s="296"/>
      <c r="C145" s="99" t="s">
        <v>117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 t="shared" si="242"/>
        <v>0</v>
      </c>
    </row>
    <row r="146" spans="1:35" ht="15.75" x14ac:dyDescent="0.25">
      <c r="A146" s="292"/>
      <c r="B146" s="296"/>
      <c r="C146" s="99" t="s">
        <v>118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 t="shared" si="242"/>
        <v>0</v>
      </c>
    </row>
    <row r="147" spans="1:35" ht="15.75" x14ac:dyDescent="0.25">
      <c r="A147" s="292"/>
      <c r="B147" s="296"/>
      <c r="C147" s="99" t="s">
        <v>104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 t="shared" si="242"/>
        <v>0</v>
      </c>
    </row>
    <row r="148" spans="1:35" ht="15.75" x14ac:dyDescent="0.25">
      <c r="A148" s="292"/>
      <c r="B148" s="296"/>
      <c r="C148" s="99" t="s">
        <v>105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 t="shared" si="242"/>
        <v>0</v>
      </c>
    </row>
    <row r="149" spans="1:35" ht="15.75" x14ac:dyDescent="0.25">
      <c r="A149" s="292"/>
      <c r="B149" s="296"/>
      <c r="C149" s="99" t="s">
        <v>106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 t="shared" si="242"/>
        <v>0</v>
      </c>
    </row>
    <row r="150" spans="1:35" ht="15.75" x14ac:dyDescent="0.25">
      <c r="A150" s="292"/>
      <c r="B150" s="296"/>
      <c r="C150" s="99" t="s">
        <v>107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 t="shared" si="242"/>
        <v>0</v>
      </c>
    </row>
    <row r="151" spans="1:35" ht="15.75" x14ac:dyDescent="0.25">
      <c r="A151" s="292"/>
      <c r="B151" s="296"/>
      <c r="C151" s="99" t="s">
        <v>108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 t="shared" si="242"/>
        <v>0</v>
      </c>
    </row>
    <row r="152" spans="1:35" ht="15.75" x14ac:dyDescent="0.25">
      <c r="A152" s="292"/>
      <c r="B152" s="296"/>
      <c r="C152" s="99" t="s">
        <v>109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 t="shared" si="242"/>
        <v>0</v>
      </c>
    </row>
    <row r="153" spans="1:35" ht="15.75" x14ac:dyDescent="0.25">
      <c r="A153" s="292"/>
      <c r="B153" s="296"/>
      <c r="C153" s="99" t="s">
        <v>110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 t="shared" si="242"/>
        <v>0</v>
      </c>
    </row>
    <row r="154" spans="1:35" ht="15.75" x14ac:dyDescent="0.25">
      <c r="A154" s="292"/>
      <c r="B154" s="296"/>
      <c r="C154" s="99" t="s">
        <v>111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 t="shared" si="242"/>
        <v>0</v>
      </c>
    </row>
    <row r="155" spans="1:35" ht="15.75" x14ac:dyDescent="0.25">
      <c r="A155" s="292"/>
      <c r="B155" s="296"/>
      <c r="C155" s="99" t="s">
        <v>112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 t="shared" si="242"/>
        <v>0</v>
      </c>
    </row>
    <row r="156" spans="1:35" ht="15.75" x14ac:dyDescent="0.25">
      <c r="A156" s="292"/>
      <c r="B156" s="296"/>
      <c r="C156" s="99" t="s">
        <v>113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 t="shared" si="242"/>
        <v>0</v>
      </c>
    </row>
    <row r="157" spans="1:35" ht="16.5" thickBot="1" x14ac:dyDescent="0.3">
      <c r="A157" s="292"/>
      <c r="B157" s="296"/>
      <c r="C157" s="100" t="s">
        <v>114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 t="shared" si="242"/>
        <v>0</v>
      </c>
    </row>
    <row r="158" spans="1:35" ht="18.75" x14ac:dyDescent="0.25">
      <c r="A158" s="292"/>
      <c r="B158" s="297" t="s">
        <v>72</v>
      </c>
      <c r="C158" s="298"/>
      <c r="D158" s="271">
        <f>SUM(D143:D154,D157)</f>
        <v>0</v>
      </c>
      <c r="E158" s="271">
        <f t="shared" ref="E158" si="243">SUM(E143:E154,E157)</f>
        <v>0</v>
      </c>
      <c r="F158" s="271">
        <f t="shared" ref="F158" si="244">SUM(F143:F154,F157)</f>
        <v>0</v>
      </c>
      <c r="G158" s="271">
        <f t="shared" ref="G158" si="245">SUM(G143:G154,G157)</f>
        <v>0</v>
      </c>
      <c r="H158" s="271">
        <f t="shared" ref="H158" si="246">SUM(H143:H154,H157)</f>
        <v>0</v>
      </c>
      <c r="I158" s="271">
        <f t="shared" ref="I158" si="247">SUM(I143:I154,I157)</f>
        <v>0</v>
      </c>
      <c r="J158" s="271">
        <f t="shared" ref="J158" si="248">SUM(J143:J154,J157)</f>
        <v>0</v>
      </c>
      <c r="K158" s="271">
        <f t="shared" ref="K158" si="249">SUM(K143:K154,K157)</f>
        <v>0</v>
      </c>
      <c r="L158" s="271">
        <f t="shared" ref="L158" si="250">SUM(L143:L154,L157)</f>
        <v>0</v>
      </c>
      <c r="M158" s="271">
        <f t="shared" ref="M158" si="251">SUM(M143:M154,M157)</f>
        <v>0</v>
      </c>
      <c r="N158" s="271">
        <f t="shared" ref="N158" si="252">SUM(N143:N154,N157)</f>
        <v>0</v>
      </c>
      <c r="O158" s="271">
        <f t="shared" ref="O158" si="253">SUM(O143:O154,O157)</f>
        <v>0</v>
      </c>
      <c r="P158" s="271">
        <f t="shared" ref="P158" si="254">SUM(P143:P154,P157)</f>
        <v>0</v>
      </c>
      <c r="Q158" s="271">
        <f t="shared" ref="Q158" si="255">SUM(Q143:Q154,Q157)</f>
        <v>0</v>
      </c>
      <c r="R158" s="271">
        <f t="shared" ref="R158" si="256">SUM(R143:R154,R157)</f>
        <v>0</v>
      </c>
      <c r="S158" s="271">
        <f t="shared" ref="S158" si="257">SUM(S143:S154,S157)</f>
        <v>0</v>
      </c>
      <c r="T158" s="271">
        <f t="shared" ref="T158" si="258">SUM(T143:T154,T157)</f>
        <v>0</v>
      </c>
      <c r="U158" s="271">
        <f t="shared" ref="U158" si="259">SUM(U143:U154,U157)</f>
        <v>0</v>
      </c>
      <c r="V158" s="271">
        <f t="shared" ref="V158" si="260">SUM(V143:V154,V157)</f>
        <v>0</v>
      </c>
      <c r="W158" s="271">
        <f t="shared" ref="W158" si="261">SUM(W143:W154,W157)</f>
        <v>0</v>
      </c>
      <c r="X158" s="271">
        <f t="shared" ref="X158" si="262">SUM(X143:X154,X157)</f>
        <v>0</v>
      </c>
      <c r="Y158" s="271">
        <f t="shared" ref="Y158" si="263">SUM(Y143:Y154,Y157)</f>
        <v>0</v>
      </c>
      <c r="Z158" s="271">
        <f t="shared" ref="Z158" si="264">SUM(Z143:Z154,Z157)</f>
        <v>0</v>
      </c>
      <c r="AA158" s="271">
        <f t="shared" ref="AA158" si="265">SUM(AA143:AA154,AA157)</f>
        <v>0</v>
      </c>
      <c r="AB158" s="271">
        <f t="shared" ref="AB158" si="266">SUM(AB143:AB154,AB157)</f>
        <v>0</v>
      </c>
      <c r="AC158" s="271">
        <f t="shared" ref="AC158" si="267">SUM(AC143:AC154,AC157)</f>
        <v>0</v>
      </c>
      <c r="AD158" s="271">
        <f t="shared" ref="AD158" si="268">SUM(AD143:AD154,AD157)</f>
        <v>0</v>
      </c>
      <c r="AE158" s="271">
        <f t="shared" ref="AE158" si="269">SUM(AE143:AE154,AE157)</f>
        <v>0</v>
      </c>
      <c r="AF158" s="271">
        <f t="shared" ref="AF158" si="270">SUM(AF143:AF154,AF157)</f>
        <v>0</v>
      </c>
      <c r="AG158" s="271">
        <f t="shared" ref="AG158" si="271">SUM(AG143:AG154,AG157)</f>
        <v>0</v>
      </c>
      <c r="AH158" s="271">
        <f t="shared" ref="AH158" si="272">SUM(AH143:AH154,AH157)</f>
        <v>0</v>
      </c>
      <c r="AI158" s="150">
        <f t="shared" si="242"/>
        <v>0</v>
      </c>
    </row>
    <row r="159" spans="1:35" ht="18.75" x14ac:dyDescent="0.25">
      <c r="A159" s="292"/>
      <c r="B159" s="299" t="s">
        <v>71</v>
      </c>
      <c r="C159" s="300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 t="shared" si="242"/>
        <v>0</v>
      </c>
    </row>
    <row r="160" spans="1:35" ht="18.75" x14ac:dyDescent="0.25">
      <c r="A160" s="292"/>
      <c r="B160" s="301" t="s">
        <v>115</v>
      </c>
      <c r="C160" s="302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 t="shared" si="242"/>
        <v>9200</v>
      </c>
    </row>
    <row r="161" spans="1:36" ht="18.75" x14ac:dyDescent="0.25">
      <c r="A161" s="292"/>
      <c r="B161" s="301" t="s">
        <v>125</v>
      </c>
      <c r="C161" s="302"/>
      <c r="D161" s="104">
        <f>D160-D159</f>
        <v>400</v>
      </c>
      <c r="E161" s="104">
        <f t="shared" ref="E161:F161" si="273">E160-E159</f>
        <v>400</v>
      </c>
      <c r="F161" s="104">
        <f t="shared" si="273"/>
        <v>400</v>
      </c>
      <c r="G161" s="104"/>
      <c r="H161" s="104"/>
      <c r="I161" s="104">
        <f t="shared" ref="I161:M161" si="274">I160-I159</f>
        <v>400</v>
      </c>
      <c r="J161" s="104">
        <f t="shared" si="274"/>
        <v>400</v>
      </c>
      <c r="K161" s="104">
        <f t="shared" si="274"/>
        <v>400</v>
      </c>
      <c r="L161" s="104">
        <f t="shared" si="274"/>
        <v>400</v>
      </c>
      <c r="M161" s="104">
        <f t="shared" si="274"/>
        <v>400</v>
      </c>
      <c r="N161" s="104"/>
      <c r="O161" s="104"/>
      <c r="P161" s="104">
        <f t="shared" ref="P161:AH161" si="275">P160-P159</f>
        <v>400</v>
      </c>
      <c r="Q161" s="104">
        <f t="shared" si="275"/>
        <v>400</v>
      </c>
      <c r="R161" s="104">
        <f t="shared" si="275"/>
        <v>400</v>
      </c>
      <c r="S161" s="104">
        <f t="shared" si="275"/>
        <v>400</v>
      </c>
      <c r="T161" s="104">
        <f t="shared" si="275"/>
        <v>400</v>
      </c>
      <c r="U161" s="104"/>
      <c r="V161" s="104"/>
      <c r="W161" s="104">
        <f t="shared" si="275"/>
        <v>400</v>
      </c>
      <c r="X161" s="104">
        <f t="shared" si="275"/>
        <v>400</v>
      </c>
      <c r="Y161" s="104">
        <f t="shared" si="275"/>
        <v>400</v>
      </c>
      <c r="Z161" s="104">
        <f t="shared" si="275"/>
        <v>400</v>
      </c>
      <c r="AA161" s="104">
        <f t="shared" si="275"/>
        <v>400</v>
      </c>
      <c r="AB161" s="104"/>
      <c r="AC161" s="104"/>
      <c r="AD161" s="104">
        <f t="shared" si="275"/>
        <v>400</v>
      </c>
      <c r="AE161" s="104">
        <f t="shared" si="275"/>
        <v>400</v>
      </c>
      <c r="AF161" s="104">
        <f t="shared" si="275"/>
        <v>400</v>
      </c>
      <c r="AG161" s="104">
        <f t="shared" si="275"/>
        <v>400</v>
      </c>
      <c r="AH161" s="104">
        <f t="shared" si="275"/>
        <v>400</v>
      </c>
      <c r="AI161" s="153">
        <f t="shared" si="242"/>
        <v>9200</v>
      </c>
    </row>
    <row r="162" spans="1:36" ht="18.75" x14ac:dyDescent="0.25">
      <c r="A162" s="292"/>
      <c r="B162" s="301" t="s">
        <v>197</v>
      </c>
      <c r="C162" s="302"/>
      <c r="D162" s="104">
        <f>D160-D158</f>
        <v>400</v>
      </c>
      <c r="E162" s="104">
        <f t="shared" ref="E162:F162" si="276">E160-E158</f>
        <v>400</v>
      </c>
      <c r="F162" s="104">
        <f t="shared" si="276"/>
        <v>400</v>
      </c>
      <c r="G162" s="104"/>
      <c r="H162" s="104"/>
      <c r="I162" s="104">
        <f t="shared" ref="I162:M162" si="277">I160-I158</f>
        <v>400</v>
      </c>
      <c r="J162" s="104">
        <f t="shared" si="277"/>
        <v>400</v>
      </c>
      <c r="K162" s="104">
        <f t="shared" si="277"/>
        <v>400</v>
      </c>
      <c r="L162" s="104">
        <f t="shared" si="277"/>
        <v>400</v>
      </c>
      <c r="M162" s="104">
        <f t="shared" si="277"/>
        <v>400</v>
      </c>
      <c r="N162" s="104"/>
      <c r="O162" s="104"/>
      <c r="P162" s="104">
        <f t="shared" ref="P162:AH162" si="278">P160-P158</f>
        <v>400</v>
      </c>
      <c r="Q162" s="104">
        <f t="shared" si="278"/>
        <v>400</v>
      </c>
      <c r="R162" s="104">
        <f t="shared" si="278"/>
        <v>400</v>
      </c>
      <c r="S162" s="104">
        <f t="shared" si="278"/>
        <v>400</v>
      </c>
      <c r="T162" s="104">
        <f t="shared" si="278"/>
        <v>400</v>
      </c>
      <c r="U162" s="104"/>
      <c r="V162" s="104"/>
      <c r="W162" s="104">
        <f t="shared" si="278"/>
        <v>400</v>
      </c>
      <c r="X162" s="104">
        <f t="shared" si="278"/>
        <v>400</v>
      </c>
      <c r="Y162" s="104">
        <f t="shared" si="278"/>
        <v>400</v>
      </c>
      <c r="Z162" s="104">
        <f t="shared" si="278"/>
        <v>400</v>
      </c>
      <c r="AA162" s="104">
        <f t="shared" si="278"/>
        <v>400</v>
      </c>
      <c r="AB162" s="104"/>
      <c r="AC162" s="104"/>
      <c r="AD162" s="104">
        <f t="shared" si="278"/>
        <v>400</v>
      </c>
      <c r="AE162" s="104">
        <f t="shared" si="278"/>
        <v>400</v>
      </c>
      <c r="AF162" s="104">
        <f t="shared" si="278"/>
        <v>400</v>
      </c>
      <c r="AG162" s="104">
        <f t="shared" si="278"/>
        <v>400</v>
      </c>
      <c r="AH162" s="104">
        <f t="shared" si="278"/>
        <v>400</v>
      </c>
      <c r="AI162" s="153">
        <f t="shared" si="242"/>
        <v>9200</v>
      </c>
    </row>
    <row r="163" spans="1:36" ht="16.5" thickBot="1" x14ac:dyDescent="0.3">
      <c r="A163" s="292"/>
      <c r="B163" s="303" t="s">
        <v>116</v>
      </c>
      <c r="C163" s="304"/>
      <c r="D163" s="104">
        <f>D144+D146+D148+D150+D152+D154</f>
        <v>0</v>
      </c>
      <c r="E163" s="104">
        <f t="shared" ref="E163:F163" si="279">E144+E146+E148+E150+E152+E154</f>
        <v>0</v>
      </c>
      <c r="F163" s="104">
        <f t="shared" si="279"/>
        <v>0</v>
      </c>
      <c r="G163" s="104"/>
      <c r="H163" s="104"/>
      <c r="I163" s="104">
        <f t="shared" ref="I163:M163" si="280">I144+I146+I148+I150+I152+I154</f>
        <v>0</v>
      </c>
      <c r="J163" s="104">
        <f t="shared" si="280"/>
        <v>0</v>
      </c>
      <c r="K163" s="104">
        <f t="shared" si="280"/>
        <v>0</v>
      </c>
      <c r="L163" s="104">
        <f t="shared" si="280"/>
        <v>0</v>
      </c>
      <c r="M163" s="104">
        <f t="shared" si="280"/>
        <v>0</v>
      </c>
      <c r="N163" s="104"/>
      <c r="O163" s="104"/>
      <c r="P163" s="104">
        <f t="shared" ref="P163:AH163" si="281">P144+P146+P148+P150+P152+P154</f>
        <v>0</v>
      </c>
      <c r="Q163" s="104">
        <f t="shared" si="281"/>
        <v>0</v>
      </c>
      <c r="R163" s="104">
        <f t="shared" si="281"/>
        <v>0</v>
      </c>
      <c r="S163" s="104">
        <f t="shared" si="281"/>
        <v>0</v>
      </c>
      <c r="T163" s="104">
        <f t="shared" si="281"/>
        <v>0</v>
      </c>
      <c r="U163" s="104"/>
      <c r="V163" s="104"/>
      <c r="W163" s="104">
        <f t="shared" si="281"/>
        <v>0</v>
      </c>
      <c r="X163" s="104">
        <f t="shared" si="281"/>
        <v>0</v>
      </c>
      <c r="Y163" s="104">
        <f t="shared" si="281"/>
        <v>0</v>
      </c>
      <c r="Z163" s="104">
        <f t="shared" si="281"/>
        <v>0</v>
      </c>
      <c r="AA163" s="104">
        <f t="shared" si="281"/>
        <v>0</v>
      </c>
      <c r="AB163" s="104"/>
      <c r="AC163" s="104"/>
      <c r="AD163" s="104">
        <f t="shared" si="281"/>
        <v>0</v>
      </c>
      <c r="AE163" s="104">
        <f t="shared" si="281"/>
        <v>0</v>
      </c>
      <c r="AF163" s="104">
        <f t="shared" si="281"/>
        <v>0</v>
      </c>
      <c r="AG163" s="104">
        <f t="shared" si="281"/>
        <v>0</v>
      </c>
      <c r="AH163" s="104">
        <f t="shared" si="281"/>
        <v>0</v>
      </c>
      <c r="AI163" s="149">
        <f t="shared" si="242"/>
        <v>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 t="shared" ref="AI165:AI186" si="282">SUM(D165:AH165)</f>
        <v>0</v>
      </c>
      <c r="AJ165" s="13"/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 t="shared" si="282"/>
        <v>0</v>
      </c>
    </row>
    <row r="167" spans="1:36" ht="15.75" x14ac:dyDescent="0.25">
      <c r="A167" s="313"/>
      <c r="B167" s="296"/>
      <c r="C167" s="99" t="s">
        <v>103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 t="shared" si="282"/>
        <v>0</v>
      </c>
    </row>
    <row r="168" spans="1:36" ht="15.75" x14ac:dyDescent="0.25">
      <c r="A168" s="313"/>
      <c r="B168" s="296"/>
      <c r="C168" s="99" t="s">
        <v>117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 t="shared" si="282"/>
        <v>0</v>
      </c>
    </row>
    <row r="169" spans="1:36" ht="15.75" x14ac:dyDescent="0.25">
      <c r="A169" s="313"/>
      <c r="B169" s="296"/>
      <c r="C169" s="99" t="s">
        <v>118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 t="shared" si="282"/>
        <v>0</v>
      </c>
    </row>
    <row r="170" spans="1:36" ht="15.75" x14ac:dyDescent="0.25">
      <c r="A170" s="313"/>
      <c r="B170" s="296"/>
      <c r="C170" s="99" t="s">
        <v>104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 t="shared" si="282"/>
        <v>0</v>
      </c>
    </row>
    <row r="171" spans="1:36" ht="15.75" x14ac:dyDescent="0.25">
      <c r="A171" s="313"/>
      <c r="B171" s="296"/>
      <c r="C171" s="99" t="s">
        <v>105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 t="shared" si="282"/>
        <v>0</v>
      </c>
    </row>
    <row r="172" spans="1:36" ht="15.75" x14ac:dyDescent="0.25">
      <c r="A172" s="313"/>
      <c r="B172" s="296"/>
      <c r="C172" s="99" t="s">
        <v>106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 t="shared" si="282"/>
        <v>0</v>
      </c>
    </row>
    <row r="173" spans="1:36" ht="15.75" x14ac:dyDescent="0.25">
      <c r="A173" s="313"/>
      <c r="B173" s="296"/>
      <c r="C173" s="99" t="s">
        <v>107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 t="shared" si="282"/>
        <v>0</v>
      </c>
    </row>
    <row r="174" spans="1:36" ht="15.75" x14ac:dyDescent="0.25">
      <c r="A174" s="313"/>
      <c r="B174" s="296"/>
      <c r="C174" s="99" t="s">
        <v>108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 t="shared" si="282"/>
        <v>0</v>
      </c>
    </row>
    <row r="175" spans="1:36" ht="15.75" x14ac:dyDescent="0.25">
      <c r="A175" s="313"/>
      <c r="B175" s="296"/>
      <c r="C175" s="99" t="s">
        <v>109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 t="shared" si="282"/>
        <v>0</v>
      </c>
    </row>
    <row r="176" spans="1:36" ht="15.75" x14ac:dyDescent="0.25">
      <c r="A176" s="313"/>
      <c r="B176" s="296"/>
      <c r="C176" s="99" t="s">
        <v>110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 t="shared" si="282"/>
        <v>0</v>
      </c>
    </row>
    <row r="177" spans="1:36" ht="15.75" x14ac:dyDescent="0.25">
      <c r="A177" s="313"/>
      <c r="B177" s="296"/>
      <c r="C177" s="99" t="s">
        <v>111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 t="shared" si="282"/>
        <v>0</v>
      </c>
    </row>
    <row r="178" spans="1:36" ht="15.75" x14ac:dyDescent="0.25">
      <c r="A178" s="313"/>
      <c r="B178" s="296"/>
      <c r="C178" s="99" t="s">
        <v>112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 t="shared" si="282"/>
        <v>0</v>
      </c>
    </row>
    <row r="179" spans="1:36" ht="15.75" x14ac:dyDescent="0.25">
      <c r="A179" s="313"/>
      <c r="B179" s="296"/>
      <c r="C179" s="99" t="s">
        <v>113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 t="shared" si="282"/>
        <v>0</v>
      </c>
    </row>
    <row r="180" spans="1:36" ht="16.5" thickBot="1" x14ac:dyDescent="0.3">
      <c r="A180" s="313"/>
      <c r="B180" s="296"/>
      <c r="C180" s="100" t="s">
        <v>114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 t="shared" si="282"/>
        <v>0</v>
      </c>
    </row>
    <row r="181" spans="1:36" ht="18.75" x14ac:dyDescent="0.25">
      <c r="A181" s="313"/>
      <c r="B181" s="297" t="s">
        <v>72</v>
      </c>
      <c r="C181" s="298"/>
      <c r="D181" s="271">
        <f>SUM(D166:D177,D180)</f>
        <v>0</v>
      </c>
      <c r="E181" s="271">
        <f t="shared" ref="E181" si="283">SUM(E166:E177,E180)</f>
        <v>0</v>
      </c>
      <c r="F181" s="271">
        <f t="shared" ref="F181" si="284">SUM(F166:F177,F180)</f>
        <v>0</v>
      </c>
      <c r="G181" s="271">
        <f t="shared" ref="G181" si="285">SUM(G166:G177,G180)</f>
        <v>0</v>
      </c>
      <c r="H181" s="271">
        <f t="shared" ref="H181" si="286">SUM(H166:H177,H180)</f>
        <v>0</v>
      </c>
      <c r="I181" s="271">
        <f t="shared" ref="I181" si="287">SUM(I166:I177,I180)</f>
        <v>0</v>
      </c>
      <c r="J181" s="271">
        <f t="shared" ref="J181" si="288">SUM(J166:J177,J180)</f>
        <v>0</v>
      </c>
      <c r="K181" s="271">
        <f t="shared" ref="K181" si="289">SUM(K166:K177,K180)</f>
        <v>0</v>
      </c>
      <c r="L181" s="271">
        <f t="shared" ref="L181" si="290">SUM(L166:L177,L180)</f>
        <v>0</v>
      </c>
      <c r="M181" s="271">
        <f t="shared" ref="M181" si="291">SUM(M166:M177,M180)</f>
        <v>0</v>
      </c>
      <c r="N181" s="271">
        <f t="shared" ref="N181" si="292">SUM(N166:N177,N180)</f>
        <v>0</v>
      </c>
      <c r="O181" s="271">
        <f t="shared" ref="O181" si="293">SUM(O166:O177,O180)</f>
        <v>0</v>
      </c>
      <c r="P181" s="271">
        <f t="shared" ref="P181" si="294">SUM(P166:P177,P180)</f>
        <v>0</v>
      </c>
      <c r="Q181" s="271">
        <f t="shared" ref="Q181" si="295">SUM(Q166:Q177,Q180)</f>
        <v>0</v>
      </c>
      <c r="R181" s="271">
        <f t="shared" ref="R181" si="296">SUM(R166:R177,R180)</f>
        <v>0</v>
      </c>
      <c r="S181" s="271">
        <f t="shared" ref="S181" si="297">SUM(S166:S177,S180)</f>
        <v>0</v>
      </c>
      <c r="T181" s="271">
        <f t="shared" ref="T181" si="298">SUM(T166:T177,T180)</f>
        <v>0</v>
      </c>
      <c r="U181" s="271">
        <f t="shared" ref="U181" si="299">SUM(U166:U177,U180)</f>
        <v>0</v>
      </c>
      <c r="V181" s="271">
        <f t="shared" ref="V181" si="300">SUM(V166:V177,V180)</f>
        <v>0</v>
      </c>
      <c r="W181" s="271">
        <f t="shared" ref="W181" si="301">SUM(W166:W177,W180)</f>
        <v>0</v>
      </c>
      <c r="X181" s="271">
        <f t="shared" ref="X181" si="302">SUM(X166:X177,X180)</f>
        <v>0</v>
      </c>
      <c r="Y181" s="271">
        <f t="shared" ref="Y181" si="303">SUM(Y166:Y177,Y180)</f>
        <v>0</v>
      </c>
      <c r="Z181" s="271">
        <f t="shared" ref="Z181" si="304">SUM(Z166:Z177,Z180)</f>
        <v>0</v>
      </c>
      <c r="AA181" s="271">
        <f t="shared" ref="AA181" si="305">SUM(AA166:AA177,AA180)</f>
        <v>0</v>
      </c>
      <c r="AB181" s="271">
        <f t="shared" ref="AB181" si="306">SUM(AB166:AB177,AB180)</f>
        <v>0</v>
      </c>
      <c r="AC181" s="271">
        <f t="shared" ref="AC181" si="307">SUM(AC166:AC177,AC180)</f>
        <v>0</v>
      </c>
      <c r="AD181" s="271">
        <f t="shared" ref="AD181" si="308">SUM(AD166:AD177,AD180)</f>
        <v>0</v>
      </c>
      <c r="AE181" s="271">
        <f t="shared" ref="AE181" si="309">SUM(AE166:AE177,AE180)</f>
        <v>0</v>
      </c>
      <c r="AF181" s="271">
        <f t="shared" ref="AF181" si="310">SUM(AF166:AF177,AF180)</f>
        <v>0</v>
      </c>
      <c r="AG181" s="271">
        <f t="shared" ref="AG181" si="311">SUM(AG166:AG177,AG180)</f>
        <v>0</v>
      </c>
      <c r="AH181" s="271">
        <f t="shared" ref="AH181" si="312">SUM(AH166:AH177,AH180)</f>
        <v>0</v>
      </c>
      <c r="AI181" s="150">
        <f t="shared" si="282"/>
        <v>0</v>
      </c>
    </row>
    <row r="182" spans="1:36" ht="18.75" x14ac:dyDescent="0.25">
      <c r="A182" s="313"/>
      <c r="B182" s="299" t="s">
        <v>71</v>
      </c>
      <c r="C182" s="300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 t="shared" si="282"/>
        <v>0</v>
      </c>
    </row>
    <row r="183" spans="1:36" ht="18.75" x14ac:dyDescent="0.25">
      <c r="A183" s="313"/>
      <c r="B183" s="301" t="s">
        <v>115</v>
      </c>
      <c r="C183" s="302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 t="shared" si="282"/>
        <v>9200</v>
      </c>
    </row>
    <row r="184" spans="1:36" ht="18.75" x14ac:dyDescent="0.25">
      <c r="A184" s="313"/>
      <c r="B184" s="301" t="s">
        <v>125</v>
      </c>
      <c r="C184" s="302"/>
      <c r="D184" s="104">
        <f>D183-D182</f>
        <v>400</v>
      </c>
      <c r="E184" s="104">
        <f t="shared" ref="E184:F184" si="313">E183-E182</f>
        <v>400</v>
      </c>
      <c r="F184" s="104">
        <f t="shared" si="313"/>
        <v>400</v>
      </c>
      <c r="G184" s="104"/>
      <c r="H184" s="104"/>
      <c r="I184" s="104">
        <f t="shared" ref="I184:M184" si="314">I183-I182</f>
        <v>400</v>
      </c>
      <c r="J184" s="104">
        <f t="shared" si="314"/>
        <v>400</v>
      </c>
      <c r="K184" s="104">
        <f t="shared" si="314"/>
        <v>400</v>
      </c>
      <c r="L184" s="104">
        <f t="shared" si="314"/>
        <v>400</v>
      </c>
      <c r="M184" s="104">
        <f t="shared" si="314"/>
        <v>400</v>
      </c>
      <c r="N184" s="104"/>
      <c r="O184" s="104"/>
      <c r="P184" s="104">
        <f t="shared" ref="P184:AH184" si="315">P183-P182</f>
        <v>400</v>
      </c>
      <c r="Q184" s="104">
        <f t="shared" si="315"/>
        <v>400</v>
      </c>
      <c r="R184" s="104">
        <f t="shared" si="315"/>
        <v>400</v>
      </c>
      <c r="S184" s="104">
        <f t="shared" si="315"/>
        <v>400</v>
      </c>
      <c r="T184" s="104">
        <f t="shared" si="315"/>
        <v>400</v>
      </c>
      <c r="U184" s="104"/>
      <c r="V184" s="104"/>
      <c r="W184" s="104">
        <f t="shared" si="315"/>
        <v>400</v>
      </c>
      <c r="X184" s="104">
        <f t="shared" si="315"/>
        <v>400</v>
      </c>
      <c r="Y184" s="104">
        <f t="shared" si="315"/>
        <v>400</v>
      </c>
      <c r="Z184" s="104">
        <f t="shared" si="315"/>
        <v>400</v>
      </c>
      <c r="AA184" s="104">
        <f t="shared" si="315"/>
        <v>400</v>
      </c>
      <c r="AB184" s="104"/>
      <c r="AC184" s="104"/>
      <c r="AD184" s="104">
        <f t="shared" si="315"/>
        <v>400</v>
      </c>
      <c r="AE184" s="104">
        <f t="shared" si="315"/>
        <v>400</v>
      </c>
      <c r="AF184" s="104">
        <f t="shared" si="315"/>
        <v>400</v>
      </c>
      <c r="AG184" s="104">
        <f t="shared" si="315"/>
        <v>400</v>
      </c>
      <c r="AH184" s="104">
        <f t="shared" si="315"/>
        <v>400</v>
      </c>
      <c r="AI184" s="153">
        <f t="shared" si="282"/>
        <v>9200</v>
      </c>
    </row>
    <row r="185" spans="1:36" ht="18.75" x14ac:dyDescent="0.25">
      <c r="A185" s="313"/>
      <c r="B185" s="301" t="s">
        <v>197</v>
      </c>
      <c r="C185" s="302"/>
      <c r="D185" s="104">
        <f>D183-D181</f>
        <v>400</v>
      </c>
      <c r="E185" s="104">
        <f t="shared" ref="E185:F185" si="316">E183-E181</f>
        <v>400</v>
      </c>
      <c r="F185" s="104">
        <f t="shared" si="316"/>
        <v>400</v>
      </c>
      <c r="G185" s="104"/>
      <c r="H185" s="104"/>
      <c r="I185" s="104">
        <f t="shared" ref="I185:M185" si="317">I183-I181</f>
        <v>400</v>
      </c>
      <c r="J185" s="104">
        <f t="shared" si="317"/>
        <v>400</v>
      </c>
      <c r="K185" s="104">
        <f t="shared" si="317"/>
        <v>400</v>
      </c>
      <c r="L185" s="104">
        <f t="shared" si="317"/>
        <v>400</v>
      </c>
      <c r="M185" s="104">
        <f t="shared" si="317"/>
        <v>400</v>
      </c>
      <c r="N185" s="104"/>
      <c r="O185" s="104"/>
      <c r="P185" s="104">
        <f t="shared" ref="P185:AH185" si="318">P183-P181</f>
        <v>400</v>
      </c>
      <c r="Q185" s="104">
        <f t="shared" si="318"/>
        <v>400</v>
      </c>
      <c r="R185" s="104">
        <f t="shared" si="318"/>
        <v>400</v>
      </c>
      <c r="S185" s="104">
        <f t="shared" si="318"/>
        <v>400</v>
      </c>
      <c r="T185" s="104">
        <f t="shared" si="318"/>
        <v>400</v>
      </c>
      <c r="U185" s="104"/>
      <c r="V185" s="104"/>
      <c r="W185" s="104">
        <f t="shared" si="318"/>
        <v>400</v>
      </c>
      <c r="X185" s="104">
        <f t="shared" si="318"/>
        <v>400</v>
      </c>
      <c r="Y185" s="104">
        <f t="shared" si="318"/>
        <v>400</v>
      </c>
      <c r="Z185" s="104">
        <f t="shared" si="318"/>
        <v>400</v>
      </c>
      <c r="AA185" s="104">
        <f t="shared" si="318"/>
        <v>400</v>
      </c>
      <c r="AB185" s="104"/>
      <c r="AC185" s="104"/>
      <c r="AD185" s="104">
        <f t="shared" si="318"/>
        <v>400</v>
      </c>
      <c r="AE185" s="104">
        <f t="shared" si="318"/>
        <v>400</v>
      </c>
      <c r="AF185" s="104">
        <f t="shared" si="318"/>
        <v>400</v>
      </c>
      <c r="AG185" s="104">
        <f t="shared" si="318"/>
        <v>400</v>
      </c>
      <c r="AH185" s="104">
        <f t="shared" si="318"/>
        <v>400</v>
      </c>
      <c r="AI185" s="153">
        <f t="shared" si="282"/>
        <v>9200</v>
      </c>
    </row>
    <row r="186" spans="1:36" ht="16.5" thickBot="1" x14ac:dyDescent="0.3">
      <c r="A186" s="313"/>
      <c r="B186" s="303" t="s">
        <v>116</v>
      </c>
      <c r="C186" s="304"/>
      <c r="D186" s="104">
        <f>D167+D169+D171+D173+D175+D177</f>
        <v>0</v>
      </c>
      <c r="E186" s="104">
        <f t="shared" ref="E186:F186" si="319">E167+E169+E171+E173+E175+E177</f>
        <v>0</v>
      </c>
      <c r="F186" s="104">
        <f t="shared" si="319"/>
        <v>0</v>
      </c>
      <c r="G186" s="104"/>
      <c r="H186" s="104"/>
      <c r="I186" s="104">
        <f t="shared" ref="I186:M186" si="320">I167+I169+I171+I173+I175+I177</f>
        <v>0</v>
      </c>
      <c r="J186" s="104">
        <f t="shared" si="320"/>
        <v>0</v>
      </c>
      <c r="K186" s="104">
        <f t="shared" si="320"/>
        <v>0</v>
      </c>
      <c r="L186" s="104">
        <f t="shared" si="320"/>
        <v>0</v>
      </c>
      <c r="M186" s="104">
        <f t="shared" si="320"/>
        <v>0</v>
      </c>
      <c r="N186" s="104"/>
      <c r="O186" s="104"/>
      <c r="P186" s="104">
        <f t="shared" ref="P186:AH186" si="321">P167+P169+P171+P173+P175+P177</f>
        <v>0</v>
      </c>
      <c r="Q186" s="104">
        <f t="shared" si="321"/>
        <v>0</v>
      </c>
      <c r="R186" s="104">
        <f t="shared" si="321"/>
        <v>0</v>
      </c>
      <c r="S186" s="104">
        <f t="shared" si="321"/>
        <v>0</v>
      </c>
      <c r="T186" s="104">
        <f t="shared" si="321"/>
        <v>0</v>
      </c>
      <c r="U186" s="104"/>
      <c r="V186" s="104"/>
      <c r="W186" s="104">
        <f t="shared" si="321"/>
        <v>0</v>
      </c>
      <c r="X186" s="104">
        <f t="shared" si="321"/>
        <v>0</v>
      </c>
      <c r="Y186" s="104">
        <f t="shared" si="321"/>
        <v>0</v>
      </c>
      <c r="Z186" s="104">
        <f t="shared" si="321"/>
        <v>0</v>
      </c>
      <c r="AA186" s="104">
        <f t="shared" si="321"/>
        <v>0</v>
      </c>
      <c r="AB186" s="104"/>
      <c r="AC186" s="104"/>
      <c r="AD186" s="104">
        <f t="shared" si="321"/>
        <v>0</v>
      </c>
      <c r="AE186" s="104">
        <f t="shared" si="321"/>
        <v>0</v>
      </c>
      <c r="AF186" s="104">
        <f t="shared" si="321"/>
        <v>0</v>
      </c>
      <c r="AG186" s="104">
        <f t="shared" si="321"/>
        <v>0</v>
      </c>
      <c r="AH186" s="104">
        <f t="shared" si="321"/>
        <v>0</v>
      </c>
      <c r="AI186" s="149">
        <f t="shared" si="282"/>
        <v>0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 t="shared" ref="AI188:AI209" si="322">SUM(D188:AH188)</f>
        <v>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 t="shared" si="322"/>
        <v>0</v>
      </c>
    </row>
    <row r="190" spans="1:36" ht="15.75" x14ac:dyDescent="0.25">
      <c r="A190" s="315"/>
      <c r="B190" s="296"/>
      <c r="C190" s="99" t="s">
        <v>103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 t="shared" si="322"/>
        <v>0</v>
      </c>
    </row>
    <row r="191" spans="1:36" ht="15.75" x14ac:dyDescent="0.25">
      <c r="A191" s="315"/>
      <c r="B191" s="296"/>
      <c r="C191" s="99" t="s">
        <v>117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 t="shared" si="322"/>
        <v>0</v>
      </c>
    </row>
    <row r="192" spans="1:36" ht="15.75" x14ac:dyDescent="0.25">
      <c r="A192" s="315"/>
      <c r="B192" s="296"/>
      <c r="C192" s="99" t="s">
        <v>118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 t="shared" si="322"/>
        <v>0</v>
      </c>
    </row>
    <row r="193" spans="1:35" ht="15.75" x14ac:dyDescent="0.25">
      <c r="A193" s="315"/>
      <c r="B193" s="296"/>
      <c r="C193" s="99" t="s">
        <v>104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 t="shared" si="322"/>
        <v>0</v>
      </c>
    </row>
    <row r="194" spans="1:35" ht="15.75" x14ac:dyDescent="0.25">
      <c r="A194" s="315"/>
      <c r="B194" s="296"/>
      <c r="C194" s="99" t="s">
        <v>105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 t="shared" si="322"/>
        <v>0</v>
      </c>
    </row>
    <row r="195" spans="1:35" ht="15.75" x14ac:dyDescent="0.25">
      <c r="A195" s="315"/>
      <c r="B195" s="296"/>
      <c r="C195" s="99" t="s">
        <v>106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 t="shared" si="322"/>
        <v>0</v>
      </c>
    </row>
    <row r="196" spans="1:35" ht="15.75" x14ac:dyDescent="0.25">
      <c r="A196" s="315"/>
      <c r="B196" s="296"/>
      <c r="C196" s="99" t="s">
        <v>107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 t="shared" si="322"/>
        <v>0</v>
      </c>
    </row>
    <row r="197" spans="1:35" ht="15.75" x14ac:dyDescent="0.25">
      <c r="A197" s="315"/>
      <c r="B197" s="296"/>
      <c r="C197" s="99" t="s">
        <v>108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 t="shared" si="322"/>
        <v>0</v>
      </c>
    </row>
    <row r="198" spans="1:35" ht="15.75" x14ac:dyDescent="0.25">
      <c r="A198" s="315"/>
      <c r="B198" s="296"/>
      <c r="C198" s="99" t="s">
        <v>109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 t="shared" si="322"/>
        <v>0</v>
      </c>
    </row>
    <row r="199" spans="1:35" ht="15.75" x14ac:dyDescent="0.25">
      <c r="A199" s="315"/>
      <c r="B199" s="296"/>
      <c r="C199" s="99" t="s">
        <v>110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 t="shared" si="322"/>
        <v>0</v>
      </c>
    </row>
    <row r="200" spans="1:35" ht="15.75" x14ac:dyDescent="0.25">
      <c r="A200" s="315"/>
      <c r="B200" s="296"/>
      <c r="C200" s="99" t="s">
        <v>111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 t="shared" si="322"/>
        <v>0</v>
      </c>
    </row>
    <row r="201" spans="1:35" ht="15.75" x14ac:dyDescent="0.25">
      <c r="A201" s="315"/>
      <c r="B201" s="296"/>
      <c r="C201" s="99" t="s">
        <v>112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 t="shared" si="322"/>
        <v>0</v>
      </c>
    </row>
    <row r="202" spans="1:35" ht="15.75" x14ac:dyDescent="0.25">
      <c r="A202" s="315"/>
      <c r="B202" s="296"/>
      <c r="C202" s="99" t="s">
        <v>113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 t="shared" si="322"/>
        <v>0</v>
      </c>
    </row>
    <row r="203" spans="1:35" ht="16.5" thickBot="1" x14ac:dyDescent="0.3">
      <c r="A203" s="315"/>
      <c r="B203" s="296"/>
      <c r="C203" s="100" t="s">
        <v>114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 t="shared" si="322"/>
        <v>0</v>
      </c>
    </row>
    <row r="204" spans="1:35" ht="18.75" x14ac:dyDescent="0.25">
      <c r="A204" s="315"/>
      <c r="B204" s="297" t="s">
        <v>72</v>
      </c>
      <c r="C204" s="298"/>
      <c r="D204" s="271">
        <f>SUM(D189:D200,D203)</f>
        <v>0</v>
      </c>
      <c r="E204" s="271">
        <f t="shared" ref="E204" si="323">SUM(E189:E200,E203)</f>
        <v>0</v>
      </c>
      <c r="F204" s="271">
        <f t="shared" ref="F204" si="324">SUM(F189:F200,F203)</f>
        <v>0</v>
      </c>
      <c r="G204" s="271">
        <f t="shared" ref="G204" si="325">SUM(G189:G200,G203)</f>
        <v>0</v>
      </c>
      <c r="H204" s="271">
        <f t="shared" ref="H204" si="326">SUM(H189:H200,H203)</f>
        <v>0</v>
      </c>
      <c r="I204" s="271">
        <f t="shared" ref="I204" si="327">SUM(I189:I200,I203)</f>
        <v>0</v>
      </c>
      <c r="J204" s="271">
        <f t="shared" ref="J204" si="328">SUM(J189:J200,J203)</f>
        <v>0</v>
      </c>
      <c r="K204" s="271">
        <f t="shared" ref="K204" si="329">SUM(K189:K200,K203)</f>
        <v>0</v>
      </c>
      <c r="L204" s="271">
        <f t="shared" ref="L204" si="330">SUM(L189:L200,L203)</f>
        <v>0</v>
      </c>
      <c r="M204" s="271">
        <f t="shared" ref="M204" si="331">SUM(M189:M200,M203)</f>
        <v>0</v>
      </c>
      <c r="N204" s="271">
        <f t="shared" ref="N204" si="332">SUM(N189:N200,N203)</f>
        <v>0</v>
      </c>
      <c r="O204" s="271">
        <f t="shared" ref="O204" si="333">SUM(O189:O200,O203)</f>
        <v>0</v>
      </c>
      <c r="P204" s="271">
        <f t="shared" ref="P204" si="334">SUM(P189:P200,P203)</f>
        <v>0</v>
      </c>
      <c r="Q204" s="271">
        <f t="shared" ref="Q204" si="335">SUM(Q189:Q200,Q203)</f>
        <v>0</v>
      </c>
      <c r="R204" s="271">
        <f t="shared" ref="R204" si="336">SUM(R189:R200,R203)</f>
        <v>0</v>
      </c>
      <c r="S204" s="271">
        <f t="shared" ref="S204" si="337">SUM(S189:S200,S203)</f>
        <v>0</v>
      </c>
      <c r="T204" s="271">
        <f t="shared" ref="T204" si="338">SUM(T189:T200,T203)</f>
        <v>0</v>
      </c>
      <c r="U204" s="271">
        <f t="shared" ref="U204" si="339">SUM(U189:U200,U203)</f>
        <v>0</v>
      </c>
      <c r="V204" s="271">
        <f t="shared" ref="V204" si="340">SUM(V189:V200,V203)</f>
        <v>0</v>
      </c>
      <c r="W204" s="271">
        <f t="shared" ref="W204" si="341">SUM(W189:W200,W203)</f>
        <v>0</v>
      </c>
      <c r="X204" s="271">
        <f t="shared" ref="X204" si="342">SUM(X189:X200,X203)</f>
        <v>0</v>
      </c>
      <c r="Y204" s="271">
        <f t="shared" ref="Y204" si="343">SUM(Y189:Y200,Y203)</f>
        <v>0</v>
      </c>
      <c r="Z204" s="271">
        <f t="shared" ref="Z204" si="344">SUM(Z189:Z200,Z203)</f>
        <v>0</v>
      </c>
      <c r="AA204" s="271">
        <f t="shared" ref="AA204" si="345">SUM(AA189:AA200,AA203)</f>
        <v>0</v>
      </c>
      <c r="AB204" s="271">
        <f t="shared" ref="AB204" si="346">SUM(AB189:AB200,AB203)</f>
        <v>0</v>
      </c>
      <c r="AC204" s="271">
        <f t="shared" ref="AC204" si="347">SUM(AC189:AC200,AC203)</f>
        <v>0</v>
      </c>
      <c r="AD204" s="271">
        <f t="shared" ref="AD204" si="348">SUM(AD189:AD200,AD203)</f>
        <v>0</v>
      </c>
      <c r="AE204" s="271">
        <f t="shared" ref="AE204" si="349">SUM(AE189:AE200,AE203)</f>
        <v>0</v>
      </c>
      <c r="AF204" s="271">
        <f t="shared" ref="AF204" si="350">SUM(AF189:AF200,AF203)</f>
        <v>0</v>
      </c>
      <c r="AG204" s="271">
        <f t="shared" ref="AG204" si="351">SUM(AG189:AG200,AG203)</f>
        <v>0</v>
      </c>
      <c r="AH204" s="271">
        <f t="shared" ref="AH204" si="352">SUM(AH189:AH200,AH203)</f>
        <v>0</v>
      </c>
      <c r="AI204" s="150">
        <f t="shared" si="322"/>
        <v>0</v>
      </c>
    </row>
    <row r="205" spans="1:35" ht="18.75" x14ac:dyDescent="0.25">
      <c r="A205" s="315"/>
      <c r="B205" s="299" t="s">
        <v>71</v>
      </c>
      <c r="C205" s="300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 t="shared" si="322"/>
        <v>0</v>
      </c>
    </row>
    <row r="206" spans="1:35" ht="18.75" x14ac:dyDescent="0.25">
      <c r="A206" s="315"/>
      <c r="B206" s="301" t="s">
        <v>115</v>
      </c>
      <c r="C206" s="302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 t="shared" si="322"/>
        <v>9200</v>
      </c>
    </row>
    <row r="207" spans="1:35" ht="18.75" x14ac:dyDescent="0.25">
      <c r="A207" s="315"/>
      <c r="B207" s="301" t="s">
        <v>125</v>
      </c>
      <c r="C207" s="302"/>
      <c r="D207" s="104">
        <f>D206-D205</f>
        <v>400</v>
      </c>
      <c r="E207" s="104">
        <f t="shared" ref="E207:F207" si="353">E206-E205</f>
        <v>400</v>
      </c>
      <c r="F207" s="104">
        <f t="shared" si="353"/>
        <v>400</v>
      </c>
      <c r="G207" s="104"/>
      <c r="H207" s="104"/>
      <c r="I207" s="104">
        <f t="shared" ref="I207:M207" si="354">I206-I205</f>
        <v>400</v>
      </c>
      <c r="J207" s="104">
        <f t="shared" si="354"/>
        <v>400</v>
      </c>
      <c r="K207" s="104">
        <f t="shared" si="354"/>
        <v>400</v>
      </c>
      <c r="L207" s="104">
        <f t="shared" si="354"/>
        <v>400</v>
      </c>
      <c r="M207" s="104">
        <f t="shared" si="354"/>
        <v>400</v>
      </c>
      <c r="N207" s="104"/>
      <c r="O207" s="104"/>
      <c r="P207" s="104">
        <f t="shared" ref="P207:AH207" si="355">P206-P205</f>
        <v>400</v>
      </c>
      <c r="Q207" s="104">
        <f t="shared" si="355"/>
        <v>400</v>
      </c>
      <c r="R207" s="104">
        <f t="shared" si="355"/>
        <v>400</v>
      </c>
      <c r="S207" s="104">
        <f t="shared" si="355"/>
        <v>400</v>
      </c>
      <c r="T207" s="104">
        <f t="shared" si="355"/>
        <v>400</v>
      </c>
      <c r="U207" s="104"/>
      <c r="V207" s="104"/>
      <c r="W207" s="104">
        <f t="shared" si="355"/>
        <v>400</v>
      </c>
      <c r="X207" s="104">
        <f t="shared" si="355"/>
        <v>400</v>
      </c>
      <c r="Y207" s="104">
        <f t="shared" si="355"/>
        <v>400</v>
      </c>
      <c r="Z207" s="104">
        <f t="shared" si="355"/>
        <v>400</v>
      </c>
      <c r="AA207" s="104">
        <f t="shared" si="355"/>
        <v>400</v>
      </c>
      <c r="AB207" s="104"/>
      <c r="AC207" s="104"/>
      <c r="AD207" s="104">
        <f t="shared" si="355"/>
        <v>400</v>
      </c>
      <c r="AE207" s="104">
        <f t="shared" si="355"/>
        <v>400</v>
      </c>
      <c r="AF207" s="104">
        <f t="shared" si="355"/>
        <v>400</v>
      </c>
      <c r="AG207" s="104">
        <f t="shared" si="355"/>
        <v>400</v>
      </c>
      <c r="AH207" s="104">
        <f t="shared" si="355"/>
        <v>400</v>
      </c>
      <c r="AI207" s="153">
        <f t="shared" si="322"/>
        <v>9200</v>
      </c>
    </row>
    <row r="208" spans="1:35" ht="18.75" x14ac:dyDescent="0.25">
      <c r="A208" s="315"/>
      <c r="B208" s="301" t="s">
        <v>197</v>
      </c>
      <c r="C208" s="302"/>
      <c r="D208" s="104">
        <f>D206-D204</f>
        <v>400</v>
      </c>
      <c r="E208" s="104">
        <f t="shared" ref="E208:F208" si="356">E206-E204</f>
        <v>400</v>
      </c>
      <c r="F208" s="104">
        <f t="shared" si="356"/>
        <v>400</v>
      </c>
      <c r="G208" s="104"/>
      <c r="H208" s="104"/>
      <c r="I208" s="104">
        <f t="shared" ref="I208:M208" si="357">I206-I204</f>
        <v>400</v>
      </c>
      <c r="J208" s="104">
        <f t="shared" si="357"/>
        <v>400</v>
      </c>
      <c r="K208" s="104">
        <f t="shared" si="357"/>
        <v>400</v>
      </c>
      <c r="L208" s="104">
        <f t="shared" si="357"/>
        <v>400</v>
      </c>
      <c r="M208" s="104">
        <f t="shared" si="357"/>
        <v>400</v>
      </c>
      <c r="N208" s="104"/>
      <c r="O208" s="104"/>
      <c r="P208" s="104">
        <f t="shared" ref="P208:AH208" si="358">P206-P204</f>
        <v>400</v>
      </c>
      <c r="Q208" s="104">
        <f t="shared" si="358"/>
        <v>400</v>
      </c>
      <c r="R208" s="104">
        <f t="shared" si="358"/>
        <v>400</v>
      </c>
      <c r="S208" s="104">
        <f t="shared" si="358"/>
        <v>400</v>
      </c>
      <c r="T208" s="104">
        <f t="shared" si="358"/>
        <v>400</v>
      </c>
      <c r="U208" s="104"/>
      <c r="V208" s="104"/>
      <c r="W208" s="104">
        <f t="shared" si="358"/>
        <v>400</v>
      </c>
      <c r="X208" s="104">
        <f t="shared" si="358"/>
        <v>400</v>
      </c>
      <c r="Y208" s="104">
        <f t="shared" si="358"/>
        <v>400</v>
      </c>
      <c r="Z208" s="104">
        <f t="shared" si="358"/>
        <v>400</v>
      </c>
      <c r="AA208" s="104">
        <f t="shared" si="358"/>
        <v>400</v>
      </c>
      <c r="AB208" s="104"/>
      <c r="AC208" s="104"/>
      <c r="AD208" s="104">
        <f t="shared" si="358"/>
        <v>400</v>
      </c>
      <c r="AE208" s="104">
        <f t="shared" si="358"/>
        <v>400</v>
      </c>
      <c r="AF208" s="104">
        <f t="shared" si="358"/>
        <v>400</v>
      </c>
      <c r="AG208" s="104">
        <f t="shared" si="358"/>
        <v>400</v>
      </c>
      <c r="AH208" s="104">
        <f t="shared" si="358"/>
        <v>400</v>
      </c>
      <c r="AI208" s="153">
        <f t="shared" si="322"/>
        <v>9200</v>
      </c>
    </row>
    <row r="209" spans="1:36" ht="16.5" thickBot="1" x14ac:dyDescent="0.3">
      <c r="A209" s="315"/>
      <c r="B209" s="303" t="s">
        <v>116</v>
      </c>
      <c r="C209" s="304"/>
      <c r="D209" s="104">
        <f>D190+D192+D194+D196+D198+D200</f>
        <v>0</v>
      </c>
      <c r="E209" s="104">
        <f t="shared" ref="E209:F209" si="359">E190+E192+E194+E196+E198+E200</f>
        <v>0</v>
      </c>
      <c r="F209" s="104">
        <f t="shared" si="359"/>
        <v>0</v>
      </c>
      <c r="G209" s="104"/>
      <c r="H209" s="104"/>
      <c r="I209" s="104">
        <f t="shared" ref="I209:M209" si="360">I190+I192+I194+I196+I198+I200</f>
        <v>0</v>
      </c>
      <c r="J209" s="104">
        <f t="shared" si="360"/>
        <v>0</v>
      </c>
      <c r="K209" s="104">
        <f t="shared" si="360"/>
        <v>0</v>
      </c>
      <c r="L209" s="104">
        <f t="shared" si="360"/>
        <v>0</v>
      </c>
      <c r="M209" s="104">
        <f t="shared" si="360"/>
        <v>0</v>
      </c>
      <c r="N209" s="104"/>
      <c r="O209" s="104"/>
      <c r="P209" s="104">
        <f t="shared" ref="P209:AH209" si="361">P190+P192+P194+P196+P198+P200</f>
        <v>0</v>
      </c>
      <c r="Q209" s="104">
        <f t="shared" si="361"/>
        <v>0</v>
      </c>
      <c r="R209" s="104">
        <f t="shared" si="361"/>
        <v>0</v>
      </c>
      <c r="S209" s="104">
        <f t="shared" si="361"/>
        <v>0</v>
      </c>
      <c r="T209" s="104">
        <f t="shared" si="361"/>
        <v>0</v>
      </c>
      <c r="U209" s="104"/>
      <c r="V209" s="104"/>
      <c r="W209" s="104">
        <f t="shared" si="361"/>
        <v>0</v>
      </c>
      <c r="X209" s="104">
        <f t="shared" si="361"/>
        <v>0</v>
      </c>
      <c r="Y209" s="104">
        <f t="shared" si="361"/>
        <v>0</v>
      </c>
      <c r="Z209" s="104">
        <f t="shared" si="361"/>
        <v>0</v>
      </c>
      <c r="AA209" s="104">
        <f t="shared" si="361"/>
        <v>0</v>
      </c>
      <c r="AB209" s="104"/>
      <c r="AC209" s="104"/>
      <c r="AD209" s="104">
        <f t="shared" si="361"/>
        <v>0</v>
      </c>
      <c r="AE209" s="104">
        <f t="shared" si="361"/>
        <v>0</v>
      </c>
      <c r="AF209" s="104">
        <f t="shared" si="361"/>
        <v>0</v>
      </c>
      <c r="AG209" s="104">
        <f t="shared" si="361"/>
        <v>0</v>
      </c>
      <c r="AH209" s="104">
        <f t="shared" si="361"/>
        <v>0</v>
      </c>
      <c r="AI209" s="149">
        <f t="shared" si="322"/>
        <v>0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 t="shared" ref="AI211:AI232" si="362">SUM(D211:AH211)</f>
        <v>0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 t="shared" si="362"/>
        <v>0</v>
      </c>
    </row>
    <row r="213" spans="1:36" ht="15.75" x14ac:dyDescent="0.25">
      <c r="A213" s="315"/>
      <c r="B213" s="296"/>
      <c r="C213" s="99" t="s">
        <v>103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 t="shared" si="362"/>
        <v>0</v>
      </c>
    </row>
    <row r="214" spans="1:36" ht="15.75" x14ac:dyDescent="0.25">
      <c r="A214" s="315"/>
      <c r="B214" s="296"/>
      <c r="C214" s="99" t="s">
        <v>117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 t="shared" si="362"/>
        <v>0</v>
      </c>
    </row>
    <row r="215" spans="1:36" ht="15.75" x14ac:dyDescent="0.25">
      <c r="A215" s="315"/>
      <c r="B215" s="296"/>
      <c r="C215" s="99" t="s">
        <v>118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 t="shared" si="362"/>
        <v>0</v>
      </c>
    </row>
    <row r="216" spans="1:36" ht="15.75" x14ac:dyDescent="0.25">
      <c r="A216" s="315"/>
      <c r="B216" s="296"/>
      <c r="C216" s="99" t="s">
        <v>104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 t="shared" si="362"/>
        <v>0</v>
      </c>
    </row>
    <row r="217" spans="1:36" ht="15.75" x14ac:dyDescent="0.25">
      <c r="A217" s="315"/>
      <c r="B217" s="296"/>
      <c r="C217" s="99" t="s">
        <v>105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 t="shared" si="362"/>
        <v>0</v>
      </c>
    </row>
    <row r="218" spans="1:36" ht="15.75" x14ac:dyDescent="0.25">
      <c r="A218" s="315"/>
      <c r="B218" s="296"/>
      <c r="C218" s="99" t="s">
        <v>106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 t="shared" si="362"/>
        <v>0</v>
      </c>
    </row>
    <row r="219" spans="1:36" ht="15.75" x14ac:dyDescent="0.25">
      <c r="A219" s="315"/>
      <c r="B219" s="296"/>
      <c r="C219" s="99" t="s">
        <v>107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 t="shared" si="362"/>
        <v>0</v>
      </c>
    </row>
    <row r="220" spans="1:36" ht="15.75" x14ac:dyDescent="0.25">
      <c r="A220" s="315"/>
      <c r="B220" s="296"/>
      <c r="C220" s="99" t="s">
        <v>108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 t="shared" si="362"/>
        <v>0</v>
      </c>
    </row>
    <row r="221" spans="1:36" ht="15.75" x14ac:dyDescent="0.25">
      <c r="A221" s="315"/>
      <c r="B221" s="296"/>
      <c r="C221" s="99" t="s">
        <v>109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 t="shared" si="362"/>
        <v>0</v>
      </c>
    </row>
    <row r="222" spans="1:36" ht="15.75" x14ac:dyDescent="0.25">
      <c r="A222" s="315"/>
      <c r="B222" s="296"/>
      <c r="C222" s="99" t="s">
        <v>110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 t="shared" si="362"/>
        <v>0</v>
      </c>
    </row>
    <row r="223" spans="1:36" ht="15.75" x14ac:dyDescent="0.25">
      <c r="A223" s="315"/>
      <c r="B223" s="296"/>
      <c r="C223" s="99" t="s">
        <v>111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 t="shared" si="362"/>
        <v>0</v>
      </c>
    </row>
    <row r="224" spans="1:36" ht="15.75" x14ac:dyDescent="0.25">
      <c r="A224" s="315"/>
      <c r="B224" s="296"/>
      <c r="C224" s="99" t="s">
        <v>112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 t="shared" si="362"/>
        <v>0</v>
      </c>
    </row>
    <row r="225" spans="1:36" ht="15.75" x14ac:dyDescent="0.25">
      <c r="A225" s="315"/>
      <c r="B225" s="296"/>
      <c r="C225" s="99" t="s">
        <v>113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 t="shared" si="362"/>
        <v>0</v>
      </c>
    </row>
    <row r="226" spans="1:36" ht="16.5" thickBot="1" x14ac:dyDescent="0.3">
      <c r="A226" s="315"/>
      <c r="B226" s="296"/>
      <c r="C226" s="100" t="s">
        <v>114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 t="shared" si="362"/>
        <v>0</v>
      </c>
    </row>
    <row r="227" spans="1:36" ht="18.75" x14ac:dyDescent="0.25">
      <c r="A227" s="315"/>
      <c r="B227" s="297" t="s">
        <v>72</v>
      </c>
      <c r="C227" s="298"/>
      <c r="D227" s="271">
        <f>SUM(D212:D223,D226)</f>
        <v>0</v>
      </c>
      <c r="E227" s="271">
        <f t="shared" ref="E227" si="363">SUM(E212:E223,E226)</f>
        <v>0</v>
      </c>
      <c r="F227" s="271">
        <f t="shared" ref="F227" si="364">SUM(F212:F223,F226)</f>
        <v>0</v>
      </c>
      <c r="G227" s="271">
        <f t="shared" ref="G227" si="365">SUM(G212:G223,G226)</f>
        <v>0</v>
      </c>
      <c r="H227" s="271">
        <f t="shared" ref="H227" si="366">SUM(H212:H223,H226)</f>
        <v>0</v>
      </c>
      <c r="I227" s="271">
        <f t="shared" ref="I227" si="367">SUM(I212:I223,I226)</f>
        <v>0</v>
      </c>
      <c r="J227" s="271">
        <f t="shared" ref="J227" si="368">SUM(J212:J223,J226)</f>
        <v>0</v>
      </c>
      <c r="K227" s="271">
        <f t="shared" ref="K227" si="369">SUM(K212:K223,K226)</f>
        <v>0</v>
      </c>
      <c r="L227" s="271">
        <f t="shared" ref="L227" si="370">SUM(L212:L223,L226)</f>
        <v>0</v>
      </c>
      <c r="M227" s="271">
        <f t="shared" ref="M227" si="371">SUM(M212:M223,M226)</f>
        <v>0</v>
      </c>
      <c r="N227" s="271">
        <f t="shared" ref="N227" si="372">SUM(N212:N223,N226)</f>
        <v>0</v>
      </c>
      <c r="O227" s="271">
        <f t="shared" ref="O227" si="373">SUM(O212:O223,O226)</f>
        <v>0</v>
      </c>
      <c r="P227" s="271">
        <f t="shared" ref="P227" si="374">SUM(P212:P223,P226)</f>
        <v>0</v>
      </c>
      <c r="Q227" s="271">
        <f t="shared" ref="Q227" si="375">SUM(Q212:Q223,Q226)</f>
        <v>0</v>
      </c>
      <c r="R227" s="271">
        <f t="shared" ref="R227" si="376">SUM(R212:R223,R226)</f>
        <v>0</v>
      </c>
      <c r="S227" s="271">
        <f t="shared" ref="S227" si="377">SUM(S212:S223,S226)</f>
        <v>0</v>
      </c>
      <c r="T227" s="271">
        <f t="shared" ref="T227" si="378">SUM(T212:T223,T226)</f>
        <v>0</v>
      </c>
      <c r="U227" s="271">
        <f t="shared" ref="U227" si="379">SUM(U212:U223,U226)</f>
        <v>0</v>
      </c>
      <c r="V227" s="271">
        <f t="shared" ref="V227" si="380">SUM(V212:V223,V226)</f>
        <v>0</v>
      </c>
      <c r="W227" s="271">
        <f t="shared" ref="W227" si="381">SUM(W212:W223,W226)</f>
        <v>0</v>
      </c>
      <c r="X227" s="271">
        <f t="shared" ref="X227" si="382">SUM(X212:X223,X226)</f>
        <v>0</v>
      </c>
      <c r="Y227" s="271">
        <f t="shared" ref="Y227" si="383">SUM(Y212:Y223,Y226)</f>
        <v>0</v>
      </c>
      <c r="Z227" s="271">
        <f t="shared" ref="Z227" si="384">SUM(Z212:Z223,Z226)</f>
        <v>0</v>
      </c>
      <c r="AA227" s="271">
        <f t="shared" ref="AA227" si="385">SUM(AA212:AA223,AA226)</f>
        <v>0</v>
      </c>
      <c r="AB227" s="271">
        <f t="shared" ref="AB227" si="386">SUM(AB212:AB223,AB226)</f>
        <v>0</v>
      </c>
      <c r="AC227" s="271">
        <f t="shared" ref="AC227" si="387">SUM(AC212:AC223,AC226)</f>
        <v>0</v>
      </c>
      <c r="AD227" s="271">
        <f t="shared" ref="AD227" si="388">SUM(AD212:AD223,AD226)</f>
        <v>0</v>
      </c>
      <c r="AE227" s="271">
        <f t="shared" ref="AE227" si="389">SUM(AE212:AE223,AE226)</f>
        <v>0</v>
      </c>
      <c r="AF227" s="271">
        <f t="shared" ref="AF227" si="390">SUM(AF212:AF223,AF226)</f>
        <v>0</v>
      </c>
      <c r="AG227" s="271">
        <f t="shared" ref="AG227" si="391">SUM(AG212:AG223,AG226)</f>
        <v>0</v>
      </c>
      <c r="AH227" s="271">
        <f t="shared" ref="AH227" si="392">SUM(AH212:AH223,AH226)</f>
        <v>0</v>
      </c>
      <c r="AI227" s="150">
        <f t="shared" si="362"/>
        <v>0</v>
      </c>
    </row>
    <row r="228" spans="1:36" ht="18.75" x14ac:dyDescent="0.25">
      <c r="A228" s="315"/>
      <c r="B228" s="299" t="s">
        <v>71</v>
      </c>
      <c r="C228" s="300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 t="shared" si="362"/>
        <v>0</v>
      </c>
    </row>
    <row r="229" spans="1:36" ht="18.75" x14ac:dyDescent="0.25">
      <c r="A229" s="315"/>
      <c r="B229" s="301" t="s">
        <v>115</v>
      </c>
      <c r="C229" s="302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 t="shared" si="362"/>
        <v>9200</v>
      </c>
    </row>
    <row r="230" spans="1:36" ht="18.75" x14ac:dyDescent="0.25">
      <c r="A230" s="315"/>
      <c r="B230" s="301" t="s">
        <v>125</v>
      </c>
      <c r="C230" s="302"/>
      <c r="D230" s="104">
        <f>D229-D228</f>
        <v>400</v>
      </c>
      <c r="E230" s="104">
        <f t="shared" ref="E230:F230" si="393">E229-E228</f>
        <v>400</v>
      </c>
      <c r="F230" s="104">
        <f t="shared" si="393"/>
        <v>400</v>
      </c>
      <c r="G230" s="104"/>
      <c r="H230" s="104"/>
      <c r="I230" s="104">
        <f t="shared" ref="I230:M230" si="394">I229-I228</f>
        <v>400</v>
      </c>
      <c r="J230" s="104">
        <f t="shared" si="394"/>
        <v>400</v>
      </c>
      <c r="K230" s="104">
        <f t="shared" si="394"/>
        <v>400</v>
      </c>
      <c r="L230" s="104">
        <f t="shared" si="394"/>
        <v>400</v>
      </c>
      <c r="M230" s="104">
        <f t="shared" si="394"/>
        <v>400</v>
      </c>
      <c r="N230" s="104"/>
      <c r="O230" s="104"/>
      <c r="P230" s="104">
        <f t="shared" ref="P230:AH230" si="395">P229-P228</f>
        <v>400</v>
      </c>
      <c r="Q230" s="104">
        <f t="shared" si="395"/>
        <v>400</v>
      </c>
      <c r="R230" s="104">
        <f t="shared" si="395"/>
        <v>400</v>
      </c>
      <c r="S230" s="104">
        <f t="shared" si="395"/>
        <v>400</v>
      </c>
      <c r="T230" s="104">
        <f t="shared" si="395"/>
        <v>400</v>
      </c>
      <c r="U230" s="104"/>
      <c r="V230" s="104"/>
      <c r="W230" s="104">
        <f t="shared" si="395"/>
        <v>400</v>
      </c>
      <c r="X230" s="104">
        <f t="shared" si="395"/>
        <v>400</v>
      </c>
      <c r="Y230" s="104">
        <f t="shared" si="395"/>
        <v>400</v>
      </c>
      <c r="Z230" s="104">
        <f t="shared" si="395"/>
        <v>400</v>
      </c>
      <c r="AA230" s="104">
        <f t="shared" si="395"/>
        <v>400</v>
      </c>
      <c r="AB230" s="104"/>
      <c r="AC230" s="104"/>
      <c r="AD230" s="104">
        <f t="shared" si="395"/>
        <v>400</v>
      </c>
      <c r="AE230" s="104">
        <f t="shared" si="395"/>
        <v>400</v>
      </c>
      <c r="AF230" s="104">
        <f t="shared" si="395"/>
        <v>400</v>
      </c>
      <c r="AG230" s="104">
        <f t="shared" si="395"/>
        <v>400</v>
      </c>
      <c r="AH230" s="104">
        <f t="shared" si="395"/>
        <v>400</v>
      </c>
      <c r="AI230" s="153">
        <f t="shared" si="362"/>
        <v>9200</v>
      </c>
    </row>
    <row r="231" spans="1:36" ht="18.75" x14ac:dyDescent="0.25">
      <c r="A231" s="315"/>
      <c r="B231" s="301" t="s">
        <v>197</v>
      </c>
      <c r="C231" s="302"/>
      <c r="D231" s="104">
        <f t="shared" ref="D231:F231" si="396">D229-D227</f>
        <v>400</v>
      </c>
      <c r="E231" s="104">
        <f t="shared" si="396"/>
        <v>400</v>
      </c>
      <c r="F231" s="104">
        <f t="shared" si="396"/>
        <v>400</v>
      </c>
      <c r="G231" s="104"/>
      <c r="H231" s="104"/>
      <c r="I231" s="104">
        <f t="shared" ref="I231:M231" si="397">I229-I227</f>
        <v>400</v>
      </c>
      <c r="J231" s="104">
        <f t="shared" si="397"/>
        <v>400</v>
      </c>
      <c r="K231" s="104">
        <f t="shared" si="397"/>
        <v>400</v>
      </c>
      <c r="L231" s="104">
        <f t="shared" si="397"/>
        <v>400</v>
      </c>
      <c r="M231" s="104">
        <f t="shared" si="397"/>
        <v>400</v>
      </c>
      <c r="N231" s="104"/>
      <c r="O231" s="104"/>
      <c r="P231" s="104">
        <f t="shared" ref="P231:AH231" si="398">P229-P227</f>
        <v>400</v>
      </c>
      <c r="Q231" s="104">
        <f t="shared" si="398"/>
        <v>400</v>
      </c>
      <c r="R231" s="104">
        <f t="shared" si="398"/>
        <v>400</v>
      </c>
      <c r="S231" s="104">
        <f t="shared" si="398"/>
        <v>400</v>
      </c>
      <c r="T231" s="104">
        <f t="shared" si="398"/>
        <v>400</v>
      </c>
      <c r="U231" s="104"/>
      <c r="V231" s="104"/>
      <c r="W231" s="104">
        <f t="shared" si="398"/>
        <v>400</v>
      </c>
      <c r="X231" s="104">
        <f t="shared" si="398"/>
        <v>400</v>
      </c>
      <c r="Y231" s="104">
        <f t="shared" si="398"/>
        <v>400</v>
      </c>
      <c r="Z231" s="104">
        <f t="shared" si="398"/>
        <v>400</v>
      </c>
      <c r="AA231" s="104">
        <f t="shared" si="398"/>
        <v>400</v>
      </c>
      <c r="AB231" s="104"/>
      <c r="AC231" s="104"/>
      <c r="AD231" s="104">
        <f t="shared" si="398"/>
        <v>400</v>
      </c>
      <c r="AE231" s="104">
        <f t="shared" si="398"/>
        <v>400</v>
      </c>
      <c r="AF231" s="104">
        <f t="shared" si="398"/>
        <v>400</v>
      </c>
      <c r="AG231" s="104">
        <f t="shared" si="398"/>
        <v>400</v>
      </c>
      <c r="AH231" s="104">
        <f t="shared" si="398"/>
        <v>400</v>
      </c>
      <c r="AI231" s="153">
        <f t="shared" si="362"/>
        <v>9200</v>
      </c>
    </row>
    <row r="232" spans="1:36" ht="16.5" thickBot="1" x14ac:dyDescent="0.3">
      <c r="A232" s="315"/>
      <c r="B232" s="303" t="s">
        <v>116</v>
      </c>
      <c r="C232" s="304"/>
      <c r="D232" s="104">
        <f>D213+D215+D217+D219+D221+D223</f>
        <v>0</v>
      </c>
      <c r="E232" s="104">
        <f t="shared" ref="E232:F232" si="399">E213+E215+E217+E219+E221+E223</f>
        <v>0</v>
      </c>
      <c r="F232" s="104">
        <f t="shared" si="399"/>
        <v>0</v>
      </c>
      <c r="G232" s="104"/>
      <c r="H232" s="104"/>
      <c r="I232" s="104">
        <f t="shared" ref="I232:M232" si="400">I213+I215+I217+I219+I221+I223</f>
        <v>0</v>
      </c>
      <c r="J232" s="104">
        <f t="shared" si="400"/>
        <v>0</v>
      </c>
      <c r="K232" s="104">
        <f t="shared" si="400"/>
        <v>0</v>
      </c>
      <c r="L232" s="104">
        <f t="shared" si="400"/>
        <v>0</v>
      </c>
      <c r="M232" s="104">
        <f t="shared" si="400"/>
        <v>0</v>
      </c>
      <c r="N232" s="104"/>
      <c r="O232" s="104"/>
      <c r="P232" s="104">
        <f t="shared" ref="P232:AH232" si="401">P213+P215+P217+P219+P221+P223</f>
        <v>0</v>
      </c>
      <c r="Q232" s="104">
        <f t="shared" si="401"/>
        <v>0</v>
      </c>
      <c r="R232" s="104">
        <f t="shared" si="401"/>
        <v>0</v>
      </c>
      <c r="S232" s="104">
        <f t="shared" si="401"/>
        <v>0</v>
      </c>
      <c r="T232" s="104">
        <f t="shared" si="401"/>
        <v>0</v>
      </c>
      <c r="U232" s="104"/>
      <c r="V232" s="104"/>
      <c r="W232" s="104">
        <f t="shared" si="401"/>
        <v>0</v>
      </c>
      <c r="X232" s="104">
        <f t="shared" si="401"/>
        <v>0</v>
      </c>
      <c r="Y232" s="104">
        <f t="shared" si="401"/>
        <v>0</v>
      </c>
      <c r="Z232" s="104">
        <f t="shared" si="401"/>
        <v>0</v>
      </c>
      <c r="AA232" s="104">
        <f t="shared" si="401"/>
        <v>0</v>
      </c>
      <c r="AB232" s="104"/>
      <c r="AC232" s="104"/>
      <c r="AD232" s="104">
        <f t="shared" si="401"/>
        <v>0</v>
      </c>
      <c r="AE232" s="104">
        <f t="shared" si="401"/>
        <v>0</v>
      </c>
      <c r="AF232" s="104">
        <f t="shared" si="401"/>
        <v>0</v>
      </c>
      <c r="AG232" s="104">
        <f t="shared" si="401"/>
        <v>0</v>
      </c>
      <c r="AH232" s="104">
        <f t="shared" si="401"/>
        <v>0</v>
      </c>
      <c r="AI232" s="149">
        <f t="shared" si="362"/>
        <v>0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 t="shared" ref="AI234:AI255" si="402">SUM(D234:AH234)</f>
        <v>0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 t="shared" si="402"/>
        <v>0</v>
      </c>
    </row>
    <row r="236" spans="1:36" ht="15.75" x14ac:dyDescent="0.25">
      <c r="A236" s="315"/>
      <c r="B236" s="296"/>
      <c r="C236" s="99" t="s">
        <v>103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 t="shared" si="402"/>
        <v>0</v>
      </c>
    </row>
    <row r="237" spans="1:36" ht="15.75" x14ac:dyDescent="0.25">
      <c r="A237" s="315"/>
      <c r="B237" s="296"/>
      <c r="C237" s="99" t="s">
        <v>117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 t="shared" si="402"/>
        <v>0</v>
      </c>
    </row>
    <row r="238" spans="1:36" ht="15.75" x14ac:dyDescent="0.25">
      <c r="A238" s="315"/>
      <c r="B238" s="296"/>
      <c r="C238" s="99" t="s">
        <v>118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 t="shared" si="402"/>
        <v>0</v>
      </c>
    </row>
    <row r="239" spans="1:36" ht="15.75" x14ac:dyDescent="0.25">
      <c r="A239" s="315"/>
      <c r="B239" s="296"/>
      <c r="C239" s="99" t="s">
        <v>104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 t="shared" si="402"/>
        <v>0</v>
      </c>
    </row>
    <row r="240" spans="1:36" ht="15.75" x14ac:dyDescent="0.25">
      <c r="A240" s="315"/>
      <c r="B240" s="296"/>
      <c r="C240" s="99" t="s">
        <v>105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 t="shared" si="402"/>
        <v>0</v>
      </c>
    </row>
    <row r="241" spans="1:36" ht="15.75" x14ac:dyDescent="0.25">
      <c r="A241" s="315"/>
      <c r="B241" s="296"/>
      <c r="C241" s="99" t="s">
        <v>106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 t="shared" si="402"/>
        <v>0</v>
      </c>
    </row>
    <row r="242" spans="1:36" ht="15.75" x14ac:dyDescent="0.25">
      <c r="A242" s="315"/>
      <c r="B242" s="296"/>
      <c r="C242" s="99" t="s">
        <v>107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 t="shared" si="402"/>
        <v>0</v>
      </c>
    </row>
    <row r="243" spans="1:36" ht="15.75" x14ac:dyDescent="0.25">
      <c r="A243" s="315"/>
      <c r="B243" s="296"/>
      <c r="C243" s="99" t="s">
        <v>108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 t="shared" si="402"/>
        <v>0</v>
      </c>
    </row>
    <row r="244" spans="1:36" ht="15.75" x14ac:dyDescent="0.25">
      <c r="A244" s="315"/>
      <c r="B244" s="296"/>
      <c r="C244" s="99" t="s">
        <v>109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 t="shared" si="402"/>
        <v>0</v>
      </c>
    </row>
    <row r="245" spans="1:36" ht="15.75" x14ac:dyDescent="0.25">
      <c r="A245" s="315"/>
      <c r="B245" s="296"/>
      <c r="C245" s="99" t="s">
        <v>110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 t="shared" si="402"/>
        <v>0</v>
      </c>
    </row>
    <row r="246" spans="1:36" ht="15.75" x14ac:dyDescent="0.25">
      <c r="A246" s="315"/>
      <c r="B246" s="296"/>
      <c r="C246" s="99" t="s">
        <v>111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 t="shared" si="402"/>
        <v>0</v>
      </c>
    </row>
    <row r="247" spans="1:36" ht="15.75" x14ac:dyDescent="0.25">
      <c r="A247" s="315"/>
      <c r="B247" s="296"/>
      <c r="C247" s="99" t="s">
        <v>112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 t="shared" si="402"/>
        <v>0</v>
      </c>
    </row>
    <row r="248" spans="1:36" ht="15.75" x14ac:dyDescent="0.25">
      <c r="A248" s="315"/>
      <c r="B248" s="296"/>
      <c r="C248" s="99" t="s">
        <v>113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 t="shared" si="402"/>
        <v>0</v>
      </c>
    </row>
    <row r="249" spans="1:36" ht="16.5" thickBot="1" x14ac:dyDescent="0.3">
      <c r="A249" s="315"/>
      <c r="B249" s="296"/>
      <c r="C249" s="100" t="s">
        <v>114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 t="shared" si="402"/>
        <v>0</v>
      </c>
    </row>
    <row r="250" spans="1:36" ht="18.75" x14ac:dyDescent="0.25">
      <c r="A250" s="315"/>
      <c r="B250" s="297" t="s">
        <v>72</v>
      </c>
      <c r="C250" s="298"/>
      <c r="D250" s="271">
        <f>SUM(D235:D246,D249)</f>
        <v>0</v>
      </c>
      <c r="E250" s="271">
        <f t="shared" ref="E250" si="403">SUM(E235:E246,E249)</f>
        <v>0</v>
      </c>
      <c r="F250" s="271">
        <f t="shared" ref="F250" si="404">SUM(F235:F246,F249)</f>
        <v>0</v>
      </c>
      <c r="G250" s="271">
        <f t="shared" ref="G250" si="405">SUM(G235:G246,G249)</f>
        <v>0</v>
      </c>
      <c r="H250" s="271">
        <f t="shared" ref="H250" si="406">SUM(H235:H246,H249)</f>
        <v>0</v>
      </c>
      <c r="I250" s="271">
        <f t="shared" ref="I250" si="407">SUM(I235:I246,I249)</f>
        <v>0</v>
      </c>
      <c r="J250" s="271">
        <f t="shared" ref="J250" si="408">SUM(J235:J246,J249)</f>
        <v>0</v>
      </c>
      <c r="K250" s="271">
        <f t="shared" ref="K250" si="409">SUM(K235:K246,K249)</f>
        <v>0</v>
      </c>
      <c r="L250" s="271">
        <f t="shared" ref="L250" si="410">SUM(L235:L246,L249)</f>
        <v>0</v>
      </c>
      <c r="M250" s="271">
        <f t="shared" ref="M250" si="411">SUM(M235:M246,M249)</f>
        <v>0</v>
      </c>
      <c r="N250" s="271">
        <f t="shared" ref="N250" si="412">SUM(N235:N246,N249)</f>
        <v>0</v>
      </c>
      <c r="O250" s="271">
        <f t="shared" ref="O250" si="413">SUM(O235:O246,O249)</f>
        <v>0</v>
      </c>
      <c r="P250" s="271">
        <f t="shared" ref="P250" si="414">SUM(P235:P246,P249)</f>
        <v>0</v>
      </c>
      <c r="Q250" s="271">
        <f t="shared" ref="Q250" si="415">SUM(Q235:Q246,Q249)</f>
        <v>0</v>
      </c>
      <c r="R250" s="271">
        <f t="shared" ref="R250" si="416">SUM(R235:R246,R249)</f>
        <v>0</v>
      </c>
      <c r="S250" s="271">
        <f t="shared" ref="S250" si="417">SUM(S235:S246,S249)</f>
        <v>0</v>
      </c>
      <c r="T250" s="271">
        <f t="shared" ref="T250" si="418">SUM(T235:T246,T249)</f>
        <v>0</v>
      </c>
      <c r="U250" s="271">
        <f t="shared" ref="U250" si="419">SUM(U235:U246,U249)</f>
        <v>0</v>
      </c>
      <c r="V250" s="271">
        <f t="shared" ref="V250" si="420">SUM(V235:V246,V249)</f>
        <v>0</v>
      </c>
      <c r="W250" s="271">
        <f t="shared" ref="W250" si="421">SUM(W235:W246,W249)</f>
        <v>0</v>
      </c>
      <c r="X250" s="271">
        <f t="shared" ref="X250" si="422">SUM(X235:X246,X249)</f>
        <v>0</v>
      </c>
      <c r="Y250" s="271">
        <f t="shared" ref="Y250" si="423">SUM(Y235:Y246,Y249)</f>
        <v>0</v>
      </c>
      <c r="Z250" s="271">
        <f t="shared" ref="Z250" si="424">SUM(Z235:Z246,Z249)</f>
        <v>0</v>
      </c>
      <c r="AA250" s="271">
        <f t="shared" ref="AA250" si="425">SUM(AA235:AA246,AA249)</f>
        <v>0</v>
      </c>
      <c r="AB250" s="271">
        <f t="shared" ref="AB250" si="426">SUM(AB235:AB246,AB249)</f>
        <v>0</v>
      </c>
      <c r="AC250" s="271">
        <f t="shared" ref="AC250" si="427">SUM(AC235:AC246,AC249)</f>
        <v>0</v>
      </c>
      <c r="AD250" s="271">
        <f t="shared" ref="AD250" si="428">SUM(AD235:AD246,AD249)</f>
        <v>0</v>
      </c>
      <c r="AE250" s="271">
        <f t="shared" ref="AE250" si="429">SUM(AE235:AE246,AE249)</f>
        <v>0</v>
      </c>
      <c r="AF250" s="271">
        <f t="shared" ref="AF250" si="430">SUM(AF235:AF246,AF249)</f>
        <v>0</v>
      </c>
      <c r="AG250" s="271">
        <f t="shared" ref="AG250" si="431">SUM(AG235:AG246,AG249)</f>
        <v>0</v>
      </c>
      <c r="AH250" s="271">
        <f t="shared" ref="AH250" si="432">SUM(AH235:AH246,AH249)</f>
        <v>0</v>
      </c>
      <c r="AI250" s="150">
        <f t="shared" si="402"/>
        <v>0</v>
      </c>
    </row>
    <row r="251" spans="1:36" ht="18.75" x14ac:dyDescent="0.25">
      <c r="A251" s="315"/>
      <c r="B251" s="299" t="s">
        <v>71</v>
      </c>
      <c r="C251" s="300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 t="shared" si="402"/>
        <v>0</v>
      </c>
    </row>
    <row r="252" spans="1:36" ht="18.75" x14ac:dyDescent="0.25">
      <c r="A252" s="315"/>
      <c r="B252" s="301" t="s">
        <v>115</v>
      </c>
      <c r="C252" s="302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 t="shared" si="402"/>
        <v>9200</v>
      </c>
    </row>
    <row r="253" spans="1:36" ht="18.75" x14ac:dyDescent="0.25">
      <c r="A253" s="315"/>
      <c r="B253" s="301" t="s">
        <v>125</v>
      </c>
      <c r="C253" s="302"/>
      <c r="D253" s="104">
        <f>D252-D251</f>
        <v>400</v>
      </c>
      <c r="E253" s="104">
        <f t="shared" ref="E253:F253" si="433">E252-E251</f>
        <v>400</v>
      </c>
      <c r="F253" s="104">
        <f t="shared" si="433"/>
        <v>400</v>
      </c>
      <c r="G253" s="104"/>
      <c r="H253" s="104"/>
      <c r="I253" s="104">
        <f t="shared" ref="I253:M253" si="434">I252-I251</f>
        <v>400</v>
      </c>
      <c r="J253" s="104">
        <f t="shared" si="434"/>
        <v>400</v>
      </c>
      <c r="K253" s="104">
        <f t="shared" si="434"/>
        <v>400</v>
      </c>
      <c r="L253" s="104">
        <f t="shared" si="434"/>
        <v>400</v>
      </c>
      <c r="M253" s="104">
        <f t="shared" si="434"/>
        <v>400</v>
      </c>
      <c r="N253" s="104"/>
      <c r="O253" s="104"/>
      <c r="P253" s="104">
        <f t="shared" ref="P253:AH253" si="435">P252-P251</f>
        <v>400</v>
      </c>
      <c r="Q253" s="104">
        <f t="shared" si="435"/>
        <v>400</v>
      </c>
      <c r="R253" s="104">
        <f t="shared" si="435"/>
        <v>400</v>
      </c>
      <c r="S253" s="104">
        <f t="shared" si="435"/>
        <v>400</v>
      </c>
      <c r="T253" s="104">
        <f t="shared" si="435"/>
        <v>400</v>
      </c>
      <c r="U253" s="104"/>
      <c r="V253" s="104"/>
      <c r="W253" s="104">
        <f t="shared" si="435"/>
        <v>400</v>
      </c>
      <c r="X253" s="104">
        <f t="shared" si="435"/>
        <v>400</v>
      </c>
      <c r="Y253" s="104">
        <f t="shared" si="435"/>
        <v>400</v>
      </c>
      <c r="Z253" s="104">
        <f t="shared" si="435"/>
        <v>400</v>
      </c>
      <c r="AA253" s="104">
        <f t="shared" si="435"/>
        <v>400</v>
      </c>
      <c r="AB253" s="104"/>
      <c r="AC253" s="104"/>
      <c r="AD253" s="104">
        <f t="shared" si="435"/>
        <v>400</v>
      </c>
      <c r="AE253" s="104">
        <f t="shared" si="435"/>
        <v>400</v>
      </c>
      <c r="AF253" s="104">
        <f t="shared" si="435"/>
        <v>400</v>
      </c>
      <c r="AG253" s="104">
        <f t="shared" si="435"/>
        <v>400</v>
      </c>
      <c r="AH253" s="104">
        <f t="shared" si="435"/>
        <v>400</v>
      </c>
      <c r="AI253" s="153">
        <f t="shared" si="402"/>
        <v>9200</v>
      </c>
    </row>
    <row r="254" spans="1:36" ht="18.75" x14ac:dyDescent="0.25">
      <c r="A254" s="315"/>
      <c r="B254" s="301" t="s">
        <v>197</v>
      </c>
      <c r="C254" s="302"/>
      <c r="D254" s="104">
        <f>D252-D250</f>
        <v>400</v>
      </c>
      <c r="E254" s="104">
        <f t="shared" ref="E254:F254" si="436">E252-E250</f>
        <v>400</v>
      </c>
      <c r="F254" s="104">
        <f t="shared" si="436"/>
        <v>400</v>
      </c>
      <c r="G254" s="104"/>
      <c r="H254" s="104"/>
      <c r="I254" s="104">
        <f t="shared" ref="I254:M254" si="437">I252-I250</f>
        <v>400</v>
      </c>
      <c r="J254" s="104">
        <f t="shared" si="437"/>
        <v>400</v>
      </c>
      <c r="K254" s="104">
        <f t="shared" si="437"/>
        <v>400</v>
      </c>
      <c r="L254" s="104">
        <f t="shared" si="437"/>
        <v>400</v>
      </c>
      <c r="M254" s="104">
        <f t="shared" si="437"/>
        <v>400</v>
      </c>
      <c r="N254" s="104"/>
      <c r="O254" s="104"/>
      <c r="P254" s="104">
        <f t="shared" ref="P254:AH254" si="438">P252-P250</f>
        <v>400</v>
      </c>
      <c r="Q254" s="104">
        <f t="shared" si="438"/>
        <v>400</v>
      </c>
      <c r="R254" s="104">
        <f t="shared" si="438"/>
        <v>400</v>
      </c>
      <c r="S254" s="104">
        <f t="shared" si="438"/>
        <v>400</v>
      </c>
      <c r="T254" s="104">
        <f t="shared" si="438"/>
        <v>400</v>
      </c>
      <c r="U254" s="104"/>
      <c r="V254" s="104"/>
      <c r="W254" s="104">
        <f t="shared" si="438"/>
        <v>400</v>
      </c>
      <c r="X254" s="104">
        <f t="shared" si="438"/>
        <v>400</v>
      </c>
      <c r="Y254" s="104">
        <f t="shared" si="438"/>
        <v>400</v>
      </c>
      <c r="Z254" s="104">
        <f t="shared" si="438"/>
        <v>400</v>
      </c>
      <c r="AA254" s="104">
        <f t="shared" si="438"/>
        <v>400</v>
      </c>
      <c r="AB254" s="104"/>
      <c r="AC254" s="104"/>
      <c r="AD254" s="104">
        <f t="shared" si="438"/>
        <v>400</v>
      </c>
      <c r="AE254" s="104">
        <f t="shared" si="438"/>
        <v>400</v>
      </c>
      <c r="AF254" s="104">
        <f t="shared" si="438"/>
        <v>400</v>
      </c>
      <c r="AG254" s="104">
        <f t="shared" si="438"/>
        <v>400</v>
      </c>
      <c r="AH254" s="104">
        <f t="shared" si="438"/>
        <v>400</v>
      </c>
      <c r="AI254" s="153">
        <f t="shared" si="402"/>
        <v>9200</v>
      </c>
    </row>
    <row r="255" spans="1:36" ht="16.5" thickBot="1" x14ac:dyDescent="0.3">
      <c r="A255" s="315"/>
      <c r="B255" s="303" t="s">
        <v>116</v>
      </c>
      <c r="C255" s="304"/>
      <c r="D255" s="104">
        <f>D236+D238+D240+D242+D244+D246</f>
        <v>0</v>
      </c>
      <c r="E255" s="104">
        <f t="shared" ref="E255:F255" si="439">E236+E238+E240+E242+E244+E246</f>
        <v>0</v>
      </c>
      <c r="F255" s="104">
        <f t="shared" si="439"/>
        <v>0</v>
      </c>
      <c r="G255" s="104"/>
      <c r="H255" s="104"/>
      <c r="I255" s="104">
        <f t="shared" ref="I255:M255" si="440">I236+I238+I240+I242+I244+I246</f>
        <v>0</v>
      </c>
      <c r="J255" s="104">
        <f t="shared" si="440"/>
        <v>0</v>
      </c>
      <c r="K255" s="104">
        <f t="shared" si="440"/>
        <v>0</v>
      </c>
      <c r="L255" s="104">
        <f t="shared" si="440"/>
        <v>0</v>
      </c>
      <c r="M255" s="104">
        <f t="shared" si="440"/>
        <v>0</v>
      </c>
      <c r="N255" s="104"/>
      <c r="O255" s="104"/>
      <c r="P255" s="104">
        <f t="shared" ref="P255:AH255" si="441">P236+P238+P240+P242+P244+P246</f>
        <v>0</v>
      </c>
      <c r="Q255" s="104">
        <f t="shared" si="441"/>
        <v>0</v>
      </c>
      <c r="R255" s="104">
        <f t="shared" si="441"/>
        <v>0</v>
      </c>
      <c r="S255" s="104">
        <f t="shared" si="441"/>
        <v>0</v>
      </c>
      <c r="T255" s="104">
        <f t="shared" si="441"/>
        <v>0</v>
      </c>
      <c r="U255" s="104"/>
      <c r="V255" s="104"/>
      <c r="W255" s="104">
        <f t="shared" si="441"/>
        <v>0</v>
      </c>
      <c r="X255" s="104">
        <f t="shared" si="441"/>
        <v>0</v>
      </c>
      <c r="Y255" s="104">
        <f t="shared" si="441"/>
        <v>0</v>
      </c>
      <c r="Z255" s="104">
        <f t="shared" si="441"/>
        <v>0</v>
      </c>
      <c r="AA255" s="104">
        <f t="shared" si="441"/>
        <v>0</v>
      </c>
      <c r="AB255" s="104"/>
      <c r="AC255" s="104"/>
      <c r="AD255" s="104">
        <f t="shared" si="441"/>
        <v>0</v>
      </c>
      <c r="AE255" s="104">
        <f t="shared" si="441"/>
        <v>0</v>
      </c>
      <c r="AF255" s="104">
        <f t="shared" si="441"/>
        <v>0</v>
      </c>
      <c r="AG255" s="104">
        <f t="shared" si="441"/>
        <v>0</v>
      </c>
      <c r="AH255" s="104">
        <f t="shared" si="441"/>
        <v>0</v>
      </c>
      <c r="AI255" s="149">
        <f t="shared" si="402"/>
        <v>0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 t="shared" ref="AI257:AI278" si="442">SUM(D257:AH257)</f>
        <v>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 t="shared" si="442"/>
        <v>0</v>
      </c>
    </row>
    <row r="259" spans="1:35" ht="15.75" x14ac:dyDescent="0.25">
      <c r="A259" s="315"/>
      <c r="B259" s="296"/>
      <c r="C259" s="99" t="s">
        <v>103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 t="shared" si="442"/>
        <v>0</v>
      </c>
    </row>
    <row r="260" spans="1:35" ht="15.75" x14ac:dyDescent="0.25">
      <c r="A260" s="315"/>
      <c r="B260" s="296"/>
      <c r="C260" s="99" t="s">
        <v>117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 t="shared" si="442"/>
        <v>0</v>
      </c>
    </row>
    <row r="261" spans="1:35" ht="15.75" x14ac:dyDescent="0.25">
      <c r="A261" s="315"/>
      <c r="B261" s="296"/>
      <c r="C261" s="99" t="s">
        <v>118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 t="shared" si="442"/>
        <v>0</v>
      </c>
    </row>
    <row r="262" spans="1:35" ht="15.75" x14ac:dyDescent="0.25">
      <c r="A262" s="315"/>
      <c r="B262" s="296"/>
      <c r="C262" s="99" t="s">
        <v>104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 t="shared" si="442"/>
        <v>0</v>
      </c>
    </row>
    <row r="263" spans="1:35" ht="15.75" x14ac:dyDescent="0.25">
      <c r="A263" s="315"/>
      <c r="B263" s="296"/>
      <c r="C263" s="99" t="s">
        <v>105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 t="shared" si="442"/>
        <v>0</v>
      </c>
    </row>
    <row r="264" spans="1:35" ht="15.75" x14ac:dyDescent="0.25">
      <c r="A264" s="315"/>
      <c r="B264" s="296"/>
      <c r="C264" s="99" t="s">
        <v>106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 t="shared" si="442"/>
        <v>0</v>
      </c>
    </row>
    <row r="265" spans="1:35" ht="15.75" x14ac:dyDescent="0.25">
      <c r="A265" s="315"/>
      <c r="B265" s="296"/>
      <c r="C265" s="99" t="s">
        <v>107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 t="shared" si="442"/>
        <v>0</v>
      </c>
    </row>
    <row r="266" spans="1:35" ht="15.75" x14ac:dyDescent="0.25">
      <c r="A266" s="315"/>
      <c r="B266" s="296"/>
      <c r="C266" s="99" t="s">
        <v>108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 t="shared" si="442"/>
        <v>0</v>
      </c>
    </row>
    <row r="267" spans="1:35" ht="15.75" x14ac:dyDescent="0.25">
      <c r="A267" s="315"/>
      <c r="B267" s="296"/>
      <c r="C267" s="99" t="s">
        <v>109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 t="shared" si="442"/>
        <v>0</v>
      </c>
    </row>
    <row r="268" spans="1:35" ht="15.75" x14ac:dyDescent="0.25">
      <c r="A268" s="315"/>
      <c r="B268" s="296"/>
      <c r="C268" s="99" t="s">
        <v>110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 t="shared" si="442"/>
        <v>0</v>
      </c>
    </row>
    <row r="269" spans="1:35" ht="15.75" x14ac:dyDescent="0.25">
      <c r="A269" s="315"/>
      <c r="B269" s="296"/>
      <c r="C269" s="99" t="s">
        <v>111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 t="shared" si="442"/>
        <v>0</v>
      </c>
    </row>
    <row r="270" spans="1:35" ht="15.75" x14ac:dyDescent="0.25">
      <c r="A270" s="315"/>
      <c r="B270" s="296"/>
      <c r="C270" s="99" t="s">
        <v>112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 t="shared" si="442"/>
        <v>0</v>
      </c>
    </row>
    <row r="271" spans="1:35" ht="15.75" x14ac:dyDescent="0.25">
      <c r="A271" s="315"/>
      <c r="B271" s="296"/>
      <c r="C271" s="99" t="s">
        <v>113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 t="shared" si="442"/>
        <v>0</v>
      </c>
    </row>
    <row r="272" spans="1:35" ht="16.5" thickBot="1" x14ac:dyDescent="0.3">
      <c r="A272" s="315"/>
      <c r="B272" s="296"/>
      <c r="C272" s="100" t="s">
        <v>114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 t="shared" si="442"/>
        <v>0</v>
      </c>
    </row>
    <row r="273" spans="1:36" ht="18.75" x14ac:dyDescent="0.25">
      <c r="A273" s="315"/>
      <c r="B273" s="297" t="s">
        <v>72</v>
      </c>
      <c r="C273" s="298"/>
      <c r="D273" s="271">
        <f>SUM(D258:D269,D272)</f>
        <v>0</v>
      </c>
      <c r="E273" s="271">
        <f t="shared" ref="E273" si="443">SUM(E258:E269,E272)</f>
        <v>0</v>
      </c>
      <c r="F273" s="271">
        <f t="shared" ref="F273" si="444">SUM(F258:F269,F272)</f>
        <v>0</v>
      </c>
      <c r="G273" s="271">
        <f t="shared" ref="G273" si="445">SUM(G258:G269,G272)</f>
        <v>0</v>
      </c>
      <c r="H273" s="271">
        <f t="shared" ref="H273" si="446">SUM(H258:H269,H272)</f>
        <v>0</v>
      </c>
      <c r="I273" s="271">
        <f t="shared" ref="I273" si="447">SUM(I258:I269,I272)</f>
        <v>0</v>
      </c>
      <c r="J273" s="271">
        <f t="shared" ref="J273" si="448">SUM(J258:J269,J272)</f>
        <v>0</v>
      </c>
      <c r="K273" s="271">
        <f t="shared" ref="K273" si="449">SUM(K258:K269,K272)</f>
        <v>0</v>
      </c>
      <c r="L273" s="271">
        <f t="shared" ref="L273" si="450">SUM(L258:L269,L272)</f>
        <v>0</v>
      </c>
      <c r="M273" s="271">
        <f t="shared" ref="M273" si="451">SUM(M258:M269,M272)</f>
        <v>0</v>
      </c>
      <c r="N273" s="271">
        <f t="shared" ref="N273" si="452">SUM(N258:N269,N272)</f>
        <v>0</v>
      </c>
      <c r="O273" s="271">
        <f t="shared" ref="O273" si="453">SUM(O258:O269,O272)</f>
        <v>0</v>
      </c>
      <c r="P273" s="271">
        <f t="shared" ref="P273" si="454">SUM(P258:P269,P272)</f>
        <v>0</v>
      </c>
      <c r="Q273" s="271">
        <f t="shared" ref="Q273" si="455">SUM(Q258:Q269,Q272)</f>
        <v>0</v>
      </c>
      <c r="R273" s="271">
        <f t="shared" ref="R273" si="456">SUM(R258:R269,R272)</f>
        <v>0</v>
      </c>
      <c r="S273" s="271">
        <f t="shared" ref="S273" si="457">SUM(S258:S269,S272)</f>
        <v>0</v>
      </c>
      <c r="T273" s="271">
        <f t="shared" ref="T273" si="458">SUM(T258:T269,T272)</f>
        <v>0</v>
      </c>
      <c r="U273" s="271">
        <f t="shared" ref="U273" si="459">SUM(U258:U269,U272)</f>
        <v>0</v>
      </c>
      <c r="V273" s="271">
        <f t="shared" ref="V273" si="460">SUM(V258:V269,V272)</f>
        <v>0</v>
      </c>
      <c r="W273" s="271">
        <f t="shared" ref="W273" si="461">SUM(W258:W269,W272)</f>
        <v>0</v>
      </c>
      <c r="X273" s="271">
        <f t="shared" ref="X273" si="462">SUM(X258:X269,X272)</f>
        <v>0</v>
      </c>
      <c r="Y273" s="271">
        <f t="shared" ref="Y273" si="463">SUM(Y258:Y269,Y272)</f>
        <v>0</v>
      </c>
      <c r="Z273" s="271">
        <f t="shared" ref="Z273" si="464">SUM(Z258:Z269,Z272)</f>
        <v>0</v>
      </c>
      <c r="AA273" s="271">
        <f t="shared" ref="AA273" si="465">SUM(AA258:AA269,AA272)</f>
        <v>0</v>
      </c>
      <c r="AB273" s="271">
        <f t="shared" ref="AB273" si="466">SUM(AB258:AB269,AB272)</f>
        <v>0</v>
      </c>
      <c r="AC273" s="271">
        <f t="shared" ref="AC273" si="467">SUM(AC258:AC269,AC272)</f>
        <v>0</v>
      </c>
      <c r="AD273" s="271">
        <f t="shared" ref="AD273" si="468">SUM(AD258:AD269,AD272)</f>
        <v>0</v>
      </c>
      <c r="AE273" s="271">
        <f t="shared" ref="AE273" si="469">SUM(AE258:AE269,AE272)</f>
        <v>0</v>
      </c>
      <c r="AF273" s="271">
        <f t="shared" ref="AF273" si="470">SUM(AF258:AF269,AF272)</f>
        <v>0</v>
      </c>
      <c r="AG273" s="271">
        <f t="shared" ref="AG273" si="471">SUM(AG258:AG269,AG272)</f>
        <v>0</v>
      </c>
      <c r="AH273" s="271">
        <f t="shared" ref="AH273" si="472">SUM(AH258:AH269,AH272)</f>
        <v>0</v>
      </c>
      <c r="AI273" s="150">
        <f t="shared" si="442"/>
        <v>0</v>
      </c>
    </row>
    <row r="274" spans="1:36" ht="18.75" x14ac:dyDescent="0.25">
      <c r="A274" s="315"/>
      <c r="B274" s="299" t="s">
        <v>71</v>
      </c>
      <c r="C274" s="300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 t="shared" si="442"/>
        <v>0</v>
      </c>
    </row>
    <row r="275" spans="1:36" ht="18.75" x14ac:dyDescent="0.25">
      <c r="A275" s="315"/>
      <c r="B275" s="301" t="s">
        <v>115</v>
      </c>
      <c r="C275" s="302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 t="shared" si="442"/>
        <v>9200</v>
      </c>
    </row>
    <row r="276" spans="1:36" ht="18.75" x14ac:dyDescent="0.25">
      <c r="A276" s="315"/>
      <c r="B276" s="301" t="s">
        <v>125</v>
      </c>
      <c r="C276" s="302"/>
      <c r="D276" s="104">
        <f>D275-D274</f>
        <v>400</v>
      </c>
      <c r="E276" s="104">
        <f t="shared" ref="E276:F276" si="473">E275-E274</f>
        <v>400</v>
      </c>
      <c r="F276" s="104">
        <f t="shared" si="473"/>
        <v>400</v>
      </c>
      <c r="G276" s="104"/>
      <c r="H276" s="104"/>
      <c r="I276" s="104">
        <f t="shared" ref="I276:M276" si="474">I275-I274</f>
        <v>400</v>
      </c>
      <c r="J276" s="104">
        <f t="shared" si="474"/>
        <v>400</v>
      </c>
      <c r="K276" s="104">
        <f t="shared" si="474"/>
        <v>400</v>
      </c>
      <c r="L276" s="104">
        <f t="shared" si="474"/>
        <v>400</v>
      </c>
      <c r="M276" s="104">
        <f t="shared" si="474"/>
        <v>400</v>
      </c>
      <c r="N276" s="104"/>
      <c r="O276" s="104"/>
      <c r="P276" s="104">
        <f t="shared" ref="P276:AH276" si="475">P275-P274</f>
        <v>400</v>
      </c>
      <c r="Q276" s="104">
        <f t="shared" si="475"/>
        <v>400</v>
      </c>
      <c r="R276" s="104">
        <f t="shared" si="475"/>
        <v>400</v>
      </c>
      <c r="S276" s="104">
        <f t="shared" si="475"/>
        <v>400</v>
      </c>
      <c r="T276" s="104">
        <f t="shared" si="475"/>
        <v>400</v>
      </c>
      <c r="U276" s="104"/>
      <c r="V276" s="104"/>
      <c r="W276" s="104">
        <f t="shared" si="475"/>
        <v>400</v>
      </c>
      <c r="X276" s="104">
        <f t="shared" si="475"/>
        <v>400</v>
      </c>
      <c r="Y276" s="104">
        <f t="shared" si="475"/>
        <v>400</v>
      </c>
      <c r="Z276" s="104">
        <f t="shared" si="475"/>
        <v>400</v>
      </c>
      <c r="AA276" s="104">
        <f t="shared" si="475"/>
        <v>400</v>
      </c>
      <c r="AB276" s="104"/>
      <c r="AC276" s="104"/>
      <c r="AD276" s="104">
        <f t="shared" si="475"/>
        <v>400</v>
      </c>
      <c r="AE276" s="104">
        <f t="shared" si="475"/>
        <v>400</v>
      </c>
      <c r="AF276" s="104">
        <f t="shared" si="475"/>
        <v>400</v>
      </c>
      <c r="AG276" s="104">
        <f t="shared" si="475"/>
        <v>400</v>
      </c>
      <c r="AH276" s="104">
        <f t="shared" si="475"/>
        <v>400</v>
      </c>
      <c r="AI276" s="153">
        <f t="shared" si="442"/>
        <v>9200</v>
      </c>
    </row>
    <row r="277" spans="1:36" ht="18.75" x14ac:dyDescent="0.25">
      <c r="A277" s="315"/>
      <c r="B277" s="301" t="s">
        <v>197</v>
      </c>
      <c r="C277" s="302"/>
      <c r="D277" s="104">
        <f t="shared" ref="D277:F277" si="476">D275-D273</f>
        <v>400</v>
      </c>
      <c r="E277" s="104">
        <f t="shared" si="476"/>
        <v>400</v>
      </c>
      <c r="F277" s="104">
        <f t="shared" si="476"/>
        <v>400</v>
      </c>
      <c r="G277" s="104"/>
      <c r="H277" s="104"/>
      <c r="I277" s="104">
        <f t="shared" ref="I277:M277" si="477">I275-I273</f>
        <v>400</v>
      </c>
      <c r="J277" s="104">
        <f t="shared" si="477"/>
        <v>400</v>
      </c>
      <c r="K277" s="104">
        <f t="shared" si="477"/>
        <v>400</v>
      </c>
      <c r="L277" s="104">
        <f t="shared" si="477"/>
        <v>400</v>
      </c>
      <c r="M277" s="104">
        <f t="shared" si="477"/>
        <v>400</v>
      </c>
      <c r="N277" s="104"/>
      <c r="O277" s="104"/>
      <c r="P277" s="104">
        <f t="shared" ref="P277:AH277" si="478">P275-P273</f>
        <v>400</v>
      </c>
      <c r="Q277" s="104">
        <f t="shared" si="478"/>
        <v>400</v>
      </c>
      <c r="R277" s="104">
        <f t="shared" si="478"/>
        <v>400</v>
      </c>
      <c r="S277" s="104">
        <f t="shared" si="478"/>
        <v>400</v>
      </c>
      <c r="T277" s="104">
        <f t="shared" si="478"/>
        <v>400</v>
      </c>
      <c r="U277" s="104"/>
      <c r="V277" s="104"/>
      <c r="W277" s="104">
        <f t="shared" si="478"/>
        <v>400</v>
      </c>
      <c r="X277" s="104">
        <f t="shared" si="478"/>
        <v>400</v>
      </c>
      <c r="Y277" s="104">
        <f t="shared" si="478"/>
        <v>400</v>
      </c>
      <c r="Z277" s="104">
        <f t="shared" si="478"/>
        <v>400</v>
      </c>
      <c r="AA277" s="104">
        <f t="shared" si="478"/>
        <v>400</v>
      </c>
      <c r="AB277" s="104"/>
      <c r="AC277" s="104"/>
      <c r="AD277" s="104">
        <f t="shared" si="478"/>
        <v>400</v>
      </c>
      <c r="AE277" s="104">
        <f t="shared" si="478"/>
        <v>400</v>
      </c>
      <c r="AF277" s="104">
        <f t="shared" si="478"/>
        <v>400</v>
      </c>
      <c r="AG277" s="104">
        <f t="shared" si="478"/>
        <v>400</v>
      </c>
      <c r="AH277" s="104">
        <f t="shared" si="478"/>
        <v>400</v>
      </c>
      <c r="AI277" s="153">
        <f t="shared" si="442"/>
        <v>9200</v>
      </c>
    </row>
    <row r="278" spans="1:36" ht="16.5" thickBot="1" x14ac:dyDescent="0.3">
      <c r="A278" s="315"/>
      <c r="B278" s="303" t="s">
        <v>116</v>
      </c>
      <c r="C278" s="304"/>
      <c r="D278" s="104">
        <f>D259+D261+D263+D265+D267+D269</f>
        <v>0</v>
      </c>
      <c r="E278" s="104">
        <f t="shared" ref="E278:F278" si="479">E259+E261+E263+E265+E267+E269</f>
        <v>0</v>
      </c>
      <c r="F278" s="104">
        <f t="shared" si="479"/>
        <v>0</v>
      </c>
      <c r="G278" s="104"/>
      <c r="H278" s="104"/>
      <c r="I278" s="104">
        <f t="shared" ref="I278:M278" si="480">I259+I261+I263+I265+I267+I269</f>
        <v>0</v>
      </c>
      <c r="J278" s="104">
        <f t="shared" si="480"/>
        <v>0</v>
      </c>
      <c r="K278" s="104">
        <f t="shared" si="480"/>
        <v>0</v>
      </c>
      <c r="L278" s="104">
        <f t="shared" si="480"/>
        <v>0</v>
      </c>
      <c r="M278" s="104">
        <f t="shared" si="480"/>
        <v>0</v>
      </c>
      <c r="N278" s="104"/>
      <c r="O278" s="104"/>
      <c r="P278" s="104">
        <f t="shared" ref="P278:AH278" si="481">P259+P261+P263+P265+P267+P269</f>
        <v>0</v>
      </c>
      <c r="Q278" s="104">
        <f t="shared" si="481"/>
        <v>0</v>
      </c>
      <c r="R278" s="104">
        <f t="shared" si="481"/>
        <v>0</v>
      </c>
      <c r="S278" s="104">
        <f t="shared" si="481"/>
        <v>0</v>
      </c>
      <c r="T278" s="104">
        <f t="shared" si="481"/>
        <v>0</v>
      </c>
      <c r="U278" s="104"/>
      <c r="V278" s="104"/>
      <c r="W278" s="104">
        <f t="shared" si="481"/>
        <v>0</v>
      </c>
      <c r="X278" s="104">
        <f t="shared" si="481"/>
        <v>0</v>
      </c>
      <c r="Y278" s="104">
        <f t="shared" si="481"/>
        <v>0</v>
      </c>
      <c r="Z278" s="104">
        <f t="shared" si="481"/>
        <v>0</v>
      </c>
      <c r="AA278" s="104">
        <f t="shared" si="481"/>
        <v>0</v>
      </c>
      <c r="AB278" s="104"/>
      <c r="AC278" s="104"/>
      <c r="AD278" s="104">
        <f t="shared" si="481"/>
        <v>0</v>
      </c>
      <c r="AE278" s="104">
        <f t="shared" si="481"/>
        <v>0</v>
      </c>
      <c r="AF278" s="104">
        <f t="shared" si="481"/>
        <v>0</v>
      </c>
      <c r="AG278" s="104">
        <f t="shared" si="481"/>
        <v>0</v>
      </c>
      <c r="AH278" s="104">
        <f t="shared" si="481"/>
        <v>0</v>
      </c>
      <c r="AI278" s="149">
        <f t="shared" si="442"/>
        <v>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 t="shared" ref="AI280:AI301" si="482">SUM(D280:AH280)</f>
        <v>0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 t="shared" si="482"/>
        <v>0</v>
      </c>
    </row>
    <row r="282" spans="1:36" ht="15.75" x14ac:dyDescent="0.25">
      <c r="A282" s="315"/>
      <c r="B282" s="296"/>
      <c r="C282" s="99" t="s">
        <v>103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 t="shared" si="482"/>
        <v>0</v>
      </c>
    </row>
    <row r="283" spans="1:36" ht="15.75" x14ac:dyDescent="0.25">
      <c r="A283" s="315"/>
      <c r="B283" s="296"/>
      <c r="C283" s="99" t="s">
        <v>117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 t="shared" si="482"/>
        <v>0</v>
      </c>
    </row>
    <row r="284" spans="1:36" ht="15.75" x14ac:dyDescent="0.25">
      <c r="A284" s="315"/>
      <c r="B284" s="296"/>
      <c r="C284" s="99" t="s">
        <v>118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 t="shared" si="482"/>
        <v>0</v>
      </c>
    </row>
    <row r="285" spans="1:36" ht="15.75" x14ac:dyDescent="0.25">
      <c r="A285" s="315"/>
      <c r="B285" s="296"/>
      <c r="C285" s="99" t="s">
        <v>104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 t="shared" si="482"/>
        <v>0</v>
      </c>
    </row>
    <row r="286" spans="1:36" ht="15.75" x14ac:dyDescent="0.25">
      <c r="A286" s="315"/>
      <c r="B286" s="296"/>
      <c r="C286" s="99" t="s">
        <v>105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 t="shared" si="482"/>
        <v>0</v>
      </c>
    </row>
    <row r="287" spans="1:36" ht="15.75" x14ac:dyDescent="0.25">
      <c r="A287" s="315"/>
      <c r="B287" s="296"/>
      <c r="C287" s="99" t="s">
        <v>106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 t="shared" si="482"/>
        <v>0</v>
      </c>
    </row>
    <row r="288" spans="1:36" ht="15.75" x14ac:dyDescent="0.25">
      <c r="A288" s="315"/>
      <c r="B288" s="296"/>
      <c r="C288" s="99" t="s">
        <v>107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 t="shared" si="482"/>
        <v>0</v>
      </c>
    </row>
    <row r="289" spans="1:36" ht="15.75" x14ac:dyDescent="0.25">
      <c r="A289" s="315"/>
      <c r="B289" s="296"/>
      <c r="C289" s="99" t="s">
        <v>108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 t="shared" si="482"/>
        <v>0</v>
      </c>
    </row>
    <row r="290" spans="1:36" ht="15.75" x14ac:dyDescent="0.25">
      <c r="A290" s="315"/>
      <c r="B290" s="296"/>
      <c r="C290" s="99" t="s">
        <v>109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 t="shared" si="482"/>
        <v>0</v>
      </c>
    </row>
    <row r="291" spans="1:36" ht="15.75" x14ac:dyDescent="0.25">
      <c r="A291" s="315"/>
      <c r="B291" s="296"/>
      <c r="C291" s="99" t="s">
        <v>110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 t="shared" si="482"/>
        <v>0</v>
      </c>
    </row>
    <row r="292" spans="1:36" ht="15.75" x14ac:dyDescent="0.25">
      <c r="A292" s="315"/>
      <c r="B292" s="296"/>
      <c r="C292" s="99" t="s">
        <v>111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 t="shared" si="482"/>
        <v>0</v>
      </c>
    </row>
    <row r="293" spans="1:36" ht="15.75" x14ac:dyDescent="0.25">
      <c r="A293" s="315"/>
      <c r="B293" s="296"/>
      <c r="C293" s="99" t="s">
        <v>112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 t="shared" si="482"/>
        <v>0</v>
      </c>
    </row>
    <row r="294" spans="1:36" ht="15.75" x14ac:dyDescent="0.25">
      <c r="A294" s="315"/>
      <c r="B294" s="296"/>
      <c r="C294" s="99" t="s">
        <v>113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 t="shared" si="482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 t="shared" si="482"/>
        <v>0</v>
      </c>
    </row>
    <row r="296" spans="1:36" ht="18.75" x14ac:dyDescent="0.25">
      <c r="A296" s="315"/>
      <c r="B296" s="297" t="s">
        <v>72</v>
      </c>
      <c r="C296" s="298"/>
      <c r="D296" s="271">
        <f>SUM(D281:D292,D295)</f>
        <v>0</v>
      </c>
      <c r="E296" s="271">
        <f t="shared" ref="E296" si="483">SUM(E281:E292,E295)</f>
        <v>0</v>
      </c>
      <c r="F296" s="271">
        <f t="shared" ref="F296" si="484">SUM(F281:F292,F295)</f>
        <v>0</v>
      </c>
      <c r="G296" s="271">
        <f t="shared" ref="G296" si="485">SUM(G281:G292,G295)</f>
        <v>0</v>
      </c>
      <c r="H296" s="271">
        <f t="shared" ref="H296" si="486">SUM(H281:H292,H295)</f>
        <v>0</v>
      </c>
      <c r="I296" s="271">
        <f t="shared" ref="I296" si="487">SUM(I281:I292,I295)</f>
        <v>0</v>
      </c>
      <c r="J296" s="271">
        <f t="shared" ref="J296" si="488">SUM(J281:J292,J295)</f>
        <v>0</v>
      </c>
      <c r="K296" s="271">
        <f t="shared" ref="K296" si="489">SUM(K281:K292,K295)</f>
        <v>0</v>
      </c>
      <c r="L296" s="271">
        <f t="shared" ref="L296" si="490">SUM(L281:L292,L295)</f>
        <v>0</v>
      </c>
      <c r="M296" s="271">
        <f t="shared" ref="M296" si="491">SUM(M281:M292,M295)</f>
        <v>0</v>
      </c>
      <c r="N296" s="271">
        <f t="shared" ref="N296" si="492">SUM(N281:N292,N295)</f>
        <v>0</v>
      </c>
      <c r="O296" s="271">
        <f t="shared" ref="O296" si="493">SUM(O281:O292,O295)</f>
        <v>0</v>
      </c>
      <c r="P296" s="271">
        <f t="shared" ref="P296" si="494">SUM(P281:P292,P295)</f>
        <v>0</v>
      </c>
      <c r="Q296" s="271">
        <f t="shared" ref="Q296" si="495">SUM(Q281:Q292,Q295)</f>
        <v>0</v>
      </c>
      <c r="R296" s="271">
        <f t="shared" ref="R296" si="496">SUM(R281:R292,R295)</f>
        <v>0</v>
      </c>
      <c r="S296" s="271">
        <f t="shared" ref="S296" si="497">SUM(S281:S292,S295)</f>
        <v>0</v>
      </c>
      <c r="T296" s="271">
        <f t="shared" ref="T296" si="498">SUM(T281:T292,T295)</f>
        <v>0</v>
      </c>
      <c r="U296" s="271">
        <f t="shared" ref="U296" si="499">SUM(U281:U292,U295)</f>
        <v>0</v>
      </c>
      <c r="V296" s="271">
        <f t="shared" ref="V296" si="500">SUM(V281:V292,V295)</f>
        <v>0</v>
      </c>
      <c r="W296" s="271">
        <f t="shared" ref="W296" si="501">SUM(W281:W292,W295)</f>
        <v>0</v>
      </c>
      <c r="X296" s="271">
        <f t="shared" ref="X296" si="502">SUM(X281:X292,X295)</f>
        <v>0</v>
      </c>
      <c r="Y296" s="271">
        <f t="shared" ref="Y296" si="503">SUM(Y281:Y292,Y295)</f>
        <v>0</v>
      </c>
      <c r="Z296" s="271">
        <f t="shared" ref="Z296" si="504">SUM(Z281:Z292,Z295)</f>
        <v>0</v>
      </c>
      <c r="AA296" s="271">
        <f t="shared" ref="AA296" si="505">SUM(AA281:AA292,AA295)</f>
        <v>0</v>
      </c>
      <c r="AB296" s="271">
        <f t="shared" ref="AB296" si="506">SUM(AB281:AB292,AB295)</f>
        <v>0</v>
      </c>
      <c r="AC296" s="271">
        <f t="shared" ref="AC296" si="507">SUM(AC281:AC292,AC295)</f>
        <v>0</v>
      </c>
      <c r="AD296" s="271">
        <f t="shared" ref="AD296" si="508">SUM(AD281:AD292,AD295)</f>
        <v>0</v>
      </c>
      <c r="AE296" s="271">
        <f t="shared" ref="AE296" si="509">SUM(AE281:AE292,AE295)</f>
        <v>0</v>
      </c>
      <c r="AF296" s="271">
        <f t="shared" ref="AF296" si="510">SUM(AF281:AF292,AF295)</f>
        <v>0</v>
      </c>
      <c r="AG296" s="271">
        <f t="shared" ref="AG296" si="511">SUM(AG281:AG292,AG295)</f>
        <v>0</v>
      </c>
      <c r="AH296" s="271">
        <f t="shared" ref="AH296" si="512">SUM(AH281:AH292,AH295)</f>
        <v>0</v>
      </c>
      <c r="AI296" s="150">
        <f t="shared" si="482"/>
        <v>0</v>
      </c>
    </row>
    <row r="297" spans="1:36" ht="18.75" x14ac:dyDescent="0.25">
      <c r="A297" s="315"/>
      <c r="B297" s="299" t="s">
        <v>71</v>
      </c>
      <c r="C297" s="300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 t="shared" si="482"/>
        <v>0</v>
      </c>
    </row>
    <row r="298" spans="1:36" ht="18.75" x14ac:dyDescent="0.25">
      <c r="A298" s="315"/>
      <c r="B298" s="301" t="s">
        <v>115</v>
      </c>
      <c r="C298" s="302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 t="shared" si="482"/>
        <v>9200</v>
      </c>
    </row>
    <row r="299" spans="1:36" ht="18.75" x14ac:dyDescent="0.25">
      <c r="A299" s="315"/>
      <c r="B299" s="301" t="s">
        <v>125</v>
      </c>
      <c r="C299" s="302"/>
      <c r="D299" s="104">
        <f>D298-D297</f>
        <v>400</v>
      </c>
      <c r="E299" s="104">
        <f t="shared" ref="E299:F299" si="513">E298-E297</f>
        <v>400</v>
      </c>
      <c r="F299" s="104">
        <f t="shared" si="513"/>
        <v>400</v>
      </c>
      <c r="G299" s="104"/>
      <c r="H299" s="104"/>
      <c r="I299" s="104">
        <f t="shared" ref="I299:M299" si="514">I298-I297</f>
        <v>400</v>
      </c>
      <c r="J299" s="104">
        <f t="shared" si="514"/>
        <v>400</v>
      </c>
      <c r="K299" s="104">
        <f t="shared" si="514"/>
        <v>400</v>
      </c>
      <c r="L299" s="104">
        <f t="shared" si="514"/>
        <v>400</v>
      </c>
      <c r="M299" s="104">
        <f t="shared" si="514"/>
        <v>400</v>
      </c>
      <c r="N299" s="104"/>
      <c r="O299" s="104"/>
      <c r="P299" s="104">
        <f t="shared" ref="P299:AH299" si="515">P298-P297</f>
        <v>400</v>
      </c>
      <c r="Q299" s="104">
        <f t="shared" si="515"/>
        <v>400</v>
      </c>
      <c r="R299" s="104">
        <f t="shared" si="515"/>
        <v>400</v>
      </c>
      <c r="S299" s="104">
        <f t="shared" si="515"/>
        <v>400</v>
      </c>
      <c r="T299" s="104">
        <f t="shared" si="515"/>
        <v>400</v>
      </c>
      <c r="U299" s="104"/>
      <c r="V299" s="104"/>
      <c r="W299" s="104">
        <f t="shared" si="515"/>
        <v>400</v>
      </c>
      <c r="X299" s="104">
        <f t="shared" si="515"/>
        <v>400</v>
      </c>
      <c r="Y299" s="104">
        <f t="shared" si="515"/>
        <v>400</v>
      </c>
      <c r="Z299" s="104">
        <f t="shared" si="515"/>
        <v>400</v>
      </c>
      <c r="AA299" s="104">
        <f t="shared" si="515"/>
        <v>400</v>
      </c>
      <c r="AB299" s="104"/>
      <c r="AC299" s="104"/>
      <c r="AD299" s="104">
        <f t="shared" si="515"/>
        <v>400</v>
      </c>
      <c r="AE299" s="104">
        <f t="shared" si="515"/>
        <v>400</v>
      </c>
      <c r="AF299" s="104">
        <f t="shared" si="515"/>
        <v>400</v>
      </c>
      <c r="AG299" s="104">
        <f t="shared" si="515"/>
        <v>400</v>
      </c>
      <c r="AH299" s="104">
        <f t="shared" si="515"/>
        <v>400</v>
      </c>
      <c r="AI299" s="153">
        <f t="shared" si="482"/>
        <v>9200</v>
      </c>
    </row>
    <row r="300" spans="1:36" ht="18.75" x14ac:dyDescent="0.25">
      <c r="A300" s="315"/>
      <c r="B300" s="301" t="s">
        <v>197</v>
      </c>
      <c r="C300" s="302"/>
      <c r="D300" s="104">
        <f>D298-D296</f>
        <v>400</v>
      </c>
      <c r="E300" s="104">
        <f t="shared" ref="E300:F300" si="516">E298-E296</f>
        <v>400</v>
      </c>
      <c r="F300" s="104">
        <f t="shared" si="516"/>
        <v>400</v>
      </c>
      <c r="G300" s="104"/>
      <c r="H300" s="104"/>
      <c r="I300" s="104">
        <f t="shared" ref="I300:M300" si="517">I298-I296</f>
        <v>400</v>
      </c>
      <c r="J300" s="104">
        <f t="shared" si="517"/>
        <v>400</v>
      </c>
      <c r="K300" s="104">
        <f t="shared" si="517"/>
        <v>400</v>
      </c>
      <c r="L300" s="104">
        <f t="shared" si="517"/>
        <v>400</v>
      </c>
      <c r="M300" s="104">
        <f t="shared" si="517"/>
        <v>400</v>
      </c>
      <c r="N300" s="104"/>
      <c r="O300" s="104"/>
      <c r="P300" s="104">
        <f t="shared" ref="P300:AH300" si="518">P298-P296</f>
        <v>400</v>
      </c>
      <c r="Q300" s="104">
        <f t="shared" si="518"/>
        <v>400</v>
      </c>
      <c r="R300" s="104">
        <f t="shared" si="518"/>
        <v>400</v>
      </c>
      <c r="S300" s="104">
        <f t="shared" si="518"/>
        <v>400</v>
      </c>
      <c r="T300" s="104">
        <f t="shared" si="518"/>
        <v>400</v>
      </c>
      <c r="U300" s="104"/>
      <c r="V300" s="104"/>
      <c r="W300" s="104">
        <f t="shared" si="518"/>
        <v>400</v>
      </c>
      <c r="X300" s="104">
        <f t="shared" si="518"/>
        <v>400</v>
      </c>
      <c r="Y300" s="104">
        <f t="shared" si="518"/>
        <v>400</v>
      </c>
      <c r="Z300" s="104">
        <f t="shared" si="518"/>
        <v>400</v>
      </c>
      <c r="AA300" s="104">
        <f t="shared" si="518"/>
        <v>400</v>
      </c>
      <c r="AB300" s="104"/>
      <c r="AC300" s="104"/>
      <c r="AD300" s="104">
        <f t="shared" si="518"/>
        <v>400</v>
      </c>
      <c r="AE300" s="104">
        <f t="shared" si="518"/>
        <v>400</v>
      </c>
      <c r="AF300" s="104">
        <f t="shared" si="518"/>
        <v>400</v>
      </c>
      <c r="AG300" s="104">
        <f t="shared" si="518"/>
        <v>400</v>
      </c>
      <c r="AH300" s="104">
        <f t="shared" si="518"/>
        <v>400</v>
      </c>
      <c r="AI300" s="153">
        <f t="shared" si="482"/>
        <v>9200</v>
      </c>
    </row>
    <row r="301" spans="1:36" ht="16.5" thickBot="1" x14ac:dyDescent="0.3">
      <c r="A301" s="315"/>
      <c r="B301" s="303" t="s">
        <v>116</v>
      </c>
      <c r="C301" s="304"/>
      <c r="D301" s="104">
        <f>D282+D284+D286+D288+D290+D292</f>
        <v>0</v>
      </c>
      <c r="E301" s="104">
        <f t="shared" ref="E301:F301" si="519">E282+E284+E286+E288+E290+E292</f>
        <v>0</v>
      </c>
      <c r="F301" s="104">
        <f t="shared" si="519"/>
        <v>0</v>
      </c>
      <c r="G301" s="104"/>
      <c r="H301" s="104"/>
      <c r="I301" s="104">
        <f t="shared" ref="I301:M301" si="520">I282+I284+I286+I288+I290+I292</f>
        <v>0</v>
      </c>
      <c r="J301" s="104">
        <f t="shared" si="520"/>
        <v>0</v>
      </c>
      <c r="K301" s="104">
        <f t="shared" si="520"/>
        <v>0</v>
      </c>
      <c r="L301" s="104">
        <f t="shared" si="520"/>
        <v>0</v>
      </c>
      <c r="M301" s="104">
        <f t="shared" si="520"/>
        <v>0</v>
      </c>
      <c r="N301" s="104"/>
      <c r="O301" s="104"/>
      <c r="P301" s="104">
        <f t="shared" ref="P301:AH301" si="521">P282+P284+P286+P288+P290+P292</f>
        <v>0</v>
      </c>
      <c r="Q301" s="104">
        <f t="shared" si="521"/>
        <v>0</v>
      </c>
      <c r="R301" s="104">
        <f t="shared" si="521"/>
        <v>0</v>
      </c>
      <c r="S301" s="104">
        <f t="shared" si="521"/>
        <v>0</v>
      </c>
      <c r="T301" s="104">
        <f t="shared" si="521"/>
        <v>0</v>
      </c>
      <c r="U301" s="104"/>
      <c r="V301" s="104"/>
      <c r="W301" s="104">
        <f t="shared" si="521"/>
        <v>0</v>
      </c>
      <c r="X301" s="104">
        <f t="shared" si="521"/>
        <v>0</v>
      </c>
      <c r="Y301" s="104">
        <f t="shared" si="521"/>
        <v>0</v>
      </c>
      <c r="Z301" s="104">
        <f t="shared" si="521"/>
        <v>0</v>
      </c>
      <c r="AA301" s="104">
        <f t="shared" si="521"/>
        <v>0</v>
      </c>
      <c r="AB301" s="104"/>
      <c r="AC301" s="104"/>
      <c r="AD301" s="104">
        <f t="shared" si="521"/>
        <v>0</v>
      </c>
      <c r="AE301" s="104">
        <f t="shared" si="521"/>
        <v>0</v>
      </c>
      <c r="AF301" s="104">
        <f t="shared" si="521"/>
        <v>0</v>
      </c>
      <c r="AG301" s="104">
        <f t="shared" si="521"/>
        <v>0</v>
      </c>
      <c r="AH301" s="104">
        <f t="shared" si="521"/>
        <v>0</v>
      </c>
      <c r="AI301" s="149">
        <f t="shared" si="482"/>
        <v>0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 t="shared" ref="AI303:AI324" si="522">SUM(D303:AH303)</f>
        <v>0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 t="shared" si="522"/>
        <v>0</v>
      </c>
    </row>
    <row r="305" spans="1:35" ht="15.75" x14ac:dyDescent="0.25">
      <c r="A305" s="292"/>
      <c r="B305" s="296"/>
      <c r="C305" s="99" t="s">
        <v>103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 t="shared" si="522"/>
        <v>0</v>
      </c>
    </row>
    <row r="306" spans="1:35" ht="15.75" x14ac:dyDescent="0.25">
      <c r="A306" s="292"/>
      <c r="B306" s="296"/>
      <c r="C306" s="99" t="s">
        <v>117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 t="shared" si="522"/>
        <v>0</v>
      </c>
    </row>
    <row r="307" spans="1:35" ht="15.75" x14ac:dyDescent="0.25">
      <c r="A307" s="292"/>
      <c r="B307" s="296"/>
      <c r="C307" s="99" t="s">
        <v>118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 t="shared" si="522"/>
        <v>0</v>
      </c>
    </row>
    <row r="308" spans="1:35" ht="15.75" x14ac:dyDescent="0.25">
      <c r="A308" s="292"/>
      <c r="B308" s="296"/>
      <c r="C308" s="99" t="s">
        <v>104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 t="shared" si="522"/>
        <v>0</v>
      </c>
    </row>
    <row r="309" spans="1:35" ht="15.75" x14ac:dyDescent="0.25">
      <c r="A309" s="292"/>
      <c r="B309" s="296"/>
      <c r="C309" s="99" t="s">
        <v>105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 t="shared" si="522"/>
        <v>0</v>
      </c>
    </row>
    <row r="310" spans="1:35" ht="15.75" x14ac:dyDescent="0.25">
      <c r="A310" s="292"/>
      <c r="B310" s="296"/>
      <c r="C310" s="99" t="s">
        <v>106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 t="shared" si="522"/>
        <v>0</v>
      </c>
    </row>
    <row r="311" spans="1:35" ht="15.75" x14ac:dyDescent="0.25">
      <c r="A311" s="292"/>
      <c r="B311" s="296"/>
      <c r="C311" s="99" t="s">
        <v>107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 t="shared" si="522"/>
        <v>0</v>
      </c>
    </row>
    <row r="312" spans="1:35" ht="15.75" x14ac:dyDescent="0.25">
      <c r="A312" s="292"/>
      <c r="B312" s="296"/>
      <c r="C312" s="99" t="s">
        <v>108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 t="shared" si="522"/>
        <v>0</v>
      </c>
    </row>
    <row r="313" spans="1:35" ht="15.75" x14ac:dyDescent="0.25">
      <c r="A313" s="292"/>
      <c r="B313" s="296"/>
      <c r="C313" s="99" t="s">
        <v>109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 t="shared" si="522"/>
        <v>0</v>
      </c>
    </row>
    <row r="314" spans="1:35" ht="15.75" x14ac:dyDescent="0.25">
      <c r="A314" s="292"/>
      <c r="B314" s="296"/>
      <c r="C314" s="99" t="s">
        <v>110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 t="shared" si="522"/>
        <v>0</v>
      </c>
    </row>
    <row r="315" spans="1:35" ht="15.75" x14ac:dyDescent="0.25">
      <c r="A315" s="292"/>
      <c r="B315" s="296"/>
      <c r="C315" s="99" t="s">
        <v>111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 t="shared" si="522"/>
        <v>0</v>
      </c>
    </row>
    <row r="316" spans="1:35" ht="15.75" x14ac:dyDescent="0.25">
      <c r="A316" s="292"/>
      <c r="B316" s="296"/>
      <c r="C316" s="99" t="s">
        <v>112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 t="shared" si="522"/>
        <v>0</v>
      </c>
    </row>
    <row r="317" spans="1:35" ht="15.75" x14ac:dyDescent="0.25">
      <c r="A317" s="292"/>
      <c r="B317" s="296"/>
      <c r="C317" s="99" t="s">
        <v>113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 t="shared" si="522"/>
        <v>0</v>
      </c>
    </row>
    <row r="318" spans="1:35" ht="16.5" thickBot="1" x14ac:dyDescent="0.3">
      <c r="A318" s="292"/>
      <c r="B318" s="296"/>
      <c r="C318" s="100" t="s">
        <v>114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 t="shared" si="522"/>
        <v>0</v>
      </c>
    </row>
    <row r="319" spans="1:35" ht="18.75" x14ac:dyDescent="0.25">
      <c r="A319" s="292"/>
      <c r="B319" s="297" t="s">
        <v>72</v>
      </c>
      <c r="C319" s="298"/>
      <c r="D319" s="271">
        <f>SUM(D304:D315,D318)</f>
        <v>0</v>
      </c>
      <c r="E319" s="271">
        <f t="shared" ref="E319" si="523">SUM(E304:E315,E318)</f>
        <v>0</v>
      </c>
      <c r="F319" s="271">
        <f t="shared" ref="F319" si="524">SUM(F304:F315,F318)</f>
        <v>0</v>
      </c>
      <c r="G319" s="271">
        <f t="shared" ref="G319" si="525">SUM(G304:G315,G318)</f>
        <v>0</v>
      </c>
      <c r="H319" s="271">
        <f t="shared" ref="H319" si="526">SUM(H304:H315,H318)</f>
        <v>0</v>
      </c>
      <c r="I319" s="271">
        <f t="shared" ref="I319" si="527">SUM(I304:I315,I318)</f>
        <v>0</v>
      </c>
      <c r="J319" s="271">
        <f t="shared" ref="J319" si="528">SUM(J304:J315,J318)</f>
        <v>0</v>
      </c>
      <c r="K319" s="271">
        <f t="shared" ref="K319" si="529">SUM(K304:K315,K318)</f>
        <v>0</v>
      </c>
      <c r="L319" s="271">
        <f t="shared" ref="L319" si="530">SUM(L304:L315,L318)</f>
        <v>0</v>
      </c>
      <c r="M319" s="271">
        <f t="shared" ref="M319" si="531">SUM(M304:M315,M318)</f>
        <v>0</v>
      </c>
      <c r="N319" s="271">
        <f t="shared" ref="N319" si="532">SUM(N304:N315,N318)</f>
        <v>0</v>
      </c>
      <c r="O319" s="271">
        <f t="shared" ref="O319" si="533">SUM(O304:O315,O318)</f>
        <v>0</v>
      </c>
      <c r="P319" s="271">
        <f t="shared" ref="P319" si="534">SUM(P304:P315,P318)</f>
        <v>0</v>
      </c>
      <c r="Q319" s="271">
        <f t="shared" ref="Q319" si="535">SUM(Q304:Q315,Q318)</f>
        <v>0</v>
      </c>
      <c r="R319" s="271">
        <f t="shared" ref="R319" si="536">SUM(R304:R315,R318)</f>
        <v>0</v>
      </c>
      <c r="S319" s="271">
        <f t="shared" ref="S319" si="537">SUM(S304:S315,S318)</f>
        <v>0</v>
      </c>
      <c r="T319" s="271">
        <f t="shared" ref="T319" si="538">SUM(T304:T315,T318)</f>
        <v>0</v>
      </c>
      <c r="U319" s="271">
        <f t="shared" ref="U319" si="539">SUM(U304:U315,U318)</f>
        <v>0</v>
      </c>
      <c r="V319" s="271">
        <f t="shared" ref="V319" si="540">SUM(V304:V315,V318)</f>
        <v>0</v>
      </c>
      <c r="W319" s="271">
        <f t="shared" ref="W319" si="541">SUM(W304:W315,W318)</f>
        <v>0</v>
      </c>
      <c r="X319" s="271">
        <f t="shared" ref="X319" si="542">SUM(X304:X315,X318)</f>
        <v>0</v>
      </c>
      <c r="Y319" s="271">
        <f t="shared" ref="Y319" si="543">SUM(Y304:Y315,Y318)</f>
        <v>0</v>
      </c>
      <c r="Z319" s="271">
        <f t="shared" ref="Z319" si="544">SUM(Z304:Z315,Z318)</f>
        <v>0</v>
      </c>
      <c r="AA319" s="271">
        <f t="shared" ref="AA319" si="545">SUM(AA304:AA315,AA318)</f>
        <v>0</v>
      </c>
      <c r="AB319" s="271">
        <f t="shared" ref="AB319" si="546">SUM(AB304:AB315,AB318)</f>
        <v>0</v>
      </c>
      <c r="AC319" s="271">
        <f t="shared" ref="AC319" si="547">SUM(AC304:AC315,AC318)</f>
        <v>0</v>
      </c>
      <c r="AD319" s="271">
        <f t="shared" ref="AD319" si="548">SUM(AD304:AD315,AD318)</f>
        <v>0</v>
      </c>
      <c r="AE319" s="271">
        <f t="shared" ref="AE319" si="549">SUM(AE304:AE315,AE318)</f>
        <v>0</v>
      </c>
      <c r="AF319" s="271">
        <f t="shared" ref="AF319" si="550">SUM(AF304:AF315,AF318)</f>
        <v>0</v>
      </c>
      <c r="AG319" s="271">
        <f t="shared" ref="AG319" si="551">SUM(AG304:AG315,AG318)</f>
        <v>0</v>
      </c>
      <c r="AH319" s="271">
        <f t="shared" ref="AH319" si="552">SUM(AH304:AH315,AH318)</f>
        <v>0</v>
      </c>
      <c r="AI319" s="150">
        <f t="shared" si="522"/>
        <v>0</v>
      </c>
    </row>
    <row r="320" spans="1:35" ht="18.75" x14ac:dyDescent="0.25">
      <c r="A320" s="292"/>
      <c r="B320" s="299" t="s">
        <v>71</v>
      </c>
      <c r="C320" s="300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 t="shared" si="522"/>
        <v>0</v>
      </c>
    </row>
    <row r="321" spans="1:36" ht="18.75" x14ac:dyDescent="0.25">
      <c r="A321" s="292"/>
      <c r="B321" s="301" t="s">
        <v>115</v>
      </c>
      <c r="C321" s="302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 t="shared" si="522"/>
        <v>24300</v>
      </c>
    </row>
    <row r="322" spans="1:36" ht="18.75" x14ac:dyDescent="0.25">
      <c r="A322" s="292"/>
      <c r="B322" s="301" t="s">
        <v>125</v>
      </c>
      <c r="C322" s="302"/>
      <c r="D322" s="104">
        <f t="shared" ref="D322:G322" si="553">D321-D320</f>
        <v>900</v>
      </c>
      <c r="E322" s="104">
        <f t="shared" si="553"/>
        <v>900</v>
      </c>
      <c r="F322" s="104">
        <f t="shared" si="553"/>
        <v>900</v>
      </c>
      <c r="G322" s="104">
        <f t="shared" si="553"/>
        <v>900</v>
      </c>
      <c r="H322" s="104"/>
      <c r="I322" s="104">
        <f t="shared" ref="I322:N322" si="554">I321-I320</f>
        <v>900</v>
      </c>
      <c r="J322" s="104">
        <f t="shared" si="554"/>
        <v>900</v>
      </c>
      <c r="K322" s="104">
        <f t="shared" si="554"/>
        <v>900</v>
      </c>
      <c r="L322" s="104">
        <f t="shared" si="554"/>
        <v>900</v>
      </c>
      <c r="M322" s="104">
        <f t="shared" si="554"/>
        <v>900</v>
      </c>
      <c r="N322" s="104">
        <f t="shared" si="554"/>
        <v>900</v>
      </c>
      <c r="O322" s="104"/>
      <c r="P322" s="104">
        <f t="shared" ref="P322:AH322" si="555">P321-P320</f>
        <v>900</v>
      </c>
      <c r="Q322" s="104">
        <f t="shared" si="555"/>
        <v>900</v>
      </c>
      <c r="R322" s="104">
        <f t="shared" si="555"/>
        <v>900</v>
      </c>
      <c r="S322" s="104">
        <f t="shared" si="555"/>
        <v>900</v>
      </c>
      <c r="T322" s="104">
        <f t="shared" si="555"/>
        <v>900</v>
      </c>
      <c r="U322" s="104">
        <f t="shared" si="555"/>
        <v>900</v>
      </c>
      <c r="V322" s="104"/>
      <c r="W322" s="104">
        <f t="shared" si="555"/>
        <v>900</v>
      </c>
      <c r="X322" s="104">
        <f t="shared" si="555"/>
        <v>900</v>
      </c>
      <c r="Y322" s="104">
        <f t="shared" si="555"/>
        <v>900</v>
      </c>
      <c r="Z322" s="104">
        <f t="shared" si="555"/>
        <v>900</v>
      </c>
      <c r="AA322" s="104">
        <f t="shared" si="555"/>
        <v>900</v>
      </c>
      <c r="AB322" s="104">
        <f t="shared" si="555"/>
        <v>900</v>
      </c>
      <c r="AC322" s="104"/>
      <c r="AD322" s="104">
        <f t="shared" si="555"/>
        <v>900</v>
      </c>
      <c r="AE322" s="104">
        <f t="shared" si="555"/>
        <v>900</v>
      </c>
      <c r="AF322" s="104">
        <f t="shared" si="555"/>
        <v>900</v>
      </c>
      <c r="AG322" s="104">
        <f t="shared" si="555"/>
        <v>900</v>
      </c>
      <c r="AH322" s="104">
        <f t="shared" si="555"/>
        <v>900</v>
      </c>
      <c r="AI322" s="153">
        <f t="shared" si="522"/>
        <v>24300</v>
      </c>
    </row>
    <row r="323" spans="1:36" ht="18.75" x14ac:dyDescent="0.25">
      <c r="A323" s="292"/>
      <c r="B323" s="301" t="s">
        <v>197</v>
      </c>
      <c r="C323" s="302"/>
      <c r="D323" s="104">
        <f>D321-D319</f>
        <v>900</v>
      </c>
      <c r="E323" s="104">
        <f t="shared" ref="E323:G323" si="556">E321-E319</f>
        <v>900</v>
      </c>
      <c r="F323" s="104">
        <f t="shared" si="556"/>
        <v>900</v>
      </c>
      <c r="G323" s="104">
        <f t="shared" si="556"/>
        <v>900</v>
      </c>
      <c r="H323" s="104"/>
      <c r="I323" s="104">
        <f t="shared" ref="I323:N323" si="557">I321-I319</f>
        <v>900</v>
      </c>
      <c r="J323" s="104">
        <f t="shared" si="557"/>
        <v>900</v>
      </c>
      <c r="K323" s="104">
        <f t="shared" si="557"/>
        <v>900</v>
      </c>
      <c r="L323" s="104">
        <f t="shared" si="557"/>
        <v>900</v>
      </c>
      <c r="M323" s="104">
        <f t="shared" si="557"/>
        <v>900</v>
      </c>
      <c r="N323" s="104">
        <f t="shared" si="557"/>
        <v>900</v>
      </c>
      <c r="O323" s="104"/>
      <c r="P323" s="104">
        <f t="shared" ref="P323:AH323" si="558">P321-P319</f>
        <v>900</v>
      </c>
      <c r="Q323" s="104">
        <f t="shared" si="558"/>
        <v>900</v>
      </c>
      <c r="R323" s="104">
        <f t="shared" si="558"/>
        <v>900</v>
      </c>
      <c r="S323" s="104">
        <f t="shared" si="558"/>
        <v>900</v>
      </c>
      <c r="T323" s="104">
        <f t="shared" si="558"/>
        <v>900</v>
      </c>
      <c r="U323" s="104">
        <f t="shared" si="558"/>
        <v>900</v>
      </c>
      <c r="V323" s="104"/>
      <c r="W323" s="104">
        <f t="shared" si="558"/>
        <v>900</v>
      </c>
      <c r="X323" s="104">
        <f t="shared" si="558"/>
        <v>900</v>
      </c>
      <c r="Y323" s="104">
        <f t="shared" si="558"/>
        <v>900</v>
      </c>
      <c r="Z323" s="104">
        <f t="shared" si="558"/>
        <v>900</v>
      </c>
      <c r="AA323" s="104">
        <f t="shared" si="558"/>
        <v>900</v>
      </c>
      <c r="AB323" s="104">
        <f t="shared" si="558"/>
        <v>900</v>
      </c>
      <c r="AC323" s="104"/>
      <c r="AD323" s="104">
        <f t="shared" si="558"/>
        <v>900</v>
      </c>
      <c r="AE323" s="104">
        <f t="shared" si="558"/>
        <v>900</v>
      </c>
      <c r="AF323" s="104">
        <f t="shared" si="558"/>
        <v>900</v>
      </c>
      <c r="AG323" s="104">
        <f t="shared" si="558"/>
        <v>900</v>
      </c>
      <c r="AH323" s="104">
        <f t="shared" si="558"/>
        <v>900</v>
      </c>
      <c r="AI323" s="153">
        <f t="shared" si="522"/>
        <v>24300</v>
      </c>
    </row>
    <row r="324" spans="1:36" ht="16.5" thickBot="1" x14ac:dyDescent="0.3">
      <c r="A324" s="292"/>
      <c r="B324" s="303" t="s">
        <v>116</v>
      </c>
      <c r="C324" s="304"/>
      <c r="D324" s="104">
        <f t="shared" ref="D324:G324" si="559">D305+D307+D309+D311+D313+D315</f>
        <v>0</v>
      </c>
      <c r="E324" s="104">
        <f t="shared" si="559"/>
        <v>0</v>
      </c>
      <c r="F324" s="104">
        <f t="shared" si="559"/>
        <v>0</v>
      </c>
      <c r="G324" s="104">
        <f t="shared" si="559"/>
        <v>0</v>
      </c>
      <c r="H324" s="104"/>
      <c r="I324" s="104">
        <f t="shared" ref="I324:N324" si="560">I305+I307+I309+I311+I313+I315</f>
        <v>0</v>
      </c>
      <c r="J324" s="104">
        <f t="shared" si="560"/>
        <v>0</v>
      </c>
      <c r="K324" s="104">
        <f t="shared" si="560"/>
        <v>0</v>
      </c>
      <c r="L324" s="104">
        <f t="shared" si="560"/>
        <v>0</v>
      </c>
      <c r="M324" s="104">
        <f t="shared" si="560"/>
        <v>0</v>
      </c>
      <c r="N324" s="104">
        <f t="shared" si="560"/>
        <v>0</v>
      </c>
      <c r="O324" s="104"/>
      <c r="P324" s="104">
        <f t="shared" ref="P324:AH324" si="561">P305+P307+P309+P311+P313+P315</f>
        <v>0</v>
      </c>
      <c r="Q324" s="104">
        <f t="shared" si="561"/>
        <v>0</v>
      </c>
      <c r="R324" s="104">
        <f t="shared" si="561"/>
        <v>0</v>
      </c>
      <c r="S324" s="104">
        <f t="shared" si="561"/>
        <v>0</v>
      </c>
      <c r="T324" s="104">
        <f t="shared" si="561"/>
        <v>0</v>
      </c>
      <c r="U324" s="104">
        <f t="shared" si="561"/>
        <v>0</v>
      </c>
      <c r="V324" s="104"/>
      <c r="W324" s="104">
        <f t="shared" si="561"/>
        <v>0</v>
      </c>
      <c r="X324" s="104">
        <f t="shared" si="561"/>
        <v>0</v>
      </c>
      <c r="Y324" s="104">
        <f t="shared" si="561"/>
        <v>0</v>
      </c>
      <c r="Z324" s="104">
        <f t="shared" si="561"/>
        <v>0</v>
      </c>
      <c r="AA324" s="104">
        <f t="shared" si="561"/>
        <v>0</v>
      </c>
      <c r="AB324" s="104">
        <f t="shared" si="561"/>
        <v>0</v>
      </c>
      <c r="AC324" s="104"/>
      <c r="AD324" s="104">
        <f t="shared" si="561"/>
        <v>0</v>
      </c>
      <c r="AE324" s="104">
        <f t="shared" si="561"/>
        <v>0</v>
      </c>
      <c r="AF324" s="104">
        <f t="shared" si="561"/>
        <v>0</v>
      </c>
      <c r="AG324" s="104">
        <f t="shared" si="561"/>
        <v>0</v>
      </c>
      <c r="AH324" s="104">
        <f t="shared" si="561"/>
        <v>0</v>
      </c>
      <c r="AI324" s="149">
        <f t="shared" si="522"/>
        <v>0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 t="shared" ref="AI326:AI347" si="562">SUM(D326:AH326)</f>
        <v>0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 t="shared" si="562"/>
        <v>0</v>
      </c>
    </row>
    <row r="328" spans="1:36" ht="15.75" x14ac:dyDescent="0.25">
      <c r="A328" s="306"/>
      <c r="B328" s="296"/>
      <c r="C328" s="99" t="s">
        <v>103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 t="shared" si="562"/>
        <v>0</v>
      </c>
    </row>
    <row r="329" spans="1:36" ht="15.75" x14ac:dyDescent="0.25">
      <c r="A329" s="306"/>
      <c r="B329" s="296"/>
      <c r="C329" s="99" t="s">
        <v>117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 t="shared" si="562"/>
        <v>0</v>
      </c>
    </row>
    <row r="330" spans="1:36" ht="15.75" x14ac:dyDescent="0.25">
      <c r="A330" s="306"/>
      <c r="B330" s="296"/>
      <c r="C330" s="99" t="s">
        <v>118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 t="shared" si="562"/>
        <v>0</v>
      </c>
    </row>
    <row r="331" spans="1:36" ht="15.75" x14ac:dyDescent="0.25">
      <c r="A331" s="306"/>
      <c r="B331" s="296"/>
      <c r="C331" s="99" t="s">
        <v>104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 t="shared" si="562"/>
        <v>0</v>
      </c>
    </row>
    <row r="332" spans="1:36" ht="15.75" x14ac:dyDescent="0.25">
      <c r="A332" s="306"/>
      <c r="B332" s="296"/>
      <c r="C332" s="99" t="s">
        <v>105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 t="shared" si="562"/>
        <v>0</v>
      </c>
    </row>
    <row r="333" spans="1:36" ht="15.75" x14ac:dyDescent="0.25">
      <c r="A333" s="306"/>
      <c r="B333" s="296"/>
      <c r="C333" s="99" t="s">
        <v>106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 t="shared" si="562"/>
        <v>0</v>
      </c>
    </row>
    <row r="334" spans="1:36" ht="15.75" x14ac:dyDescent="0.25">
      <c r="A334" s="306"/>
      <c r="B334" s="296"/>
      <c r="C334" s="99" t="s">
        <v>107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 t="shared" si="562"/>
        <v>0</v>
      </c>
    </row>
    <row r="335" spans="1:36" ht="15.75" x14ac:dyDescent="0.25">
      <c r="A335" s="306"/>
      <c r="B335" s="296"/>
      <c r="C335" s="99" t="s">
        <v>108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 t="shared" si="562"/>
        <v>0</v>
      </c>
    </row>
    <row r="336" spans="1:36" ht="15.75" x14ac:dyDescent="0.25">
      <c r="A336" s="306"/>
      <c r="B336" s="296"/>
      <c r="C336" s="99" t="s">
        <v>109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 t="shared" si="562"/>
        <v>0</v>
      </c>
    </row>
    <row r="337" spans="1:36" ht="15.75" x14ac:dyDescent="0.25">
      <c r="A337" s="306"/>
      <c r="B337" s="296"/>
      <c r="C337" s="99" t="s">
        <v>110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 t="shared" si="562"/>
        <v>0</v>
      </c>
    </row>
    <row r="338" spans="1:36" ht="15.75" x14ac:dyDescent="0.25">
      <c r="A338" s="306"/>
      <c r="B338" s="296"/>
      <c r="C338" s="99" t="s">
        <v>111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 t="shared" si="562"/>
        <v>0</v>
      </c>
    </row>
    <row r="339" spans="1:36" ht="15.75" x14ac:dyDescent="0.25">
      <c r="A339" s="306"/>
      <c r="B339" s="296"/>
      <c r="C339" s="99" t="s">
        <v>112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 t="shared" si="562"/>
        <v>0</v>
      </c>
    </row>
    <row r="340" spans="1:36" ht="15.75" x14ac:dyDescent="0.25">
      <c r="A340" s="306"/>
      <c r="B340" s="296"/>
      <c r="C340" s="99" t="s">
        <v>113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 t="shared" si="562"/>
        <v>0</v>
      </c>
    </row>
    <row r="341" spans="1:36" ht="16.5" thickBot="1" x14ac:dyDescent="0.3">
      <c r="A341" s="306"/>
      <c r="B341" s="296"/>
      <c r="C341" s="100" t="s">
        <v>114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 t="shared" si="562"/>
        <v>0</v>
      </c>
    </row>
    <row r="342" spans="1:36" ht="18.75" x14ac:dyDescent="0.25">
      <c r="A342" s="306"/>
      <c r="B342" s="297" t="s">
        <v>72</v>
      </c>
      <c r="C342" s="298"/>
      <c r="D342" s="271">
        <f>SUM(D327:D338,D341)</f>
        <v>0</v>
      </c>
      <c r="E342" s="271">
        <f t="shared" ref="E342:AH342" si="563">SUM(E327:E338,E341)</f>
        <v>0</v>
      </c>
      <c r="F342" s="271">
        <f t="shared" si="563"/>
        <v>0</v>
      </c>
      <c r="G342" s="271">
        <f t="shared" si="563"/>
        <v>0</v>
      </c>
      <c r="H342" s="271">
        <f t="shared" si="563"/>
        <v>0</v>
      </c>
      <c r="I342" s="271">
        <f t="shared" si="563"/>
        <v>0</v>
      </c>
      <c r="J342" s="271">
        <f t="shared" si="563"/>
        <v>0</v>
      </c>
      <c r="K342" s="271">
        <f t="shared" si="563"/>
        <v>0</v>
      </c>
      <c r="L342" s="271">
        <f t="shared" si="563"/>
        <v>0</v>
      </c>
      <c r="M342" s="271">
        <f t="shared" si="563"/>
        <v>0</v>
      </c>
      <c r="N342" s="271">
        <f t="shared" si="563"/>
        <v>0</v>
      </c>
      <c r="O342" s="271">
        <f t="shared" si="563"/>
        <v>0</v>
      </c>
      <c r="P342" s="271">
        <f t="shared" si="563"/>
        <v>0</v>
      </c>
      <c r="Q342" s="271">
        <f t="shared" si="563"/>
        <v>0</v>
      </c>
      <c r="R342" s="271">
        <f t="shared" si="563"/>
        <v>0</v>
      </c>
      <c r="S342" s="271">
        <f t="shared" si="563"/>
        <v>0</v>
      </c>
      <c r="T342" s="271">
        <f t="shared" si="563"/>
        <v>0</v>
      </c>
      <c r="U342" s="271">
        <f t="shared" si="563"/>
        <v>0</v>
      </c>
      <c r="V342" s="271">
        <f t="shared" si="563"/>
        <v>0</v>
      </c>
      <c r="W342" s="271">
        <f t="shared" si="563"/>
        <v>0</v>
      </c>
      <c r="X342" s="271">
        <f t="shared" si="563"/>
        <v>0</v>
      </c>
      <c r="Y342" s="271">
        <f t="shared" si="563"/>
        <v>0</v>
      </c>
      <c r="Z342" s="271">
        <f t="shared" si="563"/>
        <v>0</v>
      </c>
      <c r="AA342" s="271">
        <f t="shared" si="563"/>
        <v>0</v>
      </c>
      <c r="AB342" s="271">
        <f t="shared" si="563"/>
        <v>0</v>
      </c>
      <c r="AC342" s="271">
        <f t="shared" si="563"/>
        <v>0</v>
      </c>
      <c r="AD342" s="271">
        <f t="shared" si="563"/>
        <v>0</v>
      </c>
      <c r="AE342" s="271">
        <f t="shared" si="563"/>
        <v>0</v>
      </c>
      <c r="AF342" s="271">
        <f t="shared" si="563"/>
        <v>0</v>
      </c>
      <c r="AG342" s="271">
        <f t="shared" si="563"/>
        <v>0</v>
      </c>
      <c r="AH342" s="271">
        <f t="shared" si="563"/>
        <v>0</v>
      </c>
      <c r="AI342" s="150">
        <f t="shared" si="562"/>
        <v>0</v>
      </c>
    </row>
    <row r="343" spans="1:36" ht="18.75" x14ac:dyDescent="0.25">
      <c r="A343" s="306"/>
      <c r="B343" s="299" t="s">
        <v>71</v>
      </c>
      <c r="C343" s="300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 t="shared" si="562"/>
        <v>0</v>
      </c>
    </row>
    <row r="344" spans="1:36" ht="18.75" x14ac:dyDescent="0.25">
      <c r="A344" s="306"/>
      <c r="B344" s="301" t="s">
        <v>115</v>
      </c>
      <c r="C344" s="302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 t="shared" si="562"/>
        <v>27000</v>
      </c>
    </row>
    <row r="345" spans="1:36" ht="18.75" x14ac:dyDescent="0.25">
      <c r="A345" s="306"/>
      <c r="B345" s="301" t="s">
        <v>125</v>
      </c>
      <c r="C345" s="302"/>
      <c r="D345" s="104">
        <f t="shared" ref="D345:G345" si="564">D344-D343</f>
        <v>1000</v>
      </c>
      <c r="E345" s="104">
        <f t="shared" si="564"/>
        <v>1000</v>
      </c>
      <c r="F345" s="104">
        <f t="shared" si="564"/>
        <v>1000</v>
      </c>
      <c r="G345" s="104">
        <f t="shared" si="564"/>
        <v>1000</v>
      </c>
      <c r="H345" s="104"/>
      <c r="I345" s="104">
        <f t="shared" ref="I345:N345" si="565">I344-I343</f>
        <v>1000</v>
      </c>
      <c r="J345" s="104">
        <f t="shared" si="565"/>
        <v>1000</v>
      </c>
      <c r="K345" s="104">
        <f t="shared" si="565"/>
        <v>1000</v>
      </c>
      <c r="L345" s="104">
        <f t="shared" si="565"/>
        <v>1000</v>
      </c>
      <c r="M345" s="104">
        <f t="shared" si="565"/>
        <v>1000</v>
      </c>
      <c r="N345" s="104">
        <f t="shared" si="565"/>
        <v>1000</v>
      </c>
      <c r="O345" s="104"/>
      <c r="P345" s="104">
        <f t="shared" ref="P345:AH345" si="566">P344-P343</f>
        <v>1000</v>
      </c>
      <c r="Q345" s="104">
        <f t="shared" si="566"/>
        <v>1000</v>
      </c>
      <c r="R345" s="104">
        <f t="shared" si="566"/>
        <v>1000</v>
      </c>
      <c r="S345" s="104">
        <f t="shared" si="566"/>
        <v>1000</v>
      </c>
      <c r="T345" s="104">
        <f t="shared" si="566"/>
        <v>1000</v>
      </c>
      <c r="U345" s="104">
        <f t="shared" si="566"/>
        <v>1000</v>
      </c>
      <c r="V345" s="104"/>
      <c r="W345" s="104">
        <f t="shared" si="566"/>
        <v>1000</v>
      </c>
      <c r="X345" s="104">
        <f t="shared" si="566"/>
        <v>1000</v>
      </c>
      <c r="Y345" s="104">
        <f t="shared" si="566"/>
        <v>1000</v>
      </c>
      <c r="Z345" s="104">
        <f t="shared" si="566"/>
        <v>1000</v>
      </c>
      <c r="AA345" s="104">
        <f t="shared" si="566"/>
        <v>1000</v>
      </c>
      <c r="AB345" s="104">
        <f t="shared" si="566"/>
        <v>1000</v>
      </c>
      <c r="AC345" s="104"/>
      <c r="AD345" s="104">
        <f t="shared" si="566"/>
        <v>1000</v>
      </c>
      <c r="AE345" s="104">
        <f t="shared" si="566"/>
        <v>1000</v>
      </c>
      <c r="AF345" s="104">
        <f t="shared" si="566"/>
        <v>1000</v>
      </c>
      <c r="AG345" s="104">
        <f t="shared" si="566"/>
        <v>1000</v>
      </c>
      <c r="AH345" s="104">
        <f t="shared" si="566"/>
        <v>1000</v>
      </c>
      <c r="AI345" s="153">
        <f t="shared" si="562"/>
        <v>27000</v>
      </c>
    </row>
    <row r="346" spans="1:36" ht="18.75" x14ac:dyDescent="0.25">
      <c r="A346" s="306"/>
      <c r="B346" s="301" t="s">
        <v>197</v>
      </c>
      <c r="C346" s="302"/>
      <c r="D346" s="104">
        <f>D344-D342</f>
        <v>1000</v>
      </c>
      <c r="E346" s="104">
        <f t="shared" ref="E346:G346" si="567">E344-E342</f>
        <v>1000</v>
      </c>
      <c r="F346" s="104">
        <f t="shared" si="567"/>
        <v>1000</v>
      </c>
      <c r="G346" s="104">
        <f t="shared" si="567"/>
        <v>1000</v>
      </c>
      <c r="H346" s="104"/>
      <c r="I346" s="104">
        <f t="shared" ref="I346:N346" si="568">I344-I342</f>
        <v>1000</v>
      </c>
      <c r="J346" s="104">
        <f t="shared" si="568"/>
        <v>1000</v>
      </c>
      <c r="K346" s="104">
        <f t="shared" si="568"/>
        <v>1000</v>
      </c>
      <c r="L346" s="104">
        <f t="shared" si="568"/>
        <v>1000</v>
      </c>
      <c r="M346" s="104">
        <f t="shared" si="568"/>
        <v>1000</v>
      </c>
      <c r="N346" s="104">
        <f t="shared" si="568"/>
        <v>1000</v>
      </c>
      <c r="O346" s="104"/>
      <c r="P346" s="104">
        <f t="shared" ref="P346:AH346" si="569">P344-P342</f>
        <v>1000</v>
      </c>
      <c r="Q346" s="104">
        <f t="shared" si="569"/>
        <v>1000</v>
      </c>
      <c r="R346" s="104">
        <f t="shared" si="569"/>
        <v>1000</v>
      </c>
      <c r="S346" s="104">
        <f t="shared" si="569"/>
        <v>1000</v>
      </c>
      <c r="T346" s="104">
        <f t="shared" si="569"/>
        <v>1000</v>
      </c>
      <c r="U346" s="104">
        <f t="shared" si="569"/>
        <v>1000</v>
      </c>
      <c r="V346" s="104"/>
      <c r="W346" s="104">
        <f t="shared" si="569"/>
        <v>1000</v>
      </c>
      <c r="X346" s="104">
        <f t="shared" si="569"/>
        <v>1000</v>
      </c>
      <c r="Y346" s="104">
        <f t="shared" si="569"/>
        <v>1000</v>
      </c>
      <c r="Z346" s="104">
        <f t="shared" si="569"/>
        <v>1000</v>
      </c>
      <c r="AA346" s="104">
        <f t="shared" si="569"/>
        <v>1000</v>
      </c>
      <c r="AB346" s="104">
        <f t="shared" si="569"/>
        <v>1000</v>
      </c>
      <c r="AC346" s="104"/>
      <c r="AD346" s="104">
        <f t="shared" si="569"/>
        <v>1000</v>
      </c>
      <c r="AE346" s="104">
        <f t="shared" si="569"/>
        <v>1000</v>
      </c>
      <c r="AF346" s="104">
        <f t="shared" si="569"/>
        <v>1000</v>
      </c>
      <c r="AG346" s="104">
        <f t="shared" si="569"/>
        <v>1000</v>
      </c>
      <c r="AH346" s="104">
        <f t="shared" si="569"/>
        <v>1000</v>
      </c>
      <c r="AI346" s="153">
        <f t="shared" si="562"/>
        <v>27000</v>
      </c>
    </row>
    <row r="347" spans="1:36" ht="16.5" thickBot="1" x14ac:dyDescent="0.3">
      <c r="A347" s="306"/>
      <c r="B347" s="303" t="s">
        <v>116</v>
      </c>
      <c r="C347" s="304"/>
      <c r="D347" s="104">
        <f t="shared" ref="D347:G347" si="570">D328+D330+D332+D334+D336+D338</f>
        <v>0</v>
      </c>
      <c r="E347" s="104">
        <f t="shared" si="570"/>
        <v>0</v>
      </c>
      <c r="F347" s="104">
        <f t="shared" si="570"/>
        <v>0</v>
      </c>
      <c r="G347" s="104">
        <f t="shared" si="570"/>
        <v>0</v>
      </c>
      <c r="H347" s="104"/>
      <c r="I347" s="104">
        <f t="shared" ref="I347:N347" si="571">I328+I330+I332+I334+I336+I338</f>
        <v>0</v>
      </c>
      <c r="J347" s="104">
        <f t="shared" si="571"/>
        <v>0</v>
      </c>
      <c r="K347" s="104">
        <f t="shared" si="571"/>
        <v>0</v>
      </c>
      <c r="L347" s="104">
        <f t="shared" si="571"/>
        <v>0</v>
      </c>
      <c r="M347" s="104">
        <f t="shared" si="571"/>
        <v>0</v>
      </c>
      <c r="N347" s="104">
        <f t="shared" si="571"/>
        <v>0</v>
      </c>
      <c r="O347" s="104"/>
      <c r="P347" s="104">
        <f t="shared" ref="P347:AH347" si="572">P328+P330+P332+P334+P336+P338</f>
        <v>0</v>
      </c>
      <c r="Q347" s="104">
        <f t="shared" si="572"/>
        <v>0</v>
      </c>
      <c r="R347" s="104">
        <f t="shared" si="572"/>
        <v>0</v>
      </c>
      <c r="S347" s="104">
        <f t="shared" si="572"/>
        <v>0</v>
      </c>
      <c r="T347" s="104">
        <f t="shared" si="572"/>
        <v>0</v>
      </c>
      <c r="U347" s="104">
        <f t="shared" si="572"/>
        <v>0</v>
      </c>
      <c r="V347" s="104"/>
      <c r="W347" s="104">
        <f t="shared" si="572"/>
        <v>0</v>
      </c>
      <c r="X347" s="104">
        <f t="shared" si="572"/>
        <v>0</v>
      </c>
      <c r="Y347" s="104">
        <f t="shared" si="572"/>
        <v>0</v>
      </c>
      <c r="Z347" s="104">
        <f t="shared" si="572"/>
        <v>0</v>
      </c>
      <c r="AA347" s="104">
        <f t="shared" si="572"/>
        <v>0</v>
      </c>
      <c r="AB347" s="104">
        <f t="shared" si="572"/>
        <v>0</v>
      </c>
      <c r="AC347" s="104"/>
      <c r="AD347" s="104">
        <f t="shared" si="572"/>
        <v>0</v>
      </c>
      <c r="AE347" s="104">
        <f t="shared" si="572"/>
        <v>0</v>
      </c>
      <c r="AF347" s="104">
        <f t="shared" si="572"/>
        <v>0</v>
      </c>
      <c r="AG347" s="104">
        <f t="shared" si="572"/>
        <v>0</v>
      </c>
      <c r="AH347" s="104">
        <f t="shared" si="572"/>
        <v>0</v>
      </c>
      <c r="AI347" s="149">
        <f t="shared" si="562"/>
        <v>0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 t="shared" ref="AI349:AI370" si="573">SUM(D349:AH349)</f>
        <v>0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 t="shared" si="573"/>
        <v>0</v>
      </c>
    </row>
    <row r="351" spans="1:36" ht="15.75" x14ac:dyDescent="0.25">
      <c r="A351" s="292"/>
      <c r="B351" s="296"/>
      <c r="C351" s="99" t="s">
        <v>103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 t="shared" si="573"/>
        <v>0</v>
      </c>
    </row>
    <row r="352" spans="1:36" ht="15.75" x14ac:dyDescent="0.25">
      <c r="A352" s="292"/>
      <c r="B352" s="296"/>
      <c r="C352" s="99" t="s">
        <v>117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 t="shared" si="573"/>
        <v>0</v>
      </c>
    </row>
    <row r="353" spans="1:35" ht="15.75" x14ac:dyDescent="0.25">
      <c r="A353" s="292"/>
      <c r="B353" s="296"/>
      <c r="C353" s="99" t="s">
        <v>118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 t="shared" si="573"/>
        <v>0</v>
      </c>
    </row>
    <row r="354" spans="1:35" ht="15.75" x14ac:dyDescent="0.25">
      <c r="A354" s="292"/>
      <c r="B354" s="296"/>
      <c r="C354" s="99" t="s">
        <v>104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 t="shared" si="573"/>
        <v>0</v>
      </c>
    </row>
    <row r="355" spans="1:35" ht="15.75" x14ac:dyDescent="0.25">
      <c r="A355" s="292"/>
      <c r="B355" s="296"/>
      <c r="C355" s="99" t="s">
        <v>105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 t="shared" si="573"/>
        <v>0</v>
      </c>
    </row>
    <row r="356" spans="1:35" ht="15.75" x14ac:dyDescent="0.25">
      <c r="A356" s="292"/>
      <c r="B356" s="296"/>
      <c r="C356" s="99" t="s">
        <v>106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 t="shared" si="573"/>
        <v>0</v>
      </c>
    </row>
    <row r="357" spans="1:35" ht="15.75" x14ac:dyDescent="0.25">
      <c r="A357" s="292"/>
      <c r="B357" s="296"/>
      <c r="C357" s="99" t="s">
        <v>107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 t="shared" si="573"/>
        <v>0</v>
      </c>
    </row>
    <row r="358" spans="1:35" ht="15.75" x14ac:dyDescent="0.25">
      <c r="A358" s="292"/>
      <c r="B358" s="296"/>
      <c r="C358" s="99" t="s">
        <v>108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 t="shared" si="573"/>
        <v>0</v>
      </c>
    </row>
    <row r="359" spans="1:35" ht="15.75" x14ac:dyDescent="0.25">
      <c r="A359" s="292"/>
      <c r="B359" s="296"/>
      <c r="C359" s="99" t="s">
        <v>109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 t="shared" si="573"/>
        <v>0</v>
      </c>
    </row>
    <row r="360" spans="1:35" ht="15.75" x14ac:dyDescent="0.25">
      <c r="A360" s="292"/>
      <c r="B360" s="296"/>
      <c r="C360" s="99" t="s">
        <v>110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 t="shared" si="573"/>
        <v>0</v>
      </c>
    </row>
    <row r="361" spans="1:35" ht="15.75" x14ac:dyDescent="0.25">
      <c r="A361" s="292"/>
      <c r="B361" s="296"/>
      <c r="C361" s="99" t="s">
        <v>111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 t="shared" si="573"/>
        <v>0</v>
      </c>
    </row>
    <row r="362" spans="1:35" ht="15.75" x14ac:dyDescent="0.25">
      <c r="A362" s="292"/>
      <c r="B362" s="296"/>
      <c r="C362" s="99" t="s">
        <v>112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 t="shared" si="573"/>
        <v>0</v>
      </c>
    </row>
    <row r="363" spans="1:35" ht="15.75" x14ac:dyDescent="0.25">
      <c r="A363" s="292"/>
      <c r="B363" s="296"/>
      <c r="C363" s="99" t="s">
        <v>113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 t="shared" si="573"/>
        <v>0</v>
      </c>
    </row>
    <row r="364" spans="1:35" ht="16.5" thickBot="1" x14ac:dyDescent="0.3">
      <c r="A364" s="292"/>
      <c r="B364" s="296"/>
      <c r="C364" s="100" t="s">
        <v>114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 t="shared" si="573"/>
        <v>0</v>
      </c>
    </row>
    <row r="365" spans="1:35" ht="18.75" x14ac:dyDescent="0.25">
      <c r="A365" s="292"/>
      <c r="B365" s="297" t="s">
        <v>72</v>
      </c>
      <c r="C365" s="298"/>
      <c r="D365" s="271">
        <f>SUM(D350:D361,D364)</f>
        <v>0</v>
      </c>
      <c r="E365" s="271">
        <f t="shared" ref="E365" si="574">SUM(E350:E361,E364)</f>
        <v>0</v>
      </c>
      <c r="F365" s="271">
        <f t="shared" ref="F365" si="575">SUM(F350:F361,F364)</f>
        <v>0</v>
      </c>
      <c r="G365" s="271">
        <f t="shared" ref="G365" si="576">SUM(G350:G361,G364)</f>
        <v>0</v>
      </c>
      <c r="H365" s="271">
        <f t="shared" ref="H365" si="577">SUM(H350:H361,H364)</f>
        <v>0</v>
      </c>
      <c r="I365" s="271">
        <f t="shared" ref="I365" si="578">SUM(I350:I361,I364)</f>
        <v>0</v>
      </c>
      <c r="J365" s="271">
        <f t="shared" ref="J365" si="579">SUM(J350:J361,J364)</f>
        <v>0</v>
      </c>
      <c r="K365" s="271">
        <f t="shared" ref="K365" si="580">SUM(K350:K361,K364)</f>
        <v>0</v>
      </c>
      <c r="L365" s="271">
        <f t="shared" ref="L365" si="581">SUM(L350:L361,L364)</f>
        <v>0</v>
      </c>
      <c r="M365" s="271">
        <f t="shared" ref="M365" si="582">SUM(M350:M361,M364)</f>
        <v>0</v>
      </c>
      <c r="N365" s="271">
        <f t="shared" ref="N365" si="583">SUM(N350:N361,N364)</f>
        <v>0</v>
      </c>
      <c r="O365" s="271">
        <f t="shared" ref="O365" si="584">SUM(O350:O361,O364)</f>
        <v>0</v>
      </c>
      <c r="P365" s="271">
        <f t="shared" ref="P365" si="585">SUM(P350:P361,P364)</f>
        <v>0</v>
      </c>
      <c r="Q365" s="271">
        <f t="shared" ref="Q365" si="586">SUM(Q350:Q361,Q364)</f>
        <v>0</v>
      </c>
      <c r="R365" s="271">
        <f t="shared" ref="R365" si="587">SUM(R350:R361,R364)</f>
        <v>0</v>
      </c>
      <c r="S365" s="271">
        <f t="shared" ref="S365" si="588">SUM(S350:S361,S364)</f>
        <v>0</v>
      </c>
      <c r="T365" s="271">
        <f t="shared" ref="T365" si="589">SUM(T350:T361,T364)</f>
        <v>0</v>
      </c>
      <c r="U365" s="271">
        <f t="shared" ref="U365" si="590">SUM(U350:U361,U364)</f>
        <v>0</v>
      </c>
      <c r="V365" s="271">
        <f t="shared" ref="V365" si="591">SUM(V350:V361,V364)</f>
        <v>0</v>
      </c>
      <c r="W365" s="271">
        <f t="shared" ref="W365" si="592">SUM(W350:W361,W364)</f>
        <v>0</v>
      </c>
      <c r="X365" s="271">
        <f t="shared" ref="X365" si="593">SUM(X350:X361,X364)</f>
        <v>0</v>
      </c>
      <c r="Y365" s="271">
        <f t="shared" ref="Y365" si="594">SUM(Y350:Y361,Y364)</f>
        <v>0</v>
      </c>
      <c r="Z365" s="271">
        <f t="shared" ref="Z365" si="595">SUM(Z350:Z361,Z364)</f>
        <v>0</v>
      </c>
      <c r="AA365" s="271">
        <f t="shared" ref="AA365" si="596">SUM(AA350:AA361,AA364)</f>
        <v>0</v>
      </c>
      <c r="AB365" s="271">
        <f t="shared" ref="AB365" si="597">SUM(AB350:AB361,AB364)</f>
        <v>0</v>
      </c>
      <c r="AC365" s="271">
        <f t="shared" ref="AC365" si="598">SUM(AC350:AC361,AC364)</f>
        <v>0</v>
      </c>
      <c r="AD365" s="271">
        <f t="shared" ref="AD365" si="599">SUM(AD350:AD361,AD364)</f>
        <v>0</v>
      </c>
      <c r="AE365" s="271">
        <f t="shared" ref="AE365" si="600">SUM(AE350:AE361,AE364)</f>
        <v>0</v>
      </c>
      <c r="AF365" s="271">
        <f t="shared" ref="AF365" si="601">SUM(AF350:AF361,AF364)</f>
        <v>0</v>
      </c>
      <c r="AG365" s="271">
        <f t="shared" ref="AG365" si="602">SUM(AG350:AG361,AG364)</f>
        <v>0</v>
      </c>
      <c r="AH365" s="271">
        <f t="shared" ref="AH365" si="603">SUM(AH350:AH361,AH364)</f>
        <v>0</v>
      </c>
      <c r="AI365" s="150">
        <f t="shared" si="573"/>
        <v>0</v>
      </c>
    </row>
    <row r="366" spans="1:35" ht="18.75" x14ac:dyDescent="0.25">
      <c r="A366" s="292"/>
      <c r="B366" s="299" t="s">
        <v>71</v>
      </c>
      <c r="C366" s="300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 t="shared" si="573"/>
        <v>0</v>
      </c>
    </row>
    <row r="367" spans="1:35" ht="18.75" x14ac:dyDescent="0.25">
      <c r="A367" s="292"/>
      <c r="B367" s="301" t="s">
        <v>115</v>
      </c>
      <c r="C367" s="302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 t="shared" si="573"/>
        <v>16200</v>
      </c>
    </row>
    <row r="368" spans="1:35" ht="18.75" x14ac:dyDescent="0.25">
      <c r="A368" s="292"/>
      <c r="B368" s="301" t="s">
        <v>125</v>
      </c>
      <c r="C368" s="302"/>
      <c r="D368" s="104">
        <f t="shared" ref="D368:G368" si="604">D367-D366</f>
        <v>600</v>
      </c>
      <c r="E368" s="104">
        <f t="shared" si="604"/>
        <v>600</v>
      </c>
      <c r="F368" s="104">
        <f t="shared" si="604"/>
        <v>600</v>
      </c>
      <c r="G368" s="104">
        <f t="shared" si="604"/>
        <v>600</v>
      </c>
      <c r="H368" s="104"/>
      <c r="I368" s="104">
        <f t="shared" ref="I368:N368" si="605">I367-I366</f>
        <v>600</v>
      </c>
      <c r="J368" s="104">
        <f t="shared" si="605"/>
        <v>600</v>
      </c>
      <c r="K368" s="104">
        <f t="shared" si="605"/>
        <v>600</v>
      </c>
      <c r="L368" s="104">
        <f t="shared" si="605"/>
        <v>600</v>
      </c>
      <c r="M368" s="104">
        <f t="shared" si="605"/>
        <v>600</v>
      </c>
      <c r="N368" s="104">
        <f t="shared" si="605"/>
        <v>600</v>
      </c>
      <c r="O368" s="104"/>
      <c r="P368" s="104">
        <f t="shared" ref="P368:AH368" si="606">P367-P366</f>
        <v>600</v>
      </c>
      <c r="Q368" s="104">
        <f t="shared" si="606"/>
        <v>600</v>
      </c>
      <c r="R368" s="104">
        <f t="shared" si="606"/>
        <v>600</v>
      </c>
      <c r="S368" s="104">
        <f t="shared" si="606"/>
        <v>600</v>
      </c>
      <c r="T368" s="104">
        <f t="shared" si="606"/>
        <v>600</v>
      </c>
      <c r="U368" s="104">
        <f t="shared" si="606"/>
        <v>600</v>
      </c>
      <c r="V368" s="104"/>
      <c r="W368" s="104">
        <f t="shared" si="606"/>
        <v>600</v>
      </c>
      <c r="X368" s="104">
        <f t="shared" si="606"/>
        <v>600</v>
      </c>
      <c r="Y368" s="104">
        <f t="shared" si="606"/>
        <v>600</v>
      </c>
      <c r="Z368" s="104">
        <f t="shared" si="606"/>
        <v>600</v>
      </c>
      <c r="AA368" s="104">
        <f t="shared" si="606"/>
        <v>600</v>
      </c>
      <c r="AB368" s="104">
        <f t="shared" si="606"/>
        <v>600</v>
      </c>
      <c r="AC368" s="104"/>
      <c r="AD368" s="104">
        <f t="shared" si="606"/>
        <v>600</v>
      </c>
      <c r="AE368" s="104">
        <f t="shared" si="606"/>
        <v>600</v>
      </c>
      <c r="AF368" s="104">
        <f t="shared" si="606"/>
        <v>600</v>
      </c>
      <c r="AG368" s="104">
        <f t="shared" si="606"/>
        <v>600</v>
      </c>
      <c r="AH368" s="104">
        <f t="shared" si="606"/>
        <v>600</v>
      </c>
      <c r="AI368" s="153">
        <f t="shared" si="573"/>
        <v>16200</v>
      </c>
    </row>
    <row r="369" spans="1:36" ht="18.75" x14ac:dyDescent="0.25">
      <c r="A369" s="292"/>
      <c r="B369" s="301" t="s">
        <v>197</v>
      </c>
      <c r="C369" s="302"/>
      <c r="D369" s="104">
        <f>D367-D365</f>
        <v>600</v>
      </c>
      <c r="E369" s="104">
        <f t="shared" ref="E369:G369" si="607">E367-E365</f>
        <v>600</v>
      </c>
      <c r="F369" s="104">
        <f t="shared" si="607"/>
        <v>600</v>
      </c>
      <c r="G369" s="104">
        <f t="shared" si="607"/>
        <v>600</v>
      </c>
      <c r="H369" s="104"/>
      <c r="I369" s="104">
        <f t="shared" ref="I369:N369" si="608">I367-I365</f>
        <v>600</v>
      </c>
      <c r="J369" s="104">
        <f t="shared" si="608"/>
        <v>600</v>
      </c>
      <c r="K369" s="104">
        <f t="shared" si="608"/>
        <v>600</v>
      </c>
      <c r="L369" s="104">
        <f t="shared" si="608"/>
        <v>600</v>
      </c>
      <c r="M369" s="104">
        <f t="shared" si="608"/>
        <v>600</v>
      </c>
      <c r="N369" s="104">
        <f t="shared" si="608"/>
        <v>600</v>
      </c>
      <c r="O369" s="104"/>
      <c r="P369" s="104">
        <f t="shared" ref="P369:AH369" si="609">P367-P365</f>
        <v>600</v>
      </c>
      <c r="Q369" s="104">
        <f t="shared" si="609"/>
        <v>600</v>
      </c>
      <c r="R369" s="104">
        <f t="shared" si="609"/>
        <v>600</v>
      </c>
      <c r="S369" s="104">
        <f t="shared" si="609"/>
        <v>600</v>
      </c>
      <c r="T369" s="104">
        <f t="shared" si="609"/>
        <v>600</v>
      </c>
      <c r="U369" s="104">
        <f t="shared" si="609"/>
        <v>600</v>
      </c>
      <c r="V369" s="104"/>
      <c r="W369" s="104">
        <f t="shared" si="609"/>
        <v>600</v>
      </c>
      <c r="X369" s="104">
        <f t="shared" si="609"/>
        <v>600</v>
      </c>
      <c r="Y369" s="104">
        <f t="shared" si="609"/>
        <v>600</v>
      </c>
      <c r="Z369" s="104">
        <f t="shared" si="609"/>
        <v>600</v>
      </c>
      <c r="AA369" s="104">
        <f t="shared" si="609"/>
        <v>600</v>
      </c>
      <c r="AB369" s="104">
        <f t="shared" si="609"/>
        <v>600</v>
      </c>
      <c r="AC369" s="104"/>
      <c r="AD369" s="104">
        <f t="shared" si="609"/>
        <v>600</v>
      </c>
      <c r="AE369" s="104">
        <f t="shared" si="609"/>
        <v>600</v>
      </c>
      <c r="AF369" s="104">
        <f t="shared" si="609"/>
        <v>600</v>
      </c>
      <c r="AG369" s="104">
        <f t="shared" si="609"/>
        <v>600</v>
      </c>
      <c r="AH369" s="104">
        <f t="shared" si="609"/>
        <v>600</v>
      </c>
      <c r="AI369" s="153">
        <f t="shared" si="573"/>
        <v>16200</v>
      </c>
    </row>
    <row r="370" spans="1:36" ht="16.5" thickBot="1" x14ac:dyDescent="0.3">
      <c r="A370" s="292"/>
      <c r="B370" s="303" t="s">
        <v>116</v>
      </c>
      <c r="C370" s="304"/>
      <c r="D370" s="104">
        <f t="shared" ref="D370:G370" si="610">D351+D353+D355+D357+D359+D361</f>
        <v>0</v>
      </c>
      <c r="E370" s="104">
        <f t="shared" si="610"/>
        <v>0</v>
      </c>
      <c r="F370" s="104">
        <f t="shared" si="610"/>
        <v>0</v>
      </c>
      <c r="G370" s="104">
        <f t="shared" si="610"/>
        <v>0</v>
      </c>
      <c r="H370" s="104"/>
      <c r="I370" s="104">
        <f t="shared" ref="I370:N370" si="611">I351+I353+I355+I357+I359+I361</f>
        <v>0</v>
      </c>
      <c r="J370" s="104">
        <f t="shared" si="611"/>
        <v>0</v>
      </c>
      <c r="K370" s="104">
        <f t="shared" si="611"/>
        <v>0</v>
      </c>
      <c r="L370" s="104">
        <f t="shared" si="611"/>
        <v>0</v>
      </c>
      <c r="M370" s="104">
        <f t="shared" si="611"/>
        <v>0</v>
      </c>
      <c r="N370" s="104">
        <f t="shared" si="611"/>
        <v>0</v>
      </c>
      <c r="O370" s="104"/>
      <c r="P370" s="104">
        <f t="shared" ref="P370:AH370" si="612">P351+P353+P355+P357+P359+P361</f>
        <v>0</v>
      </c>
      <c r="Q370" s="104">
        <f t="shared" si="612"/>
        <v>0</v>
      </c>
      <c r="R370" s="104">
        <f t="shared" si="612"/>
        <v>0</v>
      </c>
      <c r="S370" s="104">
        <f t="shared" si="612"/>
        <v>0</v>
      </c>
      <c r="T370" s="104">
        <f t="shared" si="612"/>
        <v>0</v>
      </c>
      <c r="U370" s="104">
        <f t="shared" si="612"/>
        <v>0</v>
      </c>
      <c r="V370" s="104"/>
      <c r="W370" s="104">
        <f t="shared" si="612"/>
        <v>0</v>
      </c>
      <c r="X370" s="104">
        <f t="shared" si="612"/>
        <v>0</v>
      </c>
      <c r="Y370" s="104">
        <f t="shared" si="612"/>
        <v>0</v>
      </c>
      <c r="Z370" s="104">
        <f t="shared" si="612"/>
        <v>0</v>
      </c>
      <c r="AA370" s="104">
        <f t="shared" si="612"/>
        <v>0</v>
      </c>
      <c r="AB370" s="104">
        <f t="shared" si="612"/>
        <v>0</v>
      </c>
      <c r="AC370" s="104"/>
      <c r="AD370" s="104">
        <f t="shared" si="612"/>
        <v>0</v>
      </c>
      <c r="AE370" s="104">
        <f t="shared" si="612"/>
        <v>0</v>
      </c>
      <c r="AF370" s="104">
        <f t="shared" si="612"/>
        <v>0</v>
      </c>
      <c r="AG370" s="104">
        <f t="shared" si="612"/>
        <v>0</v>
      </c>
      <c r="AH370" s="104">
        <f t="shared" si="612"/>
        <v>0</v>
      </c>
      <c r="AI370" s="149">
        <f t="shared" si="573"/>
        <v>0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 t="shared" ref="AI372:AI393" si="613">SUM(D372:AH372)</f>
        <v>0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 t="shared" si="613"/>
        <v>0</v>
      </c>
    </row>
    <row r="374" spans="1:36" ht="15.75" x14ac:dyDescent="0.25">
      <c r="A374" s="306"/>
      <c r="B374" s="296"/>
      <c r="C374" s="99" t="s">
        <v>103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 t="shared" si="613"/>
        <v>0</v>
      </c>
    </row>
    <row r="375" spans="1:36" ht="15.75" x14ac:dyDescent="0.25">
      <c r="A375" s="306"/>
      <c r="B375" s="296"/>
      <c r="C375" s="99" t="s">
        <v>117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 t="shared" si="613"/>
        <v>0</v>
      </c>
    </row>
    <row r="376" spans="1:36" ht="15.75" x14ac:dyDescent="0.25">
      <c r="A376" s="306"/>
      <c r="B376" s="296"/>
      <c r="C376" s="99" t="s">
        <v>118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 t="shared" si="613"/>
        <v>0</v>
      </c>
    </row>
    <row r="377" spans="1:36" ht="15.75" x14ac:dyDescent="0.25">
      <c r="A377" s="306"/>
      <c r="B377" s="296"/>
      <c r="C377" s="99" t="s">
        <v>104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 t="shared" si="613"/>
        <v>0</v>
      </c>
    </row>
    <row r="378" spans="1:36" ht="15.75" x14ac:dyDescent="0.25">
      <c r="A378" s="306"/>
      <c r="B378" s="296"/>
      <c r="C378" s="99" t="s">
        <v>105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 t="shared" si="613"/>
        <v>0</v>
      </c>
    </row>
    <row r="379" spans="1:36" ht="15.75" x14ac:dyDescent="0.25">
      <c r="A379" s="306"/>
      <c r="B379" s="296"/>
      <c r="C379" s="99" t="s">
        <v>106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 t="shared" si="613"/>
        <v>0</v>
      </c>
    </row>
    <row r="380" spans="1:36" ht="15.75" x14ac:dyDescent="0.25">
      <c r="A380" s="306"/>
      <c r="B380" s="296"/>
      <c r="C380" s="99" t="s">
        <v>107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 t="shared" si="613"/>
        <v>0</v>
      </c>
    </row>
    <row r="381" spans="1:36" ht="15.75" x14ac:dyDescent="0.25">
      <c r="A381" s="306"/>
      <c r="B381" s="296"/>
      <c r="C381" s="99" t="s">
        <v>108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 t="shared" si="613"/>
        <v>0</v>
      </c>
    </row>
    <row r="382" spans="1:36" ht="15.75" x14ac:dyDescent="0.25">
      <c r="A382" s="306"/>
      <c r="B382" s="296"/>
      <c r="C382" s="99" t="s">
        <v>109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 t="shared" si="613"/>
        <v>0</v>
      </c>
    </row>
    <row r="383" spans="1:36" ht="15.75" x14ac:dyDescent="0.25">
      <c r="A383" s="306"/>
      <c r="B383" s="296"/>
      <c r="C383" s="99" t="s">
        <v>110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 t="shared" si="613"/>
        <v>0</v>
      </c>
    </row>
    <row r="384" spans="1:36" ht="15.75" x14ac:dyDescent="0.25">
      <c r="A384" s="306"/>
      <c r="B384" s="296"/>
      <c r="C384" s="99" t="s">
        <v>111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 t="shared" si="613"/>
        <v>0</v>
      </c>
    </row>
    <row r="385" spans="1:36" ht="15.75" x14ac:dyDescent="0.25">
      <c r="A385" s="306"/>
      <c r="B385" s="296"/>
      <c r="C385" s="99" t="s">
        <v>112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 t="shared" si="613"/>
        <v>0</v>
      </c>
    </row>
    <row r="386" spans="1:36" ht="15.75" x14ac:dyDescent="0.25">
      <c r="A386" s="306"/>
      <c r="B386" s="296"/>
      <c r="C386" s="99" t="s">
        <v>113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 t="shared" si="613"/>
        <v>0</v>
      </c>
    </row>
    <row r="387" spans="1:36" ht="16.5" thickBot="1" x14ac:dyDescent="0.3">
      <c r="A387" s="306"/>
      <c r="B387" s="296"/>
      <c r="C387" s="100" t="s">
        <v>114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 t="shared" si="613"/>
        <v>0</v>
      </c>
    </row>
    <row r="388" spans="1:36" ht="18.75" x14ac:dyDescent="0.25">
      <c r="A388" s="306"/>
      <c r="B388" s="297" t="s">
        <v>72</v>
      </c>
      <c r="C388" s="298"/>
      <c r="D388" s="271">
        <f>SUM(D373:D384,D387)</f>
        <v>0</v>
      </c>
      <c r="E388" s="271">
        <f t="shared" ref="E388" si="614">SUM(E373:E384,E387)</f>
        <v>0</v>
      </c>
      <c r="F388" s="271">
        <f t="shared" ref="F388" si="615">SUM(F373:F384,F387)</f>
        <v>0</v>
      </c>
      <c r="G388" s="271">
        <f t="shared" ref="G388" si="616">SUM(G373:G384,G387)</f>
        <v>0</v>
      </c>
      <c r="H388" s="271">
        <f t="shared" ref="H388" si="617">SUM(H373:H384,H387)</f>
        <v>0</v>
      </c>
      <c r="I388" s="271">
        <f t="shared" ref="I388" si="618">SUM(I373:I384,I387)</f>
        <v>0</v>
      </c>
      <c r="J388" s="271">
        <f t="shared" ref="J388" si="619">SUM(J373:J384,J387)</f>
        <v>0</v>
      </c>
      <c r="K388" s="271">
        <f t="shared" ref="K388" si="620">SUM(K373:K384,K387)</f>
        <v>0</v>
      </c>
      <c r="L388" s="271">
        <f t="shared" ref="L388" si="621">SUM(L373:L384,L387)</f>
        <v>0</v>
      </c>
      <c r="M388" s="271">
        <f t="shared" ref="M388" si="622">SUM(M373:M384,M387)</f>
        <v>0</v>
      </c>
      <c r="N388" s="271">
        <f t="shared" ref="N388" si="623">SUM(N373:N384,N387)</f>
        <v>0</v>
      </c>
      <c r="O388" s="271">
        <f t="shared" ref="O388" si="624">SUM(O373:O384,O387)</f>
        <v>0</v>
      </c>
      <c r="P388" s="271">
        <f t="shared" ref="P388" si="625">SUM(P373:P384,P387)</f>
        <v>0</v>
      </c>
      <c r="Q388" s="271">
        <f t="shared" ref="Q388" si="626">SUM(Q373:Q384,Q387)</f>
        <v>0</v>
      </c>
      <c r="R388" s="271">
        <f t="shared" ref="R388" si="627">SUM(R373:R384,R387)</f>
        <v>0</v>
      </c>
      <c r="S388" s="271">
        <f t="shared" ref="S388" si="628">SUM(S373:S384,S387)</f>
        <v>0</v>
      </c>
      <c r="T388" s="271">
        <f t="shared" ref="T388" si="629">SUM(T373:T384,T387)</f>
        <v>0</v>
      </c>
      <c r="U388" s="271">
        <f t="shared" ref="U388" si="630">SUM(U373:U384,U387)</f>
        <v>0</v>
      </c>
      <c r="V388" s="271">
        <f t="shared" ref="V388" si="631">SUM(V373:V384,V387)</f>
        <v>0</v>
      </c>
      <c r="W388" s="271">
        <f t="shared" ref="W388" si="632">SUM(W373:W384,W387)</f>
        <v>0</v>
      </c>
      <c r="X388" s="271">
        <f t="shared" ref="X388" si="633">SUM(X373:X384,X387)</f>
        <v>0</v>
      </c>
      <c r="Y388" s="271">
        <f t="shared" ref="Y388" si="634">SUM(Y373:Y384,Y387)</f>
        <v>0</v>
      </c>
      <c r="Z388" s="271">
        <f t="shared" ref="Z388" si="635">SUM(Z373:Z384,Z387)</f>
        <v>0</v>
      </c>
      <c r="AA388" s="271">
        <f t="shared" ref="AA388" si="636">SUM(AA373:AA384,AA387)</f>
        <v>0</v>
      </c>
      <c r="AB388" s="271">
        <f t="shared" ref="AB388" si="637">SUM(AB373:AB384,AB387)</f>
        <v>0</v>
      </c>
      <c r="AC388" s="271">
        <f t="shared" ref="AC388" si="638">SUM(AC373:AC384,AC387)</f>
        <v>0</v>
      </c>
      <c r="AD388" s="271">
        <f t="shared" ref="AD388" si="639">SUM(AD373:AD384,AD387)</f>
        <v>0</v>
      </c>
      <c r="AE388" s="271">
        <f t="shared" ref="AE388" si="640">SUM(AE373:AE384,AE387)</f>
        <v>0</v>
      </c>
      <c r="AF388" s="271">
        <f t="shared" ref="AF388" si="641">SUM(AF373:AF384,AF387)</f>
        <v>0</v>
      </c>
      <c r="AG388" s="271">
        <f t="shared" ref="AG388" si="642">SUM(AG373:AG384,AG387)</f>
        <v>0</v>
      </c>
      <c r="AH388" s="271">
        <f t="shared" ref="AH388" si="643">SUM(AH373:AH384,AH387)</f>
        <v>0</v>
      </c>
      <c r="AI388" s="150">
        <f t="shared" si="613"/>
        <v>0</v>
      </c>
    </row>
    <row r="389" spans="1:36" ht="18.75" x14ac:dyDescent="0.25">
      <c r="A389" s="306"/>
      <c r="B389" s="299" t="s">
        <v>71</v>
      </c>
      <c r="C389" s="300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 t="shared" si="613"/>
        <v>0</v>
      </c>
    </row>
    <row r="390" spans="1:36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 t="shared" si="613"/>
        <v>10800</v>
      </c>
    </row>
    <row r="391" spans="1:36" ht="18.75" x14ac:dyDescent="0.25">
      <c r="A391" s="306"/>
      <c r="B391" s="301" t="s">
        <v>125</v>
      </c>
      <c r="C391" s="302"/>
      <c r="D391" s="104">
        <f t="shared" ref="D391:N391" si="644">D390-D389</f>
        <v>400</v>
      </c>
      <c r="E391" s="104">
        <f t="shared" ref="E391:G391" si="645">E390-E389</f>
        <v>400</v>
      </c>
      <c r="F391" s="104">
        <f t="shared" si="645"/>
        <v>400</v>
      </c>
      <c r="G391" s="104">
        <f t="shared" si="645"/>
        <v>400</v>
      </c>
      <c r="H391" s="104"/>
      <c r="I391" s="104">
        <f t="shared" si="644"/>
        <v>400</v>
      </c>
      <c r="J391" s="104">
        <f t="shared" si="644"/>
        <v>400</v>
      </c>
      <c r="K391" s="104">
        <f t="shared" si="644"/>
        <v>400</v>
      </c>
      <c r="L391" s="104">
        <f t="shared" si="644"/>
        <v>400</v>
      </c>
      <c r="M391" s="104">
        <f t="shared" si="644"/>
        <v>400</v>
      </c>
      <c r="N391" s="104">
        <f t="shared" si="644"/>
        <v>400</v>
      </c>
      <c r="O391" s="104"/>
      <c r="P391" s="104">
        <f t="shared" ref="P391:AH391" si="646">P390-P389</f>
        <v>400</v>
      </c>
      <c r="Q391" s="104">
        <f t="shared" si="646"/>
        <v>400</v>
      </c>
      <c r="R391" s="104">
        <f t="shared" si="646"/>
        <v>400</v>
      </c>
      <c r="S391" s="104">
        <f t="shared" si="646"/>
        <v>400</v>
      </c>
      <c r="T391" s="104">
        <f t="shared" si="646"/>
        <v>400</v>
      </c>
      <c r="U391" s="104">
        <f t="shared" si="646"/>
        <v>400</v>
      </c>
      <c r="V391" s="104"/>
      <c r="W391" s="104">
        <f t="shared" si="646"/>
        <v>400</v>
      </c>
      <c r="X391" s="104">
        <f t="shared" si="646"/>
        <v>400</v>
      </c>
      <c r="Y391" s="104">
        <f t="shared" si="646"/>
        <v>400</v>
      </c>
      <c r="Z391" s="104">
        <f t="shared" si="646"/>
        <v>400</v>
      </c>
      <c r="AA391" s="104">
        <f t="shared" si="646"/>
        <v>400</v>
      </c>
      <c r="AB391" s="104">
        <f t="shared" si="646"/>
        <v>400</v>
      </c>
      <c r="AC391" s="104"/>
      <c r="AD391" s="104">
        <f t="shared" si="646"/>
        <v>400</v>
      </c>
      <c r="AE391" s="104">
        <f t="shared" si="646"/>
        <v>400</v>
      </c>
      <c r="AF391" s="104">
        <f t="shared" si="646"/>
        <v>400</v>
      </c>
      <c r="AG391" s="104">
        <f t="shared" si="646"/>
        <v>400</v>
      </c>
      <c r="AH391" s="104">
        <f t="shared" si="646"/>
        <v>400</v>
      </c>
      <c r="AI391" s="153">
        <f t="shared" si="613"/>
        <v>10800</v>
      </c>
    </row>
    <row r="392" spans="1:36" ht="18.75" x14ac:dyDescent="0.25">
      <c r="A392" s="306"/>
      <c r="B392" s="301" t="s">
        <v>197</v>
      </c>
      <c r="C392" s="302"/>
      <c r="D392" s="104">
        <f t="shared" ref="D392:N392" si="647">D390-D388</f>
        <v>400</v>
      </c>
      <c r="E392" s="104">
        <f t="shared" ref="E392:G392" si="648">E390-E388</f>
        <v>400</v>
      </c>
      <c r="F392" s="104">
        <f t="shared" si="648"/>
        <v>400</v>
      </c>
      <c r="G392" s="104">
        <f t="shared" si="648"/>
        <v>400</v>
      </c>
      <c r="H392" s="104"/>
      <c r="I392" s="104">
        <f t="shared" si="647"/>
        <v>400</v>
      </c>
      <c r="J392" s="104">
        <f t="shared" si="647"/>
        <v>400</v>
      </c>
      <c r="K392" s="104">
        <f t="shared" si="647"/>
        <v>400</v>
      </c>
      <c r="L392" s="104">
        <f t="shared" si="647"/>
        <v>400</v>
      </c>
      <c r="M392" s="104">
        <f t="shared" si="647"/>
        <v>400</v>
      </c>
      <c r="N392" s="104">
        <f t="shared" si="647"/>
        <v>400</v>
      </c>
      <c r="O392" s="104"/>
      <c r="P392" s="104">
        <f t="shared" ref="P392:AH392" si="649">P390-P388</f>
        <v>400</v>
      </c>
      <c r="Q392" s="104">
        <f t="shared" si="649"/>
        <v>400</v>
      </c>
      <c r="R392" s="104">
        <f t="shared" si="649"/>
        <v>400</v>
      </c>
      <c r="S392" s="104">
        <f t="shared" si="649"/>
        <v>400</v>
      </c>
      <c r="T392" s="104">
        <f t="shared" si="649"/>
        <v>400</v>
      </c>
      <c r="U392" s="104">
        <f t="shared" si="649"/>
        <v>400</v>
      </c>
      <c r="V392" s="104"/>
      <c r="W392" s="104">
        <f t="shared" si="649"/>
        <v>400</v>
      </c>
      <c r="X392" s="104">
        <f t="shared" si="649"/>
        <v>400</v>
      </c>
      <c r="Y392" s="104">
        <f t="shared" si="649"/>
        <v>400</v>
      </c>
      <c r="Z392" s="104">
        <f t="shared" si="649"/>
        <v>400</v>
      </c>
      <c r="AA392" s="104">
        <f t="shared" si="649"/>
        <v>400</v>
      </c>
      <c r="AB392" s="104">
        <f t="shared" si="649"/>
        <v>400</v>
      </c>
      <c r="AC392" s="104"/>
      <c r="AD392" s="104">
        <f t="shared" si="649"/>
        <v>400</v>
      </c>
      <c r="AE392" s="104">
        <f t="shared" si="649"/>
        <v>400</v>
      </c>
      <c r="AF392" s="104">
        <f t="shared" si="649"/>
        <v>400</v>
      </c>
      <c r="AG392" s="104">
        <f t="shared" si="649"/>
        <v>400</v>
      </c>
      <c r="AH392" s="104">
        <f t="shared" si="649"/>
        <v>400</v>
      </c>
      <c r="AI392" s="153">
        <f t="shared" si="613"/>
        <v>10800</v>
      </c>
    </row>
    <row r="393" spans="1:36" ht="16.5" thickBot="1" x14ac:dyDescent="0.3">
      <c r="A393" s="306"/>
      <c r="B393" s="303" t="s">
        <v>116</v>
      </c>
      <c r="C393" s="304"/>
      <c r="D393" s="104">
        <f t="shared" ref="D393:N393" si="650">D374+D376+D378+D380+D382+D384</f>
        <v>0</v>
      </c>
      <c r="E393" s="104">
        <f t="shared" ref="E393:G393" si="651">E374+E376+E378+E380+E382+E384</f>
        <v>0</v>
      </c>
      <c r="F393" s="104">
        <f t="shared" si="651"/>
        <v>0</v>
      </c>
      <c r="G393" s="104">
        <f t="shared" si="651"/>
        <v>0</v>
      </c>
      <c r="H393" s="104"/>
      <c r="I393" s="104">
        <f t="shared" si="650"/>
        <v>0</v>
      </c>
      <c r="J393" s="104">
        <f t="shared" si="650"/>
        <v>0</v>
      </c>
      <c r="K393" s="104">
        <f t="shared" si="650"/>
        <v>0</v>
      </c>
      <c r="L393" s="104">
        <f t="shared" si="650"/>
        <v>0</v>
      </c>
      <c r="M393" s="104">
        <f t="shared" si="650"/>
        <v>0</v>
      </c>
      <c r="N393" s="104">
        <f t="shared" si="650"/>
        <v>0</v>
      </c>
      <c r="O393" s="104"/>
      <c r="P393" s="104">
        <f t="shared" ref="P393:AH393" si="652">P374+P376+P378+P380+P382+P384</f>
        <v>0</v>
      </c>
      <c r="Q393" s="104">
        <f t="shared" si="652"/>
        <v>0</v>
      </c>
      <c r="R393" s="104">
        <f t="shared" si="652"/>
        <v>0</v>
      </c>
      <c r="S393" s="104">
        <f t="shared" si="652"/>
        <v>0</v>
      </c>
      <c r="T393" s="104">
        <f t="shared" si="652"/>
        <v>0</v>
      </c>
      <c r="U393" s="104">
        <f t="shared" si="652"/>
        <v>0</v>
      </c>
      <c r="V393" s="104"/>
      <c r="W393" s="104">
        <f t="shared" si="652"/>
        <v>0</v>
      </c>
      <c r="X393" s="104">
        <f t="shared" si="652"/>
        <v>0</v>
      </c>
      <c r="Y393" s="104">
        <f t="shared" si="652"/>
        <v>0</v>
      </c>
      <c r="Z393" s="104">
        <f t="shared" si="652"/>
        <v>0</v>
      </c>
      <c r="AA393" s="104">
        <f t="shared" si="652"/>
        <v>0</v>
      </c>
      <c r="AB393" s="104">
        <f t="shared" si="652"/>
        <v>0</v>
      </c>
      <c r="AC393" s="104"/>
      <c r="AD393" s="104">
        <f t="shared" si="652"/>
        <v>0</v>
      </c>
      <c r="AE393" s="104">
        <f t="shared" si="652"/>
        <v>0</v>
      </c>
      <c r="AF393" s="104">
        <f t="shared" si="652"/>
        <v>0</v>
      </c>
      <c r="AG393" s="104">
        <f t="shared" si="652"/>
        <v>0</v>
      </c>
      <c r="AH393" s="104">
        <f t="shared" si="652"/>
        <v>0</v>
      </c>
      <c r="AI393" s="149">
        <f t="shared" si="613"/>
        <v>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 t="shared" ref="AI395:AI416" si="653">SUM(D395:AH395)</f>
        <v>0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 t="shared" si="653"/>
        <v>0</v>
      </c>
    </row>
    <row r="397" spans="1:36" ht="15.75" x14ac:dyDescent="0.25">
      <c r="A397" s="292"/>
      <c r="B397" s="296"/>
      <c r="C397" s="99" t="s">
        <v>103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 t="shared" si="653"/>
        <v>0</v>
      </c>
    </row>
    <row r="398" spans="1:36" ht="15.75" x14ac:dyDescent="0.25">
      <c r="A398" s="292"/>
      <c r="B398" s="296"/>
      <c r="C398" s="99" t="s">
        <v>117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 t="shared" si="653"/>
        <v>0</v>
      </c>
    </row>
    <row r="399" spans="1:36" ht="15.75" x14ac:dyDescent="0.25">
      <c r="A399" s="292"/>
      <c r="B399" s="296"/>
      <c r="C399" s="99" t="s">
        <v>118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 t="shared" si="653"/>
        <v>0</v>
      </c>
    </row>
    <row r="400" spans="1:36" ht="15.75" x14ac:dyDescent="0.25">
      <c r="A400" s="292"/>
      <c r="B400" s="296"/>
      <c r="C400" s="99" t="s">
        <v>104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 t="shared" si="653"/>
        <v>0</v>
      </c>
    </row>
    <row r="401" spans="1:35" ht="15.75" x14ac:dyDescent="0.25">
      <c r="A401" s="292"/>
      <c r="B401" s="296"/>
      <c r="C401" s="99" t="s">
        <v>105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 t="shared" si="653"/>
        <v>0</v>
      </c>
    </row>
    <row r="402" spans="1:35" ht="15.75" x14ac:dyDescent="0.25">
      <c r="A402" s="292"/>
      <c r="B402" s="296"/>
      <c r="C402" s="99" t="s">
        <v>106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 t="shared" si="653"/>
        <v>0</v>
      </c>
    </row>
    <row r="403" spans="1:35" ht="15.75" x14ac:dyDescent="0.25">
      <c r="A403" s="292"/>
      <c r="B403" s="296"/>
      <c r="C403" s="99" t="s">
        <v>107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 t="shared" si="653"/>
        <v>0</v>
      </c>
    </row>
    <row r="404" spans="1:35" ht="15.75" x14ac:dyDescent="0.25">
      <c r="A404" s="292"/>
      <c r="B404" s="296"/>
      <c r="C404" s="99" t="s">
        <v>108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 t="shared" si="653"/>
        <v>0</v>
      </c>
    </row>
    <row r="405" spans="1:35" ht="15.75" x14ac:dyDescent="0.25">
      <c r="A405" s="292"/>
      <c r="B405" s="296"/>
      <c r="C405" s="99" t="s">
        <v>109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 t="shared" si="653"/>
        <v>0</v>
      </c>
    </row>
    <row r="406" spans="1:35" ht="15.75" x14ac:dyDescent="0.25">
      <c r="A406" s="292"/>
      <c r="B406" s="296"/>
      <c r="C406" s="99" t="s">
        <v>110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 t="shared" si="653"/>
        <v>0</v>
      </c>
    </row>
    <row r="407" spans="1:35" ht="15.75" x14ac:dyDescent="0.25">
      <c r="A407" s="292"/>
      <c r="B407" s="296"/>
      <c r="C407" s="99" t="s">
        <v>111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 t="shared" si="653"/>
        <v>0</v>
      </c>
    </row>
    <row r="408" spans="1:35" ht="15.75" x14ac:dyDescent="0.25">
      <c r="A408" s="292"/>
      <c r="B408" s="296"/>
      <c r="C408" s="99" t="s">
        <v>112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 t="shared" si="653"/>
        <v>0</v>
      </c>
    </row>
    <row r="409" spans="1:35" ht="15.75" x14ac:dyDescent="0.25">
      <c r="A409" s="292"/>
      <c r="B409" s="296"/>
      <c r="C409" s="99" t="s">
        <v>113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 t="shared" si="653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 t="shared" si="653"/>
        <v>0</v>
      </c>
    </row>
    <row r="411" spans="1:35" ht="18.75" x14ac:dyDescent="0.25">
      <c r="A411" s="292"/>
      <c r="B411" s="297" t="s">
        <v>72</v>
      </c>
      <c r="C411" s="298"/>
      <c r="D411" s="271">
        <f>SUM(D396:D407,D410)</f>
        <v>0</v>
      </c>
      <c r="E411" s="271">
        <f t="shared" ref="E411" si="654">SUM(E396:E407,E410)</f>
        <v>0</v>
      </c>
      <c r="F411" s="271">
        <f t="shared" ref="F411" si="655">SUM(F396:F407,F410)</f>
        <v>0</v>
      </c>
      <c r="G411" s="271">
        <f t="shared" ref="G411" si="656">SUM(G396:G407,G410)</f>
        <v>0</v>
      </c>
      <c r="H411" s="271">
        <f t="shared" ref="H411" si="657">SUM(H396:H407,H410)</f>
        <v>0</v>
      </c>
      <c r="I411" s="271">
        <f t="shared" ref="I411" si="658">SUM(I396:I407,I410)</f>
        <v>0</v>
      </c>
      <c r="J411" s="271">
        <f t="shared" ref="J411" si="659">SUM(J396:J407,J410)</f>
        <v>0</v>
      </c>
      <c r="K411" s="271">
        <f t="shared" ref="K411" si="660">SUM(K396:K407,K410)</f>
        <v>0</v>
      </c>
      <c r="L411" s="271">
        <f t="shared" ref="L411" si="661">SUM(L396:L407,L410)</f>
        <v>0</v>
      </c>
      <c r="M411" s="271">
        <f t="shared" ref="M411" si="662">SUM(M396:M407,M410)</f>
        <v>0</v>
      </c>
      <c r="N411" s="271">
        <f t="shared" ref="N411" si="663">SUM(N396:N407,N410)</f>
        <v>0</v>
      </c>
      <c r="O411" s="271">
        <f t="shared" ref="O411" si="664">SUM(O396:O407,O410)</f>
        <v>0</v>
      </c>
      <c r="P411" s="271">
        <f t="shared" ref="P411" si="665">SUM(P396:P407,P410)</f>
        <v>0</v>
      </c>
      <c r="Q411" s="271">
        <f t="shared" ref="Q411" si="666">SUM(Q396:Q407,Q410)</f>
        <v>0</v>
      </c>
      <c r="R411" s="271">
        <f t="shared" ref="R411" si="667">SUM(R396:R407,R410)</f>
        <v>0</v>
      </c>
      <c r="S411" s="271">
        <f t="shared" ref="S411" si="668">SUM(S396:S407,S410)</f>
        <v>0</v>
      </c>
      <c r="T411" s="271">
        <f t="shared" ref="T411" si="669">SUM(T396:T407,T410)</f>
        <v>0</v>
      </c>
      <c r="U411" s="271">
        <f t="shared" ref="U411" si="670">SUM(U396:U407,U410)</f>
        <v>0</v>
      </c>
      <c r="V411" s="271">
        <f t="shared" ref="V411" si="671">SUM(V396:V407,V410)</f>
        <v>0</v>
      </c>
      <c r="W411" s="271">
        <f t="shared" ref="W411" si="672">SUM(W396:W407,W410)</f>
        <v>0</v>
      </c>
      <c r="X411" s="271">
        <f t="shared" ref="X411" si="673">SUM(X396:X407,X410)</f>
        <v>0</v>
      </c>
      <c r="Y411" s="271">
        <f t="shared" ref="Y411" si="674">SUM(Y396:Y407,Y410)</f>
        <v>0</v>
      </c>
      <c r="Z411" s="271">
        <f t="shared" ref="Z411" si="675">SUM(Z396:Z407,Z410)</f>
        <v>0</v>
      </c>
      <c r="AA411" s="271">
        <f t="shared" ref="AA411" si="676">SUM(AA396:AA407,AA410)</f>
        <v>0</v>
      </c>
      <c r="AB411" s="271">
        <f t="shared" ref="AB411" si="677">SUM(AB396:AB407,AB410)</f>
        <v>0</v>
      </c>
      <c r="AC411" s="271">
        <f t="shared" ref="AC411" si="678">SUM(AC396:AC407,AC410)</f>
        <v>0</v>
      </c>
      <c r="AD411" s="271">
        <f t="shared" ref="AD411" si="679">SUM(AD396:AD407,AD410)</f>
        <v>0</v>
      </c>
      <c r="AE411" s="271">
        <f t="shared" ref="AE411" si="680">SUM(AE396:AE407,AE410)</f>
        <v>0</v>
      </c>
      <c r="AF411" s="271">
        <f t="shared" ref="AF411" si="681">SUM(AF396:AF407,AF410)</f>
        <v>0</v>
      </c>
      <c r="AG411" s="271">
        <f t="shared" ref="AG411" si="682">SUM(AG396:AG407,AG410)</f>
        <v>0</v>
      </c>
      <c r="AH411" s="271">
        <f t="shared" ref="AH411" si="683">SUM(AH396:AH407,AH410)</f>
        <v>0</v>
      </c>
      <c r="AI411" s="150">
        <f t="shared" si="653"/>
        <v>0</v>
      </c>
    </row>
    <row r="412" spans="1:35" ht="18.75" x14ac:dyDescent="0.25">
      <c r="A412" s="292"/>
      <c r="B412" s="299" t="s">
        <v>71</v>
      </c>
      <c r="C412" s="300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 t="shared" si="653"/>
        <v>0</v>
      </c>
    </row>
    <row r="413" spans="1:35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 t="shared" si="653"/>
        <v>10800</v>
      </c>
    </row>
    <row r="414" spans="1:35" ht="21.75" customHeight="1" x14ac:dyDescent="0.25">
      <c r="A414" s="292"/>
      <c r="B414" s="301" t="s">
        <v>125</v>
      </c>
      <c r="C414" s="302"/>
      <c r="D414" s="104">
        <f t="shared" ref="D414:N414" si="684">D413-D412</f>
        <v>400</v>
      </c>
      <c r="E414" s="104">
        <f t="shared" ref="E414:G414" si="685">E413-E412</f>
        <v>400</v>
      </c>
      <c r="F414" s="104">
        <f t="shared" si="685"/>
        <v>400</v>
      </c>
      <c r="G414" s="104">
        <f t="shared" si="685"/>
        <v>400</v>
      </c>
      <c r="H414" s="104"/>
      <c r="I414" s="104">
        <f t="shared" si="684"/>
        <v>400</v>
      </c>
      <c r="J414" s="104">
        <f t="shared" si="684"/>
        <v>400</v>
      </c>
      <c r="K414" s="104">
        <f t="shared" si="684"/>
        <v>400</v>
      </c>
      <c r="L414" s="104">
        <f t="shared" si="684"/>
        <v>400</v>
      </c>
      <c r="M414" s="104">
        <f t="shared" si="684"/>
        <v>400</v>
      </c>
      <c r="N414" s="104">
        <f t="shared" si="684"/>
        <v>400</v>
      </c>
      <c r="O414" s="104"/>
      <c r="P414" s="104">
        <f t="shared" ref="P414:AH414" si="686">P413-P412</f>
        <v>400</v>
      </c>
      <c r="Q414" s="104">
        <f t="shared" si="686"/>
        <v>400</v>
      </c>
      <c r="R414" s="104">
        <f t="shared" si="686"/>
        <v>400</v>
      </c>
      <c r="S414" s="104">
        <f t="shared" si="686"/>
        <v>400</v>
      </c>
      <c r="T414" s="104">
        <f t="shared" si="686"/>
        <v>400</v>
      </c>
      <c r="U414" s="104">
        <f t="shared" si="686"/>
        <v>400</v>
      </c>
      <c r="V414" s="104"/>
      <c r="W414" s="104">
        <f t="shared" si="686"/>
        <v>400</v>
      </c>
      <c r="X414" s="104">
        <f t="shared" si="686"/>
        <v>400</v>
      </c>
      <c r="Y414" s="104">
        <f t="shared" si="686"/>
        <v>400</v>
      </c>
      <c r="Z414" s="104">
        <f t="shared" si="686"/>
        <v>400</v>
      </c>
      <c r="AA414" s="104">
        <f t="shared" si="686"/>
        <v>400</v>
      </c>
      <c r="AB414" s="104">
        <f t="shared" si="686"/>
        <v>400</v>
      </c>
      <c r="AC414" s="104"/>
      <c r="AD414" s="104">
        <f t="shared" si="686"/>
        <v>400</v>
      </c>
      <c r="AE414" s="104">
        <f t="shared" si="686"/>
        <v>400</v>
      </c>
      <c r="AF414" s="104">
        <f t="shared" si="686"/>
        <v>400</v>
      </c>
      <c r="AG414" s="104">
        <f t="shared" si="686"/>
        <v>400</v>
      </c>
      <c r="AH414" s="104">
        <f t="shared" si="686"/>
        <v>400</v>
      </c>
      <c r="AI414" s="153">
        <f t="shared" si="653"/>
        <v>10800</v>
      </c>
    </row>
    <row r="415" spans="1:35" ht="18.75" x14ac:dyDescent="0.25">
      <c r="A415" s="292"/>
      <c r="B415" s="301" t="s">
        <v>197</v>
      </c>
      <c r="C415" s="302"/>
      <c r="D415" s="104">
        <f t="shared" ref="D415:N415" si="687">D413-D411</f>
        <v>400</v>
      </c>
      <c r="E415" s="104">
        <f t="shared" ref="E415:G415" si="688">E413-E411</f>
        <v>400</v>
      </c>
      <c r="F415" s="104">
        <f t="shared" si="688"/>
        <v>400</v>
      </c>
      <c r="G415" s="104">
        <f t="shared" si="688"/>
        <v>400</v>
      </c>
      <c r="H415" s="104"/>
      <c r="I415" s="104">
        <f t="shared" si="687"/>
        <v>400</v>
      </c>
      <c r="J415" s="104">
        <f t="shared" si="687"/>
        <v>400</v>
      </c>
      <c r="K415" s="104">
        <f t="shared" si="687"/>
        <v>400</v>
      </c>
      <c r="L415" s="104">
        <f t="shared" si="687"/>
        <v>400</v>
      </c>
      <c r="M415" s="104">
        <f t="shared" si="687"/>
        <v>400</v>
      </c>
      <c r="N415" s="104">
        <f t="shared" si="687"/>
        <v>400</v>
      </c>
      <c r="O415" s="104"/>
      <c r="P415" s="104">
        <f t="shared" ref="P415:AH415" si="689">P413-P411</f>
        <v>400</v>
      </c>
      <c r="Q415" s="104">
        <f t="shared" si="689"/>
        <v>400</v>
      </c>
      <c r="R415" s="104">
        <f t="shared" si="689"/>
        <v>400</v>
      </c>
      <c r="S415" s="104">
        <f t="shared" si="689"/>
        <v>400</v>
      </c>
      <c r="T415" s="104">
        <f t="shared" si="689"/>
        <v>400</v>
      </c>
      <c r="U415" s="104">
        <f t="shared" si="689"/>
        <v>400</v>
      </c>
      <c r="V415" s="104"/>
      <c r="W415" s="104">
        <f t="shared" si="689"/>
        <v>400</v>
      </c>
      <c r="X415" s="104">
        <f t="shared" si="689"/>
        <v>400</v>
      </c>
      <c r="Y415" s="104">
        <f t="shared" si="689"/>
        <v>400</v>
      </c>
      <c r="Z415" s="104">
        <f t="shared" si="689"/>
        <v>400</v>
      </c>
      <c r="AA415" s="104">
        <f t="shared" si="689"/>
        <v>400</v>
      </c>
      <c r="AB415" s="104">
        <f t="shared" si="689"/>
        <v>400</v>
      </c>
      <c r="AC415" s="104"/>
      <c r="AD415" s="104">
        <f t="shared" si="689"/>
        <v>400</v>
      </c>
      <c r="AE415" s="104">
        <f t="shared" si="689"/>
        <v>400</v>
      </c>
      <c r="AF415" s="104">
        <f t="shared" si="689"/>
        <v>400</v>
      </c>
      <c r="AG415" s="104">
        <f t="shared" si="689"/>
        <v>400</v>
      </c>
      <c r="AH415" s="104">
        <f t="shared" si="689"/>
        <v>400</v>
      </c>
      <c r="AI415" s="153">
        <f t="shared" si="653"/>
        <v>10800</v>
      </c>
    </row>
    <row r="416" spans="1:35" ht="16.5" thickBot="1" x14ac:dyDescent="0.3">
      <c r="A416" s="292"/>
      <c r="B416" s="303" t="s">
        <v>116</v>
      </c>
      <c r="C416" s="304"/>
      <c r="D416" s="104">
        <f t="shared" ref="D416:N416" si="690">D397+D399+D401+D403+D405+D407</f>
        <v>0</v>
      </c>
      <c r="E416" s="104">
        <f t="shared" ref="E416:G416" si="691">E397+E399+E401+E403+E405+E407</f>
        <v>0</v>
      </c>
      <c r="F416" s="104">
        <f t="shared" si="691"/>
        <v>0</v>
      </c>
      <c r="G416" s="104">
        <f t="shared" si="691"/>
        <v>0</v>
      </c>
      <c r="H416" s="104"/>
      <c r="I416" s="104">
        <f t="shared" si="690"/>
        <v>0</v>
      </c>
      <c r="J416" s="104">
        <f t="shared" si="690"/>
        <v>0</v>
      </c>
      <c r="K416" s="104">
        <f t="shared" si="690"/>
        <v>0</v>
      </c>
      <c r="L416" s="104">
        <f t="shared" si="690"/>
        <v>0</v>
      </c>
      <c r="M416" s="104">
        <f t="shared" si="690"/>
        <v>0</v>
      </c>
      <c r="N416" s="104">
        <f t="shared" si="690"/>
        <v>0</v>
      </c>
      <c r="O416" s="104"/>
      <c r="P416" s="104">
        <f t="shared" ref="P416:AH416" si="692">P397+P399+P401+P403+P405+P407</f>
        <v>0</v>
      </c>
      <c r="Q416" s="104">
        <f t="shared" si="692"/>
        <v>0</v>
      </c>
      <c r="R416" s="104">
        <f t="shared" si="692"/>
        <v>0</v>
      </c>
      <c r="S416" s="104">
        <f t="shared" si="692"/>
        <v>0</v>
      </c>
      <c r="T416" s="104">
        <f t="shared" si="692"/>
        <v>0</v>
      </c>
      <c r="U416" s="104">
        <f t="shared" si="692"/>
        <v>0</v>
      </c>
      <c r="V416" s="104"/>
      <c r="W416" s="104">
        <f t="shared" si="692"/>
        <v>0</v>
      </c>
      <c r="X416" s="104">
        <f t="shared" si="692"/>
        <v>0</v>
      </c>
      <c r="Y416" s="104">
        <f t="shared" si="692"/>
        <v>0</v>
      </c>
      <c r="Z416" s="104">
        <f t="shared" si="692"/>
        <v>0</v>
      </c>
      <c r="AA416" s="104">
        <f t="shared" si="692"/>
        <v>0</v>
      </c>
      <c r="AB416" s="104">
        <f t="shared" si="692"/>
        <v>0</v>
      </c>
      <c r="AC416" s="104"/>
      <c r="AD416" s="104">
        <f t="shared" si="692"/>
        <v>0</v>
      </c>
      <c r="AE416" s="104">
        <f t="shared" si="692"/>
        <v>0</v>
      </c>
      <c r="AF416" s="104">
        <f t="shared" si="692"/>
        <v>0</v>
      </c>
      <c r="AG416" s="104">
        <f t="shared" si="692"/>
        <v>0</v>
      </c>
      <c r="AH416" s="104">
        <f t="shared" si="692"/>
        <v>0</v>
      </c>
      <c r="AI416" s="149">
        <f t="shared" si="653"/>
        <v>0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JULHO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H431" si="693">D5+D28+D51+D74+D97+D120+D143+D166+D189+D212+D235+D258+D281+D304+D327+D350+D373+D396</f>
        <v>0</v>
      </c>
      <c r="E423" s="181">
        <f t="shared" si="693"/>
        <v>0</v>
      </c>
      <c r="F423" s="181">
        <f t="shared" si="693"/>
        <v>0</v>
      </c>
      <c r="G423" s="181">
        <f t="shared" si="693"/>
        <v>0</v>
      </c>
      <c r="H423" s="181">
        <f t="shared" si="693"/>
        <v>0</v>
      </c>
      <c r="I423" s="181">
        <f t="shared" si="693"/>
        <v>0</v>
      </c>
      <c r="J423" s="181">
        <f t="shared" si="693"/>
        <v>0</v>
      </c>
      <c r="K423" s="181">
        <f t="shared" si="693"/>
        <v>0</v>
      </c>
      <c r="L423" s="181">
        <f t="shared" si="693"/>
        <v>0</v>
      </c>
      <c r="M423" s="181">
        <f t="shared" si="693"/>
        <v>0</v>
      </c>
      <c r="N423" s="181">
        <f t="shared" si="693"/>
        <v>0</v>
      </c>
      <c r="O423" s="181">
        <f t="shared" si="693"/>
        <v>0</v>
      </c>
      <c r="P423" s="181">
        <f t="shared" si="693"/>
        <v>0</v>
      </c>
      <c r="Q423" s="181">
        <f t="shared" si="693"/>
        <v>0</v>
      </c>
      <c r="R423" s="181">
        <f t="shared" si="693"/>
        <v>0</v>
      </c>
      <c r="S423" s="181">
        <f t="shared" si="693"/>
        <v>0</v>
      </c>
      <c r="T423" s="181">
        <f t="shared" si="693"/>
        <v>0</v>
      </c>
      <c r="U423" s="181">
        <f t="shared" si="693"/>
        <v>0</v>
      </c>
      <c r="V423" s="181">
        <f t="shared" si="693"/>
        <v>0</v>
      </c>
      <c r="W423" s="181">
        <f t="shared" si="693"/>
        <v>0</v>
      </c>
      <c r="X423" s="181">
        <f t="shared" si="693"/>
        <v>0</v>
      </c>
      <c r="Y423" s="181">
        <f t="shared" si="693"/>
        <v>0</v>
      </c>
      <c r="Z423" s="181">
        <f t="shared" si="693"/>
        <v>0</v>
      </c>
      <c r="AA423" s="181">
        <f t="shared" si="693"/>
        <v>0</v>
      </c>
      <c r="AB423" s="181">
        <f t="shared" si="693"/>
        <v>0</v>
      </c>
      <c r="AC423" s="181">
        <f t="shared" si="693"/>
        <v>0</v>
      </c>
      <c r="AD423" s="181">
        <f t="shared" si="693"/>
        <v>0</v>
      </c>
      <c r="AE423" s="181">
        <f t="shared" si="693"/>
        <v>0</v>
      </c>
      <c r="AF423" s="181">
        <f t="shared" si="693"/>
        <v>0</v>
      </c>
      <c r="AG423" s="181">
        <f t="shared" si="693"/>
        <v>0</v>
      </c>
      <c r="AH423" s="181">
        <f t="shared" si="693"/>
        <v>0</v>
      </c>
      <c r="AI423" s="156">
        <f t="shared" ref="AI423:AI434" si="694">SUM(D423:AH423)</f>
        <v>0</v>
      </c>
      <c r="AJ423" s="319">
        <f>SUM(AI423:AI424)</f>
        <v>0</v>
      </c>
      <c r="AK423" s="321" t="s">
        <v>128</v>
      </c>
      <c r="AL423" s="319">
        <f>SUM(AJ423:AJ426)</f>
        <v>0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si="693"/>
        <v>0</v>
      </c>
      <c r="E424" s="181">
        <f t="shared" si="693"/>
        <v>0</v>
      </c>
      <c r="F424" s="181">
        <f t="shared" si="693"/>
        <v>0</v>
      </c>
      <c r="G424" s="181">
        <f t="shared" si="693"/>
        <v>0</v>
      </c>
      <c r="H424" s="181">
        <f t="shared" si="693"/>
        <v>0</v>
      </c>
      <c r="I424" s="181">
        <f t="shared" si="693"/>
        <v>0</v>
      </c>
      <c r="J424" s="181">
        <f t="shared" si="693"/>
        <v>0</v>
      </c>
      <c r="K424" s="181">
        <f t="shared" si="693"/>
        <v>0</v>
      </c>
      <c r="L424" s="181">
        <f t="shared" si="693"/>
        <v>0</v>
      </c>
      <c r="M424" s="181">
        <f t="shared" si="693"/>
        <v>0</v>
      </c>
      <c r="N424" s="181">
        <f t="shared" si="693"/>
        <v>0</v>
      </c>
      <c r="O424" s="181">
        <f t="shared" si="693"/>
        <v>0</v>
      </c>
      <c r="P424" s="181">
        <f t="shared" si="693"/>
        <v>0</v>
      </c>
      <c r="Q424" s="181">
        <f t="shared" si="693"/>
        <v>0</v>
      </c>
      <c r="R424" s="181">
        <f t="shared" si="693"/>
        <v>0</v>
      </c>
      <c r="S424" s="181">
        <f t="shared" si="693"/>
        <v>0</v>
      </c>
      <c r="T424" s="181">
        <f t="shared" si="693"/>
        <v>0</v>
      </c>
      <c r="U424" s="181">
        <f t="shared" si="693"/>
        <v>0</v>
      </c>
      <c r="V424" s="181">
        <f t="shared" si="693"/>
        <v>0</v>
      </c>
      <c r="W424" s="181">
        <f t="shared" si="693"/>
        <v>0</v>
      </c>
      <c r="X424" s="181">
        <f t="shared" si="693"/>
        <v>0</v>
      </c>
      <c r="Y424" s="181">
        <f t="shared" si="693"/>
        <v>0</v>
      </c>
      <c r="Z424" s="181">
        <f t="shared" si="693"/>
        <v>0</v>
      </c>
      <c r="AA424" s="181">
        <f t="shared" si="693"/>
        <v>0</v>
      </c>
      <c r="AB424" s="181">
        <f t="shared" si="693"/>
        <v>0</v>
      </c>
      <c r="AC424" s="181">
        <f t="shared" si="693"/>
        <v>0</v>
      </c>
      <c r="AD424" s="181">
        <f t="shared" si="693"/>
        <v>0</v>
      </c>
      <c r="AE424" s="181">
        <f t="shared" si="693"/>
        <v>0</v>
      </c>
      <c r="AF424" s="181">
        <f t="shared" si="693"/>
        <v>0</v>
      </c>
      <c r="AG424" s="181">
        <f t="shared" si="693"/>
        <v>0</v>
      </c>
      <c r="AH424" s="181">
        <f t="shared" si="693"/>
        <v>0</v>
      </c>
      <c r="AI424" s="156">
        <f t="shared" si="694"/>
        <v>0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si="693"/>
        <v>0</v>
      </c>
      <c r="E425" s="181">
        <f t="shared" si="693"/>
        <v>0</v>
      </c>
      <c r="F425" s="181">
        <f t="shared" si="693"/>
        <v>0</v>
      </c>
      <c r="G425" s="181">
        <f t="shared" si="693"/>
        <v>0</v>
      </c>
      <c r="H425" s="181">
        <f t="shared" si="693"/>
        <v>0</v>
      </c>
      <c r="I425" s="181">
        <f t="shared" si="693"/>
        <v>0</v>
      </c>
      <c r="J425" s="181">
        <f t="shared" si="693"/>
        <v>0</v>
      </c>
      <c r="K425" s="181">
        <f t="shared" si="693"/>
        <v>0</v>
      </c>
      <c r="L425" s="181">
        <f t="shared" si="693"/>
        <v>0</v>
      </c>
      <c r="M425" s="181">
        <f t="shared" si="693"/>
        <v>0</v>
      </c>
      <c r="N425" s="181">
        <f t="shared" si="693"/>
        <v>0</v>
      </c>
      <c r="O425" s="181">
        <f t="shared" si="693"/>
        <v>0</v>
      </c>
      <c r="P425" s="181">
        <f t="shared" si="693"/>
        <v>0</v>
      </c>
      <c r="Q425" s="181">
        <f t="shared" si="693"/>
        <v>0</v>
      </c>
      <c r="R425" s="181">
        <f t="shared" si="693"/>
        <v>0</v>
      </c>
      <c r="S425" s="181">
        <f t="shared" si="693"/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 t="shared" si="693"/>
        <v>0</v>
      </c>
      <c r="W425" s="181">
        <f t="shared" si="693"/>
        <v>0</v>
      </c>
      <c r="X425" s="181">
        <f t="shared" si="693"/>
        <v>0</v>
      </c>
      <c r="Y425" s="181">
        <f t="shared" si="693"/>
        <v>0</v>
      </c>
      <c r="Z425" s="181">
        <f t="shared" si="693"/>
        <v>0</v>
      </c>
      <c r="AA425" s="181">
        <f t="shared" si="693"/>
        <v>0</v>
      </c>
      <c r="AB425" s="181">
        <f t="shared" si="693"/>
        <v>0</v>
      </c>
      <c r="AC425" s="181">
        <f t="shared" si="693"/>
        <v>0</v>
      </c>
      <c r="AD425" s="181">
        <f t="shared" si="693"/>
        <v>0</v>
      </c>
      <c r="AE425" s="181">
        <f t="shared" si="693"/>
        <v>0</v>
      </c>
      <c r="AF425" s="181">
        <f t="shared" si="693"/>
        <v>0</v>
      </c>
      <c r="AG425" s="181">
        <f t="shared" si="693"/>
        <v>0</v>
      </c>
      <c r="AH425" s="181">
        <f t="shared" si="693"/>
        <v>0</v>
      </c>
      <c r="AI425" s="156">
        <f t="shared" si="694"/>
        <v>0</v>
      </c>
      <c r="AJ425" s="319">
        <f>SUM(AI425:AI426)</f>
        <v>0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si="693"/>
        <v>0</v>
      </c>
      <c r="E426" s="181">
        <f t="shared" si="693"/>
        <v>0</v>
      </c>
      <c r="F426" s="181">
        <f t="shared" si="693"/>
        <v>0</v>
      </c>
      <c r="G426" s="181">
        <f t="shared" si="693"/>
        <v>0</v>
      </c>
      <c r="H426" s="181">
        <f t="shared" si="693"/>
        <v>0</v>
      </c>
      <c r="I426" s="181">
        <f t="shared" si="693"/>
        <v>0</v>
      </c>
      <c r="J426" s="181">
        <f t="shared" si="693"/>
        <v>0</v>
      </c>
      <c r="K426" s="181">
        <f t="shared" si="693"/>
        <v>0</v>
      </c>
      <c r="L426" s="181">
        <f t="shared" si="693"/>
        <v>0</v>
      </c>
      <c r="M426" s="181">
        <f t="shared" si="693"/>
        <v>0</v>
      </c>
      <c r="N426" s="181">
        <f t="shared" si="693"/>
        <v>0</v>
      </c>
      <c r="O426" s="181">
        <f t="shared" si="693"/>
        <v>0</v>
      </c>
      <c r="P426" s="181">
        <f t="shared" si="693"/>
        <v>0</v>
      </c>
      <c r="Q426" s="181">
        <f t="shared" si="693"/>
        <v>0</v>
      </c>
      <c r="R426" s="181">
        <f t="shared" si="693"/>
        <v>0</v>
      </c>
      <c r="S426" s="181">
        <f t="shared" si="693"/>
        <v>0</v>
      </c>
      <c r="T426" s="181">
        <f t="shared" si="693"/>
        <v>0</v>
      </c>
      <c r="U426" s="181">
        <f t="shared" si="693"/>
        <v>0</v>
      </c>
      <c r="V426" s="181">
        <f t="shared" si="693"/>
        <v>0</v>
      </c>
      <c r="W426" s="181">
        <f t="shared" si="693"/>
        <v>0</v>
      </c>
      <c r="X426" s="181">
        <f t="shared" si="693"/>
        <v>0</v>
      </c>
      <c r="Y426" s="181">
        <f t="shared" si="693"/>
        <v>0</v>
      </c>
      <c r="Z426" s="181">
        <f t="shared" si="693"/>
        <v>0</v>
      </c>
      <c r="AA426" s="181">
        <f t="shared" si="693"/>
        <v>0</v>
      </c>
      <c r="AB426" s="181">
        <f t="shared" si="693"/>
        <v>0</v>
      </c>
      <c r="AC426" s="181">
        <f t="shared" si="693"/>
        <v>0</v>
      </c>
      <c r="AD426" s="181">
        <f t="shared" si="693"/>
        <v>0</v>
      </c>
      <c r="AE426" s="181">
        <f t="shared" si="693"/>
        <v>0</v>
      </c>
      <c r="AF426" s="181">
        <f t="shared" si="693"/>
        <v>0</v>
      </c>
      <c r="AG426" s="181">
        <f t="shared" si="693"/>
        <v>0</v>
      </c>
      <c r="AH426" s="181">
        <f t="shared" si="693"/>
        <v>0</v>
      </c>
      <c r="AI426" s="156">
        <f t="shared" si="694"/>
        <v>0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si="693"/>
        <v>0</v>
      </c>
      <c r="E427" s="181">
        <f t="shared" si="693"/>
        <v>0</v>
      </c>
      <c r="F427" s="181">
        <f t="shared" si="693"/>
        <v>0</v>
      </c>
      <c r="G427" s="181">
        <f t="shared" si="693"/>
        <v>0</v>
      </c>
      <c r="H427" s="181">
        <f t="shared" si="693"/>
        <v>0</v>
      </c>
      <c r="I427" s="181">
        <f t="shared" si="693"/>
        <v>0</v>
      </c>
      <c r="J427" s="181">
        <f t="shared" si="693"/>
        <v>0</v>
      </c>
      <c r="K427" s="181">
        <f t="shared" si="693"/>
        <v>0</v>
      </c>
      <c r="L427" s="181">
        <f t="shared" si="693"/>
        <v>0</v>
      </c>
      <c r="M427" s="181">
        <f t="shared" si="693"/>
        <v>0</v>
      </c>
      <c r="N427" s="181">
        <f t="shared" si="693"/>
        <v>0</v>
      </c>
      <c r="O427" s="181">
        <f t="shared" si="693"/>
        <v>0</v>
      </c>
      <c r="P427" s="181">
        <f t="shared" si="693"/>
        <v>0</v>
      </c>
      <c r="Q427" s="181">
        <f t="shared" si="693"/>
        <v>0</v>
      </c>
      <c r="R427" s="181">
        <f t="shared" si="693"/>
        <v>0</v>
      </c>
      <c r="S427" s="181">
        <f t="shared" si="693"/>
        <v>0</v>
      </c>
      <c r="T427" s="181">
        <f t="shared" si="693"/>
        <v>0</v>
      </c>
      <c r="U427" s="181">
        <f t="shared" si="693"/>
        <v>0</v>
      </c>
      <c r="V427" s="181">
        <f t="shared" si="693"/>
        <v>0</v>
      </c>
      <c r="W427" s="181">
        <f t="shared" si="693"/>
        <v>0</v>
      </c>
      <c r="X427" s="181">
        <f t="shared" si="693"/>
        <v>0</v>
      </c>
      <c r="Y427" s="181">
        <f t="shared" si="693"/>
        <v>0</v>
      </c>
      <c r="Z427" s="181">
        <f t="shared" si="693"/>
        <v>0</v>
      </c>
      <c r="AA427" s="181">
        <f t="shared" si="693"/>
        <v>0</v>
      </c>
      <c r="AB427" s="181">
        <f t="shared" si="693"/>
        <v>0</v>
      </c>
      <c r="AC427" s="181">
        <f t="shared" si="693"/>
        <v>0</v>
      </c>
      <c r="AD427" s="181">
        <f t="shared" si="693"/>
        <v>0</v>
      </c>
      <c r="AE427" s="181">
        <f t="shared" si="693"/>
        <v>0</v>
      </c>
      <c r="AF427" s="181">
        <f t="shared" si="693"/>
        <v>0</v>
      </c>
      <c r="AG427" s="181">
        <f t="shared" si="693"/>
        <v>0</v>
      </c>
      <c r="AH427" s="181">
        <f t="shared" si="693"/>
        <v>0</v>
      </c>
      <c r="AI427" s="156">
        <f t="shared" si="694"/>
        <v>0</v>
      </c>
      <c r="AJ427" s="319">
        <f>SUM(AI427:AI428)</f>
        <v>0</v>
      </c>
      <c r="AK427" s="322" t="s">
        <v>133</v>
      </c>
      <c r="AL427" s="319">
        <f>SUM(AJ427:AJ430)</f>
        <v>0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si="693"/>
        <v>0</v>
      </c>
      <c r="E428" s="181">
        <f t="shared" si="693"/>
        <v>0</v>
      </c>
      <c r="F428" s="181">
        <f t="shared" si="693"/>
        <v>0</v>
      </c>
      <c r="G428" s="181">
        <f t="shared" si="693"/>
        <v>0</v>
      </c>
      <c r="H428" s="181">
        <f t="shared" si="693"/>
        <v>0</v>
      </c>
      <c r="I428" s="181">
        <f t="shared" si="693"/>
        <v>0</v>
      </c>
      <c r="J428" s="181">
        <f t="shared" si="693"/>
        <v>0</v>
      </c>
      <c r="K428" s="181">
        <f t="shared" si="693"/>
        <v>0</v>
      </c>
      <c r="L428" s="181">
        <f t="shared" si="693"/>
        <v>0</v>
      </c>
      <c r="M428" s="181">
        <f t="shared" si="693"/>
        <v>0</v>
      </c>
      <c r="N428" s="181">
        <f t="shared" si="693"/>
        <v>0</v>
      </c>
      <c r="O428" s="181">
        <f t="shared" si="693"/>
        <v>0</v>
      </c>
      <c r="P428" s="181">
        <f t="shared" si="693"/>
        <v>0</v>
      </c>
      <c r="Q428" s="181">
        <f t="shared" si="693"/>
        <v>0</v>
      </c>
      <c r="R428" s="181">
        <f t="shared" si="693"/>
        <v>0</v>
      </c>
      <c r="S428" s="181">
        <f t="shared" si="693"/>
        <v>0</v>
      </c>
      <c r="T428" s="181">
        <f t="shared" si="693"/>
        <v>0</v>
      </c>
      <c r="U428" s="181">
        <f t="shared" si="693"/>
        <v>0</v>
      </c>
      <c r="V428" s="181">
        <f t="shared" si="693"/>
        <v>0</v>
      </c>
      <c r="W428" s="181">
        <f t="shared" si="693"/>
        <v>0</v>
      </c>
      <c r="X428" s="181">
        <f t="shared" si="693"/>
        <v>0</v>
      </c>
      <c r="Y428" s="181">
        <f t="shared" si="693"/>
        <v>0</v>
      </c>
      <c r="Z428" s="181">
        <f t="shared" si="693"/>
        <v>0</v>
      </c>
      <c r="AA428" s="181">
        <f t="shared" si="693"/>
        <v>0</v>
      </c>
      <c r="AB428" s="181">
        <f t="shared" si="693"/>
        <v>0</v>
      </c>
      <c r="AC428" s="181">
        <f t="shared" si="693"/>
        <v>0</v>
      </c>
      <c r="AD428" s="181">
        <f t="shared" si="693"/>
        <v>0</v>
      </c>
      <c r="AE428" s="181">
        <f t="shared" si="693"/>
        <v>0</v>
      </c>
      <c r="AF428" s="181">
        <f t="shared" si="693"/>
        <v>0</v>
      </c>
      <c r="AG428" s="181">
        <f t="shared" si="693"/>
        <v>0</v>
      </c>
      <c r="AH428" s="181">
        <f t="shared" si="693"/>
        <v>0</v>
      </c>
      <c r="AI428" s="156">
        <f t="shared" si="694"/>
        <v>0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693"/>
        <v>0</v>
      </c>
      <c r="E429" s="181">
        <f t="shared" si="693"/>
        <v>0</v>
      </c>
      <c r="F429" s="181">
        <f t="shared" si="693"/>
        <v>0</v>
      </c>
      <c r="G429" s="181">
        <f t="shared" si="693"/>
        <v>0</v>
      </c>
      <c r="H429" s="181">
        <f t="shared" si="693"/>
        <v>0</v>
      </c>
      <c r="I429" s="181">
        <f t="shared" si="693"/>
        <v>0</v>
      </c>
      <c r="J429" s="181">
        <f t="shared" si="693"/>
        <v>0</v>
      </c>
      <c r="K429" s="181">
        <f t="shared" si="693"/>
        <v>0</v>
      </c>
      <c r="L429" s="181">
        <f t="shared" si="693"/>
        <v>0</v>
      </c>
      <c r="M429" s="181">
        <f t="shared" si="693"/>
        <v>0</v>
      </c>
      <c r="N429" s="181">
        <f t="shared" si="693"/>
        <v>0</v>
      </c>
      <c r="O429" s="181">
        <f t="shared" si="693"/>
        <v>0</v>
      </c>
      <c r="P429" s="181">
        <f t="shared" si="693"/>
        <v>0</v>
      </c>
      <c r="Q429" s="181">
        <f t="shared" si="693"/>
        <v>0</v>
      </c>
      <c r="R429" s="181">
        <f t="shared" si="693"/>
        <v>0</v>
      </c>
      <c r="S429" s="181">
        <f t="shared" si="693"/>
        <v>0</v>
      </c>
      <c r="T429" s="181">
        <f t="shared" si="693"/>
        <v>0</v>
      </c>
      <c r="U429" s="181">
        <f t="shared" si="693"/>
        <v>0</v>
      </c>
      <c r="V429" s="181">
        <f t="shared" si="693"/>
        <v>0</v>
      </c>
      <c r="W429" s="181">
        <f t="shared" si="693"/>
        <v>0</v>
      </c>
      <c r="X429" s="181">
        <f t="shared" si="693"/>
        <v>0</v>
      </c>
      <c r="Y429" s="181">
        <f t="shared" si="693"/>
        <v>0</v>
      </c>
      <c r="Z429" s="181">
        <f t="shared" si="693"/>
        <v>0</v>
      </c>
      <c r="AA429" s="181">
        <f t="shared" si="693"/>
        <v>0</v>
      </c>
      <c r="AB429" s="181">
        <f t="shared" si="693"/>
        <v>0</v>
      </c>
      <c r="AC429" s="181">
        <f t="shared" si="693"/>
        <v>0</v>
      </c>
      <c r="AD429" s="181">
        <f t="shared" si="693"/>
        <v>0</v>
      </c>
      <c r="AE429" s="181">
        <f t="shared" si="693"/>
        <v>0</v>
      </c>
      <c r="AF429" s="181">
        <f t="shared" si="693"/>
        <v>0</v>
      </c>
      <c r="AG429" s="181">
        <f t="shared" si="693"/>
        <v>0</v>
      </c>
      <c r="AH429" s="181">
        <f t="shared" si="693"/>
        <v>0</v>
      </c>
      <c r="AI429" s="156">
        <f t="shared" si="694"/>
        <v>0</v>
      </c>
      <c r="AJ429" s="319">
        <f>SUM(AI429:AI430)</f>
        <v>0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693"/>
        <v>0</v>
      </c>
      <c r="E430" s="181">
        <f t="shared" si="693"/>
        <v>0</v>
      </c>
      <c r="F430" s="181">
        <f t="shared" si="693"/>
        <v>0</v>
      </c>
      <c r="G430" s="181">
        <f t="shared" si="693"/>
        <v>0</v>
      </c>
      <c r="H430" s="181">
        <f t="shared" si="693"/>
        <v>0</v>
      </c>
      <c r="I430" s="181">
        <f t="shared" si="693"/>
        <v>0</v>
      </c>
      <c r="J430" s="181">
        <f t="shared" si="693"/>
        <v>0</v>
      </c>
      <c r="K430" s="181">
        <f t="shared" si="693"/>
        <v>0</v>
      </c>
      <c r="L430" s="181">
        <f t="shared" si="693"/>
        <v>0</v>
      </c>
      <c r="M430" s="181">
        <f t="shared" si="693"/>
        <v>0</v>
      </c>
      <c r="N430" s="181">
        <f t="shared" si="693"/>
        <v>0</v>
      </c>
      <c r="O430" s="181">
        <f t="shared" si="693"/>
        <v>0</v>
      </c>
      <c r="P430" s="181">
        <f t="shared" si="693"/>
        <v>0</v>
      </c>
      <c r="Q430" s="181">
        <f t="shared" si="693"/>
        <v>0</v>
      </c>
      <c r="R430" s="181">
        <f t="shared" si="693"/>
        <v>0</v>
      </c>
      <c r="S430" s="181">
        <f t="shared" si="693"/>
        <v>0</v>
      </c>
      <c r="T430" s="181">
        <f t="shared" si="693"/>
        <v>0</v>
      </c>
      <c r="U430" s="181">
        <f t="shared" si="693"/>
        <v>0</v>
      </c>
      <c r="V430" s="181">
        <f t="shared" si="693"/>
        <v>0</v>
      </c>
      <c r="W430" s="181">
        <f t="shared" si="693"/>
        <v>0</v>
      </c>
      <c r="X430" s="181">
        <f t="shared" si="693"/>
        <v>0</v>
      </c>
      <c r="Y430" s="181">
        <f t="shared" si="693"/>
        <v>0</v>
      </c>
      <c r="Z430" s="181">
        <f t="shared" si="693"/>
        <v>0</v>
      </c>
      <c r="AA430" s="181">
        <f t="shared" si="693"/>
        <v>0</v>
      </c>
      <c r="AB430" s="181">
        <f t="shared" si="693"/>
        <v>0</v>
      </c>
      <c r="AC430" s="181">
        <f t="shared" si="693"/>
        <v>0</v>
      </c>
      <c r="AD430" s="181">
        <f t="shared" si="693"/>
        <v>0</v>
      </c>
      <c r="AE430" s="181">
        <f t="shared" si="693"/>
        <v>0</v>
      </c>
      <c r="AF430" s="181">
        <f t="shared" si="693"/>
        <v>0</v>
      </c>
      <c r="AG430" s="181">
        <f t="shared" si="693"/>
        <v>0</v>
      </c>
      <c r="AH430" s="181">
        <f t="shared" si="693"/>
        <v>0</v>
      </c>
      <c r="AI430" s="156">
        <f t="shared" si="694"/>
        <v>0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693"/>
        <v>0</v>
      </c>
      <c r="E431" s="181">
        <f t="shared" si="693"/>
        <v>0</v>
      </c>
      <c r="F431" s="181">
        <f t="shared" si="693"/>
        <v>0</v>
      </c>
      <c r="G431" s="181">
        <f t="shared" si="693"/>
        <v>0</v>
      </c>
      <c r="H431" s="181">
        <f t="shared" si="693"/>
        <v>0</v>
      </c>
      <c r="I431" s="181">
        <f t="shared" si="693"/>
        <v>0</v>
      </c>
      <c r="J431" s="181">
        <f t="shared" si="693"/>
        <v>0</v>
      </c>
      <c r="K431" s="181">
        <f t="shared" si="693"/>
        <v>0</v>
      </c>
      <c r="L431" s="181">
        <f t="shared" si="693"/>
        <v>0</v>
      </c>
      <c r="M431" s="181">
        <f t="shared" ref="D431:AH434" si="695">M13+M36+M59+M82+M105+M128+M151+M174+M197+M220+M243+M266+M289+M312+M335+M358+M381+M404</f>
        <v>0</v>
      </c>
      <c r="N431" s="181">
        <f t="shared" si="695"/>
        <v>0</v>
      </c>
      <c r="O431" s="181">
        <f t="shared" si="695"/>
        <v>0</v>
      </c>
      <c r="P431" s="181">
        <f t="shared" si="695"/>
        <v>0</v>
      </c>
      <c r="Q431" s="181">
        <f t="shared" si="695"/>
        <v>0</v>
      </c>
      <c r="R431" s="181">
        <f t="shared" si="695"/>
        <v>0</v>
      </c>
      <c r="S431" s="181">
        <f t="shared" si="695"/>
        <v>0</v>
      </c>
      <c r="T431" s="181">
        <f t="shared" si="695"/>
        <v>0</v>
      </c>
      <c r="U431" s="181">
        <f t="shared" si="695"/>
        <v>0</v>
      </c>
      <c r="V431" s="181">
        <f t="shared" si="695"/>
        <v>0</v>
      </c>
      <c r="W431" s="181">
        <f t="shared" si="695"/>
        <v>0</v>
      </c>
      <c r="X431" s="181">
        <f t="shared" si="695"/>
        <v>0</v>
      </c>
      <c r="Y431" s="181">
        <f t="shared" si="695"/>
        <v>0</v>
      </c>
      <c r="Z431" s="181">
        <f t="shared" si="695"/>
        <v>0</v>
      </c>
      <c r="AA431" s="181">
        <f t="shared" si="695"/>
        <v>0</v>
      </c>
      <c r="AB431" s="181">
        <f t="shared" si="695"/>
        <v>0</v>
      </c>
      <c r="AC431" s="181">
        <f t="shared" si="695"/>
        <v>0</v>
      </c>
      <c r="AD431" s="181">
        <f t="shared" si="695"/>
        <v>0</v>
      </c>
      <c r="AE431" s="181">
        <f t="shared" si="695"/>
        <v>0</v>
      </c>
      <c r="AF431" s="181">
        <f t="shared" si="695"/>
        <v>0</v>
      </c>
      <c r="AG431" s="181">
        <f t="shared" si="695"/>
        <v>0</v>
      </c>
      <c r="AH431" s="181">
        <f t="shared" si="695"/>
        <v>0</v>
      </c>
      <c r="AI431" s="156">
        <f t="shared" si="694"/>
        <v>0</v>
      </c>
      <c r="AJ431" s="319">
        <f>SUM(AI431:AI432)</f>
        <v>0</v>
      </c>
      <c r="AK431" s="322" t="s">
        <v>139</v>
      </c>
      <c r="AL431" s="319">
        <f>SUM(AJ431:AJ434)</f>
        <v>0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si="695"/>
        <v>0</v>
      </c>
      <c r="E432" s="181">
        <f t="shared" si="695"/>
        <v>0</v>
      </c>
      <c r="F432" s="181">
        <f t="shared" si="695"/>
        <v>0</v>
      </c>
      <c r="G432" s="181">
        <f t="shared" si="695"/>
        <v>0</v>
      </c>
      <c r="H432" s="181">
        <f t="shared" si="695"/>
        <v>0</v>
      </c>
      <c r="I432" s="181">
        <f t="shared" si="695"/>
        <v>0</v>
      </c>
      <c r="J432" s="181">
        <f t="shared" si="695"/>
        <v>0</v>
      </c>
      <c r="K432" s="181">
        <f t="shared" si="695"/>
        <v>0</v>
      </c>
      <c r="L432" s="181">
        <f t="shared" si="695"/>
        <v>0</v>
      </c>
      <c r="M432" s="181">
        <f t="shared" si="695"/>
        <v>0</v>
      </c>
      <c r="N432" s="181">
        <f t="shared" si="695"/>
        <v>0</v>
      </c>
      <c r="O432" s="181">
        <f t="shared" si="695"/>
        <v>0</v>
      </c>
      <c r="P432" s="181">
        <f t="shared" si="695"/>
        <v>0</v>
      </c>
      <c r="Q432" s="181">
        <f t="shared" si="695"/>
        <v>0</v>
      </c>
      <c r="R432" s="181">
        <f t="shared" si="695"/>
        <v>0</v>
      </c>
      <c r="S432" s="181">
        <f t="shared" si="695"/>
        <v>0</v>
      </c>
      <c r="T432" s="181">
        <f t="shared" si="695"/>
        <v>0</v>
      </c>
      <c r="U432" s="181">
        <f t="shared" si="695"/>
        <v>0</v>
      </c>
      <c r="V432" s="181">
        <f t="shared" si="695"/>
        <v>0</v>
      </c>
      <c r="W432" s="181">
        <f t="shared" si="695"/>
        <v>0</v>
      </c>
      <c r="X432" s="181">
        <f t="shared" si="695"/>
        <v>0</v>
      </c>
      <c r="Y432" s="181">
        <f t="shared" si="695"/>
        <v>0</v>
      </c>
      <c r="Z432" s="181">
        <f t="shared" si="695"/>
        <v>0</v>
      </c>
      <c r="AA432" s="181">
        <f t="shared" si="695"/>
        <v>0</v>
      </c>
      <c r="AB432" s="181">
        <f t="shared" si="695"/>
        <v>0</v>
      </c>
      <c r="AC432" s="181">
        <f t="shared" si="695"/>
        <v>0</v>
      </c>
      <c r="AD432" s="181">
        <f t="shared" si="695"/>
        <v>0</v>
      </c>
      <c r="AE432" s="181">
        <f t="shared" si="695"/>
        <v>0</v>
      </c>
      <c r="AF432" s="181">
        <f t="shared" si="695"/>
        <v>0</v>
      </c>
      <c r="AG432" s="181">
        <f t="shared" si="695"/>
        <v>0</v>
      </c>
      <c r="AH432" s="181">
        <f t="shared" si="695"/>
        <v>0</v>
      </c>
      <c r="AI432" s="156">
        <f t="shared" si="694"/>
        <v>0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695"/>
        <v>0</v>
      </c>
      <c r="E433" s="181">
        <f t="shared" si="695"/>
        <v>0</v>
      </c>
      <c r="F433" s="181">
        <f t="shared" si="695"/>
        <v>0</v>
      </c>
      <c r="G433" s="181">
        <f t="shared" si="695"/>
        <v>0</v>
      </c>
      <c r="H433" s="181">
        <f t="shared" si="695"/>
        <v>0</v>
      </c>
      <c r="I433" s="181">
        <f t="shared" si="695"/>
        <v>0</v>
      </c>
      <c r="J433" s="181">
        <f t="shared" si="695"/>
        <v>0</v>
      </c>
      <c r="K433" s="181">
        <f t="shared" si="695"/>
        <v>0</v>
      </c>
      <c r="L433" s="181">
        <f t="shared" si="695"/>
        <v>0</v>
      </c>
      <c r="M433" s="181">
        <f t="shared" si="695"/>
        <v>0</v>
      </c>
      <c r="N433" s="181">
        <f t="shared" si="695"/>
        <v>0</v>
      </c>
      <c r="O433" s="181">
        <f t="shared" si="695"/>
        <v>0</v>
      </c>
      <c r="P433" s="181">
        <f t="shared" si="695"/>
        <v>0</v>
      </c>
      <c r="Q433" s="181">
        <f t="shared" si="695"/>
        <v>0</v>
      </c>
      <c r="R433" s="181">
        <f t="shared" si="695"/>
        <v>0</v>
      </c>
      <c r="S433" s="181">
        <f t="shared" si="695"/>
        <v>0</v>
      </c>
      <c r="T433" s="181">
        <f t="shared" si="695"/>
        <v>0</v>
      </c>
      <c r="U433" s="181">
        <f t="shared" si="695"/>
        <v>0</v>
      </c>
      <c r="V433" s="181">
        <f t="shared" si="695"/>
        <v>0</v>
      </c>
      <c r="W433" s="181">
        <f t="shared" si="695"/>
        <v>0</v>
      </c>
      <c r="X433" s="181">
        <f t="shared" si="695"/>
        <v>0</v>
      </c>
      <c r="Y433" s="181">
        <f t="shared" si="695"/>
        <v>0</v>
      </c>
      <c r="Z433" s="181">
        <f t="shared" si="695"/>
        <v>0</v>
      </c>
      <c r="AA433" s="181">
        <f t="shared" si="695"/>
        <v>0</v>
      </c>
      <c r="AB433" s="181">
        <f t="shared" si="695"/>
        <v>0</v>
      </c>
      <c r="AC433" s="181">
        <f t="shared" si="695"/>
        <v>0</v>
      </c>
      <c r="AD433" s="181">
        <f t="shared" si="695"/>
        <v>0</v>
      </c>
      <c r="AE433" s="181">
        <f t="shared" si="695"/>
        <v>0</v>
      </c>
      <c r="AF433" s="181">
        <f t="shared" si="695"/>
        <v>0</v>
      </c>
      <c r="AG433" s="181">
        <f t="shared" si="695"/>
        <v>0</v>
      </c>
      <c r="AH433" s="181">
        <f t="shared" si="695"/>
        <v>0</v>
      </c>
      <c r="AI433" s="156">
        <f t="shared" si="694"/>
        <v>0</v>
      </c>
      <c r="AJ433" s="319">
        <f>SUM(AI433:AI434)</f>
        <v>0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695"/>
        <v>0</v>
      </c>
      <c r="E434" s="181">
        <f t="shared" si="695"/>
        <v>0</v>
      </c>
      <c r="F434" s="181">
        <f t="shared" si="695"/>
        <v>0</v>
      </c>
      <c r="G434" s="181">
        <f t="shared" si="695"/>
        <v>0</v>
      </c>
      <c r="H434" s="181">
        <f t="shared" si="695"/>
        <v>0</v>
      </c>
      <c r="I434" s="181">
        <f t="shared" si="695"/>
        <v>0</v>
      </c>
      <c r="J434" s="181">
        <f t="shared" si="695"/>
        <v>0</v>
      </c>
      <c r="K434" s="181">
        <f t="shared" si="695"/>
        <v>0</v>
      </c>
      <c r="L434" s="181">
        <f t="shared" si="695"/>
        <v>0</v>
      </c>
      <c r="M434" s="181">
        <f t="shared" si="695"/>
        <v>0</v>
      </c>
      <c r="N434" s="181">
        <f t="shared" si="695"/>
        <v>0</v>
      </c>
      <c r="O434" s="181">
        <f t="shared" si="695"/>
        <v>0</v>
      </c>
      <c r="P434" s="181">
        <f t="shared" si="695"/>
        <v>0</v>
      </c>
      <c r="Q434" s="181">
        <f t="shared" si="695"/>
        <v>0</v>
      </c>
      <c r="R434" s="181">
        <f t="shared" si="695"/>
        <v>0</v>
      </c>
      <c r="S434" s="181">
        <f t="shared" si="695"/>
        <v>0</v>
      </c>
      <c r="T434" s="181">
        <f t="shared" si="695"/>
        <v>0</v>
      </c>
      <c r="U434" s="181">
        <f t="shared" si="695"/>
        <v>0</v>
      </c>
      <c r="V434" s="181">
        <f t="shared" si="695"/>
        <v>0</v>
      </c>
      <c r="W434" s="181">
        <f t="shared" si="695"/>
        <v>0</v>
      </c>
      <c r="X434" s="181">
        <f t="shared" si="695"/>
        <v>0</v>
      </c>
      <c r="Y434" s="181">
        <f t="shared" si="695"/>
        <v>0</v>
      </c>
      <c r="Z434" s="181">
        <f t="shared" si="695"/>
        <v>0</v>
      </c>
      <c r="AA434" s="181">
        <f t="shared" si="695"/>
        <v>0</v>
      </c>
      <c r="AB434" s="181">
        <f t="shared" si="695"/>
        <v>0</v>
      </c>
      <c r="AC434" s="181">
        <f t="shared" si="695"/>
        <v>0</v>
      </c>
      <c r="AD434" s="181">
        <f t="shared" si="695"/>
        <v>0</v>
      </c>
      <c r="AE434" s="181">
        <f t="shared" si="695"/>
        <v>0</v>
      </c>
      <c r="AF434" s="181">
        <f t="shared" si="695"/>
        <v>0</v>
      </c>
      <c r="AG434" s="181">
        <f t="shared" si="695"/>
        <v>0</v>
      </c>
      <c r="AH434" s="181">
        <f t="shared" si="695"/>
        <v>0</v>
      </c>
      <c r="AI434" s="156">
        <f t="shared" si="694"/>
        <v>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49 G234:G249 I234:I249 K234:K249 M234:M249 O234:O249 Q234:Q249 S234:S249 U234:U249 W234:W249 Y234:Y249 AA234:AA249 AC234:AC249 AE234:AE249 AG234:AG249 D251:AH253">
    <cfRule type="containsBlanks" dxfId="1410" priority="239">
      <formula>LEN(TRIM(D234))=0</formula>
    </cfRule>
  </conditionalFormatting>
  <conditionalFormatting sqref="D3:AH3">
    <cfRule type="expression" priority="286">
      <formula>OR(TEXT(B2,"dddd")="sábado", TEXT(B2,"dddd")="domingo")</formula>
    </cfRule>
    <cfRule type="containsText" dxfId="1409" priority="288" operator="containsText" text="sáb">
      <formula>NOT(ISERROR(SEARCH("sáb",D3)))</formula>
    </cfRule>
    <cfRule type="expression" priority="289">
      <formula>MêsParaExibiçãoNúmero&lt;&gt;MONTH(B4)</formula>
    </cfRule>
    <cfRule type="containsText" dxfId="1408" priority="287" operator="containsText" text="dom">
      <formula>NOT(ISERROR(SEARCH("dom",D3)))</formula>
    </cfRule>
  </conditionalFormatting>
  <conditionalFormatting sqref="D4:AH19">
    <cfRule type="containsBlanks" dxfId="1407" priority="147">
      <formula>LEN(TRIM(D4))=0</formula>
    </cfRule>
  </conditionalFormatting>
  <conditionalFormatting sqref="D21:AH22">
    <cfRule type="cellIs" dxfId="1405" priority="273" operator="greaterThan">
      <formula>600</formula>
    </cfRule>
  </conditionalFormatting>
  <conditionalFormatting sqref="D21:AH23">
    <cfRule type="containsBlanks" dxfId="1404" priority="272">
      <formula>LEN(TRIM(D21))=0</formula>
    </cfRule>
  </conditionalFormatting>
  <conditionalFormatting sqref="D24:AH24">
    <cfRule type="containsBlanks" dxfId="1403" priority="112">
      <formula>LEN(TRIM(D24))=0</formula>
    </cfRule>
  </conditionalFormatting>
  <conditionalFormatting sqref="D25:AH25">
    <cfRule type="cellIs" dxfId="1402" priority="118" operator="greaterThan">
      <formula>600</formula>
    </cfRule>
    <cfRule type="containsBlanks" dxfId="1401" priority="119">
      <formula>LEN(TRIM(D25))=0</formula>
    </cfRule>
  </conditionalFormatting>
  <conditionalFormatting sqref="D27:AH42 D44:AH47">
    <cfRule type="containsBlanks" dxfId="1400" priority="111">
      <formula>LEN(TRIM(D27))=0</formula>
    </cfRule>
  </conditionalFormatting>
  <conditionalFormatting sqref="D44:AH45">
    <cfRule type="cellIs" dxfId="1398" priority="285" operator="greaterThan">
      <formula>270</formula>
    </cfRule>
  </conditionalFormatting>
  <conditionalFormatting sqref="D48:AH48">
    <cfRule type="cellIs" dxfId="1397" priority="120" operator="greaterThan">
      <formula>600</formula>
    </cfRule>
    <cfRule type="containsBlanks" dxfId="1396" priority="121">
      <formula>LEN(TRIM(D48))=0</formula>
    </cfRule>
  </conditionalFormatting>
  <conditionalFormatting sqref="D50:AH65 D165:AH180">
    <cfRule type="containsBlanks" dxfId="1395" priority="193">
      <formula>LEN(TRIM(D50))=0</formula>
    </cfRule>
  </conditionalFormatting>
  <conditionalFormatting sqref="D67:AH68">
    <cfRule type="containsBlanks" dxfId="1392" priority="229">
      <formula>LEN(TRIM(D67))=0</formula>
    </cfRule>
  </conditionalFormatting>
  <conditionalFormatting sqref="D67:AH69">
    <cfRule type="cellIs" dxfId="1391" priority="230" operator="greaterThan">
      <formula>500</formula>
    </cfRule>
  </conditionalFormatting>
  <conditionalFormatting sqref="D68:AH68">
    <cfRule type="cellIs" dxfId="1390" priority="228" operator="greaterThan">
      <formula>500</formula>
    </cfRule>
  </conditionalFormatting>
  <conditionalFormatting sqref="D68:AH70">
    <cfRule type="containsBlanks" dxfId="1389" priority="110">
      <formula>LEN(TRIM(D68))=0</formula>
    </cfRule>
  </conditionalFormatting>
  <conditionalFormatting sqref="D69:AH69">
    <cfRule type="cellIs" dxfId="1388" priority="284" operator="greaterThan">
      <formula>500</formula>
    </cfRule>
    <cfRule type="containsBlanks" dxfId="1387" priority="231">
      <formula>LEN(TRIM(D69))=0</formula>
    </cfRule>
  </conditionalFormatting>
  <conditionalFormatting sqref="D71:AH71">
    <cfRule type="cellIs" dxfId="1386" priority="122" operator="greaterThan">
      <formula>600</formula>
    </cfRule>
    <cfRule type="containsBlanks" dxfId="1385" priority="123">
      <formula>LEN(TRIM(D71))=0</formula>
    </cfRule>
  </conditionalFormatting>
  <conditionalFormatting sqref="D73:AH88 D90:AH93">
    <cfRule type="containsBlanks" dxfId="1384" priority="109">
      <formula>LEN(TRIM(D73))=0</formula>
    </cfRule>
  </conditionalFormatting>
  <conditionalFormatting sqref="D90:AH91">
    <cfRule type="cellIs" dxfId="1381" priority="144" operator="greaterThan">
      <formula>450</formula>
    </cfRule>
  </conditionalFormatting>
  <conditionalFormatting sqref="D94:AH94">
    <cfRule type="containsBlanks" dxfId="1380" priority="125">
      <formula>LEN(TRIM(D94))=0</formula>
    </cfRule>
    <cfRule type="cellIs" dxfId="1379" priority="124" operator="greaterThan">
      <formula>600</formula>
    </cfRule>
  </conditionalFormatting>
  <conditionalFormatting sqref="D96:AH111 D113:AH116">
    <cfRule type="containsBlanks" dxfId="1378" priority="108">
      <formula>LEN(TRIM(D96))=0</formula>
    </cfRule>
  </conditionalFormatting>
  <conditionalFormatting sqref="D113:AH114">
    <cfRule type="cellIs" dxfId="1375" priority="200" operator="greaterThan">
      <formula>400</formula>
    </cfRule>
  </conditionalFormatting>
  <conditionalFormatting sqref="D117:AH117">
    <cfRule type="cellIs" dxfId="1374" priority="126" operator="greaterThan">
      <formula>600</formula>
    </cfRule>
    <cfRule type="containsBlanks" dxfId="1373" priority="127">
      <formula>LEN(TRIM(D117))=0</formula>
    </cfRule>
  </conditionalFormatting>
  <conditionalFormatting sqref="D119:AH134">
    <cfRule type="containsBlanks" dxfId="1372" priority="116">
      <formula>LEN(TRIM(D119))=0</formula>
    </cfRule>
  </conditionalFormatting>
  <conditionalFormatting sqref="D136:AH138">
    <cfRule type="containsBlanks" dxfId="1366" priority="249">
      <formula>LEN(TRIM(D136))=0</formula>
    </cfRule>
  </conditionalFormatting>
  <conditionalFormatting sqref="D136:AH137">
    <cfRule type="cellIs" dxfId="1365" priority="157" operator="greaterThan">
      <formula>400</formula>
    </cfRule>
    <cfRule type="cellIs" dxfId="1364" priority="283" operator="greaterThan">
      <formula>400</formula>
    </cfRule>
  </conditionalFormatting>
  <conditionalFormatting sqref="D139:AH139">
    <cfRule type="containsBlanks" dxfId="1363" priority="107">
      <formula>LEN(TRIM(D139))=0</formula>
    </cfRule>
  </conditionalFormatting>
  <conditionalFormatting sqref="D140:AH140">
    <cfRule type="cellIs" dxfId="1362" priority="128" operator="greaterThan">
      <formula>600</formula>
    </cfRule>
    <cfRule type="containsBlanks" dxfId="1361" priority="129">
      <formula>LEN(TRIM(D140))=0</formula>
    </cfRule>
  </conditionalFormatting>
  <conditionalFormatting sqref="D159:AH160">
    <cfRule type="containsBlanks" dxfId="1357" priority="247">
      <formula>LEN(TRIM(D159))=0</formula>
    </cfRule>
  </conditionalFormatting>
  <conditionalFormatting sqref="D159:AH160">
    <cfRule type="cellIs" dxfId="1356" priority="282" operator="greaterThan">
      <formula>400</formula>
    </cfRule>
    <cfRule type="cellIs" dxfId="1355" priority="199" operator="greaterThan">
      <formula>400</formula>
    </cfRule>
  </conditionalFormatting>
  <conditionalFormatting sqref="D161:AH162">
    <cfRule type="containsBlanks" dxfId="1354" priority="106">
      <formula>LEN(TRIM(D161))=0</formula>
    </cfRule>
  </conditionalFormatting>
  <conditionalFormatting sqref="D163:AH163">
    <cfRule type="cellIs" dxfId="1353" priority="187" operator="greaterThan">
      <formula>600</formula>
    </cfRule>
    <cfRule type="containsBlanks" dxfId="1352" priority="188">
      <formula>LEN(TRIM(D163))=0</formula>
    </cfRule>
  </conditionalFormatting>
  <conditionalFormatting sqref="D182:AH184">
    <cfRule type="containsBlanks" dxfId="1348" priority="245">
      <formula>LEN(TRIM(D182))=0</formula>
    </cfRule>
  </conditionalFormatting>
  <conditionalFormatting sqref="D182:AH183">
    <cfRule type="cellIs" dxfId="1347" priority="155" operator="greaterThan">
      <formula>400</formula>
    </cfRule>
    <cfRule type="cellIs" dxfId="1346" priority="281" operator="greaterThan">
      <formula>400</formula>
    </cfRule>
  </conditionalFormatting>
  <conditionalFormatting sqref="D185:AH185">
    <cfRule type="containsBlanks" dxfId="1345" priority="105">
      <formula>LEN(TRIM(D185))=0</formula>
    </cfRule>
  </conditionalFormatting>
  <conditionalFormatting sqref="D186:AH186">
    <cfRule type="cellIs" dxfId="1344" priority="131" operator="greaterThan">
      <formula>600</formula>
    </cfRule>
    <cfRule type="containsBlanks" dxfId="1343" priority="132">
      <formula>LEN(TRIM(D186))=0</formula>
    </cfRule>
  </conditionalFormatting>
  <conditionalFormatting sqref="D188:AH203">
    <cfRule type="containsBlanks" dxfId="1342" priority="190">
      <formula>LEN(TRIM(D188))=0</formula>
    </cfRule>
  </conditionalFormatting>
  <conditionalFormatting sqref="D205:AH207">
    <cfRule type="containsBlanks" dxfId="1338" priority="243">
      <formula>LEN(TRIM(D205))=0</formula>
    </cfRule>
  </conditionalFormatting>
  <conditionalFormatting sqref="D205:AH206">
    <cfRule type="cellIs" dxfId="1337" priority="154" operator="greaterThan">
      <formula>400</formula>
    </cfRule>
    <cfRule type="cellIs" dxfId="1336" priority="280" operator="greaterThan">
      <formula>400</formula>
    </cfRule>
  </conditionalFormatting>
  <conditionalFormatting sqref="D208:AH208">
    <cfRule type="containsBlanks" dxfId="1335" priority="104">
      <formula>LEN(TRIM(D208))=0</formula>
    </cfRule>
  </conditionalFormatting>
  <conditionalFormatting sqref="D209:AH209">
    <cfRule type="containsBlanks" dxfId="1334" priority="134">
      <formula>LEN(TRIM(D209))=0</formula>
    </cfRule>
    <cfRule type="cellIs" dxfId="1333" priority="133" operator="greaterThan">
      <formula>600</formula>
    </cfRule>
  </conditionalFormatting>
  <conditionalFormatting sqref="D211:AH226">
    <cfRule type="containsBlanks" dxfId="1332" priority="146">
      <formula>LEN(TRIM(D211))=0</formula>
    </cfRule>
  </conditionalFormatting>
  <conditionalFormatting sqref="D228:AH230">
    <cfRule type="containsBlanks" dxfId="1328" priority="241">
      <formula>LEN(TRIM(D228))=0</formula>
    </cfRule>
  </conditionalFormatting>
  <conditionalFormatting sqref="D228:AH229">
    <cfRule type="cellIs" dxfId="1327" priority="117" operator="greaterThan">
      <formula>400</formula>
    </cfRule>
    <cfRule type="cellIs" dxfId="1326" priority="279" operator="greaterThan">
      <formula>400</formula>
    </cfRule>
  </conditionalFormatting>
  <conditionalFormatting sqref="D231:AH231">
    <cfRule type="containsBlanks" dxfId="1325" priority="103">
      <formula>LEN(TRIM(D231))=0</formula>
    </cfRule>
  </conditionalFormatting>
  <conditionalFormatting sqref="D232:AH232">
    <cfRule type="cellIs" dxfId="1324" priority="135" operator="greaterThan">
      <formula>600</formula>
    </cfRule>
    <cfRule type="containsBlanks" dxfId="1323" priority="136">
      <formula>LEN(TRIM(D232))=0</formula>
    </cfRule>
  </conditionalFormatting>
  <conditionalFormatting sqref="D251:AH252">
    <cfRule type="cellIs" dxfId="1318" priority="197" operator="greaterThan">
      <formula>400</formula>
    </cfRule>
    <cfRule type="cellIs" dxfId="1317" priority="278" operator="greaterThan">
      <formula>400</formula>
    </cfRule>
  </conditionalFormatting>
  <conditionalFormatting sqref="D254:AH254">
    <cfRule type="containsBlanks" dxfId="1316" priority="102">
      <formula>LEN(TRIM(D254))=0</formula>
    </cfRule>
  </conditionalFormatting>
  <conditionalFormatting sqref="D255:AH255">
    <cfRule type="containsBlanks" dxfId="1315" priority="138">
      <formula>LEN(TRIM(D255))=0</formula>
    </cfRule>
    <cfRule type="cellIs" dxfId="1314" priority="137" operator="greaterThan">
      <formula>600</formula>
    </cfRule>
  </conditionalFormatting>
  <conditionalFormatting sqref="D257:AH272">
    <cfRule type="containsBlanks" dxfId="1313" priority="145">
      <formula>LEN(TRIM(D257))=0</formula>
    </cfRule>
  </conditionalFormatting>
  <conditionalFormatting sqref="D274:AH276">
    <cfRule type="containsBlanks" dxfId="1305" priority="237">
      <formula>LEN(TRIM(D274))=0</formula>
    </cfRule>
  </conditionalFormatting>
  <conditionalFormatting sqref="D274:AH275">
    <cfRule type="cellIs" dxfId="1304" priority="277" operator="greaterThan">
      <formula>400</formula>
    </cfRule>
    <cfRule type="cellIs" dxfId="1303" priority="196" operator="greaterThan">
      <formula>400</formula>
    </cfRule>
  </conditionalFormatting>
  <conditionalFormatting sqref="D277:AH277">
    <cfRule type="containsBlanks" dxfId="1302" priority="101">
      <formula>LEN(TRIM(D277))=0</formula>
    </cfRule>
  </conditionalFormatting>
  <conditionalFormatting sqref="D278:AH278">
    <cfRule type="containsBlanks" dxfId="1301" priority="140">
      <formula>LEN(TRIM(D278))=0</formula>
    </cfRule>
    <cfRule type="cellIs" dxfId="1300" priority="139" operator="greaterThan">
      <formula>600</formula>
    </cfRule>
  </conditionalFormatting>
  <conditionalFormatting sqref="D297:AH299">
    <cfRule type="containsBlanks" dxfId="1290" priority="234">
      <formula>LEN(TRIM(D297))=0</formula>
    </cfRule>
  </conditionalFormatting>
  <conditionalFormatting sqref="D297:AH298">
    <cfRule type="cellIs" dxfId="1289" priority="276" operator="greaterThan">
      <formula>400</formula>
    </cfRule>
    <cfRule type="cellIs" dxfId="1288" priority="152" operator="greaterThan">
      <formula>400</formula>
    </cfRule>
  </conditionalFormatting>
  <conditionalFormatting sqref="D300:AH300">
    <cfRule type="containsBlanks" dxfId="1287" priority="100">
      <formula>LEN(TRIM(D300))=0</formula>
    </cfRule>
  </conditionalFormatting>
  <conditionalFormatting sqref="D301:AH301">
    <cfRule type="containsBlanks" dxfId="1286" priority="142">
      <formula>LEN(TRIM(D301))=0</formula>
    </cfRule>
    <cfRule type="cellIs" dxfId="1285" priority="141" operator="greaterThan">
      <formula>600</formula>
    </cfRule>
  </conditionalFormatting>
  <conditionalFormatting sqref="D303:AH318 D320:AH324">
    <cfRule type="containsBlanks" dxfId="1284" priority="92">
      <formula>LEN(TRIM(D303))=0</formula>
    </cfRule>
  </conditionalFormatting>
  <conditionalFormatting sqref="D320:AH321">
    <cfRule type="cellIs" dxfId="1283" priority="94" operator="greaterThan">
      <formula>900</formula>
    </cfRule>
  </conditionalFormatting>
  <conditionalFormatting sqref="D324:AH324">
    <cfRule type="cellIs" dxfId="1282" priority="91" operator="greaterThan">
      <formula>600</formula>
    </cfRule>
  </conditionalFormatting>
  <conditionalFormatting sqref="D326:AH341 D343:AH346">
    <cfRule type="containsBlanks" dxfId="1281" priority="96">
      <formula>LEN(TRIM(D326))=0</formula>
    </cfRule>
  </conditionalFormatting>
  <conditionalFormatting sqref="D343:AH344">
    <cfRule type="cellIs" dxfId="1280" priority="275" operator="greaterThan">
      <formula>1000</formula>
    </cfRule>
  </conditionalFormatting>
  <conditionalFormatting sqref="D347:AH347">
    <cfRule type="cellIs" dxfId="1279" priority="214" operator="greaterThan">
      <formula>600</formula>
    </cfRule>
    <cfRule type="containsBlanks" dxfId="1278" priority="215">
      <formula>LEN(TRIM(D347))=0</formula>
    </cfRule>
  </conditionalFormatting>
  <conditionalFormatting sqref="D349:AH364 D366:AH369">
    <cfRule type="containsBlanks" dxfId="1277" priority="99">
      <formula>LEN(TRIM(D349))=0</formula>
    </cfRule>
  </conditionalFormatting>
  <conditionalFormatting sqref="D366:AH367">
    <cfRule type="cellIs" dxfId="1276" priority="114" operator="greaterThan">
      <formula>600</formula>
    </cfRule>
  </conditionalFormatting>
  <conditionalFormatting sqref="D370:AH370">
    <cfRule type="cellIs" dxfId="1275" priority="212" operator="greaterThan">
      <formula>600</formula>
    </cfRule>
    <cfRule type="containsBlanks" dxfId="1274" priority="213">
      <formula>LEN(TRIM(D370))=0</formula>
    </cfRule>
  </conditionalFormatting>
  <conditionalFormatting sqref="D372:AH387 D389:AH392">
    <cfRule type="containsBlanks" dxfId="1273" priority="98">
      <formula>LEN(TRIM(D372))=0</formula>
    </cfRule>
  </conditionalFormatting>
  <conditionalFormatting sqref="D389:AH390">
    <cfRule type="cellIs" dxfId="1272" priority="207" operator="greaterThan">
      <formula>400</formula>
    </cfRule>
  </conditionalFormatting>
  <conditionalFormatting sqref="D390:AH390">
    <cfRule type="cellIs" dxfId="1271" priority="274" operator="greaterThan">
      <formula>400</formula>
    </cfRule>
  </conditionalFormatting>
  <conditionalFormatting sqref="D390:AH391">
    <cfRule type="containsBlanks" dxfId="1270" priority="250">
      <formula>LEN(TRIM(D390))=0</formula>
    </cfRule>
  </conditionalFormatting>
  <conditionalFormatting sqref="D393:AH393">
    <cfRule type="containsBlanks" dxfId="1269" priority="211">
      <formula>LEN(TRIM(D393))=0</formula>
    </cfRule>
    <cfRule type="cellIs" dxfId="1268" priority="205" operator="greaterThan">
      <formula>600</formula>
    </cfRule>
    <cfRule type="cellIs" dxfId="1267" priority="210" operator="greaterThan">
      <formula>600</formula>
    </cfRule>
    <cfRule type="containsBlanks" dxfId="1266" priority="206">
      <formula>LEN(TRIM(D393))=0</formula>
    </cfRule>
  </conditionalFormatting>
  <conditionalFormatting sqref="D395:AH410 D412:AH415">
    <cfRule type="containsBlanks" dxfId="1265" priority="97">
      <formula>LEN(TRIM(D395))=0</formula>
    </cfRule>
  </conditionalFormatting>
  <conditionalFormatting sqref="D412:AH413">
    <cfRule type="cellIs" dxfId="1264" priority="113" operator="greaterThan">
      <formula>400</formula>
    </cfRule>
  </conditionalFormatting>
  <conditionalFormatting sqref="D416:AH416">
    <cfRule type="cellIs" dxfId="1263" priority="208" operator="greaterThan">
      <formula>600</formula>
    </cfRule>
    <cfRule type="containsBlanks" dxfId="1262" priority="209">
      <formula>LEN(TRIM(D416))=0</formula>
    </cfRule>
  </conditionalFormatting>
  <conditionalFormatting sqref="E50:AH65 D142:AH157">
    <cfRule type="containsBlanks" dxfId="1261" priority="163">
      <formula>LEN(TRIM(D50))=0</formula>
    </cfRule>
  </conditionalFormatting>
  <conditionalFormatting sqref="E73:AH88 D280:AH295">
    <cfRule type="containsBlanks" dxfId="1260" priority="149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1259" priority="160">
      <formula>LEN(TRIM(F234))=0</formula>
    </cfRule>
  </conditionalFormatting>
  <conditionalFormatting sqref="D342:AH342">
    <cfRule type="containsBlanks" dxfId="339" priority="52">
      <formula>LEN(TRIM(D342))=0</formula>
    </cfRule>
  </conditionalFormatting>
  <conditionalFormatting sqref="D342:AH342">
    <cfRule type="cellIs" dxfId="338" priority="53" operator="greaterThan">
      <formula>600</formula>
    </cfRule>
    <cfRule type="containsBlanks" dxfId="337" priority="54">
      <formula>LEN(TRIM(D342))=0</formula>
    </cfRule>
  </conditionalFormatting>
  <conditionalFormatting sqref="D319:AH319">
    <cfRule type="containsBlanks" dxfId="336" priority="49">
      <formula>LEN(TRIM(D319))=0</formula>
    </cfRule>
  </conditionalFormatting>
  <conditionalFormatting sqref="D319:AH319">
    <cfRule type="cellIs" dxfId="335" priority="50" operator="greaterThan">
      <formula>600</formula>
    </cfRule>
    <cfRule type="containsBlanks" dxfId="334" priority="51">
      <formula>LEN(TRIM(D319))=0</formula>
    </cfRule>
  </conditionalFormatting>
  <conditionalFormatting sqref="D296:AH296">
    <cfRule type="containsBlanks" dxfId="333" priority="46">
      <formula>LEN(TRIM(D296))=0</formula>
    </cfRule>
  </conditionalFormatting>
  <conditionalFormatting sqref="D296:AH296">
    <cfRule type="cellIs" dxfId="332" priority="47" operator="greaterThan">
      <formula>600</formula>
    </cfRule>
    <cfRule type="containsBlanks" dxfId="331" priority="48">
      <formula>LEN(TRIM(D296))=0</formula>
    </cfRule>
  </conditionalFormatting>
  <conditionalFormatting sqref="D20:AH20">
    <cfRule type="containsBlanks" dxfId="330" priority="43">
      <formula>LEN(TRIM(D20))=0</formula>
    </cfRule>
  </conditionalFormatting>
  <conditionalFormatting sqref="D20:AH20">
    <cfRule type="cellIs" dxfId="329" priority="44" operator="greaterThan">
      <formula>600</formula>
    </cfRule>
    <cfRule type="containsBlanks" dxfId="328" priority="45">
      <formula>LEN(TRIM(D20))=0</formula>
    </cfRule>
  </conditionalFormatting>
  <conditionalFormatting sqref="D43:AH43">
    <cfRule type="containsBlanks" dxfId="327" priority="40">
      <formula>LEN(TRIM(D43))=0</formula>
    </cfRule>
  </conditionalFormatting>
  <conditionalFormatting sqref="D43:AH43">
    <cfRule type="cellIs" dxfId="326" priority="41" operator="greaterThan">
      <formula>600</formula>
    </cfRule>
    <cfRule type="containsBlanks" dxfId="325" priority="42">
      <formula>LEN(TRIM(D43))=0</formula>
    </cfRule>
  </conditionalFormatting>
  <conditionalFormatting sqref="D66:AH66">
    <cfRule type="containsBlanks" dxfId="324" priority="37">
      <formula>LEN(TRIM(D66))=0</formula>
    </cfRule>
  </conditionalFormatting>
  <conditionalFormatting sqref="D66:AH66">
    <cfRule type="cellIs" dxfId="323" priority="38" operator="greaterThan">
      <formula>600</formula>
    </cfRule>
    <cfRule type="containsBlanks" dxfId="322" priority="39">
      <formula>LEN(TRIM(D66))=0</formula>
    </cfRule>
  </conditionalFormatting>
  <conditionalFormatting sqref="D89:AH89">
    <cfRule type="containsBlanks" dxfId="321" priority="34">
      <formula>LEN(TRIM(D89))=0</formula>
    </cfRule>
  </conditionalFormatting>
  <conditionalFormatting sqref="D89:AH89">
    <cfRule type="cellIs" dxfId="320" priority="35" operator="greaterThan">
      <formula>600</formula>
    </cfRule>
    <cfRule type="containsBlanks" dxfId="319" priority="36">
      <formula>LEN(TRIM(D89))=0</formula>
    </cfRule>
  </conditionalFormatting>
  <conditionalFormatting sqref="D112:AH112">
    <cfRule type="containsBlanks" dxfId="318" priority="31">
      <formula>LEN(TRIM(D112))=0</formula>
    </cfRule>
  </conditionalFormatting>
  <conditionalFormatting sqref="D112:AH112">
    <cfRule type="cellIs" dxfId="317" priority="32" operator="greaterThan">
      <formula>600</formula>
    </cfRule>
    <cfRule type="containsBlanks" dxfId="316" priority="33">
      <formula>LEN(TRIM(D112))=0</formula>
    </cfRule>
  </conditionalFormatting>
  <conditionalFormatting sqref="D135:AH135">
    <cfRule type="containsBlanks" dxfId="315" priority="28">
      <formula>LEN(TRIM(D135))=0</formula>
    </cfRule>
  </conditionalFormatting>
  <conditionalFormatting sqref="D135:AH135">
    <cfRule type="cellIs" dxfId="314" priority="29" operator="greaterThan">
      <formula>600</formula>
    </cfRule>
    <cfRule type="containsBlanks" dxfId="313" priority="30">
      <formula>LEN(TRIM(D135))=0</formula>
    </cfRule>
  </conditionalFormatting>
  <conditionalFormatting sqref="D158:AH158">
    <cfRule type="containsBlanks" dxfId="312" priority="25">
      <formula>LEN(TRIM(D158))=0</formula>
    </cfRule>
  </conditionalFormatting>
  <conditionalFormatting sqref="D158:AH158">
    <cfRule type="cellIs" dxfId="311" priority="26" operator="greaterThan">
      <formula>600</formula>
    </cfRule>
    <cfRule type="containsBlanks" dxfId="310" priority="27">
      <formula>LEN(TRIM(D158))=0</formula>
    </cfRule>
  </conditionalFormatting>
  <conditionalFormatting sqref="D181:AH181">
    <cfRule type="containsBlanks" dxfId="309" priority="22">
      <formula>LEN(TRIM(D181))=0</formula>
    </cfRule>
  </conditionalFormatting>
  <conditionalFormatting sqref="D181:AH181">
    <cfRule type="cellIs" dxfId="308" priority="23" operator="greaterThan">
      <formula>600</formula>
    </cfRule>
    <cfRule type="containsBlanks" dxfId="307" priority="24">
      <formula>LEN(TRIM(D181))=0</formula>
    </cfRule>
  </conditionalFormatting>
  <conditionalFormatting sqref="D204:AH204">
    <cfRule type="containsBlanks" dxfId="306" priority="19">
      <formula>LEN(TRIM(D204))=0</formula>
    </cfRule>
  </conditionalFormatting>
  <conditionalFormatting sqref="D204:AH204">
    <cfRule type="cellIs" dxfId="305" priority="20" operator="greaterThan">
      <formula>600</formula>
    </cfRule>
    <cfRule type="containsBlanks" dxfId="304" priority="21">
      <formula>LEN(TRIM(D204))=0</formula>
    </cfRule>
  </conditionalFormatting>
  <conditionalFormatting sqref="D227:AH227">
    <cfRule type="containsBlanks" dxfId="303" priority="16">
      <formula>LEN(TRIM(D227))=0</formula>
    </cfRule>
  </conditionalFormatting>
  <conditionalFormatting sqref="D227:AH227">
    <cfRule type="cellIs" dxfId="302" priority="17" operator="greaterThan">
      <formula>600</formula>
    </cfRule>
    <cfRule type="containsBlanks" dxfId="301" priority="18">
      <formula>LEN(TRIM(D227))=0</formula>
    </cfRule>
  </conditionalFormatting>
  <conditionalFormatting sqref="D250:AH250">
    <cfRule type="containsBlanks" dxfId="300" priority="13">
      <formula>LEN(TRIM(D250))=0</formula>
    </cfRule>
  </conditionalFormatting>
  <conditionalFormatting sqref="D250:AH250">
    <cfRule type="cellIs" dxfId="299" priority="14" operator="greaterThan">
      <formula>600</formula>
    </cfRule>
    <cfRule type="containsBlanks" dxfId="298" priority="15">
      <formula>LEN(TRIM(D250))=0</formula>
    </cfRule>
  </conditionalFormatting>
  <conditionalFormatting sqref="D273:AH273">
    <cfRule type="containsBlanks" dxfId="297" priority="10">
      <formula>LEN(TRIM(D273))=0</formula>
    </cfRule>
  </conditionalFormatting>
  <conditionalFormatting sqref="D273:AH273">
    <cfRule type="cellIs" dxfId="296" priority="11" operator="greaterThan">
      <formula>600</formula>
    </cfRule>
    <cfRule type="containsBlanks" dxfId="295" priority="12">
      <formula>LEN(TRIM(D273))=0</formula>
    </cfRule>
  </conditionalFormatting>
  <conditionalFormatting sqref="D365:AH365">
    <cfRule type="containsBlanks" dxfId="294" priority="7">
      <formula>LEN(TRIM(D365))=0</formula>
    </cfRule>
  </conditionalFormatting>
  <conditionalFormatting sqref="D365:AH365">
    <cfRule type="cellIs" dxfId="293" priority="8" operator="greaterThan">
      <formula>600</formula>
    </cfRule>
    <cfRule type="containsBlanks" dxfId="292" priority="9">
      <formula>LEN(TRIM(D365))=0</formula>
    </cfRule>
  </conditionalFormatting>
  <conditionalFormatting sqref="D388:AH388">
    <cfRule type="containsBlanks" dxfId="291" priority="4">
      <formula>LEN(TRIM(D388))=0</formula>
    </cfRule>
  </conditionalFormatting>
  <conditionalFormatting sqref="D388:AH388">
    <cfRule type="cellIs" dxfId="290" priority="5" operator="greaterThan">
      <formula>600</formula>
    </cfRule>
    <cfRule type="containsBlanks" dxfId="289" priority="6">
      <formula>LEN(TRIM(D388))=0</formula>
    </cfRule>
  </conditionalFormatting>
  <conditionalFormatting sqref="D411:AH411">
    <cfRule type="containsBlanks" dxfId="288" priority="1">
      <formula>LEN(TRIM(D411))=0</formula>
    </cfRule>
  </conditionalFormatting>
  <conditionalFormatting sqref="D411:AH411">
    <cfRule type="cellIs" dxfId="287" priority="2" operator="greaterThan">
      <formula>600</formula>
    </cfRule>
    <cfRule type="containsBlanks" dxfId="286" priority="3">
      <formula>LEN(TRIM(D411))=0</formula>
    </cfRule>
  </conditionalFormatting>
  <dataValidations count="2"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800-000000000000}">
      <formula1>"JANEIRO,FEVEREIRO,MARÇO,ABRIL,MAIO,JUNHO,JULHO,AGOSTO,SETEMBRO,OUTUBRO,NOVEMBRO,DEZEMBRO"</formula1>
    </dataValidation>
    <dataValidation allowBlank="1" showInputMessage="1" showErrorMessage="1" prompt="Insira o ano para este calendário mensal" sqref="A2" xr:uid="{00000000-0002-0000-0800-000001000000}"/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M434"/>
  <sheetViews>
    <sheetView zoomScale="70" zoomScaleNormal="70" workbookViewId="0">
      <pane xSplit="3" ySplit="3" topLeftCell="D93" activePane="bottomRight" state="frozen"/>
      <selection activeCell="W410" sqref="W410"/>
      <selection pane="topRight" activeCell="W410" sqref="W410"/>
      <selection pane="bottomLeft" activeCell="W410" sqref="W410"/>
      <selection pane="bottomRight" activeCell="D112" sqref="D112:AH112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7.62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6.5" bestFit="1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3" width="5.875" bestFit="1" customWidth="1"/>
    <col min="34" max="34" width="5.875" customWidth="1"/>
    <col min="35" max="35" width="9" customWidth="1"/>
    <col min="36" max="36" width="12.125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88"/>
    </row>
    <row r="2" spans="1:36" ht="18" customHeight="1" thickBot="1" x14ac:dyDescent="0.4">
      <c r="A2" s="176">
        <v>2026</v>
      </c>
      <c r="B2" s="184" t="s">
        <v>146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sáb</v>
      </c>
      <c r="E3" s="108" t="str">
        <f t="shared" ref="E3:AH3" si="1">IF(E2="","",TEXT(DATE($A$2,$B$3,E2),"ddd"))</f>
        <v>dom</v>
      </c>
      <c r="F3" s="108" t="str">
        <f t="shared" si="1"/>
        <v>seg</v>
      </c>
      <c r="G3" s="108" t="str">
        <f t="shared" si="1"/>
        <v>ter</v>
      </c>
      <c r="H3" s="108" t="str">
        <f t="shared" si="1"/>
        <v>qua</v>
      </c>
      <c r="I3" s="108" t="str">
        <f t="shared" si="1"/>
        <v>qui</v>
      </c>
      <c r="J3" s="108" t="str">
        <f t="shared" si="1"/>
        <v>sex</v>
      </c>
      <c r="K3" s="108" t="str">
        <f t="shared" si="1"/>
        <v>sáb</v>
      </c>
      <c r="L3" s="108" t="str">
        <f t="shared" si="1"/>
        <v>dom</v>
      </c>
      <c r="M3" s="108" t="str">
        <f t="shared" si="1"/>
        <v>seg</v>
      </c>
      <c r="N3" s="108" t="str">
        <f t="shared" si="1"/>
        <v>ter</v>
      </c>
      <c r="O3" s="108" t="str">
        <f t="shared" si="1"/>
        <v>qua</v>
      </c>
      <c r="P3" s="108" t="str">
        <f t="shared" si="1"/>
        <v>qui</v>
      </c>
      <c r="Q3" s="108" t="str">
        <f t="shared" si="1"/>
        <v>sex</v>
      </c>
      <c r="R3" s="108" t="str">
        <f t="shared" si="1"/>
        <v>sáb</v>
      </c>
      <c r="S3" s="108" t="str">
        <f t="shared" si="1"/>
        <v>dom</v>
      </c>
      <c r="T3" s="108" t="str">
        <f t="shared" si="1"/>
        <v>seg</v>
      </c>
      <c r="U3" s="108" t="str">
        <f t="shared" si="1"/>
        <v>ter</v>
      </c>
      <c r="V3" s="108" t="str">
        <f t="shared" si="1"/>
        <v>qua</v>
      </c>
      <c r="W3" s="108" t="str">
        <f t="shared" si="1"/>
        <v>qui</v>
      </c>
      <c r="X3" s="108" t="str">
        <f t="shared" si="1"/>
        <v>sex</v>
      </c>
      <c r="Y3" s="108" t="str">
        <f t="shared" si="1"/>
        <v>sáb</v>
      </c>
      <c r="Z3" s="108" t="str">
        <f t="shared" si="1"/>
        <v>dom</v>
      </c>
      <c r="AA3" s="108" t="str">
        <f t="shared" si="1"/>
        <v>seg</v>
      </c>
      <c r="AB3" s="108" t="str">
        <f t="shared" si="1"/>
        <v>ter</v>
      </c>
      <c r="AC3" s="108" t="str">
        <f t="shared" si="1"/>
        <v>qua</v>
      </c>
      <c r="AD3" s="108" t="str">
        <f t="shared" si="1"/>
        <v>qui</v>
      </c>
      <c r="AE3" s="108" t="str">
        <f t="shared" si="1"/>
        <v>sex</v>
      </c>
      <c r="AF3" s="108" t="str">
        <f t="shared" si="1"/>
        <v>sáb</v>
      </c>
      <c r="AG3" s="108" t="str">
        <f t="shared" si="1"/>
        <v>dom</v>
      </c>
      <c r="AH3" s="108" t="str">
        <f t="shared" si="1"/>
        <v>seg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183</v>
      </c>
    </row>
    <row r="5" spans="1:36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36" ht="15.75" x14ac:dyDescent="0.25">
      <c r="A6" s="292"/>
      <c r="B6" s="296"/>
      <c r="C6" s="99" t="s">
        <v>103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36" ht="15.75" x14ac:dyDescent="0.25">
      <c r="A7" s="292"/>
      <c r="B7" s="296"/>
      <c r="C7" s="99" t="s">
        <v>117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 t="shared" ref="AI7:AI25" si="2">SUM(D7:AH7)</f>
        <v>0</v>
      </c>
    </row>
    <row r="8" spans="1:36" ht="15.75" x14ac:dyDescent="0.25">
      <c r="A8" s="292"/>
      <c r="B8" s="296"/>
      <c r="C8" s="99" t="s">
        <v>118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 t="shared" si="2"/>
        <v>0</v>
      </c>
    </row>
    <row r="10" spans="1:36" ht="15.75" x14ac:dyDescent="0.25">
      <c r="A10" s="292"/>
      <c r="B10" s="296"/>
      <c r="C10" s="99" t="s">
        <v>105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 t="shared" si="2"/>
        <v>0</v>
      </c>
    </row>
    <row r="11" spans="1:36" ht="15.75" x14ac:dyDescent="0.25">
      <c r="A11" s="292"/>
      <c r="B11" s="296"/>
      <c r="C11" s="99" t="s">
        <v>106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 t="shared" si="2"/>
        <v>0</v>
      </c>
    </row>
    <row r="12" spans="1:36" ht="15.75" x14ac:dyDescent="0.25">
      <c r="A12" s="292"/>
      <c r="B12" s="296"/>
      <c r="C12" s="99" t="s">
        <v>107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 t="shared" si="2"/>
        <v>0</v>
      </c>
    </row>
    <row r="13" spans="1:36" ht="15.75" x14ac:dyDescent="0.25">
      <c r="A13" s="292"/>
      <c r="B13" s="296"/>
      <c r="C13" s="99" t="s">
        <v>108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 t="shared" si="2"/>
        <v>0</v>
      </c>
    </row>
    <row r="14" spans="1:36" ht="15.75" x14ac:dyDescent="0.25">
      <c r="A14" s="292"/>
      <c r="B14" s="296"/>
      <c r="C14" s="99" t="s">
        <v>109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 t="shared" si="2"/>
        <v>0</v>
      </c>
    </row>
    <row r="15" spans="1:36" ht="15.75" x14ac:dyDescent="0.25">
      <c r="A15" s="292"/>
      <c r="B15" s="296"/>
      <c r="C15" s="99" t="s">
        <v>110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 t="shared" si="2"/>
        <v>0</v>
      </c>
    </row>
    <row r="16" spans="1:36" ht="15.75" x14ac:dyDescent="0.25">
      <c r="A16" s="292"/>
      <c r="B16" s="296"/>
      <c r="C16" s="99" t="s">
        <v>111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 t="shared" si="2"/>
        <v>0</v>
      </c>
    </row>
    <row r="17" spans="1:36" ht="15.75" x14ac:dyDescent="0.25">
      <c r="A17" s="292"/>
      <c r="B17" s="296"/>
      <c r="C17" s="99" t="s">
        <v>112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 t="shared" si="2"/>
        <v>0</v>
      </c>
    </row>
    <row r="18" spans="1:36" ht="15.75" x14ac:dyDescent="0.25">
      <c r="A18" s="292"/>
      <c r="B18" s="296"/>
      <c r="C18" s="99" t="s">
        <v>113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 t="shared" si="2"/>
        <v>0</v>
      </c>
    </row>
    <row r="19" spans="1:36" ht="16.5" thickBot="1" x14ac:dyDescent="0.3">
      <c r="A19" s="292"/>
      <c r="B19" s="296"/>
      <c r="C19" s="100" t="s">
        <v>114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 t="shared" si="2"/>
        <v>0</v>
      </c>
    </row>
    <row r="20" spans="1:36" ht="18.75" x14ac:dyDescent="0.25">
      <c r="A20" s="292"/>
      <c r="B20" s="297" t="s">
        <v>72</v>
      </c>
      <c r="C20" s="298"/>
      <c r="D20" s="271">
        <f>SUM(D5:D16,D19)</f>
        <v>0</v>
      </c>
      <c r="E20" s="271">
        <f t="shared" ref="E20:AH20" si="3">SUM(E5:E16,E19)</f>
        <v>0</v>
      </c>
      <c r="F20" s="271">
        <f t="shared" si="3"/>
        <v>0</v>
      </c>
      <c r="G20" s="271">
        <f t="shared" si="3"/>
        <v>0</v>
      </c>
      <c r="H20" s="271">
        <f t="shared" si="3"/>
        <v>0</v>
      </c>
      <c r="I20" s="271">
        <f t="shared" si="3"/>
        <v>0</v>
      </c>
      <c r="J20" s="271">
        <f t="shared" si="3"/>
        <v>0</v>
      </c>
      <c r="K20" s="271">
        <f t="shared" si="3"/>
        <v>0</v>
      </c>
      <c r="L20" s="271">
        <f t="shared" si="3"/>
        <v>0</v>
      </c>
      <c r="M20" s="271">
        <f t="shared" si="3"/>
        <v>0</v>
      </c>
      <c r="N20" s="271">
        <f t="shared" si="3"/>
        <v>0</v>
      </c>
      <c r="O20" s="271">
        <f t="shared" si="3"/>
        <v>0</v>
      </c>
      <c r="P20" s="271">
        <f t="shared" si="3"/>
        <v>0</v>
      </c>
      <c r="Q20" s="271">
        <f t="shared" si="3"/>
        <v>0</v>
      </c>
      <c r="R20" s="271">
        <f t="shared" si="3"/>
        <v>0</v>
      </c>
      <c r="S20" s="271">
        <f t="shared" si="3"/>
        <v>0</v>
      </c>
      <c r="T20" s="271">
        <f t="shared" si="3"/>
        <v>0</v>
      </c>
      <c r="U20" s="271">
        <f t="shared" si="3"/>
        <v>0</v>
      </c>
      <c r="V20" s="271">
        <f t="shared" si="3"/>
        <v>0</v>
      </c>
      <c r="W20" s="271">
        <f t="shared" si="3"/>
        <v>0</v>
      </c>
      <c r="X20" s="271">
        <f t="shared" si="3"/>
        <v>0</v>
      </c>
      <c r="Y20" s="271">
        <f t="shared" si="3"/>
        <v>0</v>
      </c>
      <c r="Z20" s="271">
        <f t="shared" si="3"/>
        <v>0</v>
      </c>
      <c r="AA20" s="271">
        <f t="shared" si="3"/>
        <v>0</v>
      </c>
      <c r="AB20" s="271">
        <f t="shared" si="3"/>
        <v>0</v>
      </c>
      <c r="AC20" s="271">
        <f t="shared" si="3"/>
        <v>0</v>
      </c>
      <c r="AD20" s="271">
        <f t="shared" si="3"/>
        <v>0</v>
      </c>
      <c r="AE20" s="271">
        <f t="shared" si="3"/>
        <v>0</v>
      </c>
      <c r="AF20" s="271">
        <f t="shared" si="3"/>
        <v>0</v>
      </c>
      <c r="AG20" s="271">
        <f t="shared" si="3"/>
        <v>0</v>
      </c>
      <c r="AH20" s="271">
        <f t="shared" si="3"/>
        <v>0</v>
      </c>
      <c r="AI20" s="150">
        <f t="shared" si="2"/>
        <v>0</v>
      </c>
    </row>
    <row r="21" spans="1:36" ht="18.75" x14ac:dyDescent="0.25">
      <c r="A21" s="292"/>
      <c r="B21" s="299" t="s">
        <v>71</v>
      </c>
      <c r="C21" s="300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 t="shared" si="2"/>
        <v>0</v>
      </c>
    </row>
    <row r="22" spans="1:36" ht="18.75" x14ac:dyDescent="0.25">
      <c r="A22" s="292"/>
      <c r="B22" s="301" t="s">
        <v>115</v>
      </c>
      <c r="C22" s="302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 t="shared" si="2"/>
        <v>12600</v>
      </c>
    </row>
    <row r="23" spans="1:36" ht="18.75" x14ac:dyDescent="0.25">
      <c r="A23" s="292"/>
      <c r="B23" s="301" t="s">
        <v>125</v>
      </c>
      <c r="C23" s="302"/>
      <c r="D23" s="104"/>
      <c r="E23" s="104"/>
      <c r="F23" s="104">
        <f t="shared" ref="F23" si="4">F22-F21</f>
        <v>600</v>
      </c>
      <c r="G23" s="104">
        <f t="shared" ref="G23:AH23" si="5">G22-G21</f>
        <v>600</v>
      </c>
      <c r="H23" s="104">
        <f t="shared" si="5"/>
        <v>600</v>
      </c>
      <c r="I23" s="104">
        <f t="shared" si="5"/>
        <v>600</v>
      </c>
      <c r="J23" s="104">
        <f t="shared" si="5"/>
        <v>600</v>
      </c>
      <c r="K23" s="104"/>
      <c r="L23" s="104"/>
      <c r="M23" s="104">
        <f t="shared" si="5"/>
        <v>600</v>
      </c>
      <c r="N23" s="104">
        <f t="shared" si="5"/>
        <v>600</v>
      </c>
      <c r="O23" s="104">
        <f t="shared" si="5"/>
        <v>600</v>
      </c>
      <c r="P23" s="104">
        <f t="shared" si="5"/>
        <v>600</v>
      </c>
      <c r="Q23" s="104">
        <f t="shared" si="5"/>
        <v>600</v>
      </c>
      <c r="R23" s="104"/>
      <c r="S23" s="104"/>
      <c r="T23" s="104">
        <f t="shared" si="5"/>
        <v>600</v>
      </c>
      <c r="U23" s="104">
        <f t="shared" si="5"/>
        <v>600</v>
      </c>
      <c r="V23" s="104">
        <f t="shared" si="5"/>
        <v>600</v>
      </c>
      <c r="W23" s="104">
        <f t="shared" si="5"/>
        <v>600</v>
      </c>
      <c r="X23" s="104">
        <f t="shared" si="5"/>
        <v>600</v>
      </c>
      <c r="Y23" s="104"/>
      <c r="Z23" s="104"/>
      <c r="AA23" s="104">
        <f t="shared" si="5"/>
        <v>600</v>
      </c>
      <c r="AB23" s="104">
        <f t="shared" si="5"/>
        <v>600</v>
      </c>
      <c r="AC23" s="104">
        <f t="shared" si="5"/>
        <v>600</v>
      </c>
      <c r="AD23" s="104">
        <f t="shared" si="5"/>
        <v>600</v>
      </c>
      <c r="AE23" s="104">
        <f t="shared" si="5"/>
        <v>600</v>
      </c>
      <c r="AF23" s="104"/>
      <c r="AG23" s="104"/>
      <c r="AH23" s="104">
        <f t="shared" si="5"/>
        <v>600</v>
      </c>
      <c r="AI23" s="153">
        <f t="shared" si="2"/>
        <v>12600</v>
      </c>
    </row>
    <row r="24" spans="1:36" ht="18.75" x14ac:dyDescent="0.25">
      <c r="A24" s="292"/>
      <c r="B24" s="301" t="s">
        <v>197</v>
      </c>
      <c r="C24" s="302"/>
      <c r="D24" s="104"/>
      <c r="E24" s="104"/>
      <c r="F24" s="104">
        <f t="shared" ref="F24" si="6">F22-F20</f>
        <v>600</v>
      </c>
      <c r="G24" s="104">
        <f t="shared" ref="G24:AH24" si="7">G22-G20</f>
        <v>600</v>
      </c>
      <c r="H24" s="104">
        <f t="shared" si="7"/>
        <v>600</v>
      </c>
      <c r="I24" s="104">
        <f t="shared" si="7"/>
        <v>600</v>
      </c>
      <c r="J24" s="104">
        <f t="shared" si="7"/>
        <v>600</v>
      </c>
      <c r="K24" s="104"/>
      <c r="L24" s="104"/>
      <c r="M24" s="104">
        <f t="shared" si="7"/>
        <v>600</v>
      </c>
      <c r="N24" s="104">
        <f t="shared" si="7"/>
        <v>600</v>
      </c>
      <c r="O24" s="104">
        <f t="shared" si="7"/>
        <v>600</v>
      </c>
      <c r="P24" s="104">
        <f t="shared" si="7"/>
        <v>600</v>
      </c>
      <c r="Q24" s="104">
        <f t="shared" si="7"/>
        <v>600</v>
      </c>
      <c r="R24" s="104"/>
      <c r="S24" s="104"/>
      <c r="T24" s="104">
        <f t="shared" si="7"/>
        <v>600</v>
      </c>
      <c r="U24" s="104">
        <f t="shared" si="7"/>
        <v>600</v>
      </c>
      <c r="V24" s="104">
        <f t="shared" si="7"/>
        <v>600</v>
      </c>
      <c r="W24" s="104">
        <f t="shared" si="7"/>
        <v>600</v>
      </c>
      <c r="X24" s="104">
        <f t="shared" si="7"/>
        <v>600</v>
      </c>
      <c r="Y24" s="104"/>
      <c r="Z24" s="104"/>
      <c r="AA24" s="104">
        <f t="shared" si="7"/>
        <v>600</v>
      </c>
      <c r="AB24" s="104">
        <f t="shared" si="7"/>
        <v>600</v>
      </c>
      <c r="AC24" s="104">
        <f t="shared" si="7"/>
        <v>600</v>
      </c>
      <c r="AD24" s="104">
        <f t="shared" si="7"/>
        <v>600</v>
      </c>
      <c r="AE24" s="104">
        <f t="shared" si="7"/>
        <v>600</v>
      </c>
      <c r="AF24" s="104"/>
      <c r="AG24" s="104"/>
      <c r="AH24" s="104">
        <f t="shared" si="7"/>
        <v>600</v>
      </c>
      <c r="AI24" s="153">
        <f>SUM(D24:AH24)</f>
        <v>12600</v>
      </c>
    </row>
    <row r="25" spans="1:36" ht="16.5" thickBot="1" x14ac:dyDescent="0.3">
      <c r="A25" s="292"/>
      <c r="B25" s="303" t="s">
        <v>116</v>
      </c>
      <c r="C25" s="304"/>
      <c r="D25" s="104"/>
      <c r="E25" s="104"/>
      <c r="F25" s="104">
        <f t="shared" ref="F25" si="8">F6+F8+F10+F12+F14+F16</f>
        <v>0</v>
      </c>
      <c r="G25" s="104">
        <f t="shared" ref="G25:AH25" si="9">G6+G8+G10+G12+G14+G16</f>
        <v>0</v>
      </c>
      <c r="H25" s="104">
        <f t="shared" si="9"/>
        <v>0</v>
      </c>
      <c r="I25" s="104">
        <f t="shared" si="9"/>
        <v>0</v>
      </c>
      <c r="J25" s="104">
        <f t="shared" si="9"/>
        <v>0</v>
      </c>
      <c r="K25" s="104"/>
      <c r="L25" s="104"/>
      <c r="M25" s="104">
        <f t="shared" si="9"/>
        <v>0</v>
      </c>
      <c r="N25" s="104">
        <f t="shared" si="9"/>
        <v>0</v>
      </c>
      <c r="O25" s="104">
        <f t="shared" si="9"/>
        <v>0</v>
      </c>
      <c r="P25" s="104">
        <f t="shared" si="9"/>
        <v>0</v>
      </c>
      <c r="Q25" s="104">
        <f t="shared" si="9"/>
        <v>0</v>
      </c>
      <c r="R25" s="104"/>
      <c r="S25" s="104"/>
      <c r="T25" s="104">
        <f t="shared" si="9"/>
        <v>0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/>
      <c r="Z25" s="104"/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/>
      <c r="AG25" s="104"/>
      <c r="AH25" s="104">
        <f t="shared" si="9"/>
        <v>0</v>
      </c>
      <c r="AI25" s="149">
        <f t="shared" si="2"/>
        <v>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36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36" ht="15.75" x14ac:dyDescent="0.25">
      <c r="A29" s="306"/>
      <c r="B29" s="296"/>
      <c r="C29" s="99" t="s">
        <v>103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36" ht="15.75" x14ac:dyDescent="0.25">
      <c r="A30" s="306"/>
      <c r="B30" s="296"/>
      <c r="C30" s="99" t="s">
        <v>117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 t="shared" ref="AI30:AI48" si="10">SUM(D30:AH30)</f>
        <v>0</v>
      </c>
    </row>
    <row r="31" spans="1:36" ht="15.75" x14ac:dyDescent="0.25">
      <c r="A31" s="306"/>
      <c r="B31" s="296"/>
      <c r="C31" s="99" t="s">
        <v>118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 t="shared" si="10"/>
        <v>0</v>
      </c>
    </row>
    <row r="32" spans="1:36" ht="15.75" x14ac:dyDescent="0.25">
      <c r="A32" s="306"/>
      <c r="B32" s="296"/>
      <c r="C32" s="99" t="s">
        <v>104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 t="shared" si="10"/>
        <v>0</v>
      </c>
    </row>
    <row r="33" spans="1:35" ht="15.75" x14ac:dyDescent="0.25">
      <c r="A33" s="306"/>
      <c r="B33" s="296"/>
      <c r="C33" s="99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 t="shared" si="10"/>
        <v>0</v>
      </c>
    </row>
    <row r="34" spans="1:35" ht="15.75" x14ac:dyDescent="0.25">
      <c r="A34" s="306"/>
      <c r="B34" s="296"/>
      <c r="C34" s="99" t="s">
        <v>106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 t="shared" si="10"/>
        <v>0</v>
      </c>
    </row>
    <row r="35" spans="1:35" ht="15.75" x14ac:dyDescent="0.25">
      <c r="A35" s="306"/>
      <c r="B35" s="296"/>
      <c r="C35" s="99" t="s">
        <v>107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 t="shared" si="10"/>
        <v>0</v>
      </c>
    </row>
    <row r="36" spans="1:35" ht="15.75" x14ac:dyDescent="0.25">
      <c r="A36" s="306"/>
      <c r="B36" s="296"/>
      <c r="C36" s="99" t="s">
        <v>108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 t="shared" si="10"/>
        <v>0</v>
      </c>
    </row>
    <row r="37" spans="1:35" ht="15.75" x14ac:dyDescent="0.25">
      <c r="A37" s="306"/>
      <c r="B37" s="296"/>
      <c r="C37" s="99" t="s">
        <v>109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 t="shared" si="10"/>
        <v>0</v>
      </c>
    </row>
    <row r="38" spans="1:35" ht="15.75" x14ac:dyDescent="0.25">
      <c r="A38" s="306"/>
      <c r="B38" s="296"/>
      <c r="C38" s="99" t="s">
        <v>110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 t="shared" si="10"/>
        <v>0</v>
      </c>
    </row>
    <row r="39" spans="1:35" ht="15.75" x14ac:dyDescent="0.25">
      <c r="A39" s="306"/>
      <c r="B39" s="296"/>
      <c r="C39" s="99" t="s">
        <v>111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 t="shared" si="10"/>
        <v>0</v>
      </c>
    </row>
    <row r="40" spans="1:35" ht="15.75" x14ac:dyDescent="0.25">
      <c r="A40" s="306"/>
      <c r="B40" s="296"/>
      <c r="C40" s="99" t="s">
        <v>112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 t="shared" si="10"/>
        <v>0</v>
      </c>
    </row>
    <row r="41" spans="1:35" ht="15.75" x14ac:dyDescent="0.25">
      <c r="A41" s="306"/>
      <c r="B41" s="296"/>
      <c r="C41" s="99" t="s">
        <v>113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 t="shared" si="10"/>
        <v>0</v>
      </c>
    </row>
    <row r="42" spans="1:35" ht="16.5" thickBot="1" x14ac:dyDescent="0.3">
      <c r="A42" s="306"/>
      <c r="B42" s="296"/>
      <c r="C42" s="100" t="s">
        <v>114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 t="shared" si="10"/>
        <v>0</v>
      </c>
    </row>
    <row r="43" spans="1:35" ht="18.75" x14ac:dyDescent="0.25">
      <c r="A43" s="306"/>
      <c r="B43" s="297" t="s">
        <v>72</v>
      </c>
      <c r="C43" s="298"/>
      <c r="D43" s="271">
        <f>SUM(D28:D39,D42)</f>
        <v>0</v>
      </c>
      <c r="E43" s="271">
        <f t="shared" ref="E43:AH43" si="11">SUM(E28:E39,E42)</f>
        <v>0</v>
      </c>
      <c r="F43" s="271">
        <f t="shared" si="11"/>
        <v>0</v>
      </c>
      <c r="G43" s="271">
        <f t="shared" si="11"/>
        <v>0</v>
      </c>
      <c r="H43" s="271">
        <f t="shared" si="11"/>
        <v>0</v>
      </c>
      <c r="I43" s="271">
        <f t="shared" si="11"/>
        <v>0</v>
      </c>
      <c r="J43" s="271">
        <f t="shared" si="11"/>
        <v>0</v>
      </c>
      <c r="K43" s="271">
        <f t="shared" si="11"/>
        <v>0</v>
      </c>
      <c r="L43" s="271">
        <f t="shared" si="11"/>
        <v>0</v>
      </c>
      <c r="M43" s="271">
        <f t="shared" si="11"/>
        <v>0</v>
      </c>
      <c r="N43" s="271">
        <f t="shared" si="11"/>
        <v>0</v>
      </c>
      <c r="O43" s="271">
        <f t="shared" si="11"/>
        <v>0</v>
      </c>
      <c r="P43" s="271">
        <f t="shared" si="11"/>
        <v>0</v>
      </c>
      <c r="Q43" s="271">
        <f t="shared" si="11"/>
        <v>0</v>
      </c>
      <c r="R43" s="271">
        <f t="shared" si="11"/>
        <v>0</v>
      </c>
      <c r="S43" s="271">
        <f t="shared" si="11"/>
        <v>0</v>
      </c>
      <c r="T43" s="271">
        <f t="shared" si="11"/>
        <v>0</v>
      </c>
      <c r="U43" s="271">
        <f t="shared" si="11"/>
        <v>0</v>
      </c>
      <c r="V43" s="271">
        <f t="shared" si="11"/>
        <v>0</v>
      </c>
      <c r="W43" s="271">
        <f t="shared" si="11"/>
        <v>0</v>
      </c>
      <c r="X43" s="271">
        <f t="shared" si="11"/>
        <v>0</v>
      </c>
      <c r="Y43" s="271">
        <f t="shared" si="11"/>
        <v>0</v>
      </c>
      <c r="Z43" s="271">
        <f t="shared" si="11"/>
        <v>0</v>
      </c>
      <c r="AA43" s="271">
        <f t="shared" si="11"/>
        <v>0</v>
      </c>
      <c r="AB43" s="271">
        <f t="shared" si="11"/>
        <v>0</v>
      </c>
      <c r="AC43" s="271">
        <f t="shared" si="11"/>
        <v>0</v>
      </c>
      <c r="AD43" s="271">
        <f t="shared" si="11"/>
        <v>0</v>
      </c>
      <c r="AE43" s="271">
        <f t="shared" si="11"/>
        <v>0</v>
      </c>
      <c r="AF43" s="271">
        <f t="shared" si="11"/>
        <v>0</v>
      </c>
      <c r="AG43" s="271">
        <f t="shared" si="11"/>
        <v>0</v>
      </c>
      <c r="AH43" s="271">
        <f t="shared" si="11"/>
        <v>0</v>
      </c>
      <c r="AI43" s="150">
        <f t="shared" si="10"/>
        <v>0</v>
      </c>
    </row>
    <row r="44" spans="1:35" ht="18.75" x14ac:dyDescent="0.25">
      <c r="A44" s="306"/>
      <c r="B44" s="299" t="s">
        <v>71</v>
      </c>
      <c r="C44" s="30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 t="shared" si="10"/>
        <v>0</v>
      </c>
    </row>
    <row r="45" spans="1:35" ht="18.75" x14ac:dyDescent="0.25">
      <c r="A45" s="306"/>
      <c r="B45" s="301" t="s">
        <v>115</v>
      </c>
      <c r="C45" s="302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 t="shared" si="10"/>
        <v>5670</v>
      </c>
    </row>
    <row r="46" spans="1:35" ht="18.75" x14ac:dyDescent="0.25">
      <c r="A46" s="306"/>
      <c r="B46" s="301" t="s">
        <v>125</v>
      </c>
      <c r="C46" s="302"/>
      <c r="D46" s="104"/>
      <c r="E46" s="104"/>
      <c r="F46" s="104">
        <f t="shared" ref="F46:AH46" si="12">F45-F44</f>
        <v>270</v>
      </c>
      <c r="G46" s="104">
        <f t="shared" si="12"/>
        <v>270</v>
      </c>
      <c r="H46" s="104">
        <f t="shared" si="12"/>
        <v>270</v>
      </c>
      <c r="I46" s="104">
        <f t="shared" si="12"/>
        <v>270</v>
      </c>
      <c r="J46" s="104">
        <f t="shared" si="12"/>
        <v>270</v>
      </c>
      <c r="K46" s="104"/>
      <c r="L46" s="104"/>
      <c r="M46" s="104">
        <f t="shared" si="12"/>
        <v>270</v>
      </c>
      <c r="N46" s="104">
        <f t="shared" si="12"/>
        <v>270</v>
      </c>
      <c r="O46" s="104">
        <f t="shared" si="12"/>
        <v>270</v>
      </c>
      <c r="P46" s="104">
        <f t="shared" si="12"/>
        <v>270</v>
      </c>
      <c r="Q46" s="104">
        <f t="shared" si="12"/>
        <v>270</v>
      </c>
      <c r="R46" s="104"/>
      <c r="S46" s="104"/>
      <c r="T46" s="104">
        <f t="shared" si="12"/>
        <v>270</v>
      </c>
      <c r="U46" s="104">
        <f t="shared" si="12"/>
        <v>270</v>
      </c>
      <c r="V46" s="104">
        <f t="shared" si="12"/>
        <v>270</v>
      </c>
      <c r="W46" s="104">
        <f t="shared" si="12"/>
        <v>270</v>
      </c>
      <c r="X46" s="104">
        <f t="shared" si="12"/>
        <v>270</v>
      </c>
      <c r="Y46" s="104"/>
      <c r="Z46" s="104"/>
      <c r="AA46" s="104">
        <f t="shared" si="12"/>
        <v>270</v>
      </c>
      <c r="AB46" s="104">
        <f t="shared" si="12"/>
        <v>270</v>
      </c>
      <c r="AC46" s="104">
        <f t="shared" si="12"/>
        <v>270</v>
      </c>
      <c r="AD46" s="104">
        <f t="shared" si="12"/>
        <v>270</v>
      </c>
      <c r="AE46" s="104">
        <f t="shared" si="12"/>
        <v>270</v>
      </c>
      <c r="AF46" s="104"/>
      <c r="AG46" s="104"/>
      <c r="AH46" s="104">
        <f t="shared" si="12"/>
        <v>270</v>
      </c>
      <c r="AI46" s="153">
        <f t="shared" si="10"/>
        <v>5670</v>
      </c>
    </row>
    <row r="47" spans="1:35" ht="18.75" x14ac:dyDescent="0.25">
      <c r="A47" s="306"/>
      <c r="B47" s="301" t="s">
        <v>197</v>
      </c>
      <c r="C47" s="302"/>
      <c r="D47" s="104"/>
      <c r="E47" s="104"/>
      <c r="F47" s="104">
        <f t="shared" ref="F47" si="13">F45-F43</f>
        <v>270</v>
      </c>
      <c r="G47" s="104">
        <f t="shared" ref="G47:AH47" si="14">G45-G43</f>
        <v>270</v>
      </c>
      <c r="H47" s="104">
        <f t="shared" si="14"/>
        <v>270</v>
      </c>
      <c r="I47" s="104">
        <f t="shared" si="14"/>
        <v>270</v>
      </c>
      <c r="J47" s="104">
        <f t="shared" si="14"/>
        <v>270</v>
      </c>
      <c r="K47" s="104"/>
      <c r="L47" s="104"/>
      <c r="M47" s="104">
        <f t="shared" si="14"/>
        <v>270</v>
      </c>
      <c r="N47" s="104">
        <f t="shared" si="14"/>
        <v>270</v>
      </c>
      <c r="O47" s="104">
        <f t="shared" si="14"/>
        <v>270</v>
      </c>
      <c r="P47" s="104">
        <f t="shared" si="14"/>
        <v>270</v>
      </c>
      <c r="Q47" s="104">
        <f t="shared" si="14"/>
        <v>270</v>
      </c>
      <c r="R47" s="104"/>
      <c r="S47" s="104"/>
      <c r="T47" s="104">
        <f t="shared" si="14"/>
        <v>270</v>
      </c>
      <c r="U47" s="104">
        <f t="shared" si="14"/>
        <v>270</v>
      </c>
      <c r="V47" s="104">
        <f t="shared" si="14"/>
        <v>270</v>
      </c>
      <c r="W47" s="104">
        <f t="shared" si="14"/>
        <v>270</v>
      </c>
      <c r="X47" s="104">
        <f t="shared" si="14"/>
        <v>270</v>
      </c>
      <c r="Y47" s="104"/>
      <c r="Z47" s="104"/>
      <c r="AA47" s="104">
        <f t="shared" si="14"/>
        <v>270</v>
      </c>
      <c r="AB47" s="104">
        <f t="shared" si="14"/>
        <v>270</v>
      </c>
      <c r="AC47" s="104">
        <f t="shared" si="14"/>
        <v>270</v>
      </c>
      <c r="AD47" s="104">
        <f t="shared" si="14"/>
        <v>270</v>
      </c>
      <c r="AE47" s="104">
        <f t="shared" si="14"/>
        <v>270</v>
      </c>
      <c r="AF47" s="104"/>
      <c r="AG47" s="104"/>
      <c r="AH47" s="104">
        <f t="shared" si="14"/>
        <v>270</v>
      </c>
      <c r="AI47" s="153">
        <f>SUM(D47:AH47)</f>
        <v>5670</v>
      </c>
    </row>
    <row r="48" spans="1:35" ht="16.5" thickBot="1" x14ac:dyDescent="0.3">
      <c r="A48" s="306"/>
      <c r="B48" s="303" t="s">
        <v>116</v>
      </c>
      <c r="C48" s="304"/>
      <c r="D48" s="104"/>
      <c r="E48" s="104"/>
      <c r="F48" s="104">
        <f t="shared" ref="F48:AH48" si="15">F29+F31+F33+F35+F37+F39</f>
        <v>0</v>
      </c>
      <c r="G48" s="104">
        <f t="shared" si="15"/>
        <v>0</v>
      </c>
      <c r="H48" s="104">
        <f t="shared" si="15"/>
        <v>0</v>
      </c>
      <c r="I48" s="104">
        <f t="shared" si="15"/>
        <v>0</v>
      </c>
      <c r="J48" s="104">
        <f t="shared" si="15"/>
        <v>0</v>
      </c>
      <c r="K48" s="104"/>
      <c r="L48" s="104"/>
      <c r="M48" s="104">
        <f t="shared" si="15"/>
        <v>0</v>
      </c>
      <c r="N48" s="104">
        <f t="shared" si="15"/>
        <v>0</v>
      </c>
      <c r="O48" s="104">
        <f t="shared" si="15"/>
        <v>0</v>
      </c>
      <c r="P48" s="104">
        <f t="shared" si="15"/>
        <v>0</v>
      </c>
      <c r="Q48" s="104">
        <f t="shared" si="15"/>
        <v>0</v>
      </c>
      <c r="R48" s="104"/>
      <c r="S48" s="104"/>
      <c r="T48" s="104">
        <f t="shared" si="15"/>
        <v>0</v>
      </c>
      <c r="U48" s="104">
        <f t="shared" si="15"/>
        <v>0</v>
      </c>
      <c r="V48" s="104">
        <f t="shared" si="15"/>
        <v>0</v>
      </c>
      <c r="W48" s="104">
        <f t="shared" si="15"/>
        <v>0</v>
      </c>
      <c r="X48" s="104">
        <f t="shared" si="15"/>
        <v>0</v>
      </c>
      <c r="Y48" s="104"/>
      <c r="Z48" s="104"/>
      <c r="AA48" s="104">
        <f t="shared" si="15"/>
        <v>0</v>
      </c>
      <c r="AB48" s="104">
        <f t="shared" si="15"/>
        <v>0</v>
      </c>
      <c r="AC48" s="104">
        <f t="shared" si="15"/>
        <v>0</v>
      </c>
      <c r="AD48" s="104">
        <f t="shared" si="15"/>
        <v>0</v>
      </c>
      <c r="AE48" s="104">
        <f t="shared" si="15"/>
        <v>0</v>
      </c>
      <c r="AF48" s="104"/>
      <c r="AG48" s="104"/>
      <c r="AH48" s="104">
        <f t="shared" si="15"/>
        <v>0</v>
      </c>
      <c r="AI48" s="149">
        <f t="shared" si="10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36" ht="15.75" x14ac:dyDescent="0.25">
      <c r="A52" s="292"/>
      <c r="B52" s="296"/>
      <c r="C52" s="99" t="s">
        <v>103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36" ht="15.75" x14ac:dyDescent="0.25">
      <c r="A53" s="292"/>
      <c r="B53" s="296"/>
      <c r="C53" s="99" t="s">
        <v>117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 t="shared" ref="AI53:AI71" si="16">SUM(D53:AH53)</f>
        <v>0</v>
      </c>
    </row>
    <row r="54" spans="1:36" ht="15.75" x14ac:dyDescent="0.25">
      <c r="A54" s="292"/>
      <c r="B54" s="296"/>
      <c r="C54" s="99" t="s">
        <v>118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 t="shared" si="16"/>
        <v>0</v>
      </c>
    </row>
    <row r="55" spans="1:36" ht="15.75" x14ac:dyDescent="0.25">
      <c r="A55" s="292"/>
      <c r="B55" s="296"/>
      <c r="C55" s="99" t="s">
        <v>104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 t="shared" si="16"/>
        <v>0</v>
      </c>
    </row>
    <row r="56" spans="1:36" ht="15.75" x14ac:dyDescent="0.25">
      <c r="A56" s="292"/>
      <c r="B56" s="296"/>
      <c r="C56" s="99" t="s">
        <v>105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 t="shared" si="16"/>
        <v>0</v>
      </c>
    </row>
    <row r="57" spans="1:36" ht="15.75" x14ac:dyDescent="0.25">
      <c r="A57" s="292"/>
      <c r="B57" s="296"/>
      <c r="C57" s="99" t="s">
        <v>106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 t="shared" si="16"/>
        <v>0</v>
      </c>
    </row>
    <row r="58" spans="1:36" ht="15.75" x14ac:dyDescent="0.25">
      <c r="A58" s="292"/>
      <c r="B58" s="296"/>
      <c r="C58" s="99" t="s">
        <v>107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 t="shared" si="16"/>
        <v>0</v>
      </c>
    </row>
    <row r="59" spans="1:36" ht="15.75" x14ac:dyDescent="0.25">
      <c r="A59" s="292"/>
      <c r="B59" s="296"/>
      <c r="C59" s="99" t="s">
        <v>108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 t="shared" si="16"/>
        <v>0</v>
      </c>
    </row>
    <row r="60" spans="1:36" ht="15.75" x14ac:dyDescent="0.25">
      <c r="A60" s="292"/>
      <c r="B60" s="296"/>
      <c r="C60" s="99" t="s">
        <v>109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 t="shared" si="16"/>
        <v>0</v>
      </c>
    </row>
    <row r="61" spans="1:36" ht="15.75" x14ac:dyDescent="0.25">
      <c r="A61" s="292"/>
      <c r="B61" s="296"/>
      <c r="C61" s="99" t="s">
        <v>110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 t="shared" si="16"/>
        <v>0</v>
      </c>
    </row>
    <row r="62" spans="1:36" ht="15.75" x14ac:dyDescent="0.25">
      <c r="A62" s="292"/>
      <c r="B62" s="296"/>
      <c r="C62" s="99" t="s">
        <v>111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 t="shared" si="16"/>
        <v>0</v>
      </c>
    </row>
    <row r="63" spans="1:36" ht="15.75" x14ac:dyDescent="0.25">
      <c r="A63" s="292"/>
      <c r="B63" s="296"/>
      <c r="C63" s="99" t="s">
        <v>112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 t="shared" si="16"/>
        <v>0</v>
      </c>
    </row>
    <row r="64" spans="1:36" ht="15.75" x14ac:dyDescent="0.25">
      <c r="A64" s="292"/>
      <c r="B64" s="296"/>
      <c r="C64" s="99" t="s">
        <v>113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 t="shared" si="16"/>
        <v>0</v>
      </c>
    </row>
    <row r="65" spans="1:36" ht="16.5" thickBot="1" x14ac:dyDescent="0.3">
      <c r="A65" s="292"/>
      <c r="B65" s="296"/>
      <c r="C65" s="100" t="s">
        <v>114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 t="shared" si="16"/>
        <v>0</v>
      </c>
    </row>
    <row r="66" spans="1:36" ht="18.75" x14ac:dyDescent="0.25">
      <c r="A66" s="292"/>
      <c r="B66" s="297" t="s">
        <v>72</v>
      </c>
      <c r="C66" s="298"/>
      <c r="D66" s="271">
        <f>SUM(D51:D62,D65)</f>
        <v>0</v>
      </c>
      <c r="E66" s="271">
        <f t="shared" ref="E66:AH66" si="17">SUM(E51:E62,E65)</f>
        <v>0</v>
      </c>
      <c r="F66" s="271">
        <f t="shared" si="17"/>
        <v>0</v>
      </c>
      <c r="G66" s="271">
        <f t="shared" si="17"/>
        <v>0</v>
      </c>
      <c r="H66" s="271">
        <f t="shared" si="17"/>
        <v>0</v>
      </c>
      <c r="I66" s="271">
        <f t="shared" si="17"/>
        <v>0</v>
      </c>
      <c r="J66" s="271">
        <f t="shared" si="17"/>
        <v>0</v>
      </c>
      <c r="K66" s="271">
        <f t="shared" si="17"/>
        <v>0</v>
      </c>
      <c r="L66" s="271">
        <f t="shared" si="17"/>
        <v>0</v>
      </c>
      <c r="M66" s="271">
        <f t="shared" si="17"/>
        <v>0</v>
      </c>
      <c r="N66" s="271">
        <f t="shared" si="17"/>
        <v>0</v>
      </c>
      <c r="O66" s="271">
        <f t="shared" si="17"/>
        <v>0</v>
      </c>
      <c r="P66" s="271">
        <f t="shared" si="17"/>
        <v>0</v>
      </c>
      <c r="Q66" s="271">
        <f t="shared" si="17"/>
        <v>0</v>
      </c>
      <c r="R66" s="271">
        <f t="shared" si="17"/>
        <v>0</v>
      </c>
      <c r="S66" s="271">
        <f t="shared" si="17"/>
        <v>0</v>
      </c>
      <c r="T66" s="271">
        <f t="shared" si="17"/>
        <v>0</v>
      </c>
      <c r="U66" s="271">
        <f t="shared" si="17"/>
        <v>0</v>
      </c>
      <c r="V66" s="271">
        <f t="shared" si="17"/>
        <v>0</v>
      </c>
      <c r="W66" s="271">
        <f t="shared" si="17"/>
        <v>0</v>
      </c>
      <c r="X66" s="271">
        <f t="shared" si="17"/>
        <v>0</v>
      </c>
      <c r="Y66" s="271">
        <f t="shared" si="17"/>
        <v>0</v>
      </c>
      <c r="Z66" s="271">
        <f t="shared" si="17"/>
        <v>0</v>
      </c>
      <c r="AA66" s="271">
        <f t="shared" si="17"/>
        <v>0</v>
      </c>
      <c r="AB66" s="271">
        <f t="shared" si="17"/>
        <v>0</v>
      </c>
      <c r="AC66" s="271">
        <f t="shared" si="17"/>
        <v>0</v>
      </c>
      <c r="AD66" s="271">
        <f t="shared" si="17"/>
        <v>0</v>
      </c>
      <c r="AE66" s="271">
        <f t="shared" si="17"/>
        <v>0</v>
      </c>
      <c r="AF66" s="271">
        <f t="shared" si="17"/>
        <v>0</v>
      </c>
      <c r="AG66" s="271">
        <f t="shared" si="17"/>
        <v>0</v>
      </c>
      <c r="AH66" s="271">
        <f t="shared" si="17"/>
        <v>0</v>
      </c>
      <c r="AI66" s="150">
        <f t="shared" si="16"/>
        <v>0</v>
      </c>
    </row>
    <row r="67" spans="1:36" ht="18.75" x14ac:dyDescent="0.25">
      <c r="A67" s="292"/>
      <c r="B67" s="299" t="s">
        <v>71</v>
      </c>
      <c r="C67" s="300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 t="shared" si="16"/>
        <v>0</v>
      </c>
    </row>
    <row r="68" spans="1:36" ht="18.75" x14ac:dyDescent="0.25">
      <c r="A68" s="292"/>
      <c r="B68" s="301" t="s">
        <v>115</v>
      </c>
      <c r="C68" s="302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 t="shared" si="16"/>
        <v>10500</v>
      </c>
    </row>
    <row r="69" spans="1:36" ht="18.75" x14ac:dyDescent="0.25">
      <c r="A69" s="292"/>
      <c r="B69" s="301" t="s">
        <v>125</v>
      </c>
      <c r="C69" s="302"/>
      <c r="D69" s="104"/>
      <c r="E69" s="104"/>
      <c r="F69" s="104">
        <f t="shared" ref="F69:AH69" si="18">F68-F67</f>
        <v>500</v>
      </c>
      <c r="G69" s="104">
        <f t="shared" si="18"/>
        <v>500</v>
      </c>
      <c r="H69" s="104">
        <f t="shared" si="18"/>
        <v>500</v>
      </c>
      <c r="I69" s="104">
        <f t="shared" si="18"/>
        <v>500</v>
      </c>
      <c r="J69" s="104">
        <f t="shared" si="18"/>
        <v>500</v>
      </c>
      <c r="K69" s="104"/>
      <c r="L69" s="104"/>
      <c r="M69" s="104">
        <f t="shared" si="18"/>
        <v>500</v>
      </c>
      <c r="N69" s="104">
        <f t="shared" si="18"/>
        <v>500</v>
      </c>
      <c r="O69" s="104">
        <f t="shared" si="18"/>
        <v>500</v>
      </c>
      <c r="P69" s="104">
        <f t="shared" si="18"/>
        <v>500</v>
      </c>
      <c r="Q69" s="104">
        <f t="shared" si="18"/>
        <v>500</v>
      </c>
      <c r="R69" s="104"/>
      <c r="S69" s="104"/>
      <c r="T69" s="104">
        <f t="shared" si="18"/>
        <v>500</v>
      </c>
      <c r="U69" s="104">
        <f t="shared" si="18"/>
        <v>500</v>
      </c>
      <c r="V69" s="104">
        <f t="shared" si="18"/>
        <v>500</v>
      </c>
      <c r="W69" s="104">
        <f t="shared" si="18"/>
        <v>500</v>
      </c>
      <c r="X69" s="104">
        <f t="shared" si="18"/>
        <v>500</v>
      </c>
      <c r="Y69" s="104"/>
      <c r="Z69" s="104"/>
      <c r="AA69" s="104">
        <f t="shared" si="18"/>
        <v>500</v>
      </c>
      <c r="AB69" s="104">
        <f t="shared" si="18"/>
        <v>500</v>
      </c>
      <c r="AC69" s="104">
        <f t="shared" si="18"/>
        <v>500</v>
      </c>
      <c r="AD69" s="104">
        <f t="shared" si="18"/>
        <v>500</v>
      </c>
      <c r="AE69" s="104">
        <f t="shared" si="18"/>
        <v>500</v>
      </c>
      <c r="AF69" s="104"/>
      <c r="AG69" s="104"/>
      <c r="AH69" s="104">
        <f t="shared" si="18"/>
        <v>500</v>
      </c>
      <c r="AI69" s="153">
        <f t="shared" si="16"/>
        <v>10500</v>
      </c>
    </row>
    <row r="70" spans="1:36" ht="18.75" x14ac:dyDescent="0.25">
      <c r="A70" s="292"/>
      <c r="B70" s="301" t="s">
        <v>197</v>
      </c>
      <c r="C70" s="302"/>
      <c r="D70" s="104"/>
      <c r="E70" s="104"/>
      <c r="F70" s="104">
        <f t="shared" ref="F70" si="19">F68-F66</f>
        <v>500</v>
      </c>
      <c r="G70" s="104">
        <f t="shared" ref="G70:AH70" si="20">G68-G66</f>
        <v>500</v>
      </c>
      <c r="H70" s="104">
        <f t="shared" si="20"/>
        <v>500</v>
      </c>
      <c r="I70" s="104">
        <f t="shared" si="20"/>
        <v>500</v>
      </c>
      <c r="J70" s="104">
        <f t="shared" si="20"/>
        <v>500</v>
      </c>
      <c r="K70" s="104"/>
      <c r="L70" s="104"/>
      <c r="M70" s="104">
        <f t="shared" si="20"/>
        <v>500</v>
      </c>
      <c r="N70" s="104">
        <f t="shared" si="20"/>
        <v>500</v>
      </c>
      <c r="O70" s="104">
        <f t="shared" si="20"/>
        <v>500</v>
      </c>
      <c r="P70" s="104">
        <f t="shared" si="20"/>
        <v>500</v>
      </c>
      <c r="Q70" s="104">
        <f t="shared" si="20"/>
        <v>500</v>
      </c>
      <c r="R70" s="104"/>
      <c r="S70" s="104"/>
      <c r="T70" s="104">
        <f t="shared" si="20"/>
        <v>500</v>
      </c>
      <c r="U70" s="104">
        <f t="shared" si="20"/>
        <v>500</v>
      </c>
      <c r="V70" s="104">
        <f t="shared" si="20"/>
        <v>500</v>
      </c>
      <c r="W70" s="104">
        <f t="shared" si="20"/>
        <v>500</v>
      </c>
      <c r="X70" s="104">
        <f t="shared" si="20"/>
        <v>500</v>
      </c>
      <c r="Y70" s="104"/>
      <c r="Z70" s="104"/>
      <c r="AA70" s="104">
        <f t="shared" si="20"/>
        <v>500</v>
      </c>
      <c r="AB70" s="104">
        <f t="shared" si="20"/>
        <v>500</v>
      </c>
      <c r="AC70" s="104">
        <f t="shared" si="20"/>
        <v>500</v>
      </c>
      <c r="AD70" s="104">
        <f t="shared" si="20"/>
        <v>500</v>
      </c>
      <c r="AE70" s="104">
        <f t="shared" si="20"/>
        <v>500</v>
      </c>
      <c r="AF70" s="104"/>
      <c r="AG70" s="104"/>
      <c r="AH70" s="104">
        <f t="shared" si="20"/>
        <v>500</v>
      </c>
      <c r="AI70" s="153">
        <f>SUM(D70:AH70)</f>
        <v>10500</v>
      </c>
    </row>
    <row r="71" spans="1:36" ht="16.5" thickBot="1" x14ac:dyDescent="0.3">
      <c r="A71" s="292"/>
      <c r="B71" s="303" t="s">
        <v>116</v>
      </c>
      <c r="C71" s="304"/>
      <c r="D71" s="104"/>
      <c r="E71" s="104"/>
      <c r="F71" s="104">
        <f t="shared" ref="F71" si="21">F52+F54+F56+F58+F60+F62</f>
        <v>0</v>
      </c>
      <c r="G71" s="104">
        <f t="shared" ref="G71:AH71" si="22">G52+G54+G56+G58+G60+G62</f>
        <v>0</v>
      </c>
      <c r="H71" s="104">
        <f t="shared" si="22"/>
        <v>0</v>
      </c>
      <c r="I71" s="104">
        <f t="shared" si="22"/>
        <v>0</v>
      </c>
      <c r="J71" s="104">
        <f t="shared" si="22"/>
        <v>0</v>
      </c>
      <c r="K71" s="104"/>
      <c r="L71" s="104"/>
      <c r="M71" s="104">
        <f t="shared" si="22"/>
        <v>0</v>
      </c>
      <c r="N71" s="104">
        <f t="shared" si="22"/>
        <v>0</v>
      </c>
      <c r="O71" s="104">
        <f t="shared" si="22"/>
        <v>0</v>
      </c>
      <c r="P71" s="104">
        <f t="shared" si="22"/>
        <v>0</v>
      </c>
      <c r="Q71" s="104">
        <f t="shared" si="22"/>
        <v>0</v>
      </c>
      <c r="R71" s="104"/>
      <c r="S71" s="104"/>
      <c r="T71" s="104">
        <f t="shared" si="22"/>
        <v>0</v>
      </c>
      <c r="U71" s="104">
        <f t="shared" si="22"/>
        <v>0</v>
      </c>
      <c r="V71" s="104">
        <f t="shared" si="22"/>
        <v>0</v>
      </c>
      <c r="W71" s="104">
        <f t="shared" si="22"/>
        <v>0</v>
      </c>
      <c r="X71" s="104">
        <f t="shared" si="22"/>
        <v>0</v>
      </c>
      <c r="Y71" s="104"/>
      <c r="Z71" s="104"/>
      <c r="AA71" s="104">
        <f t="shared" si="22"/>
        <v>0</v>
      </c>
      <c r="AB71" s="104">
        <f t="shared" si="22"/>
        <v>0</v>
      </c>
      <c r="AC71" s="104">
        <f t="shared" si="22"/>
        <v>0</v>
      </c>
      <c r="AD71" s="104">
        <f t="shared" si="22"/>
        <v>0</v>
      </c>
      <c r="AE71" s="104">
        <f t="shared" si="22"/>
        <v>0</v>
      </c>
      <c r="AF71" s="104"/>
      <c r="AG71" s="104"/>
      <c r="AH71" s="104">
        <f t="shared" si="22"/>
        <v>0</v>
      </c>
      <c r="AI71" s="149">
        <f t="shared" si="16"/>
        <v>0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36" ht="15.75" x14ac:dyDescent="0.25">
      <c r="A75" s="306"/>
      <c r="B75" s="296"/>
      <c r="C75" s="99" t="s">
        <v>103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36" ht="15.75" x14ac:dyDescent="0.25">
      <c r="A76" s="306"/>
      <c r="B76" s="296"/>
      <c r="C76" s="99" t="s">
        <v>117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 t="shared" ref="AI76:AI94" si="23">SUM(D76:AH76)</f>
        <v>0</v>
      </c>
    </row>
    <row r="77" spans="1:36" ht="15.75" x14ac:dyDescent="0.25">
      <c r="A77" s="306"/>
      <c r="B77" s="296"/>
      <c r="C77" s="99" t="s">
        <v>118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 t="shared" si="23"/>
        <v>0</v>
      </c>
    </row>
    <row r="78" spans="1:36" ht="15.75" x14ac:dyDescent="0.25">
      <c r="A78" s="306"/>
      <c r="B78" s="296"/>
      <c r="C78" s="99" t="s">
        <v>104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 t="shared" si="23"/>
        <v>0</v>
      </c>
    </row>
    <row r="79" spans="1:36" ht="15.75" x14ac:dyDescent="0.25">
      <c r="A79" s="306"/>
      <c r="B79" s="296"/>
      <c r="C79" s="99" t="s">
        <v>105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 t="shared" si="23"/>
        <v>0</v>
      </c>
    </row>
    <row r="80" spans="1:36" ht="15.75" x14ac:dyDescent="0.25">
      <c r="A80" s="306"/>
      <c r="B80" s="296"/>
      <c r="C80" s="99" t="s">
        <v>106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 t="shared" si="23"/>
        <v>0</v>
      </c>
    </row>
    <row r="81" spans="1:36" ht="15.75" x14ac:dyDescent="0.25">
      <c r="A81" s="306"/>
      <c r="B81" s="296"/>
      <c r="C81" s="99" t="s">
        <v>107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 t="shared" si="23"/>
        <v>0</v>
      </c>
    </row>
    <row r="82" spans="1:36" ht="15.75" x14ac:dyDescent="0.25">
      <c r="A82" s="306"/>
      <c r="B82" s="296"/>
      <c r="C82" s="99" t="s">
        <v>108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 t="shared" si="23"/>
        <v>0</v>
      </c>
    </row>
    <row r="83" spans="1:36" ht="15.75" x14ac:dyDescent="0.25">
      <c r="A83" s="306"/>
      <c r="B83" s="296"/>
      <c r="C83" s="99" t="s">
        <v>109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 t="shared" si="23"/>
        <v>0</v>
      </c>
    </row>
    <row r="84" spans="1:36" ht="15.75" x14ac:dyDescent="0.25">
      <c r="A84" s="306"/>
      <c r="B84" s="296"/>
      <c r="C84" s="99" t="s">
        <v>110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 t="shared" si="23"/>
        <v>0</v>
      </c>
    </row>
    <row r="85" spans="1:36" ht="15.75" x14ac:dyDescent="0.25">
      <c r="A85" s="306"/>
      <c r="B85" s="296"/>
      <c r="C85" s="99" t="s">
        <v>111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 t="shared" si="23"/>
        <v>0</v>
      </c>
    </row>
    <row r="86" spans="1:36" ht="15.75" x14ac:dyDescent="0.25">
      <c r="A86" s="306"/>
      <c r="B86" s="296"/>
      <c r="C86" s="99" t="s">
        <v>112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 t="shared" si="23"/>
        <v>0</v>
      </c>
    </row>
    <row r="87" spans="1:36" ht="15.75" x14ac:dyDescent="0.25">
      <c r="A87" s="306"/>
      <c r="B87" s="296"/>
      <c r="C87" s="99" t="s">
        <v>113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 t="shared" si="23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 t="shared" si="23"/>
        <v>0</v>
      </c>
    </row>
    <row r="89" spans="1:36" ht="18.75" x14ac:dyDescent="0.25">
      <c r="A89" s="306"/>
      <c r="B89" s="297" t="s">
        <v>72</v>
      </c>
      <c r="C89" s="298"/>
      <c r="D89" s="271">
        <f>SUM(D74:D85,D88)</f>
        <v>0</v>
      </c>
      <c r="E89" s="271">
        <f t="shared" ref="E89:AH89" si="24">SUM(E74:E85,E88)</f>
        <v>0</v>
      </c>
      <c r="F89" s="271">
        <f t="shared" si="24"/>
        <v>0</v>
      </c>
      <c r="G89" s="271">
        <f t="shared" si="24"/>
        <v>0</v>
      </c>
      <c r="H89" s="271">
        <f t="shared" si="24"/>
        <v>0</v>
      </c>
      <c r="I89" s="271">
        <f t="shared" si="24"/>
        <v>0</v>
      </c>
      <c r="J89" s="271">
        <f t="shared" si="24"/>
        <v>0</v>
      </c>
      <c r="K89" s="271">
        <f t="shared" si="24"/>
        <v>0</v>
      </c>
      <c r="L89" s="271">
        <f t="shared" si="24"/>
        <v>0</v>
      </c>
      <c r="M89" s="271">
        <f t="shared" si="24"/>
        <v>0</v>
      </c>
      <c r="N89" s="271">
        <f t="shared" si="24"/>
        <v>0</v>
      </c>
      <c r="O89" s="271">
        <f t="shared" si="24"/>
        <v>0</v>
      </c>
      <c r="P89" s="271">
        <f t="shared" si="24"/>
        <v>0</v>
      </c>
      <c r="Q89" s="271">
        <f t="shared" si="24"/>
        <v>0</v>
      </c>
      <c r="R89" s="271">
        <f t="shared" si="24"/>
        <v>0</v>
      </c>
      <c r="S89" s="271">
        <f t="shared" si="24"/>
        <v>0</v>
      </c>
      <c r="T89" s="271">
        <f t="shared" si="24"/>
        <v>0</v>
      </c>
      <c r="U89" s="271">
        <f t="shared" si="24"/>
        <v>0</v>
      </c>
      <c r="V89" s="271">
        <f t="shared" si="24"/>
        <v>0</v>
      </c>
      <c r="W89" s="271">
        <f t="shared" si="24"/>
        <v>0</v>
      </c>
      <c r="X89" s="271">
        <f t="shared" si="24"/>
        <v>0</v>
      </c>
      <c r="Y89" s="271">
        <f t="shared" si="24"/>
        <v>0</v>
      </c>
      <c r="Z89" s="271">
        <f t="shared" si="24"/>
        <v>0</v>
      </c>
      <c r="AA89" s="271">
        <f t="shared" si="24"/>
        <v>0</v>
      </c>
      <c r="AB89" s="271">
        <f t="shared" si="24"/>
        <v>0</v>
      </c>
      <c r="AC89" s="271">
        <f t="shared" si="24"/>
        <v>0</v>
      </c>
      <c r="AD89" s="271">
        <f t="shared" si="24"/>
        <v>0</v>
      </c>
      <c r="AE89" s="271">
        <f t="shared" si="24"/>
        <v>0</v>
      </c>
      <c r="AF89" s="271">
        <f t="shared" si="24"/>
        <v>0</v>
      </c>
      <c r="AG89" s="271">
        <f t="shared" si="24"/>
        <v>0</v>
      </c>
      <c r="AH89" s="271">
        <f t="shared" si="24"/>
        <v>0</v>
      </c>
      <c r="AI89" s="150">
        <f t="shared" si="23"/>
        <v>0</v>
      </c>
    </row>
    <row r="90" spans="1:36" ht="18.75" x14ac:dyDescent="0.25">
      <c r="A90" s="306"/>
      <c r="B90" s="299" t="s">
        <v>71</v>
      </c>
      <c r="C90" s="300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 t="shared" si="23"/>
        <v>0</v>
      </c>
    </row>
    <row r="91" spans="1:36" ht="18.75" x14ac:dyDescent="0.25">
      <c r="A91" s="306"/>
      <c r="B91" s="301" t="s">
        <v>115</v>
      </c>
      <c r="C91" s="302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 t="shared" si="23"/>
        <v>9450</v>
      </c>
    </row>
    <row r="92" spans="1:36" ht="18.75" x14ac:dyDescent="0.25">
      <c r="A92" s="306"/>
      <c r="B92" s="301" t="s">
        <v>125</v>
      </c>
      <c r="C92" s="302"/>
      <c r="D92" s="104"/>
      <c r="E92" s="104"/>
      <c r="F92" s="104">
        <f t="shared" ref="F92:AH92" si="25">F91-F90</f>
        <v>450</v>
      </c>
      <c r="G92" s="104">
        <f t="shared" si="25"/>
        <v>450</v>
      </c>
      <c r="H92" s="104">
        <f t="shared" si="25"/>
        <v>450</v>
      </c>
      <c r="I92" s="104">
        <f t="shared" si="25"/>
        <v>450</v>
      </c>
      <c r="J92" s="104">
        <f t="shared" si="25"/>
        <v>450</v>
      </c>
      <c r="K92" s="104"/>
      <c r="L92" s="104"/>
      <c r="M92" s="104">
        <f t="shared" si="25"/>
        <v>450</v>
      </c>
      <c r="N92" s="104">
        <f t="shared" si="25"/>
        <v>450</v>
      </c>
      <c r="O92" s="104">
        <f t="shared" si="25"/>
        <v>450</v>
      </c>
      <c r="P92" s="104">
        <f t="shared" si="25"/>
        <v>450</v>
      </c>
      <c r="Q92" s="104">
        <f t="shared" si="25"/>
        <v>450</v>
      </c>
      <c r="R92" s="104"/>
      <c r="S92" s="104"/>
      <c r="T92" s="104">
        <f t="shared" si="25"/>
        <v>450</v>
      </c>
      <c r="U92" s="104">
        <f t="shared" si="25"/>
        <v>450</v>
      </c>
      <c r="V92" s="104">
        <f t="shared" si="25"/>
        <v>450</v>
      </c>
      <c r="W92" s="104">
        <f t="shared" si="25"/>
        <v>450</v>
      </c>
      <c r="X92" s="104">
        <f t="shared" si="25"/>
        <v>450</v>
      </c>
      <c r="Y92" s="104"/>
      <c r="Z92" s="104"/>
      <c r="AA92" s="104">
        <f t="shared" si="25"/>
        <v>450</v>
      </c>
      <c r="AB92" s="104">
        <f t="shared" si="25"/>
        <v>450</v>
      </c>
      <c r="AC92" s="104">
        <f t="shared" si="25"/>
        <v>450</v>
      </c>
      <c r="AD92" s="104">
        <f t="shared" si="25"/>
        <v>450</v>
      </c>
      <c r="AE92" s="104">
        <f t="shared" si="25"/>
        <v>450</v>
      </c>
      <c r="AF92" s="104"/>
      <c r="AG92" s="104"/>
      <c r="AH92" s="104">
        <f t="shared" si="25"/>
        <v>450</v>
      </c>
      <c r="AI92" s="153">
        <f t="shared" si="23"/>
        <v>9450</v>
      </c>
    </row>
    <row r="93" spans="1:36" ht="18.75" x14ac:dyDescent="0.25">
      <c r="A93" s="306"/>
      <c r="B93" s="301" t="s">
        <v>197</v>
      </c>
      <c r="C93" s="302"/>
      <c r="D93" s="104"/>
      <c r="E93" s="104"/>
      <c r="F93" s="104">
        <f t="shared" ref="F93:AH93" si="26">F91-F89</f>
        <v>450</v>
      </c>
      <c r="G93" s="104">
        <f t="shared" si="26"/>
        <v>450</v>
      </c>
      <c r="H93" s="104">
        <f t="shared" si="26"/>
        <v>450</v>
      </c>
      <c r="I93" s="104">
        <f t="shared" si="26"/>
        <v>450</v>
      </c>
      <c r="J93" s="104">
        <f t="shared" si="26"/>
        <v>450</v>
      </c>
      <c r="K93" s="104"/>
      <c r="L93" s="104"/>
      <c r="M93" s="104">
        <f t="shared" si="26"/>
        <v>450</v>
      </c>
      <c r="N93" s="104">
        <f t="shared" si="26"/>
        <v>450</v>
      </c>
      <c r="O93" s="104">
        <f t="shared" si="26"/>
        <v>450</v>
      </c>
      <c r="P93" s="104">
        <f t="shared" si="26"/>
        <v>450</v>
      </c>
      <c r="Q93" s="104">
        <f t="shared" si="26"/>
        <v>450</v>
      </c>
      <c r="R93" s="104"/>
      <c r="S93" s="104"/>
      <c r="T93" s="104">
        <f t="shared" si="26"/>
        <v>450</v>
      </c>
      <c r="U93" s="104">
        <f t="shared" si="26"/>
        <v>450</v>
      </c>
      <c r="V93" s="104">
        <f t="shared" si="26"/>
        <v>450</v>
      </c>
      <c r="W93" s="104">
        <f t="shared" si="26"/>
        <v>450</v>
      </c>
      <c r="X93" s="104">
        <f t="shared" si="26"/>
        <v>450</v>
      </c>
      <c r="Y93" s="104"/>
      <c r="Z93" s="104"/>
      <c r="AA93" s="104">
        <f t="shared" si="26"/>
        <v>450</v>
      </c>
      <c r="AB93" s="104">
        <f t="shared" si="26"/>
        <v>450</v>
      </c>
      <c r="AC93" s="104">
        <f t="shared" si="26"/>
        <v>450</v>
      </c>
      <c r="AD93" s="104">
        <f t="shared" si="26"/>
        <v>450</v>
      </c>
      <c r="AE93" s="104">
        <f t="shared" si="26"/>
        <v>450</v>
      </c>
      <c r="AF93" s="104"/>
      <c r="AG93" s="104"/>
      <c r="AH93" s="104">
        <f t="shared" si="26"/>
        <v>450</v>
      </c>
      <c r="AI93" s="153">
        <f>SUM(D93:AH93)</f>
        <v>9450</v>
      </c>
    </row>
    <row r="94" spans="1:36" ht="16.5" thickBot="1" x14ac:dyDescent="0.3">
      <c r="A94" s="306"/>
      <c r="B94" s="303" t="s">
        <v>116</v>
      </c>
      <c r="C94" s="304"/>
      <c r="D94" s="104"/>
      <c r="E94" s="104"/>
      <c r="F94" s="104">
        <f t="shared" ref="F94:AH94" si="27">F75+F77+F79+F81+F83+F85</f>
        <v>0</v>
      </c>
      <c r="G94" s="104">
        <f t="shared" si="27"/>
        <v>0</v>
      </c>
      <c r="H94" s="104">
        <f t="shared" si="27"/>
        <v>0</v>
      </c>
      <c r="I94" s="104">
        <f t="shared" si="27"/>
        <v>0</v>
      </c>
      <c r="J94" s="104">
        <f t="shared" si="27"/>
        <v>0</v>
      </c>
      <c r="K94" s="104"/>
      <c r="L94" s="104"/>
      <c r="M94" s="104">
        <f t="shared" si="27"/>
        <v>0</v>
      </c>
      <c r="N94" s="104">
        <f t="shared" si="27"/>
        <v>0</v>
      </c>
      <c r="O94" s="104">
        <f t="shared" si="27"/>
        <v>0</v>
      </c>
      <c r="P94" s="104">
        <f t="shared" si="27"/>
        <v>0</v>
      </c>
      <c r="Q94" s="104">
        <f t="shared" si="27"/>
        <v>0</v>
      </c>
      <c r="R94" s="104"/>
      <c r="S94" s="104"/>
      <c r="T94" s="104">
        <f t="shared" si="27"/>
        <v>0</v>
      </c>
      <c r="U94" s="104">
        <f t="shared" si="27"/>
        <v>0</v>
      </c>
      <c r="V94" s="104">
        <f t="shared" si="27"/>
        <v>0</v>
      </c>
      <c r="W94" s="104">
        <f t="shared" si="27"/>
        <v>0</v>
      </c>
      <c r="X94" s="104">
        <f t="shared" si="27"/>
        <v>0</v>
      </c>
      <c r="Y94" s="104"/>
      <c r="Z94" s="104"/>
      <c r="AA94" s="104">
        <f t="shared" si="27"/>
        <v>0</v>
      </c>
      <c r="AB94" s="104">
        <f t="shared" si="27"/>
        <v>0</v>
      </c>
      <c r="AC94" s="104">
        <f t="shared" si="27"/>
        <v>0</v>
      </c>
      <c r="AD94" s="104">
        <f t="shared" si="27"/>
        <v>0</v>
      </c>
      <c r="AE94" s="104">
        <f t="shared" si="27"/>
        <v>0</v>
      </c>
      <c r="AF94" s="104"/>
      <c r="AG94" s="104"/>
      <c r="AH94" s="104">
        <f t="shared" si="27"/>
        <v>0</v>
      </c>
      <c r="AI94" s="149">
        <f t="shared" si="23"/>
        <v>0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35" ht="15.75" x14ac:dyDescent="0.25">
      <c r="A98" s="292"/>
      <c r="B98" s="296"/>
      <c r="C98" s="99" t="s">
        <v>103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35" ht="15.75" x14ac:dyDescent="0.25">
      <c r="A99" s="292"/>
      <c r="B99" s="296"/>
      <c r="C99" s="99" t="s">
        <v>117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 t="shared" ref="AI99:AI117" si="28">SUM(D99:AH99)</f>
        <v>0</v>
      </c>
    </row>
    <row r="100" spans="1:35" ht="15.75" x14ac:dyDescent="0.25">
      <c r="A100" s="292"/>
      <c r="B100" s="296"/>
      <c r="C100" s="99" t="s">
        <v>118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 t="shared" si="28"/>
        <v>0</v>
      </c>
    </row>
    <row r="101" spans="1:35" ht="15.75" x14ac:dyDescent="0.25">
      <c r="A101" s="292"/>
      <c r="B101" s="296"/>
      <c r="C101" s="99" t="s">
        <v>104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 t="shared" si="28"/>
        <v>0</v>
      </c>
    </row>
    <row r="102" spans="1:35" ht="15.75" x14ac:dyDescent="0.25">
      <c r="A102" s="292"/>
      <c r="B102" s="296"/>
      <c r="C102" s="99" t="s">
        <v>105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 t="shared" si="28"/>
        <v>0</v>
      </c>
    </row>
    <row r="103" spans="1:35" ht="15.75" x14ac:dyDescent="0.25">
      <c r="A103" s="292"/>
      <c r="B103" s="296"/>
      <c r="C103" s="99" t="s">
        <v>106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 t="shared" si="28"/>
        <v>0</v>
      </c>
    </row>
    <row r="104" spans="1:35" ht="15.75" x14ac:dyDescent="0.25">
      <c r="A104" s="292"/>
      <c r="B104" s="296"/>
      <c r="C104" s="99" t="s">
        <v>107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 t="shared" si="28"/>
        <v>0</v>
      </c>
    </row>
    <row r="105" spans="1:35" ht="15.75" x14ac:dyDescent="0.25">
      <c r="A105" s="292"/>
      <c r="B105" s="296"/>
      <c r="C105" s="99" t="s">
        <v>108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 t="shared" si="28"/>
        <v>0</v>
      </c>
    </row>
    <row r="106" spans="1:35" ht="15.75" x14ac:dyDescent="0.25">
      <c r="A106" s="292"/>
      <c r="B106" s="296"/>
      <c r="C106" s="99" t="s">
        <v>109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 t="shared" si="28"/>
        <v>0</v>
      </c>
    </row>
    <row r="107" spans="1:35" ht="15.75" x14ac:dyDescent="0.25">
      <c r="A107" s="292"/>
      <c r="B107" s="296"/>
      <c r="C107" s="99" t="s">
        <v>110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 t="shared" si="28"/>
        <v>0</v>
      </c>
    </row>
    <row r="108" spans="1:35" ht="15.75" x14ac:dyDescent="0.25">
      <c r="A108" s="292"/>
      <c r="B108" s="296"/>
      <c r="C108" s="99" t="s">
        <v>111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 t="shared" si="28"/>
        <v>0</v>
      </c>
    </row>
    <row r="109" spans="1:35" ht="15.75" x14ac:dyDescent="0.25">
      <c r="A109" s="292"/>
      <c r="B109" s="296"/>
      <c r="C109" s="99" t="s">
        <v>112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 t="shared" si="28"/>
        <v>0</v>
      </c>
    </row>
    <row r="110" spans="1:35" ht="15.75" x14ac:dyDescent="0.25">
      <c r="A110" s="292"/>
      <c r="B110" s="296"/>
      <c r="C110" s="99" t="s">
        <v>113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 t="shared" si="28"/>
        <v>0</v>
      </c>
    </row>
    <row r="111" spans="1:35" ht="16.5" thickBot="1" x14ac:dyDescent="0.3">
      <c r="A111" s="292"/>
      <c r="B111" s="296"/>
      <c r="C111" s="100" t="s">
        <v>114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 t="shared" si="28"/>
        <v>0</v>
      </c>
    </row>
    <row r="112" spans="1:35" ht="18.75" x14ac:dyDescent="0.25">
      <c r="A112" s="292"/>
      <c r="B112" s="297" t="s">
        <v>72</v>
      </c>
      <c r="C112" s="298"/>
      <c r="D112" s="271">
        <f>SUM(D97:D108,D111)</f>
        <v>0</v>
      </c>
      <c r="E112" s="271">
        <f t="shared" ref="E112:AH112" si="29">SUM(E97:E108,E111)</f>
        <v>0</v>
      </c>
      <c r="F112" s="271">
        <f t="shared" si="29"/>
        <v>0</v>
      </c>
      <c r="G112" s="271">
        <f t="shared" si="29"/>
        <v>0</v>
      </c>
      <c r="H112" s="271">
        <f t="shared" si="29"/>
        <v>0</v>
      </c>
      <c r="I112" s="271">
        <f t="shared" si="29"/>
        <v>0</v>
      </c>
      <c r="J112" s="271">
        <f t="shared" si="29"/>
        <v>0</v>
      </c>
      <c r="K112" s="271">
        <f t="shared" si="29"/>
        <v>0</v>
      </c>
      <c r="L112" s="271">
        <f t="shared" si="29"/>
        <v>0</v>
      </c>
      <c r="M112" s="271">
        <f t="shared" si="29"/>
        <v>0</v>
      </c>
      <c r="N112" s="271">
        <f t="shared" si="29"/>
        <v>0</v>
      </c>
      <c r="O112" s="271">
        <f t="shared" si="29"/>
        <v>0</v>
      </c>
      <c r="P112" s="271">
        <f t="shared" si="29"/>
        <v>0</v>
      </c>
      <c r="Q112" s="271">
        <f t="shared" si="29"/>
        <v>0</v>
      </c>
      <c r="R112" s="271">
        <f t="shared" si="29"/>
        <v>0</v>
      </c>
      <c r="S112" s="271">
        <f t="shared" si="29"/>
        <v>0</v>
      </c>
      <c r="T112" s="271">
        <f t="shared" si="29"/>
        <v>0</v>
      </c>
      <c r="U112" s="271">
        <f t="shared" si="29"/>
        <v>0</v>
      </c>
      <c r="V112" s="271">
        <f t="shared" si="29"/>
        <v>0</v>
      </c>
      <c r="W112" s="271">
        <f t="shared" si="29"/>
        <v>0</v>
      </c>
      <c r="X112" s="271">
        <f t="shared" si="29"/>
        <v>0</v>
      </c>
      <c r="Y112" s="271">
        <f t="shared" si="29"/>
        <v>0</v>
      </c>
      <c r="Z112" s="271">
        <f t="shared" si="29"/>
        <v>0</v>
      </c>
      <c r="AA112" s="271">
        <f t="shared" si="29"/>
        <v>0</v>
      </c>
      <c r="AB112" s="271">
        <f t="shared" si="29"/>
        <v>0</v>
      </c>
      <c r="AC112" s="271">
        <f t="shared" si="29"/>
        <v>0</v>
      </c>
      <c r="AD112" s="271">
        <f t="shared" si="29"/>
        <v>0</v>
      </c>
      <c r="AE112" s="271">
        <f t="shared" si="29"/>
        <v>0</v>
      </c>
      <c r="AF112" s="271">
        <f t="shared" si="29"/>
        <v>0</v>
      </c>
      <c r="AG112" s="271">
        <f t="shared" si="29"/>
        <v>0</v>
      </c>
      <c r="AH112" s="271">
        <f t="shared" si="29"/>
        <v>0</v>
      </c>
      <c r="AI112" s="150">
        <f t="shared" si="28"/>
        <v>0</v>
      </c>
    </row>
    <row r="113" spans="1:36" ht="18.75" x14ac:dyDescent="0.25">
      <c r="A113" s="292"/>
      <c r="B113" s="299" t="s">
        <v>71</v>
      </c>
      <c r="C113" s="300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 t="shared" si="28"/>
        <v>0</v>
      </c>
    </row>
    <row r="114" spans="1:36" ht="18.75" x14ac:dyDescent="0.25">
      <c r="A114" s="292"/>
      <c r="B114" s="301" t="s">
        <v>115</v>
      </c>
      <c r="C114" s="302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 t="shared" si="28"/>
        <v>8400</v>
      </c>
    </row>
    <row r="115" spans="1:36" ht="18.75" x14ac:dyDescent="0.25">
      <c r="A115" s="292"/>
      <c r="B115" s="301" t="s">
        <v>125</v>
      </c>
      <c r="C115" s="302"/>
      <c r="D115" s="104"/>
      <c r="E115" s="104"/>
      <c r="F115" s="104">
        <f t="shared" ref="F115" si="30">F114-F113</f>
        <v>400</v>
      </c>
      <c r="G115" s="104">
        <f t="shared" ref="G115:AH115" si="31">G114-G113</f>
        <v>400</v>
      </c>
      <c r="H115" s="104">
        <f t="shared" si="31"/>
        <v>400</v>
      </c>
      <c r="I115" s="104">
        <f t="shared" si="31"/>
        <v>400</v>
      </c>
      <c r="J115" s="104">
        <f t="shared" si="31"/>
        <v>400</v>
      </c>
      <c r="K115" s="104"/>
      <c r="L115" s="104"/>
      <c r="M115" s="104">
        <f t="shared" si="31"/>
        <v>400</v>
      </c>
      <c r="N115" s="104">
        <f t="shared" si="31"/>
        <v>400</v>
      </c>
      <c r="O115" s="104">
        <f t="shared" si="31"/>
        <v>400</v>
      </c>
      <c r="P115" s="104">
        <f t="shared" si="31"/>
        <v>400</v>
      </c>
      <c r="Q115" s="104">
        <f t="shared" si="31"/>
        <v>400</v>
      </c>
      <c r="R115" s="104"/>
      <c r="S115" s="104"/>
      <c r="T115" s="104">
        <f t="shared" si="31"/>
        <v>400</v>
      </c>
      <c r="U115" s="104">
        <f t="shared" si="31"/>
        <v>400</v>
      </c>
      <c r="V115" s="104">
        <f t="shared" si="31"/>
        <v>400</v>
      </c>
      <c r="W115" s="104">
        <f t="shared" si="31"/>
        <v>400</v>
      </c>
      <c r="X115" s="104">
        <f t="shared" si="31"/>
        <v>400</v>
      </c>
      <c r="Y115" s="104"/>
      <c r="Z115" s="104"/>
      <c r="AA115" s="104">
        <f t="shared" si="31"/>
        <v>400</v>
      </c>
      <c r="AB115" s="104">
        <f t="shared" si="31"/>
        <v>400</v>
      </c>
      <c r="AC115" s="104">
        <f t="shared" si="31"/>
        <v>400</v>
      </c>
      <c r="AD115" s="104">
        <f t="shared" si="31"/>
        <v>400</v>
      </c>
      <c r="AE115" s="104">
        <f t="shared" si="31"/>
        <v>400</v>
      </c>
      <c r="AF115" s="104"/>
      <c r="AG115" s="104"/>
      <c r="AH115" s="104">
        <f t="shared" si="31"/>
        <v>400</v>
      </c>
      <c r="AI115" s="153">
        <f t="shared" si="28"/>
        <v>8400</v>
      </c>
    </row>
    <row r="116" spans="1:36" ht="18.75" x14ac:dyDescent="0.25">
      <c r="A116" s="292"/>
      <c r="B116" s="301" t="s">
        <v>197</v>
      </c>
      <c r="C116" s="302"/>
      <c r="D116" s="104"/>
      <c r="E116" s="104"/>
      <c r="F116" s="104">
        <f t="shared" ref="F116" si="32">F114-F112</f>
        <v>400</v>
      </c>
      <c r="G116" s="104">
        <f t="shared" ref="G116:AH116" si="33">G114-G112</f>
        <v>400</v>
      </c>
      <c r="H116" s="104">
        <f t="shared" si="33"/>
        <v>400</v>
      </c>
      <c r="I116" s="104">
        <f t="shared" si="33"/>
        <v>400</v>
      </c>
      <c r="J116" s="104">
        <f t="shared" si="33"/>
        <v>400</v>
      </c>
      <c r="K116" s="104"/>
      <c r="L116" s="104"/>
      <c r="M116" s="104">
        <f t="shared" si="33"/>
        <v>400</v>
      </c>
      <c r="N116" s="104">
        <f t="shared" si="33"/>
        <v>400</v>
      </c>
      <c r="O116" s="104">
        <f t="shared" si="33"/>
        <v>400</v>
      </c>
      <c r="P116" s="104">
        <f t="shared" si="33"/>
        <v>400</v>
      </c>
      <c r="Q116" s="104">
        <f t="shared" si="33"/>
        <v>400</v>
      </c>
      <c r="R116" s="104"/>
      <c r="S116" s="104"/>
      <c r="T116" s="104">
        <f t="shared" si="33"/>
        <v>400</v>
      </c>
      <c r="U116" s="104">
        <f t="shared" si="33"/>
        <v>400</v>
      </c>
      <c r="V116" s="104">
        <f t="shared" si="33"/>
        <v>400</v>
      </c>
      <c r="W116" s="104">
        <f t="shared" si="33"/>
        <v>400</v>
      </c>
      <c r="X116" s="104">
        <f t="shared" si="33"/>
        <v>400</v>
      </c>
      <c r="Y116" s="104"/>
      <c r="Z116" s="104"/>
      <c r="AA116" s="104">
        <f t="shared" si="33"/>
        <v>400</v>
      </c>
      <c r="AB116" s="104">
        <f t="shared" si="33"/>
        <v>400</v>
      </c>
      <c r="AC116" s="104">
        <f t="shared" si="33"/>
        <v>400</v>
      </c>
      <c r="AD116" s="104">
        <f t="shared" si="33"/>
        <v>400</v>
      </c>
      <c r="AE116" s="104">
        <f t="shared" si="33"/>
        <v>400</v>
      </c>
      <c r="AF116" s="104"/>
      <c r="AG116" s="104"/>
      <c r="AH116" s="104">
        <f t="shared" si="33"/>
        <v>400</v>
      </c>
      <c r="AI116" s="153">
        <f>SUM(D116:AH116)</f>
        <v>8400</v>
      </c>
    </row>
    <row r="117" spans="1:36" ht="16.5" thickBot="1" x14ac:dyDescent="0.3">
      <c r="A117" s="292"/>
      <c r="B117" s="303" t="s">
        <v>116</v>
      </c>
      <c r="C117" s="304"/>
      <c r="D117" s="104"/>
      <c r="E117" s="104"/>
      <c r="F117" s="104">
        <f t="shared" ref="F117" si="34">F98+F100+F102+F104+F106+F108</f>
        <v>0</v>
      </c>
      <c r="G117" s="104">
        <f t="shared" ref="G117:AH117" si="35">G98+G100+G102+G104+G106+G108</f>
        <v>0</v>
      </c>
      <c r="H117" s="104">
        <f t="shared" si="35"/>
        <v>0</v>
      </c>
      <c r="I117" s="104">
        <f t="shared" si="35"/>
        <v>0</v>
      </c>
      <c r="J117" s="104">
        <f t="shared" si="35"/>
        <v>0</v>
      </c>
      <c r="K117" s="104"/>
      <c r="L117" s="104"/>
      <c r="M117" s="104">
        <f t="shared" si="35"/>
        <v>0</v>
      </c>
      <c r="N117" s="104">
        <f t="shared" si="35"/>
        <v>0</v>
      </c>
      <c r="O117" s="104">
        <f t="shared" si="35"/>
        <v>0</v>
      </c>
      <c r="P117" s="104">
        <f t="shared" si="35"/>
        <v>0</v>
      </c>
      <c r="Q117" s="104">
        <f t="shared" si="35"/>
        <v>0</v>
      </c>
      <c r="R117" s="104"/>
      <c r="S117" s="104"/>
      <c r="T117" s="104">
        <f t="shared" si="35"/>
        <v>0</v>
      </c>
      <c r="U117" s="104">
        <f t="shared" si="35"/>
        <v>0</v>
      </c>
      <c r="V117" s="104">
        <f t="shared" si="35"/>
        <v>0</v>
      </c>
      <c r="W117" s="104">
        <f t="shared" si="35"/>
        <v>0</v>
      </c>
      <c r="X117" s="104">
        <f t="shared" si="35"/>
        <v>0</v>
      </c>
      <c r="Y117" s="104"/>
      <c r="Z117" s="104"/>
      <c r="AA117" s="104">
        <f t="shared" si="35"/>
        <v>0</v>
      </c>
      <c r="AB117" s="104">
        <f t="shared" si="35"/>
        <v>0</v>
      </c>
      <c r="AC117" s="104">
        <f t="shared" si="35"/>
        <v>0</v>
      </c>
      <c r="AD117" s="104">
        <f t="shared" si="35"/>
        <v>0</v>
      </c>
      <c r="AE117" s="104">
        <f t="shared" si="35"/>
        <v>0</v>
      </c>
      <c r="AF117" s="104"/>
      <c r="AG117" s="104"/>
      <c r="AH117" s="104">
        <f t="shared" si="35"/>
        <v>0</v>
      </c>
      <c r="AI117" s="149">
        <f t="shared" si="28"/>
        <v>0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186</v>
      </c>
      <c r="B119" s="310" t="s">
        <v>2</v>
      </c>
      <c r="C119" s="31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36" ht="15.75" x14ac:dyDescent="0.25">
      <c r="A121" s="306"/>
      <c r="B121" s="296"/>
      <c r="C121" s="99" t="s">
        <v>103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36" ht="15.75" x14ac:dyDescent="0.25">
      <c r="A122" s="306"/>
      <c r="B122" s="296"/>
      <c r="C122" s="99" t="s">
        <v>117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36" ht="15.75" x14ac:dyDescent="0.25">
      <c r="A123" s="306"/>
      <c r="B123" s="296"/>
      <c r="C123" s="99" t="s">
        <v>118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 t="shared" ref="AI123:AI140" si="36">SUM(D123:AH123)</f>
        <v>0</v>
      </c>
    </row>
    <row r="124" spans="1:36" ht="15.75" x14ac:dyDescent="0.25">
      <c r="A124" s="306"/>
      <c r="B124" s="296"/>
      <c r="C124" s="99" t="s">
        <v>104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 t="shared" si="36"/>
        <v>0</v>
      </c>
    </row>
    <row r="125" spans="1:36" ht="15.75" x14ac:dyDescent="0.25">
      <c r="A125" s="306"/>
      <c r="B125" s="296"/>
      <c r="C125" s="99" t="s">
        <v>105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 t="shared" si="36"/>
        <v>0</v>
      </c>
    </row>
    <row r="126" spans="1:36" ht="15.75" x14ac:dyDescent="0.25">
      <c r="A126" s="306"/>
      <c r="B126" s="296"/>
      <c r="C126" s="99" t="s">
        <v>106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 t="shared" si="36"/>
        <v>0</v>
      </c>
    </row>
    <row r="127" spans="1:36" ht="15.75" x14ac:dyDescent="0.25">
      <c r="A127" s="306"/>
      <c r="B127" s="296"/>
      <c r="C127" s="99" t="s">
        <v>107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 t="shared" si="36"/>
        <v>0</v>
      </c>
    </row>
    <row r="128" spans="1:36" ht="15.75" x14ac:dyDescent="0.25">
      <c r="A128" s="306"/>
      <c r="B128" s="296"/>
      <c r="C128" s="99" t="s">
        <v>108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 t="shared" si="36"/>
        <v>0</v>
      </c>
    </row>
    <row r="129" spans="1:39" ht="15.75" x14ac:dyDescent="0.25">
      <c r="A129" s="306"/>
      <c r="B129" s="296"/>
      <c r="C129" s="99" t="s">
        <v>109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 t="shared" si="36"/>
        <v>0</v>
      </c>
    </row>
    <row r="130" spans="1:39" ht="15.75" x14ac:dyDescent="0.25">
      <c r="A130" s="306"/>
      <c r="B130" s="296"/>
      <c r="C130" s="99" t="s">
        <v>110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 t="shared" si="36"/>
        <v>0</v>
      </c>
    </row>
    <row r="131" spans="1:39" ht="15.75" x14ac:dyDescent="0.25">
      <c r="A131" s="306"/>
      <c r="B131" s="296"/>
      <c r="C131" s="99" t="s">
        <v>111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 t="shared" si="36"/>
        <v>0</v>
      </c>
    </row>
    <row r="132" spans="1:39" ht="15.75" x14ac:dyDescent="0.25">
      <c r="A132" s="306"/>
      <c r="B132" s="296"/>
      <c r="C132" s="99" t="s">
        <v>112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 t="shared" si="36"/>
        <v>0</v>
      </c>
    </row>
    <row r="133" spans="1:39" ht="15.75" x14ac:dyDescent="0.25">
      <c r="A133" s="306"/>
      <c r="B133" s="296"/>
      <c r="C133" s="99" t="s">
        <v>113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 t="shared" si="36"/>
        <v>0</v>
      </c>
    </row>
    <row r="134" spans="1:39" ht="16.5" thickBot="1" x14ac:dyDescent="0.3">
      <c r="A134" s="306"/>
      <c r="B134" s="296"/>
      <c r="C134" s="100" t="s">
        <v>114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 t="shared" si="36"/>
        <v>0</v>
      </c>
    </row>
    <row r="135" spans="1:39" ht="18.75" x14ac:dyDescent="0.25">
      <c r="A135" s="306"/>
      <c r="B135" s="297" t="s">
        <v>72</v>
      </c>
      <c r="C135" s="298"/>
      <c r="D135" s="271">
        <f>SUM(D120:D131,D134)</f>
        <v>0</v>
      </c>
      <c r="E135" s="271">
        <f t="shared" ref="E135:AH135" si="37">SUM(E120:E131,E134)</f>
        <v>0</v>
      </c>
      <c r="F135" s="271">
        <f t="shared" si="37"/>
        <v>0</v>
      </c>
      <c r="G135" s="271">
        <f t="shared" si="37"/>
        <v>0</v>
      </c>
      <c r="H135" s="271">
        <f t="shared" si="37"/>
        <v>0</v>
      </c>
      <c r="I135" s="271">
        <f t="shared" si="37"/>
        <v>0</v>
      </c>
      <c r="J135" s="271">
        <f t="shared" si="37"/>
        <v>0</v>
      </c>
      <c r="K135" s="271">
        <f t="shared" si="37"/>
        <v>0</v>
      </c>
      <c r="L135" s="271">
        <f t="shared" si="37"/>
        <v>0</v>
      </c>
      <c r="M135" s="271">
        <f t="shared" si="37"/>
        <v>0</v>
      </c>
      <c r="N135" s="271">
        <f t="shared" si="37"/>
        <v>0</v>
      </c>
      <c r="O135" s="271">
        <f t="shared" si="37"/>
        <v>0</v>
      </c>
      <c r="P135" s="271">
        <f t="shared" si="37"/>
        <v>0</v>
      </c>
      <c r="Q135" s="271">
        <f t="shared" si="37"/>
        <v>0</v>
      </c>
      <c r="R135" s="271">
        <f t="shared" si="37"/>
        <v>0</v>
      </c>
      <c r="S135" s="271">
        <f t="shared" si="37"/>
        <v>0</v>
      </c>
      <c r="T135" s="271">
        <f t="shared" si="37"/>
        <v>0</v>
      </c>
      <c r="U135" s="271">
        <f t="shared" si="37"/>
        <v>0</v>
      </c>
      <c r="V135" s="271">
        <f t="shared" si="37"/>
        <v>0</v>
      </c>
      <c r="W135" s="271">
        <f t="shared" si="37"/>
        <v>0</v>
      </c>
      <c r="X135" s="271">
        <f t="shared" si="37"/>
        <v>0</v>
      </c>
      <c r="Y135" s="271">
        <f t="shared" si="37"/>
        <v>0</v>
      </c>
      <c r="Z135" s="271">
        <f t="shared" si="37"/>
        <v>0</v>
      </c>
      <c r="AA135" s="271">
        <f t="shared" si="37"/>
        <v>0</v>
      </c>
      <c r="AB135" s="271">
        <f t="shared" si="37"/>
        <v>0</v>
      </c>
      <c r="AC135" s="271">
        <f t="shared" si="37"/>
        <v>0</v>
      </c>
      <c r="AD135" s="271">
        <f t="shared" si="37"/>
        <v>0</v>
      </c>
      <c r="AE135" s="271">
        <f t="shared" si="37"/>
        <v>0</v>
      </c>
      <c r="AF135" s="271">
        <f t="shared" si="37"/>
        <v>0</v>
      </c>
      <c r="AG135" s="271">
        <f t="shared" si="37"/>
        <v>0</v>
      </c>
      <c r="AH135" s="271">
        <f t="shared" si="37"/>
        <v>0</v>
      </c>
      <c r="AI135" s="150">
        <f t="shared" si="36"/>
        <v>0</v>
      </c>
      <c r="AM135">
        <v>2</v>
      </c>
    </row>
    <row r="136" spans="1:39" ht="18.75" x14ac:dyDescent="0.25">
      <c r="A136" s="306"/>
      <c r="B136" s="299" t="s">
        <v>71</v>
      </c>
      <c r="C136" s="300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 t="shared" si="36"/>
        <v>0</v>
      </c>
    </row>
    <row r="137" spans="1:39" ht="18.75" x14ac:dyDescent="0.25">
      <c r="A137" s="306"/>
      <c r="B137" s="301" t="s">
        <v>115</v>
      </c>
      <c r="C137" s="302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 t="shared" si="36"/>
        <v>8400</v>
      </c>
    </row>
    <row r="138" spans="1:39" ht="18.75" x14ac:dyDescent="0.25">
      <c r="A138" s="306"/>
      <c r="B138" s="301" t="s">
        <v>125</v>
      </c>
      <c r="C138" s="302"/>
      <c r="D138" s="104"/>
      <c r="E138" s="104"/>
      <c r="F138" s="104">
        <f t="shared" ref="F138:AH138" si="38">F137-F136</f>
        <v>400</v>
      </c>
      <c r="G138" s="104">
        <f t="shared" si="38"/>
        <v>400</v>
      </c>
      <c r="H138" s="104">
        <f t="shared" si="38"/>
        <v>400</v>
      </c>
      <c r="I138" s="104">
        <f t="shared" si="38"/>
        <v>400</v>
      </c>
      <c r="J138" s="104">
        <f t="shared" si="38"/>
        <v>400</v>
      </c>
      <c r="K138" s="104"/>
      <c r="L138" s="104"/>
      <c r="M138" s="104">
        <f t="shared" si="38"/>
        <v>400</v>
      </c>
      <c r="N138" s="104">
        <f t="shared" si="38"/>
        <v>400</v>
      </c>
      <c r="O138" s="104">
        <f t="shared" si="38"/>
        <v>400</v>
      </c>
      <c r="P138" s="104">
        <f t="shared" si="38"/>
        <v>400</v>
      </c>
      <c r="Q138" s="104">
        <f t="shared" si="38"/>
        <v>400</v>
      </c>
      <c r="R138" s="104"/>
      <c r="S138" s="104"/>
      <c r="T138" s="104">
        <f t="shared" si="38"/>
        <v>400</v>
      </c>
      <c r="U138" s="104">
        <f t="shared" si="38"/>
        <v>400</v>
      </c>
      <c r="V138" s="104">
        <f t="shared" si="38"/>
        <v>400</v>
      </c>
      <c r="W138" s="104">
        <f t="shared" si="38"/>
        <v>400</v>
      </c>
      <c r="X138" s="104">
        <f t="shared" si="38"/>
        <v>400</v>
      </c>
      <c r="Y138" s="104"/>
      <c r="Z138" s="104"/>
      <c r="AA138" s="104">
        <f t="shared" si="38"/>
        <v>400</v>
      </c>
      <c r="AB138" s="104">
        <f t="shared" si="38"/>
        <v>400</v>
      </c>
      <c r="AC138" s="104">
        <f t="shared" si="38"/>
        <v>400</v>
      </c>
      <c r="AD138" s="104">
        <f t="shared" si="38"/>
        <v>400</v>
      </c>
      <c r="AE138" s="104">
        <f t="shared" si="38"/>
        <v>400</v>
      </c>
      <c r="AF138" s="104"/>
      <c r="AG138" s="104"/>
      <c r="AH138" s="104">
        <f t="shared" si="38"/>
        <v>400</v>
      </c>
      <c r="AI138" s="153">
        <f t="shared" si="36"/>
        <v>8400</v>
      </c>
    </row>
    <row r="139" spans="1:39" ht="18.75" x14ac:dyDescent="0.25">
      <c r="A139" s="306"/>
      <c r="B139" s="301" t="s">
        <v>197</v>
      </c>
      <c r="C139" s="302"/>
      <c r="D139" s="104"/>
      <c r="E139" s="104"/>
      <c r="F139" s="104">
        <f t="shared" ref="F139:AH139" si="39">F137-F135</f>
        <v>400</v>
      </c>
      <c r="G139" s="104">
        <f t="shared" si="39"/>
        <v>400</v>
      </c>
      <c r="H139" s="104">
        <f t="shared" si="39"/>
        <v>400</v>
      </c>
      <c r="I139" s="104">
        <f t="shared" si="39"/>
        <v>400</v>
      </c>
      <c r="J139" s="104">
        <f t="shared" si="39"/>
        <v>400</v>
      </c>
      <c r="K139" s="104"/>
      <c r="L139" s="104"/>
      <c r="M139" s="104">
        <f t="shared" si="39"/>
        <v>400</v>
      </c>
      <c r="N139" s="104">
        <f t="shared" si="39"/>
        <v>400</v>
      </c>
      <c r="O139" s="104">
        <f t="shared" si="39"/>
        <v>400</v>
      </c>
      <c r="P139" s="104">
        <f t="shared" si="39"/>
        <v>400</v>
      </c>
      <c r="Q139" s="104">
        <f t="shared" si="39"/>
        <v>400</v>
      </c>
      <c r="R139" s="104"/>
      <c r="S139" s="104"/>
      <c r="T139" s="104">
        <f t="shared" si="39"/>
        <v>400</v>
      </c>
      <c r="U139" s="104">
        <f t="shared" si="39"/>
        <v>400</v>
      </c>
      <c r="V139" s="104">
        <f t="shared" si="39"/>
        <v>400</v>
      </c>
      <c r="W139" s="104">
        <f t="shared" si="39"/>
        <v>400</v>
      </c>
      <c r="X139" s="104">
        <f t="shared" si="39"/>
        <v>400</v>
      </c>
      <c r="Y139" s="104"/>
      <c r="Z139" s="104"/>
      <c r="AA139" s="104">
        <f t="shared" si="39"/>
        <v>400</v>
      </c>
      <c r="AB139" s="104">
        <f t="shared" si="39"/>
        <v>400</v>
      </c>
      <c r="AC139" s="104">
        <f t="shared" si="39"/>
        <v>400</v>
      </c>
      <c r="AD139" s="104">
        <f t="shared" si="39"/>
        <v>400</v>
      </c>
      <c r="AE139" s="104">
        <f t="shared" si="39"/>
        <v>400</v>
      </c>
      <c r="AF139" s="104"/>
      <c r="AG139" s="104"/>
      <c r="AH139" s="104">
        <f t="shared" si="39"/>
        <v>400</v>
      </c>
      <c r="AI139" s="153">
        <f>SUM(D139:AH139)</f>
        <v>8400</v>
      </c>
    </row>
    <row r="140" spans="1:39" ht="16.5" thickBot="1" x14ac:dyDescent="0.3">
      <c r="A140" s="306"/>
      <c r="B140" s="303" t="s">
        <v>116</v>
      </c>
      <c r="C140" s="304"/>
      <c r="D140" s="104"/>
      <c r="E140" s="104"/>
      <c r="F140" s="104">
        <f t="shared" ref="F140:AH140" si="40">F121+F123+F125+F127+F129+F131</f>
        <v>0</v>
      </c>
      <c r="G140" s="104">
        <f t="shared" si="40"/>
        <v>0</v>
      </c>
      <c r="H140" s="104">
        <f t="shared" si="40"/>
        <v>0</v>
      </c>
      <c r="I140" s="104">
        <f t="shared" si="40"/>
        <v>0</v>
      </c>
      <c r="J140" s="104">
        <f t="shared" si="40"/>
        <v>0</v>
      </c>
      <c r="K140" s="104"/>
      <c r="L140" s="104"/>
      <c r="M140" s="104">
        <f t="shared" si="40"/>
        <v>0</v>
      </c>
      <c r="N140" s="104">
        <f t="shared" si="40"/>
        <v>0</v>
      </c>
      <c r="O140" s="104">
        <f t="shared" si="40"/>
        <v>0</v>
      </c>
      <c r="P140" s="104">
        <f t="shared" si="40"/>
        <v>0</v>
      </c>
      <c r="Q140" s="104">
        <f t="shared" si="40"/>
        <v>0</v>
      </c>
      <c r="R140" s="104"/>
      <c r="S140" s="104"/>
      <c r="T140" s="104">
        <f t="shared" si="40"/>
        <v>0</v>
      </c>
      <c r="U140" s="104">
        <f t="shared" si="40"/>
        <v>0</v>
      </c>
      <c r="V140" s="104">
        <f t="shared" si="40"/>
        <v>0</v>
      </c>
      <c r="W140" s="104">
        <f t="shared" si="40"/>
        <v>0</v>
      </c>
      <c r="X140" s="104">
        <f t="shared" si="40"/>
        <v>0</v>
      </c>
      <c r="Y140" s="104"/>
      <c r="Z140" s="104"/>
      <c r="AA140" s="104">
        <f t="shared" si="40"/>
        <v>0</v>
      </c>
      <c r="AB140" s="104">
        <f t="shared" si="40"/>
        <v>0</v>
      </c>
      <c r="AC140" s="104">
        <f t="shared" si="40"/>
        <v>0</v>
      </c>
      <c r="AD140" s="104">
        <f t="shared" si="40"/>
        <v>0</v>
      </c>
      <c r="AE140" s="104">
        <f t="shared" si="40"/>
        <v>0</v>
      </c>
      <c r="AF140" s="104"/>
      <c r="AG140" s="104"/>
      <c r="AH140" s="104">
        <f t="shared" si="40"/>
        <v>0</v>
      </c>
      <c r="AI140" s="149">
        <f t="shared" si="36"/>
        <v>0</v>
      </c>
    </row>
    <row r="141" spans="1:39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9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39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39" ht="15.75" x14ac:dyDescent="0.25">
      <c r="A144" s="292"/>
      <c r="B144" s="296"/>
      <c r="C144" s="99" t="s">
        <v>103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35" ht="15.75" x14ac:dyDescent="0.25">
      <c r="A145" s="292"/>
      <c r="B145" s="296"/>
      <c r="C145" s="99" t="s">
        <v>117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 t="shared" ref="AI145:AI163" si="41">SUM(D145:AH145)</f>
        <v>0</v>
      </c>
    </row>
    <row r="146" spans="1:35" ht="15.75" x14ac:dyDescent="0.25">
      <c r="A146" s="292"/>
      <c r="B146" s="296"/>
      <c r="C146" s="99" t="s">
        <v>118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 t="shared" si="41"/>
        <v>0</v>
      </c>
    </row>
    <row r="147" spans="1:35" ht="15.75" x14ac:dyDescent="0.25">
      <c r="A147" s="292"/>
      <c r="B147" s="296"/>
      <c r="C147" s="99" t="s">
        <v>104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 t="shared" si="41"/>
        <v>0</v>
      </c>
    </row>
    <row r="148" spans="1:35" ht="15.75" x14ac:dyDescent="0.25">
      <c r="A148" s="292"/>
      <c r="B148" s="296"/>
      <c r="C148" s="99" t="s">
        <v>105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 t="shared" si="41"/>
        <v>0</v>
      </c>
    </row>
    <row r="149" spans="1:35" ht="15.75" x14ac:dyDescent="0.25">
      <c r="A149" s="292"/>
      <c r="B149" s="296"/>
      <c r="C149" s="99" t="s">
        <v>106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 t="shared" si="41"/>
        <v>0</v>
      </c>
    </row>
    <row r="150" spans="1:35" ht="15.75" x14ac:dyDescent="0.25">
      <c r="A150" s="292"/>
      <c r="B150" s="296"/>
      <c r="C150" s="99" t="s">
        <v>107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 t="shared" si="41"/>
        <v>0</v>
      </c>
    </row>
    <row r="151" spans="1:35" ht="15.75" x14ac:dyDescent="0.25">
      <c r="A151" s="292"/>
      <c r="B151" s="296"/>
      <c r="C151" s="99" t="s">
        <v>108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 t="shared" si="41"/>
        <v>0</v>
      </c>
    </row>
    <row r="152" spans="1:35" ht="15.75" x14ac:dyDescent="0.25">
      <c r="A152" s="292"/>
      <c r="B152" s="296"/>
      <c r="C152" s="99" t="s">
        <v>109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 t="shared" si="41"/>
        <v>0</v>
      </c>
    </row>
    <row r="153" spans="1:35" ht="15.75" x14ac:dyDescent="0.25">
      <c r="A153" s="292"/>
      <c r="B153" s="296"/>
      <c r="C153" s="99" t="s">
        <v>110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 t="shared" si="41"/>
        <v>0</v>
      </c>
    </row>
    <row r="154" spans="1:35" ht="15.75" x14ac:dyDescent="0.25">
      <c r="A154" s="292"/>
      <c r="B154" s="296"/>
      <c r="C154" s="99" t="s">
        <v>111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 t="shared" si="41"/>
        <v>0</v>
      </c>
    </row>
    <row r="155" spans="1:35" ht="15.75" x14ac:dyDescent="0.25">
      <c r="A155" s="292"/>
      <c r="B155" s="296"/>
      <c r="C155" s="99" t="s">
        <v>112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 t="shared" si="41"/>
        <v>0</v>
      </c>
    </row>
    <row r="156" spans="1:35" ht="15.75" x14ac:dyDescent="0.25">
      <c r="A156" s="292"/>
      <c r="B156" s="296"/>
      <c r="C156" s="99" t="s">
        <v>113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 t="shared" si="41"/>
        <v>0</v>
      </c>
    </row>
    <row r="157" spans="1:35" ht="16.5" thickBot="1" x14ac:dyDescent="0.3">
      <c r="A157" s="292"/>
      <c r="B157" s="296"/>
      <c r="C157" s="100" t="s">
        <v>114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 t="shared" si="41"/>
        <v>0</v>
      </c>
    </row>
    <row r="158" spans="1:35" ht="18.75" x14ac:dyDescent="0.25">
      <c r="A158" s="292"/>
      <c r="B158" s="297" t="s">
        <v>72</v>
      </c>
      <c r="C158" s="298"/>
      <c r="D158" s="271">
        <f>SUM(D143:D154,D157)</f>
        <v>0</v>
      </c>
      <c r="E158" s="271">
        <f t="shared" ref="E158:AH158" si="42">SUM(E143:E154,E157)</f>
        <v>0</v>
      </c>
      <c r="F158" s="271">
        <f t="shared" si="42"/>
        <v>0</v>
      </c>
      <c r="G158" s="271">
        <f t="shared" si="42"/>
        <v>0</v>
      </c>
      <c r="H158" s="271">
        <f t="shared" si="42"/>
        <v>0</v>
      </c>
      <c r="I158" s="271">
        <f t="shared" si="42"/>
        <v>0</v>
      </c>
      <c r="J158" s="271">
        <f t="shared" si="42"/>
        <v>0</v>
      </c>
      <c r="K158" s="271">
        <f t="shared" si="42"/>
        <v>0</v>
      </c>
      <c r="L158" s="271">
        <f t="shared" si="42"/>
        <v>0</v>
      </c>
      <c r="M158" s="271">
        <f t="shared" si="42"/>
        <v>0</v>
      </c>
      <c r="N158" s="271">
        <f t="shared" si="42"/>
        <v>0</v>
      </c>
      <c r="O158" s="271">
        <f t="shared" si="42"/>
        <v>0</v>
      </c>
      <c r="P158" s="271">
        <f t="shared" si="42"/>
        <v>0</v>
      </c>
      <c r="Q158" s="271">
        <f t="shared" si="42"/>
        <v>0</v>
      </c>
      <c r="R158" s="271">
        <f t="shared" si="42"/>
        <v>0</v>
      </c>
      <c r="S158" s="271">
        <f t="shared" si="42"/>
        <v>0</v>
      </c>
      <c r="T158" s="271">
        <f t="shared" si="42"/>
        <v>0</v>
      </c>
      <c r="U158" s="271">
        <f t="shared" si="42"/>
        <v>0</v>
      </c>
      <c r="V158" s="271">
        <f t="shared" si="42"/>
        <v>0</v>
      </c>
      <c r="W158" s="271">
        <f t="shared" si="42"/>
        <v>0</v>
      </c>
      <c r="X158" s="271">
        <f t="shared" si="42"/>
        <v>0</v>
      </c>
      <c r="Y158" s="271">
        <f t="shared" si="42"/>
        <v>0</v>
      </c>
      <c r="Z158" s="271">
        <f t="shared" si="42"/>
        <v>0</v>
      </c>
      <c r="AA158" s="271">
        <f t="shared" si="42"/>
        <v>0</v>
      </c>
      <c r="AB158" s="271">
        <f t="shared" si="42"/>
        <v>0</v>
      </c>
      <c r="AC158" s="271">
        <f t="shared" si="42"/>
        <v>0</v>
      </c>
      <c r="AD158" s="271">
        <f t="shared" si="42"/>
        <v>0</v>
      </c>
      <c r="AE158" s="271">
        <f t="shared" si="42"/>
        <v>0</v>
      </c>
      <c r="AF158" s="271">
        <f t="shared" si="42"/>
        <v>0</v>
      </c>
      <c r="AG158" s="271">
        <f t="shared" si="42"/>
        <v>0</v>
      </c>
      <c r="AH158" s="271">
        <f t="shared" si="42"/>
        <v>0</v>
      </c>
      <c r="AI158" s="150">
        <f t="shared" si="41"/>
        <v>0</v>
      </c>
    </row>
    <row r="159" spans="1:35" ht="18.75" x14ac:dyDescent="0.25">
      <c r="A159" s="292"/>
      <c r="B159" s="299" t="s">
        <v>71</v>
      </c>
      <c r="C159" s="300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 t="shared" si="41"/>
        <v>0</v>
      </c>
    </row>
    <row r="160" spans="1:35" ht="18.75" x14ac:dyDescent="0.25">
      <c r="A160" s="292"/>
      <c r="B160" s="301" t="s">
        <v>115</v>
      </c>
      <c r="C160" s="302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 t="shared" si="41"/>
        <v>8400</v>
      </c>
    </row>
    <row r="161" spans="1:36" ht="18.75" x14ac:dyDescent="0.25">
      <c r="A161" s="292"/>
      <c r="B161" s="301" t="s">
        <v>125</v>
      </c>
      <c r="C161" s="302"/>
      <c r="D161" s="104"/>
      <c r="E161" s="104"/>
      <c r="F161" s="104">
        <f t="shared" ref="F161" si="43">F160-F159</f>
        <v>400</v>
      </c>
      <c r="G161" s="104">
        <f t="shared" ref="G161:AH161" si="44">G160-G159</f>
        <v>400</v>
      </c>
      <c r="H161" s="104">
        <f t="shared" si="44"/>
        <v>400</v>
      </c>
      <c r="I161" s="104">
        <f t="shared" si="44"/>
        <v>400</v>
      </c>
      <c r="J161" s="104">
        <f t="shared" si="44"/>
        <v>400</v>
      </c>
      <c r="K161" s="104"/>
      <c r="L161" s="104"/>
      <c r="M161" s="104">
        <f t="shared" si="44"/>
        <v>400</v>
      </c>
      <c r="N161" s="104">
        <f t="shared" si="44"/>
        <v>400</v>
      </c>
      <c r="O161" s="104">
        <f t="shared" si="44"/>
        <v>400</v>
      </c>
      <c r="P161" s="104">
        <f t="shared" si="44"/>
        <v>400</v>
      </c>
      <c r="Q161" s="104">
        <f t="shared" si="44"/>
        <v>400</v>
      </c>
      <c r="R161" s="104"/>
      <c r="S161" s="104"/>
      <c r="T161" s="104">
        <f t="shared" si="44"/>
        <v>400</v>
      </c>
      <c r="U161" s="104">
        <f t="shared" si="44"/>
        <v>400</v>
      </c>
      <c r="V161" s="104">
        <f t="shared" si="44"/>
        <v>400</v>
      </c>
      <c r="W161" s="104">
        <f t="shared" si="44"/>
        <v>400</v>
      </c>
      <c r="X161" s="104">
        <f t="shared" si="44"/>
        <v>400</v>
      </c>
      <c r="Y161" s="104"/>
      <c r="Z161" s="104"/>
      <c r="AA161" s="104">
        <f t="shared" si="44"/>
        <v>400</v>
      </c>
      <c r="AB161" s="104">
        <f t="shared" si="44"/>
        <v>400</v>
      </c>
      <c r="AC161" s="104">
        <f t="shared" si="44"/>
        <v>400</v>
      </c>
      <c r="AD161" s="104">
        <f t="shared" si="44"/>
        <v>400</v>
      </c>
      <c r="AE161" s="104">
        <f t="shared" si="44"/>
        <v>400</v>
      </c>
      <c r="AF161" s="104"/>
      <c r="AG161" s="104"/>
      <c r="AH161" s="104">
        <f t="shared" si="44"/>
        <v>400</v>
      </c>
      <c r="AI161" s="153">
        <f t="shared" si="41"/>
        <v>8400</v>
      </c>
    </row>
    <row r="162" spans="1:36" ht="18.75" x14ac:dyDescent="0.25">
      <c r="A162" s="292"/>
      <c r="B162" s="301" t="s">
        <v>197</v>
      </c>
      <c r="C162" s="302"/>
      <c r="D162" s="104"/>
      <c r="E162" s="104"/>
      <c r="F162" s="104">
        <f t="shared" ref="F162" si="45">F160-F158</f>
        <v>400</v>
      </c>
      <c r="G162" s="104">
        <f t="shared" ref="G162:AH162" si="46">G160-G158</f>
        <v>400</v>
      </c>
      <c r="H162" s="104">
        <f t="shared" si="46"/>
        <v>400</v>
      </c>
      <c r="I162" s="104">
        <f t="shared" si="46"/>
        <v>400</v>
      </c>
      <c r="J162" s="104">
        <f t="shared" si="46"/>
        <v>400</v>
      </c>
      <c r="K162" s="104"/>
      <c r="L162" s="104"/>
      <c r="M162" s="104">
        <f t="shared" si="46"/>
        <v>400</v>
      </c>
      <c r="N162" s="104">
        <f t="shared" si="46"/>
        <v>400</v>
      </c>
      <c r="O162" s="104">
        <f t="shared" si="46"/>
        <v>400</v>
      </c>
      <c r="P162" s="104">
        <f t="shared" si="46"/>
        <v>400</v>
      </c>
      <c r="Q162" s="104">
        <f t="shared" si="46"/>
        <v>400</v>
      </c>
      <c r="R162" s="104"/>
      <c r="S162" s="104"/>
      <c r="T162" s="104">
        <f t="shared" si="46"/>
        <v>400</v>
      </c>
      <c r="U162" s="104">
        <f t="shared" si="46"/>
        <v>400</v>
      </c>
      <c r="V162" s="104">
        <f t="shared" si="46"/>
        <v>400</v>
      </c>
      <c r="W162" s="104">
        <f t="shared" si="46"/>
        <v>400</v>
      </c>
      <c r="X162" s="104">
        <f t="shared" si="46"/>
        <v>400</v>
      </c>
      <c r="Y162" s="104"/>
      <c r="Z162" s="104"/>
      <c r="AA162" s="104">
        <f t="shared" si="46"/>
        <v>400</v>
      </c>
      <c r="AB162" s="104">
        <f t="shared" si="46"/>
        <v>400</v>
      </c>
      <c r="AC162" s="104">
        <f t="shared" si="46"/>
        <v>400</v>
      </c>
      <c r="AD162" s="104">
        <f t="shared" si="46"/>
        <v>400</v>
      </c>
      <c r="AE162" s="104">
        <f t="shared" si="46"/>
        <v>400</v>
      </c>
      <c r="AF162" s="104"/>
      <c r="AG162" s="104"/>
      <c r="AH162" s="104">
        <f t="shared" si="46"/>
        <v>400</v>
      </c>
      <c r="AI162" s="153">
        <f>SUM(D162:AH162)</f>
        <v>8400</v>
      </c>
    </row>
    <row r="163" spans="1:36" ht="16.5" thickBot="1" x14ac:dyDescent="0.3">
      <c r="A163" s="292"/>
      <c r="B163" s="303" t="s">
        <v>116</v>
      </c>
      <c r="C163" s="304"/>
      <c r="D163" s="104"/>
      <c r="E163" s="104"/>
      <c r="F163" s="104">
        <f t="shared" ref="F163" si="47">F144+F146+F148+F150+F152+F154</f>
        <v>0</v>
      </c>
      <c r="G163" s="104">
        <f t="shared" ref="G163:AH163" si="48">G144+G146+G148+G150+G152+G154</f>
        <v>0</v>
      </c>
      <c r="H163" s="104">
        <f t="shared" si="48"/>
        <v>0</v>
      </c>
      <c r="I163" s="104">
        <f t="shared" si="48"/>
        <v>0</v>
      </c>
      <c r="J163" s="104">
        <f t="shared" si="48"/>
        <v>0</v>
      </c>
      <c r="K163" s="104"/>
      <c r="L163" s="104"/>
      <c r="M163" s="104">
        <f t="shared" si="48"/>
        <v>0</v>
      </c>
      <c r="N163" s="104">
        <f t="shared" si="48"/>
        <v>0</v>
      </c>
      <c r="O163" s="104">
        <f t="shared" si="48"/>
        <v>0</v>
      </c>
      <c r="P163" s="104">
        <f t="shared" si="48"/>
        <v>0</v>
      </c>
      <c r="Q163" s="104">
        <f t="shared" si="48"/>
        <v>0</v>
      </c>
      <c r="R163" s="104"/>
      <c r="S163" s="104"/>
      <c r="T163" s="104">
        <f t="shared" si="48"/>
        <v>0</v>
      </c>
      <c r="U163" s="104">
        <f t="shared" si="48"/>
        <v>0</v>
      </c>
      <c r="V163" s="104">
        <f t="shared" si="48"/>
        <v>0</v>
      </c>
      <c r="W163" s="104">
        <f t="shared" si="48"/>
        <v>0</v>
      </c>
      <c r="X163" s="104">
        <f t="shared" si="48"/>
        <v>0</v>
      </c>
      <c r="Y163" s="104"/>
      <c r="Z163" s="104"/>
      <c r="AA163" s="104">
        <f t="shared" si="48"/>
        <v>0</v>
      </c>
      <c r="AB163" s="104">
        <f t="shared" si="48"/>
        <v>0</v>
      </c>
      <c r="AC163" s="104">
        <f t="shared" si="48"/>
        <v>0</v>
      </c>
      <c r="AD163" s="104">
        <f t="shared" si="48"/>
        <v>0</v>
      </c>
      <c r="AE163" s="104">
        <f t="shared" si="48"/>
        <v>0</v>
      </c>
      <c r="AF163" s="104"/>
      <c r="AG163" s="104"/>
      <c r="AH163" s="104">
        <f t="shared" si="48"/>
        <v>0</v>
      </c>
      <c r="AI163" s="149">
        <f t="shared" si="41"/>
        <v>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170</v>
      </c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36" ht="15.75" x14ac:dyDescent="0.25">
      <c r="A167" s="313"/>
      <c r="B167" s="296"/>
      <c r="C167" s="99" t="s">
        <v>103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36" ht="15.75" x14ac:dyDescent="0.25">
      <c r="A168" s="313"/>
      <c r="B168" s="296"/>
      <c r="C168" s="99" t="s">
        <v>117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 t="shared" ref="AI168:AI186" si="49">SUM(D168:AH168)</f>
        <v>0</v>
      </c>
    </row>
    <row r="169" spans="1:36" ht="15.75" x14ac:dyDescent="0.25">
      <c r="A169" s="313"/>
      <c r="B169" s="296"/>
      <c r="C169" s="99" t="s">
        <v>118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 t="shared" si="49"/>
        <v>0</v>
      </c>
    </row>
    <row r="170" spans="1:36" ht="15.75" x14ac:dyDescent="0.25">
      <c r="A170" s="313"/>
      <c r="B170" s="296"/>
      <c r="C170" s="99" t="s">
        <v>104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 t="shared" si="49"/>
        <v>0</v>
      </c>
    </row>
    <row r="171" spans="1:36" ht="15.75" x14ac:dyDescent="0.25">
      <c r="A171" s="313"/>
      <c r="B171" s="296"/>
      <c r="C171" s="99" t="s">
        <v>105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 t="shared" si="49"/>
        <v>0</v>
      </c>
    </row>
    <row r="172" spans="1:36" ht="15.75" x14ac:dyDescent="0.25">
      <c r="A172" s="313"/>
      <c r="B172" s="296"/>
      <c r="C172" s="99" t="s">
        <v>106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 t="shared" si="49"/>
        <v>0</v>
      </c>
    </row>
    <row r="173" spans="1:36" ht="15.75" x14ac:dyDescent="0.25">
      <c r="A173" s="313"/>
      <c r="B173" s="296"/>
      <c r="C173" s="99" t="s">
        <v>107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 t="shared" si="49"/>
        <v>0</v>
      </c>
    </row>
    <row r="174" spans="1:36" ht="15.75" x14ac:dyDescent="0.25">
      <c r="A174" s="313"/>
      <c r="B174" s="296"/>
      <c r="C174" s="99" t="s">
        <v>108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 t="shared" si="49"/>
        <v>0</v>
      </c>
    </row>
    <row r="175" spans="1:36" ht="15.75" x14ac:dyDescent="0.25">
      <c r="A175" s="313"/>
      <c r="B175" s="296"/>
      <c r="C175" s="99" t="s">
        <v>109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 t="shared" si="49"/>
        <v>0</v>
      </c>
    </row>
    <row r="176" spans="1:36" ht="15.75" x14ac:dyDescent="0.25">
      <c r="A176" s="313"/>
      <c r="B176" s="296"/>
      <c r="C176" s="99" t="s">
        <v>110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 t="shared" si="49"/>
        <v>0</v>
      </c>
    </row>
    <row r="177" spans="1:36" ht="15.75" x14ac:dyDescent="0.25">
      <c r="A177" s="313"/>
      <c r="B177" s="296"/>
      <c r="C177" s="99" t="s">
        <v>111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 t="shared" si="49"/>
        <v>0</v>
      </c>
    </row>
    <row r="178" spans="1:36" ht="15.75" x14ac:dyDescent="0.25">
      <c r="A178" s="313"/>
      <c r="B178" s="296"/>
      <c r="C178" s="99" t="s">
        <v>112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 t="shared" si="49"/>
        <v>0</v>
      </c>
    </row>
    <row r="179" spans="1:36" ht="15.75" x14ac:dyDescent="0.25">
      <c r="A179" s="313"/>
      <c r="B179" s="296"/>
      <c r="C179" s="99" t="s">
        <v>113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 t="shared" si="49"/>
        <v>0</v>
      </c>
    </row>
    <row r="180" spans="1:36" ht="16.5" thickBot="1" x14ac:dyDescent="0.3">
      <c r="A180" s="313"/>
      <c r="B180" s="296"/>
      <c r="C180" s="100" t="s">
        <v>114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 t="shared" si="49"/>
        <v>0</v>
      </c>
    </row>
    <row r="181" spans="1:36" ht="18.75" x14ac:dyDescent="0.25">
      <c r="A181" s="313"/>
      <c r="B181" s="297" t="s">
        <v>72</v>
      </c>
      <c r="C181" s="298"/>
      <c r="D181" s="271">
        <f>SUM(D166:D177,D180)</f>
        <v>0</v>
      </c>
      <c r="E181" s="271">
        <f t="shared" ref="E181:AH181" si="50">SUM(E166:E177,E180)</f>
        <v>0</v>
      </c>
      <c r="F181" s="271">
        <f t="shared" si="50"/>
        <v>0</v>
      </c>
      <c r="G181" s="271">
        <f t="shared" si="50"/>
        <v>0</v>
      </c>
      <c r="H181" s="271">
        <f t="shared" si="50"/>
        <v>0</v>
      </c>
      <c r="I181" s="271">
        <f t="shared" si="50"/>
        <v>0</v>
      </c>
      <c r="J181" s="271">
        <f t="shared" si="50"/>
        <v>0</v>
      </c>
      <c r="K181" s="271">
        <f t="shared" si="50"/>
        <v>0</v>
      </c>
      <c r="L181" s="271">
        <f t="shared" si="50"/>
        <v>0</v>
      </c>
      <c r="M181" s="271">
        <f t="shared" si="50"/>
        <v>0</v>
      </c>
      <c r="N181" s="271">
        <f t="shared" si="50"/>
        <v>0</v>
      </c>
      <c r="O181" s="271">
        <f t="shared" si="50"/>
        <v>0</v>
      </c>
      <c r="P181" s="271">
        <f t="shared" si="50"/>
        <v>0</v>
      </c>
      <c r="Q181" s="271">
        <f t="shared" si="50"/>
        <v>0</v>
      </c>
      <c r="R181" s="271">
        <f t="shared" si="50"/>
        <v>0</v>
      </c>
      <c r="S181" s="271">
        <f t="shared" si="50"/>
        <v>0</v>
      </c>
      <c r="T181" s="271">
        <f t="shared" si="50"/>
        <v>0</v>
      </c>
      <c r="U181" s="271">
        <f t="shared" si="50"/>
        <v>0</v>
      </c>
      <c r="V181" s="271">
        <f t="shared" si="50"/>
        <v>0</v>
      </c>
      <c r="W181" s="271">
        <f t="shared" si="50"/>
        <v>0</v>
      </c>
      <c r="X181" s="271">
        <f t="shared" si="50"/>
        <v>0</v>
      </c>
      <c r="Y181" s="271">
        <f t="shared" si="50"/>
        <v>0</v>
      </c>
      <c r="Z181" s="271">
        <f t="shared" si="50"/>
        <v>0</v>
      </c>
      <c r="AA181" s="271">
        <f t="shared" si="50"/>
        <v>0</v>
      </c>
      <c r="AB181" s="271">
        <f t="shared" si="50"/>
        <v>0</v>
      </c>
      <c r="AC181" s="271">
        <f t="shared" si="50"/>
        <v>0</v>
      </c>
      <c r="AD181" s="271">
        <f t="shared" si="50"/>
        <v>0</v>
      </c>
      <c r="AE181" s="271">
        <f t="shared" si="50"/>
        <v>0</v>
      </c>
      <c r="AF181" s="271">
        <f t="shared" si="50"/>
        <v>0</v>
      </c>
      <c r="AG181" s="271">
        <f t="shared" si="50"/>
        <v>0</v>
      </c>
      <c r="AH181" s="271">
        <f t="shared" si="50"/>
        <v>0</v>
      </c>
      <c r="AI181" s="150">
        <f t="shared" si="49"/>
        <v>0</v>
      </c>
    </row>
    <row r="182" spans="1:36" ht="18.75" x14ac:dyDescent="0.25">
      <c r="A182" s="313"/>
      <c r="B182" s="299" t="s">
        <v>71</v>
      </c>
      <c r="C182" s="300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 t="shared" si="49"/>
        <v>0</v>
      </c>
    </row>
    <row r="183" spans="1:36" ht="18.75" x14ac:dyDescent="0.25">
      <c r="A183" s="313"/>
      <c r="B183" s="301" t="s">
        <v>115</v>
      </c>
      <c r="C183" s="302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 t="shared" si="49"/>
        <v>8400</v>
      </c>
    </row>
    <row r="184" spans="1:36" ht="18.75" x14ac:dyDescent="0.25">
      <c r="A184" s="313"/>
      <c r="B184" s="301" t="s">
        <v>125</v>
      </c>
      <c r="C184" s="302"/>
      <c r="D184" s="104"/>
      <c r="E184" s="104"/>
      <c r="F184" s="104">
        <f t="shared" ref="F184" si="51">F183-F182</f>
        <v>400</v>
      </c>
      <c r="G184" s="104">
        <f t="shared" ref="G184:AH184" si="52">G183-G182</f>
        <v>400</v>
      </c>
      <c r="H184" s="104">
        <f t="shared" si="52"/>
        <v>400</v>
      </c>
      <c r="I184" s="104">
        <f t="shared" si="52"/>
        <v>400</v>
      </c>
      <c r="J184" s="104">
        <f t="shared" si="52"/>
        <v>400</v>
      </c>
      <c r="K184" s="104"/>
      <c r="L184" s="104"/>
      <c r="M184" s="104">
        <f t="shared" si="52"/>
        <v>400</v>
      </c>
      <c r="N184" s="104">
        <f t="shared" si="52"/>
        <v>400</v>
      </c>
      <c r="O184" s="104">
        <f t="shared" si="52"/>
        <v>400</v>
      </c>
      <c r="P184" s="104">
        <f t="shared" si="52"/>
        <v>400</v>
      </c>
      <c r="Q184" s="104">
        <f t="shared" si="52"/>
        <v>400</v>
      </c>
      <c r="R184" s="104"/>
      <c r="S184" s="104"/>
      <c r="T184" s="104">
        <f t="shared" si="52"/>
        <v>400</v>
      </c>
      <c r="U184" s="104">
        <f t="shared" si="52"/>
        <v>400</v>
      </c>
      <c r="V184" s="104">
        <f t="shared" si="52"/>
        <v>400</v>
      </c>
      <c r="W184" s="104">
        <f t="shared" si="52"/>
        <v>400</v>
      </c>
      <c r="X184" s="104">
        <f t="shared" si="52"/>
        <v>400</v>
      </c>
      <c r="Y184" s="104"/>
      <c r="Z184" s="104"/>
      <c r="AA184" s="104">
        <f t="shared" si="52"/>
        <v>400</v>
      </c>
      <c r="AB184" s="104">
        <f t="shared" si="52"/>
        <v>400</v>
      </c>
      <c r="AC184" s="104">
        <f t="shared" si="52"/>
        <v>400</v>
      </c>
      <c r="AD184" s="104">
        <f t="shared" si="52"/>
        <v>400</v>
      </c>
      <c r="AE184" s="104">
        <f t="shared" si="52"/>
        <v>400</v>
      </c>
      <c r="AF184" s="104"/>
      <c r="AG184" s="104"/>
      <c r="AH184" s="104">
        <f t="shared" si="52"/>
        <v>400</v>
      </c>
      <c r="AI184" s="153">
        <f t="shared" si="49"/>
        <v>8400</v>
      </c>
    </row>
    <row r="185" spans="1:36" ht="18.75" x14ac:dyDescent="0.25">
      <c r="A185" s="313"/>
      <c r="B185" s="301" t="s">
        <v>197</v>
      </c>
      <c r="C185" s="302"/>
      <c r="D185" s="104"/>
      <c r="E185" s="104"/>
      <c r="F185" s="104">
        <f t="shared" ref="F185" si="53">F183-F181</f>
        <v>400</v>
      </c>
      <c r="G185" s="104">
        <f t="shared" ref="G185:AH185" si="54">G183-G181</f>
        <v>400</v>
      </c>
      <c r="H185" s="104">
        <f t="shared" si="54"/>
        <v>400</v>
      </c>
      <c r="I185" s="104">
        <f t="shared" si="54"/>
        <v>400</v>
      </c>
      <c r="J185" s="104">
        <f t="shared" si="54"/>
        <v>400</v>
      </c>
      <c r="K185" s="104"/>
      <c r="L185" s="104"/>
      <c r="M185" s="104">
        <f t="shared" si="54"/>
        <v>400</v>
      </c>
      <c r="N185" s="104">
        <f t="shared" si="54"/>
        <v>400</v>
      </c>
      <c r="O185" s="104">
        <f t="shared" si="54"/>
        <v>400</v>
      </c>
      <c r="P185" s="104">
        <f t="shared" si="54"/>
        <v>400</v>
      </c>
      <c r="Q185" s="104">
        <f t="shared" si="54"/>
        <v>400</v>
      </c>
      <c r="R185" s="104"/>
      <c r="S185" s="104"/>
      <c r="T185" s="104">
        <f t="shared" si="54"/>
        <v>400</v>
      </c>
      <c r="U185" s="104">
        <f t="shared" si="54"/>
        <v>400</v>
      </c>
      <c r="V185" s="104">
        <f t="shared" si="54"/>
        <v>400</v>
      </c>
      <c r="W185" s="104">
        <f t="shared" si="54"/>
        <v>400</v>
      </c>
      <c r="X185" s="104">
        <f t="shared" si="54"/>
        <v>400</v>
      </c>
      <c r="Y185" s="104"/>
      <c r="Z185" s="104"/>
      <c r="AA185" s="104">
        <f t="shared" si="54"/>
        <v>400</v>
      </c>
      <c r="AB185" s="104">
        <f t="shared" si="54"/>
        <v>400</v>
      </c>
      <c r="AC185" s="104">
        <f t="shared" si="54"/>
        <v>400</v>
      </c>
      <c r="AD185" s="104">
        <f t="shared" si="54"/>
        <v>400</v>
      </c>
      <c r="AE185" s="104">
        <f t="shared" si="54"/>
        <v>400</v>
      </c>
      <c r="AF185" s="104"/>
      <c r="AG185" s="104"/>
      <c r="AH185" s="104">
        <f t="shared" si="54"/>
        <v>400</v>
      </c>
      <c r="AI185" s="153">
        <f>SUM(D185:AH185)</f>
        <v>8400</v>
      </c>
    </row>
    <row r="186" spans="1:36" ht="16.5" thickBot="1" x14ac:dyDescent="0.3">
      <c r="A186" s="313"/>
      <c r="B186" s="303" t="s">
        <v>116</v>
      </c>
      <c r="C186" s="304"/>
      <c r="D186" s="104"/>
      <c r="E186" s="104"/>
      <c r="F186" s="104">
        <f t="shared" ref="F186" si="55">F167+F169+F171+F173+F175+F177</f>
        <v>0</v>
      </c>
      <c r="G186" s="104">
        <f t="shared" ref="G186:AH186" si="56">G167+G169+G171+G173+G175+G177</f>
        <v>0</v>
      </c>
      <c r="H186" s="104">
        <f t="shared" si="56"/>
        <v>0</v>
      </c>
      <c r="I186" s="104">
        <f t="shared" si="56"/>
        <v>0</v>
      </c>
      <c r="J186" s="104">
        <f t="shared" si="56"/>
        <v>0</v>
      </c>
      <c r="K186" s="104"/>
      <c r="L186" s="104"/>
      <c r="M186" s="104">
        <f t="shared" si="56"/>
        <v>0</v>
      </c>
      <c r="N186" s="104">
        <f t="shared" si="56"/>
        <v>0</v>
      </c>
      <c r="O186" s="104">
        <f t="shared" si="56"/>
        <v>0</v>
      </c>
      <c r="P186" s="104">
        <f t="shared" si="56"/>
        <v>0</v>
      </c>
      <c r="Q186" s="104">
        <f t="shared" si="56"/>
        <v>0</v>
      </c>
      <c r="R186" s="104"/>
      <c r="S186" s="104"/>
      <c r="T186" s="104">
        <f t="shared" si="56"/>
        <v>0</v>
      </c>
      <c r="U186" s="104">
        <f t="shared" si="56"/>
        <v>0</v>
      </c>
      <c r="V186" s="104">
        <f t="shared" si="56"/>
        <v>0</v>
      </c>
      <c r="W186" s="104">
        <f t="shared" si="56"/>
        <v>0</v>
      </c>
      <c r="X186" s="104">
        <f t="shared" si="56"/>
        <v>0</v>
      </c>
      <c r="Y186" s="104"/>
      <c r="Z186" s="104"/>
      <c r="AA186" s="104">
        <f t="shared" si="56"/>
        <v>0</v>
      </c>
      <c r="AB186" s="104">
        <f t="shared" si="56"/>
        <v>0</v>
      </c>
      <c r="AC186" s="104">
        <f t="shared" si="56"/>
        <v>0</v>
      </c>
      <c r="AD186" s="104">
        <f t="shared" si="56"/>
        <v>0</v>
      </c>
      <c r="AE186" s="104">
        <f t="shared" si="56"/>
        <v>0</v>
      </c>
      <c r="AF186" s="104"/>
      <c r="AG186" s="104"/>
      <c r="AH186" s="104">
        <f t="shared" si="56"/>
        <v>0</v>
      </c>
      <c r="AI186" s="149">
        <f t="shared" si="49"/>
        <v>0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36" ht="15.75" x14ac:dyDescent="0.25">
      <c r="A190" s="315"/>
      <c r="B190" s="296"/>
      <c r="C190" s="99" t="s">
        <v>103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36" ht="15.75" x14ac:dyDescent="0.25">
      <c r="A191" s="315"/>
      <c r="B191" s="296"/>
      <c r="C191" s="99" t="s">
        <v>117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 t="shared" ref="AI191:AI209" si="57">SUM(D191:AH191)</f>
        <v>0</v>
      </c>
    </row>
    <row r="192" spans="1:36" ht="15.75" x14ac:dyDescent="0.25">
      <c r="A192" s="315"/>
      <c r="B192" s="296"/>
      <c r="C192" s="99" t="s">
        <v>118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 t="shared" si="57"/>
        <v>0</v>
      </c>
    </row>
    <row r="193" spans="1:35" ht="15.75" x14ac:dyDescent="0.25">
      <c r="A193" s="315"/>
      <c r="B193" s="296"/>
      <c r="C193" s="99" t="s">
        <v>104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 t="shared" si="57"/>
        <v>0</v>
      </c>
    </row>
    <row r="194" spans="1:35" ht="15.75" x14ac:dyDescent="0.25">
      <c r="A194" s="315"/>
      <c r="B194" s="296"/>
      <c r="C194" s="99" t="s">
        <v>105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 t="shared" si="57"/>
        <v>0</v>
      </c>
    </row>
    <row r="195" spans="1:35" ht="15.75" x14ac:dyDescent="0.25">
      <c r="A195" s="315"/>
      <c r="B195" s="296"/>
      <c r="C195" s="99" t="s">
        <v>106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 t="shared" si="57"/>
        <v>0</v>
      </c>
    </row>
    <row r="196" spans="1:35" ht="15.75" x14ac:dyDescent="0.25">
      <c r="A196" s="315"/>
      <c r="B196" s="296"/>
      <c r="C196" s="99" t="s">
        <v>107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 t="shared" si="57"/>
        <v>0</v>
      </c>
    </row>
    <row r="197" spans="1:35" ht="15.75" x14ac:dyDescent="0.25">
      <c r="A197" s="315"/>
      <c r="B197" s="296"/>
      <c r="C197" s="99" t="s">
        <v>108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 t="shared" si="57"/>
        <v>0</v>
      </c>
    </row>
    <row r="198" spans="1:35" ht="15.75" x14ac:dyDescent="0.25">
      <c r="A198" s="315"/>
      <c r="B198" s="296"/>
      <c r="C198" s="99" t="s">
        <v>109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 t="shared" si="57"/>
        <v>0</v>
      </c>
    </row>
    <row r="199" spans="1:35" ht="15.75" x14ac:dyDescent="0.25">
      <c r="A199" s="315"/>
      <c r="B199" s="296"/>
      <c r="C199" s="99" t="s">
        <v>110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 t="shared" si="57"/>
        <v>0</v>
      </c>
    </row>
    <row r="200" spans="1:35" ht="15.75" x14ac:dyDescent="0.25">
      <c r="A200" s="315"/>
      <c r="B200" s="296"/>
      <c r="C200" s="99" t="s">
        <v>111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 t="shared" si="57"/>
        <v>0</v>
      </c>
    </row>
    <row r="201" spans="1:35" ht="15.75" x14ac:dyDescent="0.25">
      <c r="A201" s="315"/>
      <c r="B201" s="296"/>
      <c r="C201" s="99" t="s">
        <v>112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 t="shared" si="57"/>
        <v>0</v>
      </c>
    </row>
    <row r="202" spans="1:35" ht="15.75" x14ac:dyDescent="0.25">
      <c r="A202" s="315"/>
      <c r="B202" s="296"/>
      <c r="C202" s="99" t="s">
        <v>113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 t="shared" si="57"/>
        <v>0</v>
      </c>
    </row>
    <row r="203" spans="1:35" ht="16.5" thickBot="1" x14ac:dyDescent="0.3">
      <c r="A203" s="315"/>
      <c r="B203" s="296"/>
      <c r="C203" s="100" t="s">
        <v>114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 t="shared" si="57"/>
        <v>0</v>
      </c>
    </row>
    <row r="204" spans="1:35" ht="18.75" x14ac:dyDescent="0.25">
      <c r="A204" s="315"/>
      <c r="B204" s="297" t="s">
        <v>72</v>
      </c>
      <c r="C204" s="298"/>
      <c r="D204" s="271">
        <f>SUM(D189:D200,D203)</f>
        <v>0</v>
      </c>
      <c r="E204" s="271">
        <f t="shared" ref="E204:AH204" si="58">SUM(E189:E200,E203)</f>
        <v>0</v>
      </c>
      <c r="F204" s="271">
        <f t="shared" si="58"/>
        <v>0</v>
      </c>
      <c r="G204" s="271">
        <f t="shared" si="58"/>
        <v>0</v>
      </c>
      <c r="H204" s="271">
        <f t="shared" si="58"/>
        <v>0</v>
      </c>
      <c r="I204" s="271">
        <f t="shared" si="58"/>
        <v>0</v>
      </c>
      <c r="J204" s="271">
        <f t="shared" si="58"/>
        <v>0</v>
      </c>
      <c r="K204" s="271">
        <f t="shared" si="58"/>
        <v>0</v>
      </c>
      <c r="L204" s="271">
        <f t="shared" si="58"/>
        <v>0</v>
      </c>
      <c r="M204" s="271">
        <f t="shared" si="58"/>
        <v>0</v>
      </c>
      <c r="N204" s="271">
        <f t="shared" si="58"/>
        <v>0</v>
      </c>
      <c r="O204" s="271">
        <f t="shared" si="58"/>
        <v>0</v>
      </c>
      <c r="P204" s="271">
        <f t="shared" si="58"/>
        <v>0</v>
      </c>
      <c r="Q204" s="271">
        <f t="shared" si="58"/>
        <v>0</v>
      </c>
      <c r="R204" s="271">
        <f t="shared" si="58"/>
        <v>0</v>
      </c>
      <c r="S204" s="271">
        <f t="shared" si="58"/>
        <v>0</v>
      </c>
      <c r="T204" s="271">
        <f t="shared" si="58"/>
        <v>0</v>
      </c>
      <c r="U204" s="271">
        <f t="shared" si="58"/>
        <v>0</v>
      </c>
      <c r="V204" s="271">
        <f t="shared" si="58"/>
        <v>0</v>
      </c>
      <c r="W204" s="271">
        <f t="shared" si="58"/>
        <v>0</v>
      </c>
      <c r="X204" s="271">
        <f t="shared" si="58"/>
        <v>0</v>
      </c>
      <c r="Y204" s="271">
        <f t="shared" si="58"/>
        <v>0</v>
      </c>
      <c r="Z204" s="271">
        <f t="shared" si="58"/>
        <v>0</v>
      </c>
      <c r="AA204" s="271">
        <f t="shared" si="58"/>
        <v>0</v>
      </c>
      <c r="AB204" s="271">
        <f t="shared" si="58"/>
        <v>0</v>
      </c>
      <c r="AC204" s="271">
        <f t="shared" si="58"/>
        <v>0</v>
      </c>
      <c r="AD204" s="271">
        <f t="shared" si="58"/>
        <v>0</v>
      </c>
      <c r="AE204" s="271">
        <f t="shared" si="58"/>
        <v>0</v>
      </c>
      <c r="AF204" s="271">
        <f t="shared" si="58"/>
        <v>0</v>
      </c>
      <c r="AG204" s="271">
        <f t="shared" si="58"/>
        <v>0</v>
      </c>
      <c r="AH204" s="271">
        <f t="shared" si="58"/>
        <v>0</v>
      </c>
      <c r="AI204" s="150">
        <f t="shared" si="57"/>
        <v>0</v>
      </c>
    </row>
    <row r="205" spans="1:35" ht="18.75" x14ac:dyDescent="0.25">
      <c r="A205" s="315"/>
      <c r="B205" s="299" t="s">
        <v>71</v>
      </c>
      <c r="C205" s="300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 t="shared" si="57"/>
        <v>0</v>
      </c>
    </row>
    <row r="206" spans="1:35" ht="18.75" x14ac:dyDescent="0.25">
      <c r="A206" s="315"/>
      <c r="B206" s="301" t="s">
        <v>115</v>
      </c>
      <c r="C206" s="302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 t="shared" si="57"/>
        <v>8400</v>
      </c>
    </row>
    <row r="207" spans="1:35" ht="18.75" x14ac:dyDescent="0.25">
      <c r="A207" s="315"/>
      <c r="B207" s="301" t="s">
        <v>125</v>
      </c>
      <c r="C207" s="302"/>
      <c r="D207" s="104"/>
      <c r="E207" s="104"/>
      <c r="F207" s="104">
        <f t="shared" ref="F207" si="59">F206-F205</f>
        <v>400</v>
      </c>
      <c r="G207" s="104">
        <f t="shared" ref="G207:AH207" si="60">G206-G205</f>
        <v>400</v>
      </c>
      <c r="H207" s="104">
        <f t="shared" si="60"/>
        <v>400</v>
      </c>
      <c r="I207" s="104">
        <f t="shared" si="60"/>
        <v>400</v>
      </c>
      <c r="J207" s="104">
        <f t="shared" si="60"/>
        <v>400</v>
      </c>
      <c r="K207" s="104"/>
      <c r="L207" s="104"/>
      <c r="M207" s="104">
        <f t="shared" si="60"/>
        <v>400</v>
      </c>
      <c r="N207" s="104">
        <f t="shared" si="60"/>
        <v>400</v>
      </c>
      <c r="O207" s="104">
        <f t="shared" si="60"/>
        <v>400</v>
      </c>
      <c r="P207" s="104">
        <f t="shared" si="60"/>
        <v>400</v>
      </c>
      <c r="Q207" s="104">
        <f t="shared" si="60"/>
        <v>400</v>
      </c>
      <c r="R207" s="104"/>
      <c r="S207" s="104"/>
      <c r="T207" s="104">
        <f t="shared" si="60"/>
        <v>400</v>
      </c>
      <c r="U207" s="104">
        <f t="shared" si="60"/>
        <v>400</v>
      </c>
      <c r="V207" s="104">
        <f t="shared" si="60"/>
        <v>400</v>
      </c>
      <c r="W207" s="104">
        <f t="shared" si="60"/>
        <v>400</v>
      </c>
      <c r="X207" s="104">
        <f t="shared" si="60"/>
        <v>400</v>
      </c>
      <c r="Y207" s="104"/>
      <c r="Z207" s="104"/>
      <c r="AA207" s="104">
        <f t="shared" si="60"/>
        <v>400</v>
      </c>
      <c r="AB207" s="104">
        <f t="shared" si="60"/>
        <v>400</v>
      </c>
      <c r="AC207" s="104">
        <f t="shared" si="60"/>
        <v>400</v>
      </c>
      <c r="AD207" s="104">
        <f t="shared" si="60"/>
        <v>400</v>
      </c>
      <c r="AE207" s="104">
        <f t="shared" si="60"/>
        <v>400</v>
      </c>
      <c r="AF207" s="104"/>
      <c r="AG207" s="104"/>
      <c r="AH207" s="104">
        <f t="shared" si="60"/>
        <v>400</v>
      </c>
      <c r="AI207" s="153">
        <f t="shared" si="57"/>
        <v>8400</v>
      </c>
    </row>
    <row r="208" spans="1:35" ht="18.75" x14ac:dyDescent="0.25">
      <c r="A208" s="315"/>
      <c r="B208" s="301" t="s">
        <v>197</v>
      </c>
      <c r="C208" s="302"/>
      <c r="D208" s="104"/>
      <c r="E208" s="104"/>
      <c r="F208" s="104">
        <f t="shared" ref="F208" si="61">F206-F204</f>
        <v>400</v>
      </c>
      <c r="G208" s="104">
        <f t="shared" ref="G208:AH208" si="62">G206-G204</f>
        <v>400</v>
      </c>
      <c r="H208" s="104">
        <f t="shared" si="62"/>
        <v>400</v>
      </c>
      <c r="I208" s="104">
        <f t="shared" si="62"/>
        <v>400</v>
      </c>
      <c r="J208" s="104">
        <f t="shared" si="62"/>
        <v>400</v>
      </c>
      <c r="K208" s="104"/>
      <c r="L208" s="104"/>
      <c r="M208" s="104">
        <f t="shared" si="62"/>
        <v>400</v>
      </c>
      <c r="N208" s="104">
        <f t="shared" si="62"/>
        <v>400</v>
      </c>
      <c r="O208" s="104">
        <f t="shared" si="62"/>
        <v>400</v>
      </c>
      <c r="P208" s="104">
        <f t="shared" si="62"/>
        <v>400</v>
      </c>
      <c r="Q208" s="104">
        <f t="shared" si="62"/>
        <v>400</v>
      </c>
      <c r="R208" s="104"/>
      <c r="S208" s="104"/>
      <c r="T208" s="104">
        <f t="shared" si="62"/>
        <v>400</v>
      </c>
      <c r="U208" s="104">
        <f t="shared" si="62"/>
        <v>400</v>
      </c>
      <c r="V208" s="104">
        <f t="shared" si="62"/>
        <v>400</v>
      </c>
      <c r="W208" s="104">
        <f t="shared" si="62"/>
        <v>400</v>
      </c>
      <c r="X208" s="104">
        <f t="shared" si="62"/>
        <v>400</v>
      </c>
      <c r="Y208" s="104"/>
      <c r="Z208" s="104"/>
      <c r="AA208" s="104">
        <f t="shared" si="62"/>
        <v>400</v>
      </c>
      <c r="AB208" s="104">
        <f t="shared" si="62"/>
        <v>400</v>
      </c>
      <c r="AC208" s="104">
        <f t="shared" si="62"/>
        <v>400</v>
      </c>
      <c r="AD208" s="104">
        <f t="shared" si="62"/>
        <v>400</v>
      </c>
      <c r="AE208" s="104">
        <f t="shared" si="62"/>
        <v>400</v>
      </c>
      <c r="AF208" s="104"/>
      <c r="AG208" s="104"/>
      <c r="AH208" s="104">
        <f t="shared" si="62"/>
        <v>400</v>
      </c>
      <c r="AI208" s="153">
        <f>SUM(D208:AH208)</f>
        <v>8400</v>
      </c>
    </row>
    <row r="209" spans="1:36" ht="16.5" thickBot="1" x14ac:dyDescent="0.3">
      <c r="A209" s="315"/>
      <c r="B209" s="303" t="s">
        <v>116</v>
      </c>
      <c r="C209" s="304"/>
      <c r="D209" s="104"/>
      <c r="E209" s="104"/>
      <c r="F209" s="104">
        <f t="shared" ref="F209" si="63">F190+F192+F194+F196+F198+F200</f>
        <v>0</v>
      </c>
      <c r="G209" s="104">
        <f t="shared" ref="G209:AH209" si="64">G190+G192+G194+G196+G198+G200</f>
        <v>0</v>
      </c>
      <c r="H209" s="104">
        <f t="shared" si="64"/>
        <v>0</v>
      </c>
      <c r="I209" s="104">
        <f t="shared" si="64"/>
        <v>0</v>
      </c>
      <c r="J209" s="104">
        <f t="shared" si="64"/>
        <v>0</v>
      </c>
      <c r="K209" s="104"/>
      <c r="L209" s="104"/>
      <c r="M209" s="104">
        <f t="shared" si="64"/>
        <v>0</v>
      </c>
      <c r="N209" s="104">
        <f t="shared" si="64"/>
        <v>0</v>
      </c>
      <c r="O209" s="104">
        <f t="shared" si="64"/>
        <v>0</v>
      </c>
      <c r="P209" s="104">
        <f t="shared" si="64"/>
        <v>0</v>
      </c>
      <c r="Q209" s="104">
        <f t="shared" si="64"/>
        <v>0</v>
      </c>
      <c r="R209" s="104"/>
      <c r="S209" s="104"/>
      <c r="T209" s="104">
        <f t="shared" si="64"/>
        <v>0</v>
      </c>
      <c r="U209" s="104">
        <f t="shared" si="64"/>
        <v>0</v>
      </c>
      <c r="V209" s="104">
        <f t="shared" si="64"/>
        <v>0</v>
      </c>
      <c r="W209" s="104">
        <f t="shared" si="64"/>
        <v>0</v>
      </c>
      <c r="X209" s="104">
        <f t="shared" si="64"/>
        <v>0</v>
      </c>
      <c r="Y209" s="104"/>
      <c r="Z209" s="104"/>
      <c r="AA209" s="104">
        <f t="shared" si="64"/>
        <v>0</v>
      </c>
      <c r="AB209" s="104">
        <f t="shared" si="64"/>
        <v>0</v>
      </c>
      <c r="AC209" s="104">
        <f t="shared" si="64"/>
        <v>0</v>
      </c>
      <c r="AD209" s="104">
        <f t="shared" si="64"/>
        <v>0</v>
      </c>
      <c r="AE209" s="104">
        <f t="shared" si="64"/>
        <v>0</v>
      </c>
      <c r="AF209" s="104"/>
      <c r="AG209" s="104"/>
      <c r="AH209" s="104">
        <f t="shared" si="64"/>
        <v>0</v>
      </c>
      <c r="AI209" s="149">
        <f t="shared" si="57"/>
        <v>0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36" ht="15.75" x14ac:dyDescent="0.25">
      <c r="A213" s="315"/>
      <c r="B213" s="296"/>
      <c r="C213" s="99" t="s">
        <v>103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36" ht="15.75" x14ac:dyDescent="0.25">
      <c r="A214" s="315"/>
      <c r="B214" s="296"/>
      <c r="C214" s="99" t="s">
        <v>117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 t="shared" ref="AI214:AI232" si="65">SUM(D214:AH214)</f>
        <v>0</v>
      </c>
    </row>
    <row r="215" spans="1:36" ht="15.75" x14ac:dyDescent="0.25">
      <c r="A215" s="315"/>
      <c r="B215" s="296"/>
      <c r="C215" s="99" t="s">
        <v>118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 t="shared" si="65"/>
        <v>0</v>
      </c>
    </row>
    <row r="216" spans="1:36" ht="15.75" x14ac:dyDescent="0.25">
      <c r="A216" s="315"/>
      <c r="B216" s="296"/>
      <c r="C216" s="99" t="s">
        <v>104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 t="shared" si="65"/>
        <v>0</v>
      </c>
    </row>
    <row r="217" spans="1:36" ht="15.75" x14ac:dyDescent="0.25">
      <c r="A217" s="315"/>
      <c r="B217" s="296"/>
      <c r="C217" s="99" t="s">
        <v>105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 t="shared" si="65"/>
        <v>0</v>
      </c>
    </row>
    <row r="218" spans="1:36" ht="15.75" x14ac:dyDescent="0.25">
      <c r="A218" s="315"/>
      <c r="B218" s="296"/>
      <c r="C218" s="99" t="s">
        <v>106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 t="shared" si="65"/>
        <v>0</v>
      </c>
    </row>
    <row r="219" spans="1:36" ht="15.75" x14ac:dyDescent="0.25">
      <c r="A219" s="315"/>
      <c r="B219" s="296"/>
      <c r="C219" s="99" t="s">
        <v>107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 t="shared" si="65"/>
        <v>0</v>
      </c>
    </row>
    <row r="220" spans="1:36" ht="15.75" x14ac:dyDescent="0.25">
      <c r="A220" s="315"/>
      <c r="B220" s="296"/>
      <c r="C220" s="99" t="s">
        <v>108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 t="shared" si="65"/>
        <v>0</v>
      </c>
    </row>
    <row r="221" spans="1:36" ht="15.75" x14ac:dyDescent="0.25">
      <c r="A221" s="315"/>
      <c r="B221" s="296"/>
      <c r="C221" s="99" t="s">
        <v>109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 t="shared" si="65"/>
        <v>0</v>
      </c>
    </row>
    <row r="222" spans="1:36" ht="15.75" x14ac:dyDescent="0.25">
      <c r="A222" s="315"/>
      <c r="B222" s="296"/>
      <c r="C222" s="99" t="s">
        <v>110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 t="shared" si="65"/>
        <v>0</v>
      </c>
    </row>
    <row r="223" spans="1:36" ht="15.75" x14ac:dyDescent="0.25">
      <c r="A223" s="315"/>
      <c r="B223" s="296"/>
      <c r="C223" s="99" t="s">
        <v>111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 t="shared" si="65"/>
        <v>0</v>
      </c>
    </row>
    <row r="224" spans="1:36" ht="15.75" x14ac:dyDescent="0.25">
      <c r="A224" s="315"/>
      <c r="B224" s="296"/>
      <c r="C224" s="99" t="s">
        <v>112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 t="shared" si="65"/>
        <v>0</v>
      </c>
    </row>
    <row r="225" spans="1:36" ht="15.75" x14ac:dyDescent="0.25">
      <c r="A225" s="315"/>
      <c r="B225" s="296"/>
      <c r="C225" s="99" t="s">
        <v>113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 t="shared" si="65"/>
        <v>0</v>
      </c>
    </row>
    <row r="226" spans="1:36" ht="16.5" thickBot="1" x14ac:dyDescent="0.3">
      <c r="A226" s="315"/>
      <c r="B226" s="296"/>
      <c r="C226" s="100" t="s">
        <v>114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 t="shared" si="65"/>
        <v>0</v>
      </c>
    </row>
    <row r="227" spans="1:36" ht="18.75" x14ac:dyDescent="0.25">
      <c r="A227" s="315"/>
      <c r="B227" s="297" t="s">
        <v>72</v>
      </c>
      <c r="C227" s="298"/>
      <c r="D227" s="271">
        <f>SUM(D212:D223,D226)</f>
        <v>0</v>
      </c>
      <c r="E227" s="271">
        <f t="shared" ref="E227:AH227" si="66">SUM(E212:E223,E226)</f>
        <v>0</v>
      </c>
      <c r="F227" s="271">
        <f t="shared" si="66"/>
        <v>0</v>
      </c>
      <c r="G227" s="271">
        <f t="shared" si="66"/>
        <v>0</v>
      </c>
      <c r="H227" s="271">
        <f t="shared" si="66"/>
        <v>0</v>
      </c>
      <c r="I227" s="271">
        <f t="shared" si="66"/>
        <v>0</v>
      </c>
      <c r="J227" s="271">
        <f t="shared" si="66"/>
        <v>0</v>
      </c>
      <c r="K227" s="271">
        <f t="shared" si="66"/>
        <v>0</v>
      </c>
      <c r="L227" s="271">
        <f t="shared" si="66"/>
        <v>0</v>
      </c>
      <c r="M227" s="271">
        <f t="shared" si="66"/>
        <v>0</v>
      </c>
      <c r="N227" s="271">
        <f t="shared" si="66"/>
        <v>0</v>
      </c>
      <c r="O227" s="271">
        <f t="shared" si="66"/>
        <v>0</v>
      </c>
      <c r="P227" s="271">
        <f t="shared" si="66"/>
        <v>0</v>
      </c>
      <c r="Q227" s="271">
        <f t="shared" si="66"/>
        <v>0</v>
      </c>
      <c r="R227" s="271">
        <f t="shared" si="66"/>
        <v>0</v>
      </c>
      <c r="S227" s="271">
        <f t="shared" si="66"/>
        <v>0</v>
      </c>
      <c r="T227" s="271">
        <f t="shared" si="66"/>
        <v>0</v>
      </c>
      <c r="U227" s="271">
        <f t="shared" si="66"/>
        <v>0</v>
      </c>
      <c r="V227" s="271">
        <f t="shared" si="66"/>
        <v>0</v>
      </c>
      <c r="W227" s="271">
        <f t="shared" si="66"/>
        <v>0</v>
      </c>
      <c r="X227" s="271">
        <f t="shared" si="66"/>
        <v>0</v>
      </c>
      <c r="Y227" s="271">
        <f t="shared" si="66"/>
        <v>0</v>
      </c>
      <c r="Z227" s="271">
        <f t="shared" si="66"/>
        <v>0</v>
      </c>
      <c r="AA227" s="271">
        <f t="shared" si="66"/>
        <v>0</v>
      </c>
      <c r="AB227" s="271">
        <f t="shared" si="66"/>
        <v>0</v>
      </c>
      <c r="AC227" s="271">
        <f t="shared" si="66"/>
        <v>0</v>
      </c>
      <c r="AD227" s="271">
        <f t="shared" si="66"/>
        <v>0</v>
      </c>
      <c r="AE227" s="271">
        <f t="shared" si="66"/>
        <v>0</v>
      </c>
      <c r="AF227" s="271">
        <f t="shared" si="66"/>
        <v>0</v>
      </c>
      <c r="AG227" s="271">
        <f t="shared" si="66"/>
        <v>0</v>
      </c>
      <c r="AH227" s="271">
        <f t="shared" si="66"/>
        <v>0</v>
      </c>
      <c r="AI227" s="150">
        <f t="shared" si="65"/>
        <v>0</v>
      </c>
    </row>
    <row r="228" spans="1:36" ht="18.75" x14ac:dyDescent="0.25">
      <c r="A228" s="315"/>
      <c r="B228" s="299" t="s">
        <v>71</v>
      </c>
      <c r="C228" s="300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 t="shared" si="65"/>
        <v>0</v>
      </c>
    </row>
    <row r="229" spans="1:36" ht="18.75" x14ac:dyDescent="0.25">
      <c r="A229" s="315"/>
      <c r="B229" s="301" t="s">
        <v>115</v>
      </c>
      <c r="C229" s="302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 t="shared" si="65"/>
        <v>8400</v>
      </c>
    </row>
    <row r="230" spans="1:36" ht="18.75" x14ac:dyDescent="0.25">
      <c r="A230" s="315"/>
      <c r="B230" s="301" t="s">
        <v>125</v>
      </c>
      <c r="C230" s="302"/>
      <c r="D230" s="104"/>
      <c r="E230" s="104"/>
      <c r="F230" s="104">
        <f t="shared" ref="F230" si="67">F229-F228</f>
        <v>400</v>
      </c>
      <c r="G230" s="104">
        <f t="shared" ref="G230:AH230" si="68">G229-G228</f>
        <v>400</v>
      </c>
      <c r="H230" s="104">
        <f t="shared" si="68"/>
        <v>400</v>
      </c>
      <c r="I230" s="104">
        <f t="shared" si="68"/>
        <v>400</v>
      </c>
      <c r="J230" s="104">
        <f t="shared" si="68"/>
        <v>400</v>
      </c>
      <c r="K230" s="104"/>
      <c r="L230" s="104"/>
      <c r="M230" s="104">
        <f t="shared" si="68"/>
        <v>400</v>
      </c>
      <c r="N230" s="104">
        <f t="shared" si="68"/>
        <v>400</v>
      </c>
      <c r="O230" s="104">
        <f t="shared" si="68"/>
        <v>400</v>
      </c>
      <c r="P230" s="104">
        <f t="shared" si="68"/>
        <v>400</v>
      </c>
      <c r="Q230" s="104">
        <f t="shared" si="68"/>
        <v>400</v>
      </c>
      <c r="R230" s="104"/>
      <c r="S230" s="104"/>
      <c r="T230" s="104">
        <f t="shared" si="68"/>
        <v>400</v>
      </c>
      <c r="U230" s="104">
        <f t="shared" si="68"/>
        <v>400</v>
      </c>
      <c r="V230" s="104">
        <f t="shared" si="68"/>
        <v>400</v>
      </c>
      <c r="W230" s="104">
        <f t="shared" si="68"/>
        <v>400</v>
      </c>
      <c r="X230" s="104">
        <f t="shared" si="68"/>
        <v>400</v>
      </c>
      <c r="Y230" s="104"/>
      <c r="Z230" s="104"/>
      <c r="AA230" s="104">
        <f t="shared" si="68"/>
        <v>400</v>
      </c>
      <c r="AB230" s="104">
        <f t="shared" si="68"/>
        <v>400</v>
      </c>
      <c r="AC230" s="104">
        <f t="shared" si="68"/>
        <v>400</v>
      </c>
      <c r="AD230" s="104">
        <f t="shared" si="68"/>
        <v>400</v>
      </c>
      <c r="AE230" s="104">
        <f t="shared" si="68"/>
        <v>400</v>
      </c>
      <c r="AF230" s="104"/>
      <c r="AG230" s="104"/>
      <c r="AH230" s="104">
        <f t="shared" si="68"/>
        <v>400</v>
      </c>
      <c r="AI230" s="153">
        <f t="shared" si="65"/>
        <v>8400</v>
      </c>
    </row>
    <row r="231" spans="1:36" ht="18.75" x14ac:dyDescent="0.25">
      <c r="A231" s="315"/>
      <c r="B231" s="301" t="s">
        <v>197</v>
      </c>
      <c r="C231" s="302"/>
      <c r="D231" s="104"/>
      <c r="E231" s="104"/>
      <c r="F231" s="104">
        <f t="shared" ref="F231:AH231" si="69">F229-F227</f>
        <v>400</v>
      </c>
      <c r="G231" s="104">
        <f t="shared" si="69"/>
        <v>400</v>
      </c>
      <c r="H231" s="104">
        <f t="shared" si="69"/>
        <v>400</v>
      </c>
      <c r="I231" s="104">
        <f t="shared" si="69"/>
        <v>400</v>
      </c>
      <c r="J231" s="104">
        <f t="shared" si="69"/>
        <v>400</v>
      </c>
      <c r="K231" s="104"/>
      <c r="L231" s="104"/>
      <c r="M231" s="104">
        <f t="shared" si="69"/>
        <v>400</v>
      </c>
      <c r="N231" s="104">
        <f t="shared" si="69"/>
        <v>400</v>
      </c>
      <c r="O231" s="104">
        <f t="shared" si="69"/>
        <v>400</v>
      </c>
      <c r="P231" s="104">
        <f t="shared" si="69"/>
        <v>400</v>
      </c>
      <c r="Q231" s="104">
        <f t="shared" si="69"/>
        <v>400</v>
      </c>
      <c r="R231" s="104"/>
      <c r="S231" s="104"/>
      <c r="T231" s="104">
        <f t="shared" si="69"/>
        <v>400</v>
      </c>
      <c r="U231" s="104">
        <f t="shared" si="69"/>
        <v>400</v>
      </c>
      <c r="V231" s="104">
        <f t="shared" si="69"/>
        <v>400</v>
      </c>
      <c r="W231" s="104">
        <f t="shared" si="69"/>
        <v>400</v>
      </c>
      <c r="X231" s="104">
        <f t="shared" si="69"/>
        <v>400</v>
      </c>
      <c r="Y231" s="104"/>
      <c r="Z231" s="104"/>
      <c r="AA231" s="104">
        <f t="shared" si="69"/>
        <v>400</v>
      </c>
      <c r="AB231" s="104">
        <f t="shared" si="69"/>
        <v>400</v>
      </c>
      <c r="AC231" s="104">
        <f t="shared" si="69"/>
        <v>400</v>
      </c>
      <c r="AD231" s="104">
        <f t="shared" si="69"/>
        <v>400</v>
      </c>
      <c r="AE231" s="104">
        <f t="shared" si="69"/>
        <v>400</v>
      </c>
      <c r="AF231" s="104"/>
      <c r="AG231" s="104"/>
      <c r="AH231" s="104">
        <f t="shared" si="69"/>
        <v>400</v>
      </c>
      <c r="AI231" s="153">
        <f>SUM(D231:AH231)</f>
        <v>8400</v>
      </c>
    </row>
    <row r="232" spans="1:36" ht="16.5" thickBot="1" x14ac:dyDescent="0.3">
      <c r="A232" s="315"/>
      <c r="B232" s="303" t="s">
        <v>116</v>
      </c>
      <c r="C232" s="304"/>
      <c r="D232" s="104"/>
      <c r="E232" s="104"/>
      <c r="F232" s="104">
        <f t="shared" ref="F232" si="70">F213+F215+F217+F219+F221+F223</f>
        <v>0</v>
      </c>
      <c r="G232" s="104">
        <f t="shared" ref="G232:AH232" si="71">G213+G215+G217+G219+G221+G223</f>
        <v>0</v>
      </c>
      <c r="H232" s="104">
        <f t="shared" si="71"/>
        <v>0</v>
      </c>
      <c r="I232" s="104">
        <f t="shared" si="71"/>
        <v>0</v>
      </c>
      <c r="J232" s="104">
        <f t="shared" si="71"/>
        <v>0</v>
      </c>
      <c r="K232" s="104"/>
      <c r="L232" s="104"/>
      <c r="M232" s="104">
        <f t="shared" si="71"/>
        <v>0</v>
      </c>
      <c r="N232" s="104">
        <f t="shared" si="71"/>
        <v>0</v>
      </c>
      <c r="O232" s="104">
        <f t="shared" si="71"/>
        <v>0</v>
      </c>
      <c r="P232" s="104">
        <f t="shared" si="71"/>
        <v>0</v>
      </c>
      <c r="Q232" s="104">
        <f t="shared" si="71"/>
        <v>0</v>
      </c>
      <c r="R232" s="104"/>
      <c r="S232" s="104"/>
      <c r="T232" s="104">
        <f t="shared" si="71"/>
        <v>0</v>
      </c>
      <c r="U232" s="104">
        <f t="shared" si="71"/>
        <v>0</v>
      </c>
      <c r="V232" s="104">
        <f t="shared" si="71"/>
        <v>0</v>
      </c>
      <c r="W232" s="104">
        <f t="shared" si="71"/>
        <v>0</v>
      </c>
      <c r="X232" s="104">
        <f t="shared" si="71"/>
        <v>0</v>
      </c>
      <c r="Y232" s="104"/>
      <c r="Z232" s="104"/>
      <c r="AA232" s="104">
        <f t="shared" si="71"/>
        <v>0</v>
      </c>
      <c r="AB232" s="104">
        <f t="shared" si="71"/>
        <v>0</v>
      </c>
      <c r="AC232" s="104">
        <f t="shared" si="71"/>
        <v>0</v>
      </c>
      <c r="AD232" s="104">
        <f t="shared" si="71"/>
        <v>0</v>
      </c>
      <c r="AE232" s="104">
        <f t="shared" si="71"/>
        <v>0</v>
      </c>
      <c r="AF232" s="104"/>
      <c r="AG232" s="104"/>
      <c r="AH232" s="104">
        <f t="shared" si="71"/>
        <v>0</v>
      </c>
      <c r="AI232" s="149">
        <f t="shared" si="65"/>
        <v>0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185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36" ht="15.75" x14ac:dyDescent="0.25">
      <c r="A236" s="315"/>
      <c r="B236" s="296"/>
      <c r="C236" s="99" t="s">
        <v>103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36" ht="15.75" x14ac:dyDescent="0.25">
      <c r="A237" s="315"/>
      <c r="B237" s="296"/>
      <c r="C237" s="99" t="s">
        <v>117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 t="shared" ref="AI237:AI255" si="72">SUM(D237:AH237)</f>
        <v>0</v>
      </c>
    </row>
    <row r="238" spans="1:36" ht="15.75" x14ac:dyDescent="0.25">
      <c r="A238" s="315"/>
      <c r="B238" s="296"/>
      <c r="C238" s="99" t="s">
        <v>118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 t="shared" si="72"/>
        <v>0</v>
      </c>
    </row>
    <row r="239" spans="1:36" ht="15.75" x14ac:dyDescent="0.25">
      <c r="A239" s="315"/>
      <c r="B239" s="296"/>
      <c r="C239" s="99" t="s">
        <v>104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 t="shared" si="72"/>
        <v>0</v>
      </c>
    </row>
    <row r="240" spans="1:36" ht="15.75" x14ac:dyDescent="0.25">
      <c r="A240" s="315"/>
      <c r="B240" s="296"/>
      <c r="C240" s="99" t="s">
        <v>105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 t="shared" si="72"/>
        <v>0</v>
      </c>
    </row>
    <row r="241" spans="1:36" ht="15.75" x14ac:dyDescent="0.25">
      <c r="A241" s="315"/>
      <c r="B241" s="296"/>
      <c r="C241" s="99" t="s">
        <v>106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 t="shared" si="72"/>
        <v>0</v>
      </c>
    </row>
    <row r="242" spans="1:36" ht="15.75" x14ac:dyDescent="0.25">
      <c r="A242" s="315"/>
      <c r="B242" s="296"/>
      <c r="C242" s="99" t="s">
        <v>107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 t="shared" si="72"/>
        <v>0</v>
      </c>
    </row>
    <row r="243" spans="1:36" ht="15.75" x14ac:dyDescent="0.25">
      <c r="A243" s="315"/>
      <c r="B243" s="296"/>
      <c r="C243" s="99" t="s">
        <v>108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 t="shared" si="72"/>
        <v>0</v>
      </c>
    </row>
    <row r="244" spans="1:36" ht="15.75" x14ac:dyDescent="0.25">
      <c r="A244" s="315"/>
      <c r="B244" s="296"/>
      <c r="C244" s="99" t="s">
        <v>109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 t="shared" si="72"/>
        <v>0</v>
      </c>
    </row>
    <row r="245" spans="1:36" ht="15.75" x14ac:dyDescent="0.25">
      <c r="A245" s="315"/>
      <c r="B245" s="296"/>
      <c r="C245" s="99" t="s">
        <v>110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 t="shared" si="72"/>
        <v>0</v>
      </c>
    </row>
    <row r="246" spans="1:36" ht="15.75" x14ac:dyDescent="0.25">
      <c r="A246" s="315"/>
      <c r="B246" s="296"/>
      <c r="C246" s="99" t="s">
        <v>111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 t="shared" si="72"/>
        <v>0</v>
      </c>
    </row>
    <row r="247" spans="1:36" ht="15.75" x14ac:dyDescent="0.25">
      <c r="A247" s="315"/>
      <c r="B247" s="296"/>
      <c r="C247" s="99" t="s">
        <v>112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 t="shared" si="72"/>
        <v>0</v>
      </c>
    </row>
    <row r="248" spans="1:36" ht="15.75" x14ac:dyDescent="0.25">
      <c r="A248" s="315"/>
      <c r="B248" s="296"/>
      <c r="C248" s="99" t="s">
        <v>113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 t="shared" si="72"/>
        <v>0</v>
      </c>
    </row>
    <row r="249" spans="1:36" ht="16.5" thickBot="1" x14ac:dyDescent="0.3">
      <c r="A249" s="315"/>
      <c r="B249" s="296"/>
      <c r="C249" s="100" t="s">
        <v>114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 t="shared" si="72"/>
        <v>0</v>
      </c>
    </row>
    <row r="250" spans="1:36" ht="18.75" x14ac:dyDescent="0.25">
      <c r="A250" s="315"/>
      <c r="B250" s="297" t="s">
        <v>72</v>
      </c>
      <c r="C250" s="298"/>
      <c r="D250" s="271">
        <f>SUM(D235:D246,D249)</f>
        <v>0</v>
      </c>
      <c r="E250" s="271">
        <f t="shared" ref="E250:AH250" si="73">SUM(E235:E246,E249)</f>
        <v>0</v>
      </c>
      <c r="F250" s="271">
        <f t="shared" si="73"/>
        <v>0</v>
      </c>
      <c r="G250" s="271">
        <f t="shared" si="73"/>
        <v>0</v>
      </c>
      <c r="H250" s="271">
        <f t="shared" si="73"/>
        <v>0</v>
      </c>
      <c r="I250" s="271">
        <f t="shared" si="73"/>
        <v>0</v>
      </c>
      <c r="J250" s="271">
        <f t="shared" si="73"/>
        <v>0</v>
      </c>
      <c r="K250" s="271">
        <f t="shared" si="73"/>
        <v>0</v>
      </c>
      <c r="L250" s="271">
        <f t="shared" si="73"/>
        <v>0</v>
      </c>
      <c r="M250" s="271">
        <f t="shared" si="73"/>
        <v>0</v>
      </c>
      <c r="N250" s="271">
        <f t="shared" si="73"/>
        <v>0</v>
      </c>
      <c r="O250" s="271">
        <f t="shared" si="73"/>
        <v>0</v>
      </c>
      <c r="P250" s="271">
        <f t="shared" si="73"/>
        <v>0</v>
      </c>
      <c r="Q250" s="271">
        <f t="shared" si="73"/>
        <v>0</v>
      </c>
      <c r="R250" s="271">
        <f t="shared" si="73"/>
        <v>0</v>
      </c>
      <c r="S250" s="271">
        <f t="shared" si="73"/>
        <v>0</v>
      </c>
      <c r="T250" s="271">
        <f t="shared" si="73"/>
        <v>0</v>
      </c>
      <c r="U250" s="271">
        <f t="shared" si="73"/>
        <v>0</v>
      </c>
      <c r="V250" s="271">
        <f t="shared" si="73"/>
        <v>0</v>
      </c>
      <c r="W250" s="271">
        <f t="shared" si="73"/>
        <v>0</v>
      </c>
      <c r="X250" s="271">
        <f t="shared" si="73"/>
        <v>0</v>
      </c>
      <c r="Y250" s="271">
        <f t="shared" si="73"/>
        <v>0</v>
      </c>
      <c r="Z250" s="271">
        <f t="shared" si="73"/>
        <v>0</v>
      </c>
      <c r="AA250" s="271">
        <f t="shared" si="73"/>
        <v>0</v>
      </c>
      <c r="AB250" s="271">
        <f t="shared" si="73"/>
        <v>0</v>
      </c>
      <c r="AC250" s="271">
        <f t="shared" si="73"/>
        <v>0</v>
      </c>
      <c r="AD250" s="271">
        <f t="shared" si="73"/>
        <v>0</v>
      </c>
      <c r="AE250" s="271">
        <f t="shared" si="73"/>
        <v>0</v>
      </c>
      <c r="AF250" s="271">
        <f t="shared" si="73"/>
        <v>0</v>
      </c>
      <c r="AG250" s="271">
        <f t="shared" si="73"/>
        <v>0</v>
      </c>
      <c r="AH250" s="271">
        <f t="shared" si="73"/>
        <v>0</v>
      </c>
      <c r="AI250" s="150">
        <f t="shared" si="72"/>
        <v>0</v>
      </c>
    </row>
    <row r="251" spans="1:36" ht="18.75" x14ac:dyDescent="0.25">
      <c r="A251" s="315"/>
      <c r="B251" s="299" t="s">
        <v>71</v>
      </c>
      <c r="C251" s="300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 t="shared" si="72"/>
        <v>0</v>
      </c>
    </row>
    <row r="252" spans="1:36" ht="18.75" x14ac:dyDescent="0.25">
      <c r="A252" s="315"/>
      <c r="B252" s="301" t="s">
        <v>115</v>
      </c>
      <c r="C252" s="302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 t="shared" si="72"/>
        <v>8400</v>
      </c>
    </row>
    <row r="253" spans="1:36" ht="18.75" x14ac:dyDescent="0.25">
      <c r="A253" s="315"/>
      <c r="B253" s="301" t="s">
        <v>125</v>
      </c>
      <c r="C253" s="302"/>
      <c r="D253" s="104"/>
      <c r="E253" s="104"/>
      <c r="F253" s="104">
        <f t="shared" ref="F253" si="74">F252-F251</f>
        <v>400</v>
      </c>
      <c r="G253" s="104">
        <f t="shared" ref="G253:AH253" si="75">G252-G251</f>
        <v>400</v>
      </c>
      <c r="H253" s="104">
        <f t="shared" si="75"/>
        <v>400</v>
      </c>
      <c r="I253" s="104">
        <f t="shared" si="75"/>
        <v>400</v>
      </c>
      <c r="J253" s="104">
        <f t="shared" si="75"/>
        <v>400</v>
      </c>
      <c r="K253" s="104"/>
      <c r="L253" s="104"/>
      <c r="M253" s="104">
        <f t="shared" si="75"/>
        <v>400</v>
      </c>
      <c r="N253" s="104">
        <f t="shared" si="75"/>
        <v>400</v>
      </c>
      <c r="O253" s="104">
        <f t="shared" si="75"/>
        <v>400</v>
      </c>
      <c r="P253" s="104">
        <f t="shared" si="75"/>
        <v>400</v>
      </c>
      <c r="Q253" s="104">
        <f t="shared" si="75"/>
        <v>400</v>
      </c>
      <c r="R253" s="104"/>
      <c r="S253" s="104"/>
      <c r="T253" s="104">
        <f t="shared" si="75"/>
        <v>400</v>
      </c>
      <c r="U253" s="104">
        <f t="shared" si="75"/>
        <v>400</v>
      </c>
      <c r="V253" s="104">
        <f t="shared" si="75"/>
        <v>400</v>
      </c>
      <c r="W253" s="104">
        <f t="shared" si="75"/>
        <v>400</v>
      </c>
      <c r="X253" s="104">
        <f t="shared" si="75"/>
        <v>400</v>
      </c>
      <c r="Y253" s="104"/>
      <c r="Z253" s="104"/>
      <c r="AA253" s="104">
        <f t="shared" si="75"/>
        <v>400</v>
      </c>
      <c r="AB253" s="104">
        <f t="shared" si="75"/>
        <v>400</v>
      </c>
      <c r="AC253" s="104">
        <f t="shared" si="75"/>
        <v>400</v>
      </c>
      <c r="AD253" s="104">
        <f t="shared" si="75"/>
        <v>400</v>
      </c>
      <c r="AE253" s="104">
        <f t="shared" si="75"/>
        <v>400</v>
      </c>
      <c r="AF253" s="104"/>
      <c r="AG253" s="104"/>
      <c r="AH253" s="104">
        <f t="shared" si="75"/>
        <v>400</v>
      </c>
      <c r="AI253" s="153">
        <f t="shared" si="72"/>
        <v>8400</v>
      </c>
    </row>
    <row r="254" spans="1:36" ht="18.75" x14ac:dyDescent="0.25">
      <c r="A254" s="315"/>
      <c r="B254" s="301" t="s">
        <v>197</v>
      </c>
      <c r="C254" s="302"/>
      <c r="D254" s="104"/>
      <c r="E254" s="104"/>
      <c r="F254" s="104">
        <f t="shared" ref="F254" si="76">F252-F250</f>
        <v>400</v>
      </c>
      <c r="G254" s="104">
        <f t="shared" ref="G254:AH254" si="77">G252-G250</f>
        <v>400</v>
      </c>
      <c r="H254" s="104">
        <f t="shared" si="77"/>
        <v>400</v>
      </c>
      <c r="I254" s="104">
        <f t="shared" si="77"/>
        <v>400</v>
      </c>
      <c r="J254" s="104">
        <f t="shared" si="77"/>
        <v>400</v>
      </c>
      <c r="K254" s="104"/>
      <c r="L254" s="104"/>
      <c r="M254" s="104">
        <f t="shared" si="77"/>
        <v>400</v>
      </c>
      <c r="N254" s="104">
        <f t="shared" si="77"/>
        <v>400</v>
      </c>
      <c r="O254" s="104">
        <f t="shared" si="77"/>
        <v>400</v>
      </c>
      <c r="P254" s="104">
        <f t="shared" si="77"/>
        <v>400</v>
      </c>
      <c r="Q254" s="104">
        <f t="shared" si="77"/>
        <v>400</v>
      </c>
      <c r="R254" s="104"/>
      <c r="S254" s="104"/>
      <c r="T254" s="104">
        <f t="shared" si="77"/>
        <v>400</v>
      </c>
      <c r="U254" s="104">
        <f t="shared" si="77"/>
        <v>400</v>
      </c>
      <c r="V254" s="104">
        <f t="shared" si="77"/>
        <v>400</v>
      </c>
      <c r="W254" s="104">
        <f t="shared" si="77"/>
        <v>400</v>
      </c>
      <c r="X254" s="104">
        <f t="shared" si="77"/>
        <v>400</v>
      </c>
      <c r="Y254" s="104"/>
      <c r="Z254" s="104"/>
      <c r="AA254" s="104">
        <f t="shared" si="77"/>
        <v>400</v>
      </c>
      <c r="AB254" s="104">
        <f t="shared" si="77"/>
        <v>400</v>
      </c>
      <c r="AC254" s="104">
        <f t="shared" si="77"/>
        <v>400</v>
      </c>
      <c r="AD254" s="104">
        <f t="shared" si="77"/>
        <v>400</v>
      </c>
      <c r="AE254" s="104">
        <f t="shared" si="77"/>
        <v>400</v>
      </c>
      <c r="AF254" s="104"/>
      <c r="AG254" s="104"/>
      <c r="AH254" s="104">
        <f t="shared" si="77"/>
        <v>400</v>
      </c>
      <c r="AI254" s="153">
        <f>SUM(D254:AH254)</f>
        <v>8400</v>
      </c>
    </row>
    <row r="255" spans="1:36" ht="16.5" thickBot="1" x14ac:dyDescent="0.3">
      <c r="A255" s="315"/>
      <c r="B255" s="303" t="s">
        <v>116</v>
      </c>
      <c r="C255" s="304"/>
      <c r="D255" s="104"/>
      <c r="E255" s="104"/>
      <c r="F255" s="104">
        <f t="shared" ref="F255" si="78">F236+F238+F240+F242+F244+F246</f>
        <v>0</v>
      </c>
      <c r="G255" s="104">
        <f t="shared" ref="G255:AH255" si="79">G236+G238+G240+G242+G244+G246</f>
        <v>0</v>
      </c>
      <c r="H255" s="104">
        <f t="shared" si="79"/>
        <v>0</v>
      </c>
      <c r="I255" s="104">
        <f t="shared" si="79"/>
        <v>0</v>
      </c>
      <c r="J255" s="104">
        <f t="shared" si="79"/>
        <v>0</v>
      </c>
      <c r="K255" s="104"/>
      <c r="L255" s="104"/>
      <c r="M255" s="104">
        <f t="shared" si="79"/>
        <v>0</v>
      </c>
      <c r="N255" s="104">
        <f t="shared" si="79"/>
        <v>0</v>
      </c>
      <c r="O255" s="104">
        <f t="shared" si="79"/>
        <v>0</v>
      </c>
      <c r="P255" s="104">
        <f t="shared" si="79"/>
        <v>0</v>
      </c>
      <c r="Q255" s="104">
        <f t="shared" si="79"/>
        <v>0</v>
      </c>
      <c r="R255" s="104"/>
      <c r="S255" s="104"/>
      <c r="T255" s="104">
        <f t="shared" si="79"/>
        <v>0</v>
      </c>
      <c r="U255" s="104">
        <f t="shared" si="79"/>
        <v>0</v>
      </c>
      <c r="V255" s="104">
        <f t="shared" si="79"/>
        <v>0</v>
      </c>
      <c r="W255" s="104">
        <f t="shared" si="79"/>
        <v>0</v>
      </c>
      <c r="X255" s="104">
        <f t="shared" si="79"/>
        <v>0</v>
      </c>
      <c r="Y255" s="104"/>
      <c r="Z255" s="104"/>
      <c r="AA255" s="104">
        <f t="shared" si="79"/>
        <v>0</v>
      </c>
      <c r="AB255" s="104">
        <f t="shared" si="79"/>
        <v>0</v>
      </c>
      <c r="AC255" s="104">
        <f t="shared" si="79"/>
        <v>0</v>
      </c>
      <c r="AD255" s="104">
        <f t="shared" si="79"/>
        <v>0</v>
      </c>
      <c r="AE255" s="104">
        <f t="shared" si="79"/>
        <v>0</v>
      </c>
      <c r="AF255" s="104"/>
      <c r="AG255" s="104"/>
      <c r="AH255" s="104">
        <f t="shared" si="79"/>
        <v>0</v>
      </c>
      <c r="AI255" s="149">
        <f t="shared" si="72"/>
        <v>0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6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184</v>
      </c>
    </row>
    <row r="258" spans="1:36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36" ht="15.75" x14ac:dyDescent="0.25">
      <c r="A259" s="315"/>
      <c r="B259" s="296"/>
      <c r="C259" s="99" t="s">
        <v>103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36" ht="15.75" x14ac:dyDescent="0.25">
      <c r="A260" s="315"/>
      <c r="B260" s="296"/>
      <c r="C260" s="99" t="s">
        <v>117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 t="shared" ref="AI260:AI278" si="80">SUM(D260:AH260)</f>
        <v>0</v>
      </c>
    </row>
    <row r="261" spans="1:36" ht="15.75" x14ac:dyDescent="0.25">
      <c r="A261" s="315"/>
      <c r="B261" s="296"/>
      <c r="C261" s="99" t="s">
        <v>118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 t="shared" si="80"/>
        <v>0</v>
      </c>
    </row>
    <row r="262" spans="1:36" ht="15.75" x14ac:dyDescent="0.25">
      <c r="A262" s="315"/>
      <c r="B262" s="296"/>
      <c r="C262" s="99" t="s">
        <v>104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 t="shared" si="80"/>
        <v>0</v>
      </c>
    </row>
    <row r="263" spans="1:36" ht="15.75" x14ac:dyDescent="0.25">
      <c r="A263" s="315"/>
      <c r="B263" s="296"/>
      <c r="C263" s="99" t="s">
        <v>105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 t="shared" si="80"/>
        <v>0</v>
      </c>
    </row>
    <row r="264" spans="1:36" ht="15.75" x14ac:dyDescent="0.25">
      <c r="A264" s="315"/>
      <c r="B264" s="296"/>
      <c r="C264" s="99" t="s">
        <v>106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 t="shared" si="80"/>
        <v>0</v>
      </c>
    </row>
    <row r="265" spans="1:36" ht="15.75" x14ac:dyDescent="0.25">
      <c r="A265" s="315"/>
      <c r="B265" s="296"/>
      <c r="C265" s="99" t="s">
        <v>107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 t="shared" si="80"/>
        <v>0</v>
      </c>
    </row>
    <row r="266" spans="1:36" ht="15.75" x14ac:dyDescent="0.25">
      <c r="A266" s="315"/>
      <c r="B266" s="296"/>
      <c r="C266" s="99" t="s">
        <v>108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 t="shared" si="80"/>
        <v>0</v>
      </c>
    </row>
    <row r="267" spans="1:36" ht="15.75" x14ac:dyDescent="0.25">
      <c r="A267" s="315"/>
      <c r="B267" s="296"/>
      <c r="C267" s="99" t="s">
        <v>109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 t="shared" si="80"/>
        <v>0</v>
      </c>
    </row>
    <row r="268" spans="1:36" ht="15.75" x14ac:dyDescent="0.25">
      <c r="A268" s="315"/>
      <c r="B268" s="296"/>
      <c r="C268" s="99" t="s">
        <v>110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 t="shared" si="80"/>
        <v>0</v>
      </c>
    </row>
    <row r="269" spans="1:36" ht="15.75" x14ac:dyDescent="0.25">
      <c r="A269" s="315"/>
      <c r="B269" s="296"/>
      <c r="C269" s="99" t="s">
        <v>111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 t="shared" si="80"/>
        <v>0</v>
      </c>
    </row>
    <row r="270" spans="1:36" ht="15.75" x14ac:dyDescent="0.25">
      <c r="A270" s="315"/>
      <c r="B270" s="296"/>
      <c r="C270" s="99" t="s">
        <v>112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 t="shared" si="80"/>
        <v>0</v>
      </c>
    </row>
    <row r="271" spans="1:36" ht="15.75" x14ac:dyDescent="0.25">
      <c r="A271" s="315"/>
      <c r="B271" s="296"/>
      <c r="C271" s="99" t="s">
        <v>113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 t="shared" si="80"/>
        <v>0</v>
      </c>
    </row>
    <row r="272" spans="1:36" ht="16.5" thickBot="1" x14ac:dyDescent="0.3">
      <c r="A272" s="315"/>
      <c r="B272" s="296"/>
      <c r="C272" s="100" t="s">
        <v>114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 t="shared" si="80"/>
        <v>0</v>
      </c>
    </row>
    <row r="273" spans="1:36" ht="18.75" x14ac:dyDescent="0.25">
      <c r="A273" s="315"/>
      <c r="B273" s="297" t="s">
        <v>72</v>
      </c>
      <c r="C273" s="298"/>
      <c r="D273" s="271">
        <f>SUM(D258:D269,D272)</f>
        <v>0</v>
      </c>
      <c r="E273" s="271">
        <f t="shared" ref="E273:AH273" si="81">SUM(E258:E269,E272)</f>
        <v>0</v>
      </c>
      <c r="F273" s="271">
        <f t="shared" si="81"/>
        <v>0</v>
      </c>
      <c r="G273" s="271">
        <f t="shared" si="81"/>
        <v>0</v>
      </c>
      <c r="H273" s="271">
        <f t="shared" si="81"/>
        <v>0</v>
      </c>
      <c r="I273" s="271">
        <f t="shared" si="81"/>
        <v>0</v>
      </c>
      <c r="J273" s="271">
        <f t="shared" si="81"/>
        <v>0</v>
      </c>
      <c r="K273" s="271">
        <f t="shared" si="81"/>
        <v>0</v>
      </c>
      <c r="L273" s="271">
        <f t="shared" si="81"/>
        <v>0</v>
      </c>
      <c r="M273" s="271">
        <f t="shared" si="81"/>
        <v>0</v>
      </c>
      <c r="N273" s="271">
        <f t="shared" si="81"/>
        <v>0</v>
      </c>
      <c r="O273" s="271">
        <f t="shared" si="81"/>
        <v>0</v>
      </c>
      <c r="P273" s="271">
        <f t="shared" si="81"/>
        <v>0</v>
      </c>
      <c r="Q273" s="271">
        <f t="shared" si="81"/>
        <v>0</v>
      </c>
      <c r="R273" s="271">
        <f t="shared" si="81"/>
        <v>0</v>
      </c>
      <c r="S273" s="271">
        <f t="shared" si="81"/>
        <v>0</v>
      </c>
      <c r="T273" s="271">
        <f t="shared" si="81"/>
        <v>0</v>
      </c>
      <c r="U273" s="271">
        <f t="shared" si="81"/>
        <v>0</v>
      </c>
      <c r="V273" s="271">
        <f t="shared" si="81"/>
        <v>0</v>
      </c>
      <c r="W273" s="271">
        <f t="shared" si="81"/>
        <v>0</v>
      </c>
      <c r="X273" s="271">
        <f t="shared" si="81"/>
        <v>0</v>
      </c>
      <c r="Y273" s="271">
        <f t="shared" si="81"/>
        <v>0</v>
      </c>
      <c r="Z273" s="271">
        <f t="shared" si="81"/>
        <v>0</v>
      </c>
      <c r="AA273" s="271">
        <f t="shared" si="81"/>
        <v>0</v>
      </c>
      <c r="AB273" s="271">
        <f t="shared" si="81"/>
        <v>0</v>
      </c>
      <c r="AC273" s="271">
        <f t="shared" si="81"/>
        <v>0</v>
      </c>
      <c r="AD273" s="271">
        <f t="shared" si="81"/>
        <v>0</v>
      </c>
      <c r="AE273" s="271">
        <f t="shared" si="81"/>
        <v>0</v>
      </c>
      <c r="AF273" s="271">
        <f t="shared" si="81"/>
        <v>0</v>
      </c>
      <c r="AG273" s="271">
        <f t="shared" si="81"/>
        <v>0</v>
      </c>
      <c r="AH273" s="271">
        <f t="shared" si="81"/>
        <v>0</v>
      </c>
      <c r="AI273" s="150">
        <f t="shared" si="80"/>
        <v>0</v>
      </c>
    </row>
    <row r="274" spans="1:36" ht="18.75" x14ac:dyDescent="0.25">
      <c r="A274" s="315"/>
      <c r="B274" s="299" t="s">
        <v>71</v>
      </c>
      <c r="C274" s="300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 t="shared" si="80"/>
        <v>0</v>
      </c>
    </row>
    <row r="275" spans="1:36" ht="18.75" x14ac:dyDescent="0.25">
      <c r="A275" s="315"/>
      <c r="B275" s="301" t="s">
        <v>115</v>
      </c>
      <c r="C275" s="302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 t="shared" si="80"/>
        <v>8400</v>
      </c>
    </row>
    <row r="276" spans="1:36" ht="18.75" x14ac:dyDescent="0.25">
      <c r="A276" s="315"/>
      <c r="B276" s="301" t="s">
        <v>125</v>
      </c>
      <c r="C276" s="302"/>
      <c r="D276" s="104"/>
      <c r="E276" s="104"/>
      <c r="F276" s="104">
        <f t="shared" ref="F276" si="82">F275-F274</f>
        <v>400</v>
      </c>
      <c r="G276" s="104">
        <f t="shared" ref="G276:AH276" si="83">G275-G274</f>
        <v>400</v>
      </c>
      <c r="H276" s="104">
        <f t="shared" si="83"/>
        <v>400</v>
      </c>
      <c r="I276" s="104">
        <f t="shared" si="83"/>
        <v>400</v>
      </c>
      <c r="J276" s="104">
        <f t="shared" si="83"/>
        <v>400</v>
      </c>
      <c r="K276" s="104"/>
      <c r="L276" s="104"/>
      <c r="M276" s="104">
        <f t="shared" si="83"/>
        <v>400</v>
      </c>
      <c r="N276" s="104">
        <f t="shared" si="83"/>
        <v>400</v>
      </c>
      <c r="O276" s="104">
        <f t="shared" si="83"/>
        <v>400</v>
      </c>
      <c r="P276" s="104">
        <f t="shared" si="83"/>
        <v>400</v>
      </c>
      <c r="Q276" s="104">
        <f t="shared" si="83"/>
        <v>400</v>
      </c>
      <c r="R276" s="104"/>
      <c r="S276" s="104"/>
      <c r="T276" s="104">
        <f t="shared" si="83"/>
        <v>400</v>
      </c>
      <c r="U276" s="104">
        <f t="shared" si="83"/>
        <v>400</v>
      </c>
      <c r="V276" s="104">
        <f t="shared" si="83"/>
        <v>400</v>
      </c>
      <c r="W276" s="104">
        <f t="shared" si="83"/>
        <v>400</v>
      </c>
      <c r="X276" s="104">
        <f t="shared" si="83"/>
        <v>400</v>
      </c>
      <c r="Y276" s="104"/>
      <c r="Z276" s="104"/>
      <c r="AA276" s="104">
        <f t="shared" si="83"/>
        <v>400</v>
      </c>
      <c r="AB276" s="104">
        <f t="shared" si="83"/>
        <v>400</v>
      </c>
      <c r="AC276" s="104">
        <f t="shared" si="83"/>
        <v>400</v>
      </c>
      <c r="AD276" s="104">
        <f t="shared" si="83"/>
        <v>400</v>
      </c>
      <c r="AE276" s="104">
        <f t="shared" si="83"/>
        <v>400</v>
      </c>
      <c r="AF276" s="104"/>
      <c r="AG276" s="104"/>
      <c r="AH276" s="104">
        <f t="shared" si="83"/>
        <v>400</v>
      </c>
      <c r="AI276" s="153">
        <f t="shared" si="80"/>
        <v>8400</v>
      </c>
    </row>
    <row r="277" spans="1:36" ht="18.75" x14ac:dyDescent="0.25">
      <c r="A277" s="315"/>
      <c r="B277" s="301" t="s">
        <v>197</v>
      </c>
      <c r="C277" s="302"/>
      <c r="D277" s="104"/>
      <c r="E277" s="104"/>
      <c r="F277" s="104">
        <f t="shared" ref="F277:AH277" si="84">F275-F273</f>
        <v>400</v>
      </c>
      <c r="G277" s="104">
        <f t="shared" si="84"/>
        <v>400</v>
      </c>
      <c r="H277" s="104">
        <f t="shared" si="84"/>
        <v>400</v>
      </c>
      <c r="I277" s="104">
        <f t="shared" si="84"/>
        <v>400</v>
      </c>
      <c r="J277" s="104">
        <f t="shared" si="84"/>
        <v>400</v>
      </c>
      <c r="K277" s="104"/>
      <c r="L277" s="104"/>
      <c r="M277" s="104">
        <f t="shared" si="84"/>
        <v>400</v>
      </c>
      <c r="N277" s="104">
        <f t="shared" si="84"/>
        <v>400</v>
      </c>
      <c r="O277" s="104">
        <f t="shared" si="84"/>
        <v>400</v>
      </c>
      <c r="P277" s="104">
        <f t="shared" si="84"/>
        <v>400</v>
      </c>
      <c r="Q277" s="104">
        <f t="shared" si="84"/>
        <v>400</v>
      </c>
      <c r="R277" s="104"/>
      <c r="S277" s="104"/>
      <c r="T277" s="104">
        <f t="shared" si="84"/>
        <v>400</v>
      </c>
      <c r="U277" s="104">
        <f t="shared" si="84"/>
        <v>400</v>
      </c>
      <c r="V277" s="104">
        <f t="shared" si="84"/>
        <v>400</v>
      </c>
      <c r="W277" s="104">
        <f t="shared" si="84"/>
        <v>400</v>
      </c>
      <c r="X277" s="104">
        <f t="shared" si="84"/>
        <v>400</v>
      </c>
      <c r="Y277" s="104"/>
      <c r="Z277" s="104"/>
      <c r="AA277" s="104">
        <f t="shared" si="84"/>
        <v>400</v>
      </c>
      <c r="AB277" s="104">
        <f t="shared" si="84"/>
        <v>400</v>
      </c>
      <c r="AC277" s="104">
        <f t="shared" si="84"/>
        <v>400</v>
      </c>
      <c r="AD277" s="104">
        <f t="shared" si="84"/>
        <v>400</v>
      </c>
      <c r="AE277" s="104">
        <f t="shared" si="84"/>
        <v>400</v>
      </c>
      <c r="AF277" s="104"/>
      <c r="AG277" s="104"/>
      <c r="AH277" s="104">
        <f t="shared" si="84"/>
        <v>400</v>
      </c>
      <c r="AI277" s="153">
        <f>SUM(D277:AH277)</f>
        <v>8400</v>
      </c>
    </row>
    <row r="278" spans="1:36" ht="16.5" thickBot="1" x14ac:dyDescent="0.3">
      <c r="A278" s="315"/>
      <c r="B278" s="303" t="s">
        <v>116</v>
      </c>
      <c r="C278" s="304"/>
      <c r="D278" s="104"/>
      <c r="E278" s="104"/>
      <c r="F278" s="104">
        <f t="shared" ref="F278" si="85">F259+F261+F263+F265+F267+F269</f>
        <v>0</v>
      </c>
      <c r="G278" s="104">
        <f t="shared" ref="G278:AH278" si="86">G259+G261+G263+G265+G267+G269</f>
        <v>0</v>
      </c>
      <c r="H278" s="104">
        <f t="shared" si="86"/>
        <v>0</v>
      </c>
      <c r="I278" s="104">
        <f t="shared" si="86"/>
        <v>0</v>
      </c>
      <c r="J278" s="104">
        <f t="shared" si="86"/>
        <v>0</v>
      </c>
      <c r="K278" s="104"/>
      <c r="L278" s="104"/>
      <c r="M278" s="104">
        <f t="shared" si="86"/>
        <v>0</v>
      </c>
      <c r="N278" s="104">
        <f t="shared" si="86"/>
        <v>0</v>
      </c>
      <c r="O278" s="104">
        <f t="shared" si="86"/>
        <v>0</v>
      </c>
      <c r="P278" s="104">
        <f t="shared" si="86"/>
        <v>0</v>
      </c>
      <c r="Q278" s="104">
        <f t="shared" si="86"/>
        <v>0</v>
      </c>
      <c r="R278" s="104"/>
      <c r="S278" s="104"/>
      <c r="T278" s="104">
        <f t="shared" si="86"/>
        <v>0</v>
      </c>
      <c r="U278" s="104">
        <f t="shared" si="86"/>
        <v>0</v>
      </c>
      <c r="V278" s="104">
        <f t="shared" si="86"/>
        <v>0</v>
      </c>
      <c r="W278" s="104">
        <f t="shared" si="86"/>
        <v>0</v>
      </c>
      <c r="X278" s="104">
        <f t="shared" si="86"/>
        <v>0</v>
      </c>
      <c r="Y278" s="104"/>
      <c r="Z278" s="104"/>
      <c r="AA278" s="104">
        <f t="shared" si="86"/>
        <v>0</v>
      </c>
      <c r="AB278" s="104">
        <f t="shared" si="86"/>
        <v>0</v>
      </c>
      <c r="AC278" s="104">
        <f t="shared" si="86"/>
        <v>0</v>
      </c>
      <c r="AD278" s="104">
        <f t="shared" si="86"/>
        <v>0</v>
      </c>
      <c r="AE278" s="104">
        <f t="shared" si="86"/>
        <v>0</v>
      </c>
      <c r="AF278" s="104"/>
      <c r="AG278" s="104"/>
      <c r="AH278" s="104">
        <f t="shared" si="86"/>
        <v>0</v>
      </c>
      <c r="AI278" s="149">
        <f t="shared" si="80"/>
        <v>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36" ht="15.75" x14ac:dyDescent="0.25">
      <c r="A282" s="315"/>
      <c r="B282" s="296"/>
      <c r="C282" s="99" t="s">
        <v>103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36" ht="15.75" x14ac:dyDescent="0.25">
      <c r="A283" s="315"/>
      <c r="B283" s="296"/>
      <c r="C283" s="99" t="s">
        <v>117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 t="shared" ref="AI283:AI301" si="87">SUM(D283:AH283)</f>
        <v>0</v>
      </c>
    </row>
    <row r="284" spans="1:36" ht="15.75" x14ac:dyDescent="0.25">
      <c r="A284" s="315"/>
      <c r="B284" s="296"/>
      <c r="C284" s="99" t="s">
        <v>118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 t="shared" si="87"/>
        <v>0</v>
      </c>
    </row>
    <row r="285" spans="1:36" ht="15.75" x14ac:dyDescent="0.25">
      <c r="A285" s="315"/>
      <c r="B285" s="296"/>
      <c r="C285" s="99" t="s">
        <v>104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 t="shared" si="87"/>
        <v>0</v>
      </c>
    </row>
    <row r="286" spans="1:36" ht="15.75" x14ac:dyDescent="0.25">
      <c r="A286" s="315"/>
      <c r="B286" s="296"/>
      <c r="C286" s="99" t="s">
        <v>105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 t="shared" si="87"/>
        <v>0</v>
      </c>
    </row>
    <row r="287" spans="1:36" ht="15.75" x14ac:dyDescent="0.25">
      <c r="A287" s="315"/>
      <c r="B287" s="296"/>
      <c r="C287" s="99" t="s">
        <v>106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 t="shared" si="87"/>
        <v>0</v>
      </c>
    </row>
    <row r="288" spans="1:36" ht="15.75" x14ac:dyDescent="0.25">
      <c r="A288" s="315"/>
      <c r="B288" s="296"/>
      <c r="C288" s="99" t="s">
        <v>107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 t="shared" si="87"/>
        <v>0</v>
      </c>
    </row>
    <row r="289" spans="1:36" ht="15.75" x14ac:dyDescent="0.25">
      <c r="A289" s="315"/>
      <c r="B289" s="296"/>
      <c r="C289" s="99" t="s">
        <v>108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 t="shared" si="87"/>
        <v>0</v>
      </c>
    </row>
    <row r="290" spans="1:36" ht="15.75" x14ac:dyDescent="0.25">
      <c r="A290" s="315"/>
      <c r="B290" s="296"/>
      <c r="C290" s="99" t="s">
        <v>109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 t="shared" si="87"/>
        <v>0</v>
      </c>
    </row>
    <row r="291" spans="1:36" ht="15.75" x14ac:dyDescent="0.25">
      <c r="A291" s="315"/>
      <c r="B291" s="296"/>
      <c r="C291" s="99" t="s">
        <v>110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 t="shared" si="87"/>
        <v>0</v>
      </c>
    </row>
    <row r="292" spans="1:36" ht="15.75" x14ac:dyDescent="0.25">
      <c r="A292" s="315"/>
      <c r="B292" s="296"/>
      <c r="C292" s="99" t="s">
        <v>111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 t="shared" si="87"/>
        <v>0</v>
      </c>
    </row>
    <row r="293" spans="1:36" ht="15.75" x14ac:dyDescent="0.25">
      <c r="A293" s="315"/>
      <c r="B293" s="296"/>
      <c r="C293" s="99" t="s">
        <v>112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 t="shared" si="87"/>
        <v>0</v>
      </c>
    </row>
    <row r="294" spans="1:36" ht="15.75" x14ac:dyDescent="0.25">
      <c r="A294" s="315"/>
      <c r="B294" s="296"/>
      <c r="C294" s="99" t="s">
        <v>113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 t="shared" si="87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 t="shared" si="87"/>
        <v>0</v>
      </c>
    </row>
    <row r="296" spans="1:36" ht="18.75" x14ac:dyDescent="0.25">
      <c r="A296" s="315"/>
      <c r="B296" s="297" t="s">
        <v>72</v>
      </c>
      <c r="C296" s="298"/>
      <c r="D296" s="271">
        <f>SUM(D281:D292,D295)</f>
        <v>0</v>
      </c>
      <c r="E296" s="271">
        <f t="shared" ref="E296:AH296" si="88">SUM(E281:E292,E295)</f>
        <v>0</v>
      </c>
      <c r="F296" s="271">
        <f t="shared" si="88"/>
        <v>0</v>
      </c>
      <c r="G296" s="271">
        <f t="shared" si="88"/>
        <v>0</v>
      </c>
      <c r="H296" s="271">
        <f t="shared" si="88"/>
        <v>0</v>
      </c>
      <c r="I296" s="271">
        <f t="shared" si="88"/>
        <v>0</v>
      </c>
      <c r="J296" s="271">
        <f t="shared" si="88"/>
        <v>0</v>
      </c>
      <c r="K296" s="271">
        <f t="shared" si="88"/>
        <v>0</v>
      </c>
      <c r="L296" s="271">
        <f t="shared" si="88"/>
        <v>0</v>
      </c>
      <c r="M296" s="271">
        <f t="shared" si="88"/>
        <v>0</v>
      </c>
      <c r="N296" s="271">
        <f t="shared" si="88"/>
        <v>0</v>
      </c>
      <c r="O296" s="271">
        <f t="shared" si="88"/>
        <v>0</v>
      </c>
      <c r="P296" s="271">
        <f t="shared" si="88"/>
        <v>0</v>
      </c>
      <c r="Q296" s="271">
        <f t="shared" si="88"/>
        <v>0</v>
      </c>
      <c r="R296" s="271">
        <f t="shared" si="88"/>
        <v>0</v>
      </c>
      <c r="S296" s="271">
        <f t="shared" si="88"/>
        <v>0</v>
      </c>
      <c r="T296" s="271">
        <f t="shared" si="88"/>
        <v>0</v>
      </c>
      <c r="U296" s="271">
        <f t="shared" si="88"/>
        <v>0</v>
      </c>
      <c r="V296" s="271">
        <f t="shared" si="88"/>
        <v>0</v>
      </c>
      <c r="W296" s="271">
        <f t="shared" si="88"/>
        <v>0</v>
      </c>
      <c r="X296" s="271">
        <f t="shared" si="88"/>
        <v>0</v>
      </c>
      <c r="Y296" s="271">
        <f t="shared" si="88"/>
        <v>0</v>
      </c>
      <c r="Z296" s="271">
        <f t="shared" si="88"/>
        <v>0</v>
      </c>
      <c r="AA296" s="271">
        <f t="shared" si="88"/>
        <v>0</v>
      </c>
      <c r="AB296" s="271">
        <f t="shared" si="88"/>
        <v>0</v>
      </c>
      <c r="AC296" s="271">
        <f t="shared" si="88"/>
        <v>0</v>
      </c>
      <c r="AD296" s="271">
        <f t="shared" si="88"/>
        <v>0</v>
      </c>
      <c r="AE296" s="271">
        <f t="shared" si="88"/>
        <v>0</v>
      </c>
      <c r="AF296" s="271">
        <f t="shared" si="88"/>
        <v>0</v>
      </c>
      <c r="AG296" s="271">
        <f t="shared" si="88"/>
        <v>0</v>
      </c>
      <c r="AH296" s="271">
        <f t="shared" si="88"/>
        <v>0</v>
      </c>
      <c r="AI296" s="150">
        <f t="shared" si="87"/>
        <v>0</v>
      </c>
    </row>
    <row r="297" spans="1:36" ht="18.75" x14ac:dyDescent="0.25">
      <c r="A297" s="315"/>
      <c r="B297" s="299" t="s">
        <v>71</v>
      </c>
      <c r="C297" s="300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 t="shared" si="87"/>
        <v>0</v>
      </c>
    </row>
    <row r="298" spans="1:36" ht="18.75" x14ac:dyDescent="0.25">
      <c r="A298" s="315"/>
      <c r="B298" s="301" t="s">
        <v>115</v>
      </c>
      <c r="C298" s="302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 t="shared" si="87"/>
        <v>8400</v>
      </c>
    </row>
    <row r="299" spans="1:36" ht="18.75" x14ac:dyDescent="0.25">
      <c r="A299" s="315"/>
      <c r="B299" s="301" t="s">
        <v>125</v>
      </c>
      <c r="C299" s="302"/>
      <c r="D299" s="104"/>
      <c r="E299" s="104"/>
      <c r="F299" s="104">
        <f t="shared" ref="F299" si="89">F298-F297</f>
        <v>400</v>
      </c>
      <c r="G299" s="104">
        <f t="shared" ref="G299:AH299" si="90">G298-G297</f>
        <v>400</v>
      </c>
      <c r="H299" s="104">
        <f t="shared" si="90"/>
        <v>400</v>
      </c>
      <c r="I299" s="104">
        <f t="shared" si="90"/>
        <v>400</v>
      </c>
      <c r="J299" s="104">
        <f t="shared" si="90"/>
        <v>400</v>
      </c>
      <c r="K299" s="104"/>
      <c r="L299" s="104"/>
      <c r="M299" s="104">
        <f t="shared" si="90"/>
        <v>400</v>
      </c>
      <c r="N299" s="104">
        <f t="shared" si="90"/>
        <v>400</v>
      </c>
      <c r="O299" s="104">
        <f t="shared" si="90"/>
        <v>400</v>
      </c>
      <c r="P299" s="104">
        <f t="shared" si="90"/>
        <v>400</v>
      </c>
      <c r="Q299" s="104">
        <f t="shared" si="90"/>
        <v>400</v>
      </c>
      <c r="R299" s="104"/>
      <c r="S299" s="104"/>
      <c r="T299" s="104">
        <f t="shared" si="90"/>
        <v>400</v>
      </c>
      <c r="U299" s="104">
        <f t="shared" si="90"/>
        <v>400</v>
      </c>
      <c r="V299" s="104">
        <f t="shared" si="90"/>
        <v>400</v>
      </c>
      <c r="W299" s="104">
        <f t="shared" si="90"/>
        <v>400</v>
      </c>
      <c r="X299" s="104">
        <f t="shared" si="90"/>
        <v>400</v>
      </c>
      <c r="Y299" s="104"/>
      <c r="Z299" s="104"/>
      <c r="AA299" s="104">
        <f t="shared" si="90"/>
        <v>400</v>
      </c>
      <c r="AB299" s="104">
        <f t="shared" si="90"/>
        <v>400</v>
      </c>
      <c r="AC299" s="104">
        <f t="shared" si="90"/>
        <v>400</v>
      </c>
      <c r="AD299" s="104">
        <f t="shared" si="90"/>
        <v>400</v>
      </c>
      <c r="AE299" s="104">
        <f t="shared" si="90"/>
        <v>400</v>
      </c>
      <c r="AF299" s="104"/>
      <c r="AG299" s="104"/>
      <c r="AH299" s="104">
        <f t="shared" si="90"/>
        <v>400</v>
      </c>
      <c r="AI299" s="153">
        <f t="shared" si="87"/>
        <v>8400</v>
      </c>
    </row>
    <row r="300" spans="1:36" ht="18.75" x14ac:dyDescent="0.25">
      <c r="A300" s="315"/>
      <c r="B300" s="301" t="s">
        <v>197</v>
      </c>
      <c r="C300" s="302"/>
      <c r="D300" s="104"/>
      <c r="E300" s="104"/>
      <c r="F300" s="104">
        <f t="shared" ref="F300" si="91">F298-F296</f>
        <v>400</v>
      </c>
      <c r="G300" s="104">
        <f t="shared" ref="G300:AH300" si="92">G298-G296</f>
        <v>400</v>
      </c>
      <c r="H300" s="104">
        <f t="shared" si="92"/>
        <v>400</v>
      </c>
      <c r="I300" s="104">
        <f t="shared" si="92"/>
        <v>400</v>
      </c>
      <c r="J300" s="104">
        <f t="shared" si="92"/>
        <v>400</v>
      </c>
      <c r="K300" s="104"/>
      <c r="L300" s="104"/>
      <c r="M300" s="104">
        <f t="shared" si="92"/>
        <v>400</v>
      </c>
      <c r="N300" s="104">
        <f t="shared" si="92"/>
        <v>400</v>
      </c>
      <c r="O300" s="104">
        <f t="shared" si="92"/>
        <v>400</v>
      </c>
      <c r="P300" s="104">
        <f t="shared" si="92"/>
        <v>400</v>
      </c>
      <c r="Q300" s="104">
        <f t="shared" si="92"/>
        <v>400</v>
      </c>
      <c r="R300" s="104"/>
      <c r="S300" s="104"/>
      <c r="T300" s="104">
        <f t="shared" si="92"/>
        <v>400</v>
      </c>
      <c r="U300" s="104">
        <f t="shared" si="92"/>
        <v>400</v>
      </c>
      <c r="V300" s="104">
        <f t="shared" si="92"/>
        <v>400</v>
      </c>
      <c r="W300" s="104">
        <f t="shared" si="92"/>
        <v>400</v>
      </c>
      <c r="X300" s="104">
        <f t="shared" si="92"/>
        <v>400</v>
      </c>
      <c r="Y300" s="104"/>
      <c r="Z300" s="104"/>
      <c r="AA300" s="104">
        <f t="shared" si="92"/>
        <v>400</v>
      </c>
      <c r="AB300" s="104">
        <f t="shared" si="92"/>
        <v>400</v>
      </c>
      <c r="AC300" s="104">
        <f t="shared" si="92"/>
        <v>400</v>
      </c>
      <c r="AD300" s="104">
        <f t="shared" si="92"/>
        <v>400</v>
      </c>
      <c r="AE300" s="104">
        <f t="shared" si="92"/>
        <v>400</v>
      </c>
      <c r="AF300" s="104"/>
      <c r="AG300" s="104"/>
      <c r="AH300" s="104">
        <f t="shared" si="92"/>
        <v>400</v>
      </c>
      <c r="AI300" s="153">
        <f>SUM(D300:AH300)</f>
        <v>8400</v>
      </c>
    </row>
    <row r="301" spans="1:36" ht="16.5" thickBot="1" x14ac:dyDescent="0.3">
      <c r="A301" s="315"/>
      <c r="B301" s="303" t="s">
        <v>116</v>
      </c>
      <c r="C301" s="304"/>
      <c r="D301" s="104"/>
      <c r="E301" s="104"/>
      <c r="F301" s="104">
        <f t="shared" ref="F301" si="93">F282+F284+F286+F288+F290+F292</f>
        <v>0</v>
      </c>
      <c r="G301" s="104">
        <f t="shared" ref="G301:AH301" si="94">G282+G284+G286+G288+G290+G292</f>
        <v>0</v>
      </c>
      <c r="H301" s="104">
        <f t="shared" si="94"/>
        <v>0</v>
      </c>
      <c r="I301" s="104">
        <f t="shared" si="94"/>
        <v>0</v>
      </c>
      <c r="J301" s="104">
        <f t="shared" si="94"/>
        <v>0</v>
      </c>
      <c r="K301" s="104"/>
      <c r="L301" s="104"/>
      <c r="M301" s="104">
        <f t="shared" si="94"/>
        <v>0</v>
      </c>
      <c r="N301" s="104">
        <f t="shared" si="94"/>
        <v>0</v>
      </c>
      <c r="O301" s="104">
        <f t="shared" si="94"/>
        <v>0</v>
      </c>
      <c r="P301" s="104">
        <f t="shared" si="94"/>
        <v>0</v>
      </c>
      <c r="Q301" s="104">
        <f t="shared" si="94"/>
        <v>0</v>
      </c>
      <c r="R301" s="104"/>
      <c r="S301" s="104"/>
      <c r="T301" s="104">
        <f t="shared" si="94"/>
        <v>0</v>
      </c>
      <c r="U301" s="104">
        <f t="shared" si="94"/>
        <v>0</v>
      </c>
      <c r="V301" s="104">
        <f t="shared" si="94"/>
        <v>0</v>
      </c>
      <c r="W301" s="104">
        <f t="shared" si="94"/>
        <v>0</v>
      </c>
      <c r="X301" s="104">
        <f t="shared" si="94"/>
        <v>0</v>
      </c>
      <c r="Y301" s="104"/>
      <c r="Z301" s="104"/>
      <c r="AA301" s="104">
        <f t="shared" si="94"/>
        <v>0</v>
      </c>
      <c r="AB301" s="104">
        <f t="shared" si="94"/>
        <v>0</v>
      </c>
      <c r="AC301" s="104">
        <f t="shared" si="94"/>
        <v>0</v>
      </c>
      <c r="AD301" s="104">
        <f t="shared" si="94"/>
        <v>0</v>
      </c>
      <c r="AE301" s="104">
        <f t="shared" si="94"/>
        <v>0</v>
      </c>
      <c r="AF301" s="104"/>
      <c r="AG301" s="104"/>
      <c r="AH301" s="104">
        <f t="shared" si="94"/>
        <v>0</v>
      </c>
      <c r="AI301" s="149">
        <f t="shared" si="87"/>
        <v>0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35" ht="15.75" x14ac:dyDescent="0.25">
      <c r="A305" s="292"/>
      <c r="B305" s="296"/>
      <c r="C305" s="99" t="s">
        <v>103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35" ht="15.75" x14ac:dyDescent="0.25">
      <c r="A306" s="292"/>
      <c r="B306" s="296"/>
      <c r="C306" s="99" t="s">
        <v>117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 t="shared" ref="AI306:AI324" si="95">SUM(D306:AH306)</f>
        <v>0</v>
      </c>
    </row>
    <row r="307" spans="1:35" ht="15.75" x14ac:dyDescent="0.25">
      <c r="A307" s="292"/>
      <c r="B307" s="296"/>
      <c r="C307" s="99" t="s">
        <v>118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 t="shared" si="95"/>
        <v>0</v>
      </c>
    </row>
    <row r="308" spans="1:35" ht="15.75" x14ac:dyDescent="0.25">
      <c r="A308" s="292"/>
      <c r="B308" s="296"/>
      <c r="C308" s="99" t="s">
        <v>104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 t="shared" si="95"/>
        <v>0</v>
      </c>
    </row>
    <row r="309" spans="1:35" ht="15.75" x14ac:dyDescent="0.25">
      <c r="A309" s="292"/>
      <c r="B309" s="296"/>
      <c r="C309" s="99" t="s">
        <v>105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 t="shared" si="95"/>
        <v>0</v>
      </c>
    </row>
    <row r="310" spans="1:35" ht="15.75" x14ac:dyDescent="0.25">
      <c r="A310" s="292"/>
      <c r="B310" s="296"/>
      <c r="C310" s="99" t="s">
        <v>106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 t="shared" si="95"/>
        <v>0</v>
      </c>
    </row>
    <row r="311" spans="1:35" ht="15.75" x14ac:dyDescent="0.25">
      <c r="A311" s="292"/>
      <c r="B311" s="296"/>
      <c r="C311" s="99" t="s">
        <v>107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 t="shared" si="95"/>
        <v>0</v>
      </c>
    </row>
    <row r="312" spans="1:35" ht="15.75" x14ac:dyDescent="0.25">
      <c r="A312" s="292"/>
      <c r="B312" s="296"/>
      <c r="C312" s="99" t="s">
        <v>108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 t="shared" si="95"/>
        <v>0</v>
      </c>
    </row>
    <row r="313" spans="1:35" ht="15.75" x14ac:dyDescent="0.25">
      <c r="A313" s="292"/>
      <c r="B313" s="296"/>
      <c r="C313" s="99" t="s">
        <v>109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 t="shared" si="95"/>
        <v>0</v>
      </c>
    </row>
    <row r="314" spans="1:35" ht="15.75" x14ac:dyDescent="0.25">
      <c r="A314" s="292"/>
      <c r="B314" s="296"/>
      <c r="C314" s="99" t="s">
        <v>110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 t="shared" si="95"/>
        <v>0</v>
      </c>
    </row>
    <row r="315" spans="1:35" ht="15.75" x14ac:dyDescent="0.25">
      <c r="A315" s="292"/>
      <c r="B315" s="296"/>
      <c r="C315" s="99" t="s">
        <v>111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 t="shared" si="95"/>
        <v>0</v>
      </c>
    </row>
    <row r="316" spans="1:35" ht="15.75" x14ac:dyDescent="0.25">
      <c r="A316" s="292"/>
      <c r="B316" s="296"/>
      <c r="C316" s="99" t="s">
        <v>112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 t="shared" si="95"/>
        <v>0</v>
      </c>
    </row>
    <row r="317" spans="1:35" ht="15.75" x14ac:dyDescent="0.25">
      <c r="A317" s="292"/>
      <c r="B317" s="296"/>
      <c r="C317" s="99" t="s">
        <v>113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 t="shared" si="95"/>
        <v>0</v>
      </c>
    </row>
    <row r="318" spans="1:35" ht="16.5" thickBot="1" x14ac:dyDescent="0.3">
      <c r="A318" s="292"/>
      <c r="B318" s="296"/>
      <c r="C318" s="100" t="s">
        <v>114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 t="shared" si="95"/>
        <v>0</v>
      </c>
    </row>
    <row r="319" spans="1:35" ht="18.75" x14ac:dyDescent="0.25">
      <c r="A319" s="292"/>
      <c r="B319" s="297" t="s">
        <v>72</v>
      </c>
      <c r="C319" s="298"/>
      <c r="D319" s="271">
        <f>SUM(D304:D315,D318)</f>
        <v>0</v>
      </c>
      <c r="E319" s="271">
        <f t="shared" ref="E319:AH319" si="96">SUM(E304:E315,E318)</f>
        <v>0</v>
      </c>
      <c r="F319" s="271">
        <f t="shared" si="96"/>
        <v>0</v>
      </c>
      <c r="G319" s="271">
        <f t="shared" si="96"/>
        <v>0</v>
      </c>
      <c r="H319" s="271">
        <f t="shared" si="96"/>
        <v>0</v>
      </c>
      <c r="I319" s="271">
        <f t="shared" si="96"/>
        <v>0</v>
      </c>
      <c r="J319" s="271">
        <f t="shared" si="96"/>
        <v>0</v>
      </c>
      <c r="K319" s="271">
        <f t="shared" si="96"/>
        <v>0</v>
      </c>
      <c r="L319" s="271">
        <f t="shared" si="96"/>
        <v>0</v>
      </c>
      <c r="M319" s="271">
        <f t="shared" si="96"/>
        <v>0</v>
      </c>
      <c r="N319" s="271">
        <f t="shared" si="96"/>
        <v>0</v>
      </c>
      <c r="O319" s="271">
        <f t="shared" si="96"/>
        <v>0</v>
      </c>
      <c r="P319" s="271">
        <f t="shared" si="96"/>
        <v>0</v>
      </c>
      <c r="Q319" s="271">
        <f t="shared" si="96"/>
        <v>0</v>
      </c>
      <c r="R319" s="271">
        <f t="shared" si="96"/>
        <v>0</v>
      </c>
      <c r="S319" s="271">
        <f t="shared" si="96"/>
        <v>0</v>
      </c>
      <c r="T319" s="271">
        <f t="shared" si="96"/>
        <v>0</v>
      </c>
      <c r="U319" s="271">
        <f t="shared" si="96"/>
        <v>0</v>
      </c>
      <c r="V319" s="271">
        <f t="shared" si="96"/>
        <v>0</v>
      </c>
      <c r="W319" s="271">
        <f t="shared" si="96"/>
        <v>0</v>
      </c>
      <c r="X319" s="271">
        <f t="shared" si="96"/>
        <v>0</v>
      </c>
      <c r="Y319" s="271">
        <f t="shared" si="96"/>
        <v>0</v>
      </c>
      <c r="Z319" s="271">
        <f t="shared" si="96"/>
        <v>0</v>
      </c>
      <c r="AA319" s="271">
        <f t="shared" si="96"/>
        <v>0</v>
      </c>
      <c r="AB319" s="271">
        <f t="shared" si="96"/>
        <v>0</v>
      </c>
      <c r="AC319" s="271">
        <f t="shared" si="96"/>
        <v>0</v>
      </c>
      <c r="AD319" s="271">
        <f t="shared" si="96"/>
        <v>0</v>
      </c>
      <c r="AE319" s="271">
        <f t="shared" si="96"/>
        <v>0</v>
      </c>
      <c r="AF319" s="271">
        <f t="shared" si="96"/>
        <v>0</v>
      </c>
      <c r="AG319" s="271">
        <f t="shared" si="96"/>
        <v>0</v>
      </c>
      <c r="AH319" s="271">
        <f t="shared" si="96"/>
        <v>0</v>
      </c>
      <c r="AI319" s="150">
        <f t="shared" si="95"/>
        <v>0</v>
      </c>
    </row>
    <row r="320" spans="1:35" ht="18.75" x14ac:dyDescent="0.25">
      <c r="A320" s="292"/>
      <c r="B320" s="299" t="s">
        <v>71</v>
      </c>
      <c r="C320" s="300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 t="shared" si="95"/>
        <v>0</v>
      </c>
    </row>
    <row r="321" spans="1:36" ht="18.75" x14ac:dyDescent="0.25">
      <c r="A321" s="292"/>
      <c r="B321" s="301" t="s">
        <v>115</v>
      </c>
      <c r="C321" s="302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 t="shared" si="95"/>
        <v>23400</v>
      </c>
    </row>
    <row r="322" spans="1:36" ht="18.75" x14ac:dyDescent="0.25">
      <c r="A322" s="292"/>
      <c r="B322" s="301" t="s">
        <v>125</v>
      </c>
      <c r="C322" s="302"/>
      <c r="D322" s="104">
        <f t="shared" ref="D322" si="97">D321-D320</f>
        <v>900</v>
      </c>
      <c r="E322" s="104"/>
      <c r="F322" s="104">
        <f t="shared" ref="F322:AH322" si="98">F321-F320</f>
        <v>900</v>
      </c>
      <c r="G322" s="104">
        <f t="shared" si="98"/>
        <v>900</v>
      </c>
      <c r="H322" s="104">
        <f t="shared" si="98"/>
        <v>900</v>
      </c>
      <c r="I322" s="104">
        <f t="shared" si="98"/>
        <v>900</v>
      </c>
      <c r="J322" s="104">
        <f t="shared" si="98"/>
        <v>900</v>
      </c>
      <c r="K322" s="104">
        <f t="shared" si="98"/>
        <v>900</v>
      </c>
      <c r="L322" s="104"/>
      <c r="M322" s="104">
        <f t="shared" si="98"/>
        <v>900</v>
      </c>
      <c r="N322" s="104">
        <f t="shared" si="98"/>
        <v>900</v>
      </c>
      <c r="O322" s="104">
        <f t="shared" si="98"/>
        <v>900</v>
      </c>
      <c r="P322" s="104">
        <f t="shared" si="98"/>
        <v>900</v>
      </c>
      <c r="Q322" s="104">
        <f t="shared" si="98"/>
        <v>900</v>
      </c>
      <c r="R322" s="104">
        <f t="shared" si="98"/>
        <v>900</v>
      </c>
      <c r="S322" s="104"/>
      <c r="T322" s="104">
        <f t="shared" si="98"/>
        <v>900</v>
      </c>
      <c r="U322" s="104">
        <f t="shared" si="98"/>
        <v>900</v>
      </c>
      <c r="V322" s="104">
        <f t="shared" si="98"/>
        <v>900</v>
      </c>
      <c r="W322" s="104">
        <f t="shared" si="98"/>
        <v>900</v>
      </c>
      <c r="X322" s="104">
        <f t="shared" si="98"/>
        <v>900</v>
      </c>
      <c r="Y322" s="104">
        <f t="shared" si="98"/>
        <v>900</v>
      </c>
      <c r="Z322" s="104"/>
      <c r="AA322" s="104">
        <f t="shared" si="98"/>
        <v>900</v>
      </c>
      <c r="AB322" s="104">
        <f t="shared" si="98"/>
        <v>900</v>
      </c>
      <c r="AC322" s="104">
        <f t="shared" si="98"/>
        <v>900</v>
      </c>
      <c r="AD322" s="104">
        <f t="shared" si="98"/>
        <v>900</v>
      </c>
      <c r="AE322" s="104">
        <f t="shared" si="98"/>
        <v>900</v>
      </c>
      <c r="AF322" s="104">
        <f t="shared" si="98"/>
        <v>900</v>
      </c>
      <c r="AG322" s="104"/>
      <c r="AH322" s="104">
        <f t="shared" si="98"/>
        <v>900</v>
      </c>
      <c r="AI322" s="153">
        <f t="shared" si="95"/>
        <v>23400</v>
      </c>
    </row>
    <row r="323" spans="1:36" ht="18.75" x14ac:dyDescent="0.25">
      <c r="A323" s="292"/>
      <c r="B323" s="301" t="s">
        <v>197</v>
      </c>
      <c r="C323" s="302"/>
      <c r="D323" s="104">
        <f>D321-D319</f>
        <v>900</v>
      </c>
      <c r="E323" s="104"/>
      <c r="F323" s="104">
        <f t="shared" ref="F323" si="99">F321-F319</f>
        <v>900</v>
      </c>
      <c r="G323" s="104">
        <f t="shared" ref="G323:AH323" si="100">G321-G319</f>
        <v>900</v>
      </c>
      <c r="H323" s="104">
        <f t="shared" si="100"/>
        <v>900</v>
      </c>
      <c r="I323" s="104">
        <f t="shared" si="100"/>
        <v>900</v>
      </c>
      <c r="J323" s="104">
        <f t="shared" si="100"/>
        <v>900</v>
      </c>
      <c r="K323" s="104">
        <f t="shared" si="100"/>
        <v>900</v>
      </c>
      <c r="L323" s="104"/>
      <c r="M323" s="104">
        <f t="shared" si="100"/>
        <v>900</v>
      </c>
      <c r="N323" s="104">
        <f t="shared" si="100"/>
        <v>900</v>
      </c>
      <c r="O323" s="104">
        <f t="shared" si="100"/>
        <v>900</v>
      </c>
      <c r="P323" s="104">
        <f t="shared" si="100"/>
        <v>900</v>
      </c>
      <c r="Q323" s="104">
        <f t="shared" si="100"/>
        <v>900</v>
      </c>
      <c r="R323" s="104">
        <f t="shared" si="100"/>
        <v>900</v>
      </c>
      <c r="S323" s="104"/>
      <c r="T323" s="104">
        <f t="shared" si="100"/>
        <v>900</v>
      </c>
      <c r="U323" s="104">
        <f t="shared" si="100"/>
        <v>900</v>
      </c>
      <c r="V323" s="104">
        <f t="shared" si="100"/>
        <v>900</v>
      </c>
      <c r="W323" s="104">
        <f t="shared" si="100"/>
        <v>900</v>
      </c>
      <c r="X323" s="104">
        <f t="shared" si="100"/>
        <v>900</v>
      </c>
      <c r="Y323" s="104">
        <f t="shared" si="100"/>
        <v>900</v>
      </c>
      <c r="Z323" s="104"/>
      <c r="AA323" s="104">
        <f t="shared" si="100"/>
        <v>900</v>
      </c>
      <c r="AB323" s="104">
        <f t="shared" si="100"/>
        <v>900</v>
      </c>
      <c r="AC323" s="104">
        <f t="shared" si="100"/>
        <v>900</v>
      </c>
      <c r="AD323" s="104">
        <f t="shared" si="100"/>
        <v>900</v>
      </c>
      <c r="AE323" s="104">
        <f t="shared" si="100"/>
        <v>900</v>
      </c>
      <c r="AF323" s="104">
        <f t="shared" si="100"/>
        <v>900</v>
      </c>
      <c r="AG323" s="104"/>
      <c r="AH323" s="104">
        <f t="shared" si="100"/>
        <v>900</v>
      </c>
      <c r="AI323" s="153">
        <f>SUM(D323:AH323)</f>
        <v>23400</v>
      </c>
    </row>
    <row r="324" spans="1:36" ht="16.5" thickBot="1" x14ac:dyDescent="0.3">
      <c r="A324" s="292"/>
      <c r="B324" s="303" t="s">
        <v>116</v>
      </c>
      <c r="C324" s="304"/>
      <c r="D324" s="104">
        <f t="shared" ref="D324" si="101">D305+D307+D309+D311+D313+D315</f>
        <v>0</v>
      </c>
      <c r="E324" s="104"/>
      <c r="F324" s="104">
        <f t="shared" ref="F324:AH324" si="102">F305+F307+F309+F311+F313+F315</f>
        <v>0</v>
      </c>
      <c r="G324" s="104">
        <f t="shared" si="102"/>
        <v>0</v>
      </c>
      <c r="H324" s="104">
        <f t="shared" si="102"/>
        <v>0</v>
      </c>
      <c r="I324" s="104">
        <f t="shared" si="102"/>
        <v>0</v>
      </c>
      <c r="J324" s="104">
        <f t="shared" si="102"/>
        <v>0</v>
      </c>
      <c r="K324" s="104">
        <f t="shared" si="102"/>
        <v>0</v>
      </c>
      <c r="L324" s="104"/>
      <c r="M324" s="104">
        <f t="shared" si="102"/>
        <v>0</v>
      </c>
      <c r="N324" s="104">
        <f t="shared" si="102"/>
        <v>0</v>
      </c>
      <c r="O324" s="104">
        <f t="shared" si="102"/>
        <v>0</v>
      </c>
      <c r="P324" s="104">
        <f t="shared" si="102"/>
        <v>0</v>
      </c>
      <c r="Q324" s="104">
        <f t="shared" si="102"/>
        <v>0</v>
      </c>
      <c r="R324" s="104">
        <f t="shared" si="102"/>
        <v>0</v>
      </c>
      <c r="S324" s="104"/>
      <c r="T324" s="104">
        <f t="shared" si="102"/>
        <v>0</v>
      </c>
      <c r="U324" s="104">
        <f t="shared" si="102"/>
        <v>0</v>
      </c>
      <c r="V324" s="104">
        <f t="shared" si="102"/>
        <v>0</v>
      </c>
      <c r="W324" s="104">
        <f t="shared" si="102"/>
        <v>0</v>
      </c>
      <c r="X324" s="104">
        <f t="shared" si="102"/>
        <v>0</v>
      </c>
      <c r="Y324" s="104">
        <f t="shared" si="102"/>
        <v>0</v>
      </c>
      <c r="Z324" s="104"/>
      <c r="AA324" s="104">
        <f t="shared" si="102"/>
        <v>0</v>
      </c>
      <c r="AB324" s="104">
        <f t="shared" si="102"/>
        <v>0</v>
      </c>
      <c r="AC324" s="104">
        <f t="shared" si="102"/>
        <v>0</v>
      </c>
      <c r="AD324" s="104">
        <f t="shared" si="102"/>
        <v>0</v>
      </c>
      <c r="AE324" s="104">
        <f t="shared" si="102"/>
        <v>0</v>
      </c>
      <c r="AF324" s="104">
        <f t="shared" si="102"/>
        <v>0</v>
      </c>
      <c r="AG324" s="104"/>
      <c r="AH324" s="104">
        <f t="shared" si="102"/>
        <v>0</v>
      </c>
      <c r="AI324" s="149">
        <f t="shared" si="95"/>
        <v>0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36" ht="15.75" x14ac:dyDescent="0.25">
      <c r="A328" s="306"/>
      <c r="B328" s="296"/>
      <c r="C328" s="99" t="s">
        <v>103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36" ht="15.75" x14ac:dyDescent="0.25">
      <c r="A329" s="306"/>
      <c r="B329" s="296"/>
      <c r="C329" s="99" t="s">
        <v>117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 t="shared" ref="AI329:AI347" si="103">SUM(D329:AH329)</f>
        <v>0</v>
      </c>
    </row>
    <row r="330" spans="1:36" ht="15.75" x14ac:dyDescent="0.25">
      <c r="A330" s="306"/>
      <c r="B330" s="296"/>
      <c r="C330" s="99" t="s">
        <v>118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 t="shared" si="103"/>
        <v>0</v>
      </c>
    </row>
    <row r="331" spans="1:36" ht="15.75" x14ac:dyDescent="0.25">
      <c r="A331" s="306"/>
      <c r="B331" s="296"/>
      <c r="C331" s="99" t="s">
        <v>104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 t="shared" si="103"/>
        <v>0</v>
      </c>
    </row>
    <row r="332" spans="1:36" ht="15.75" x14ac:dyDescent="0.25">
      <c r="A332" s="306"/>
      <c r="B332" s="296"/>
      <c r="C332" s="99" t="s">
        <v>105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 t="shared" si="103"/>
        <v>0</v>
      </c>
    </row>
    <row r="333" spans="1:36" ht="15.75" x14ac:dyDescent="0.25">
      <c r="A333" s="306"/>
      <c r="B333" s="296"/>
      <c r="C333" s="99" t="s">
        <v>106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 t="shared" si="103"/>
        <v>0</v>
      </c>
    </row>
    <row r="334" spans="1:36" ht="15.75" x14ac:dyDescent="0.25">
      <c r="A334" s="306"/>
      <c r="B334" s="296"/>
      <c r="C334" s="99" t="s">
        <v>107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 t="shared" si="103"/>
        <v>0</v>
      </c>
    </row>
    <row r="335" spans="1:36" ht="15.75" x14ac:dyDescent="0.25">
      <c r="A335" s="306"/>
      <c r="B335" s="296"/>
      <c r="C335" s="99" t="s">
        <v>108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 t="shared" si="103"/>
        <v>0</v>
      </c>
    </row>
    <row r="336" spans="1:36" ht="15.75" x14ac:dyDescent="0.25">
      <c r="A336" s="306"/>
      <c r="B336" s="296"/>
      <c r="C336" s="99" t="s">
        <v>109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 t="shared" si="103"/>
        <v>0</v>
      </c>
    </row>
    <row r="337" spans="1:36" ht="15.75" x14ac:dyDescent="0.25">
      <c r="A337" s="306"/>
      <c r="B337" s="296"/>
      <c r="C337" s="99" t="s">
        <v>110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 t="shared" si="103"/>
        <v>0</v>
      </c>
    </row>
    <row r="338" spans="1:36" ht="15.75" x14ac:dyDescent="0.25">
      <c r="A338" s="306"/>
      <c r="B338" s="296"/>
      <c r="C338" s="99" t="s">
        <v>111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 t="shared" si="103"/>
        <v>0</v>
      </c>
    </row>
    <row r="339" spans="1:36" ht="15.75" x14ac:dyDescent="0.25">
      <c r="A339" s="306"/>
      <c r="B339" s="296"/>
      <c r="C339" s="99" t="s">
        <v>112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 t="shared" si="103"/>
        <v>0</v>
      </c>
    </row>
    <row r="340" spans="1:36" ht="15.75" x14ac:dyDescent="0.25">
      <c r="A340" s="306"/>
      <c r="B340" s="296"/>
      <c r="C340" s="99" t="s">
        <v>113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 t="shared" si="103"/>
        <v>0</v>
      </c>
    </row>
    <row r="341" spans="1:36" ht="16.5" thickBot="1" x14ac:dyDescent="0.3">
      <c r="A341" s="306"/>
      <c r="B341" s="296"/>
      <c r="C341" s="100" t="s">
        <v>114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 t="shared" si="103"/>
        <v>0</v>
      </c>
    </row>
    <row r="342" spans="1:36" ht="18.75" x14ac:dyDescent="0.25">
      <c r="A342" s="306"/>
      <c r="B342" s="297" t="s">
        <v>72</v>
      </c>
      <c r="C342" s="298"/>
      <c r="D342" s="271">
        <f>SUM(D327:D338,D341)</f>
        <v>0</v>
      </c>
      <c r="E342" s="271">
        <f t="shared" ref="E342:AH342" si="104">SUM(E327:E338,E341)</f>
        <v>0</v>
      </c>
      <c r="F342" s="271">
        <f t="shared" si="104"/>
        <v>0</v>
      </c>
      <c r="G342" s="271">
        <f t="shared" si="104"/>
        <v>0</v>
      </c>
      <c r="H342" s="271">
        <f t="shared" si="104"/>
        <v>0</v>
      </c>
      <c r="I342" s="271">
        <f t="shared" si="104"/>
        <v>0</v>
      </c>
      <c r="J342" s="271">
        <f t="shared" si="104"/>
        <v>0</v>
      </c>
      <c r="K342" s="271">
        <f t="shared" si="104"/>
        <v>0</v>
      </c>
      <c r="L342" s="271">
        <f t="shared" si="104"/>
        <v>0</v>
      </c>
      <c r="M342" s="271">
        <f t="shared" si="104"/>
        <v>0</v>
      </c>
      <c r="N342" s="271">
        <f t="shared" si="104"/>
        <v>0</v>
      </c>
      <c r="O342" s="271">
        <f t="shared" si="104"/>
        <v>0</v>
      </c>
      <c r="P342" s="271">
        <f t="shared" si="104"/>
        <v>0</v>
      </c>
      <c r="Q342" s="271">
        <f t="shared" si="104"/>
        <v>0</v>
      </c>
      <c r="R342" s="271">
        <f t="shared" si="104"/>
        <v>0</v>
      </c>
      <c r="S342" s="271">
        <f t="shared" si="104"/>
        <v>0</v>
      </c>
      <c r="T342" s="271">
        <f t="shared" si="104"/>
        <v>0</v>
      </c>
      <c r="U342" s="271">
        <f t="shared" si="104"/>
        <v>0</v>
      </c>
      <c r="V342" s="271">
        <f t="shared" si="104"/>
        <v>0</v>
      </c>
      <c r="W342" s="271">
        <f t="shared" si="104"/>
        <v>0</v>
      </c>
      <c r="X342" s="271">
        <f t="shared" si="104"/>
        <v>0</v>
      </c>
      <c r="Y342" s="271">
        <f t="shared" si="104"/>
        <v>0</v>
      </c>
      <c r="Z342" s="271">
        <f t="shared" si="104"/>
        <v>0</v>
      </c>
      <c r="AA342" s="271">
        <f t="shared" si="104"/>
        <v>0</v>
      </c>
      <c r="AB342" s="271">
        <f t="shared" si="104"/>
        <v>0</v>
      </c>
      <c r="AC342" s="271">
        <f t="shared" si="104"/>
        <v>0</v>
      </c>
      <c r="AD342" s="271">
        <f t="shared" si="104"/>
        <v>0</v>
      </c>
      <c r="AE342" s="271">
        <f t="shared" si="104"/>
        <v>0</v>
      </c>
      <c r="AF342" s="271">
        <f t="shared" si="104"/>
        <v>0</v>
      </c>
      <c r="AG342" s="271">
        <f t="shared" si="104"/>
        <v>0</v>
      </c>
      <c r="AH342" s="271">
        <f t="shared" si="104"/>
        <v>0</v>
      </c>
      <c r="AI342" s="150">
        <f t="shared" si="103"/>
        <v>0</v>
      </c>
    </row>
    <row r="343" spans="1:36" ht="18.75" x14ac:dyDescent="0.25">
      <c r="A343" s="306"/>
      <c r="B343" s="299" t="s">
        <v>71</v>
      </c>
      <c r="C343" s="300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 t="shared" si="103"/>
        <v>0</v>
      </c>
    </row>
    <row r="344" spans="1:36" ht="18.75" x14ac:dyDescent="0.25">
      <c r="A344" s="306"/>
      <c r="B344" s="301" t="s">
        <v>115</v>
      </c>
      <c r="C344" s="302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 t="shared" si="103"/>
        <v>26000</v>
      </c>
    </row>
    <row r="345" spans="1:36" ht="18.75" x14ac:dyDescent="0.25">
      <c r="A345" s="306"/>
      <c r="B345" s="301" t="s">
        <v>125</v>
      </c>
      <c r="C345" s="302"/>
      <c r="D345" s="104">
        <f t="shared" ref="D345" si="105">D344-D343</f>
        <v>1000</v>
      </c>
      <c r="E345" s="104"/>
      <c r="F345" s="104">
        <f t="shared" ref="F345:AH345" si="106">F344-F343</f>
        <v>1000</v>
      </c>
      <c r="G345" s="104">
        <f t="shared" si="106"/>
        <v>1000</v>
      </c>
      <c r="H345" s="104">
        <f t="shared" si="106"/>
        <v>1000</v>
      </c>
      <c r="I345" s="104">
        <f t="shared" si="106"/>
        <v>1000</v>
      </c>
      <c r="J345" s="104">
        <f t="shared" si="106"/>
        <v>1000</v>
      </c>
      <c r="K345" s="104">
        <f t="shared" si="106"/>
        <v>1000</v>
      </c>
      <c r="L345" s="104"/>
      <c r="M345" s="104">
        <f t="shared" si="106"/>
        <v>1000</v>
      </c>
      <c r="N345" s="104">
        <f t="shared" si="106"/>
        <v>1000</v>
      </c>
      <c r="O345" s="104">
        <f t="shared" si="106"/>
        <v>1000</v>
      </c>
      <c r="P345" s="104">
        <f t="shared" si="106"/>
        <v>1000</v>
      </c>
      <c r="Q345" s="104">
        <f t="shared" si="106"/>
        <v>1000</v>
      </c>
      <c r="R345" s="104">
        <f t="shared" si="106"/>
        <v>1000</v>
      </c>
      <c r="S345" s="104"/>
      <c r="T345" s="104">
        <f t="shared" si="106"/>
        <v>1000</v>
      </c>
      <c r="U345" s="104">
        <f t="shared" si="106"/>
        <v>1000</v>
      </c>
      <c r="V345" s="104">
        <f t="shared" si="106"/>
        <v>1000</v>
      </c>
      <c r="W345" s="104">
        <f t="shared" si="106"/>
        <v>1000</v>
      </c>
      <c r="X345" s="104">
        <f t="shared" si="106"/>
        <v>1000</v>
      </c>
      <c r="Y345" s="104">
        <f t="shared" si="106"/>
        <v>1000</v>
      </c>
      <c r="Z345" s="104"/>
      <c r="AA345" s="104">
        <f t="shared" si="106"/>
        <v>1000</v>
      </c>
      <c r="AB345" s="104">
        <f t="shared" si="106"/>
        <v>1000</v>
      </c>
      <c r="AC345" s="104">
        <f t="shared" si="106"/>
        <v>1000</v>
      </c>
      <c r="AD345" s="104">
        <f t="shared" si="106"/>
        <v>1000</v>
      </c>
      <c r="AE345" s="104">
        <f t="shared" si="106"/>
        <v>1000</v>
      </c>
      <c r="AF345" s="104">
        <f t="shared" si="106"/>
        <v>1000</v>
      </c>
      <c r="AG345" s="104"/>
      <c r="AH345" s="104">
        <f t="shared" si="106"/>
        <v>1000</v>
      </c>
      <c r="AI345" s="153">
        <f t="shared" si="103"/>
        <v>26000</v>
      </c>
    </row>
    <row r="346" spans="1:36" ht="18.75" x14ac:dyDescent="0.25">
      <c r="A346" s="306"/>
      <c r="B346" s="301" t="s">
        <v>197</v>
      </c>
      <c r="C346" s="302"/>
      <c r="D346" s="104">
        <f>D344-D342</f>
        <v>1000</v>
      </c>
      <c r="E346" s="104"/>
      <c r="F346" s="104">
        <f t="shared" ref="F346" si="107">F344-F342</f>
        <v>1000</v>
      </c>
      <c r="G346" s="104">
        <f t="shared" ref="G346:AH346" si="108">G344-G342</f>
        <v>1000</v>
      </c>
      <c r="H346" s="104">
        <f t="shared" si="108"/>
        <v>1000</v>
      </c>
      <c r="I346" s="104">
        <f t="shared" si="108"/>
        <v>1000</v>
      </c>
      <c r="J346" s="104">
        <f t="shared" si="108"/>
        <v>1000</v>
      </c>
      <c r="K346" s="104">
        <f t="shared" si="108"/>
        <v>1000</v>
      </c>
      <c r="L346" s="104"/>
      <c r="M346" s="104">
        <f t="shared" si="108"/>
        <v>1000</v>
      </c>
      <c r="N346" s="104">
        <f t="shared" si="108"/>
        <v>1000</v>
      </c>
      <c r="O346" s="104">
        <f t="shared" si="108"/>
        <v>1000</v>
      </c>
      <c r="P346" s="104">
        <f t="shared" si="108"/>
        <v>1000</v>
      </c>
      <c r="Q346" s="104">
        <f t="shared" si="108"/>
        <v>1000</v>
      </c>
      <c r="R346" s="104">
        <f t="shared" si="108"/>
        <v>1000</v>
      </c>
      <c r="S346" s="104"/>
      <c r="T346" s="104">
        <f t="shared" si="108"/>
        <v>1000</v>
      </c>
      <c r="U346" s="104">
        <f t="shared" si="108"/>
        <v>1000</v>
      </c>
      <c r="V346" s="104">
        <f t="shared" si="108"/>
        <v>1000</v>
      </c>
      <c r="W346" s="104">
        <f t="shared" si="108"/>
        <v>1000</v>
      </c>
      <c r="X346" s="104">
        <f t="shared" si="108"/>
        <v>1000</v>
      </c>
      <c r="Y346" s="104">
        <f t="shared" si="108"/>
        <v>1000</v>
      </c>
      <c r="Z346" s="104"/>
      <c r="AA346" s="104">
        <f t="shared" si="108"/>
        <v>1000</v>
      </c>
      <c r="AB346" s="104">
        <f t="shared" si="108"/>
        <v>1000</v>
      </c>
      <c r="AC346" s="104">
        <f t="shared" si="108"/>
        <v>1000</v>
      </c>
      <c r="AD346" s="104">
        <f t="shared" si="108"/>
        <v>1000</v>
      </c>
      <c r="AE346" s="104">
        <f t="shared" si="108"/>
        <v>1000</v>
      </c>
      <c r="AF346" s="104">
        <f t="shared" si="108"/>
        <v>1000</v>
      </c>
      <c r="AG346" s="104"/>
      <c r="AH346" s="104">
        <f t="shared" si="108"/>
        <v>1000</v>
      </c>
      <c r="AI346" s="153">
        <f>SUM(D346:AH346)</f>
        <v>26000</v>
      </c>
    </row>
    <row r="347" spans="1:36" ht="16.5" thickBot="1" x14ac:dyDescent="0.3">
      <c r="A347" s="306"/>
      <c r="B347" s="303" t="s">
        <v>116</v>
      </c>
      <c r="C347" s="304"/>
      <c r="D347" s="104">
        <f t="shared" ref="D347" si="109">D328+D330+D332+D334+D336+D338</f>
        <v>0</v>
      </c>
      <c r="E347" s="104"/>
      <c r="F347" s="104">
        <f t="shared" ref="F347:AH347" si="110">F328+F330+F332+F334+F336+F338</f>
        <v>0</v>
      </c>
      <c r="G347" s="104">
        <f t="shared" si="110"/>
        <v>0</v>
      </c>
      <c r="H347" s="104">
        <f t="shared" si="110"/>
        <v>0</v>
      </c>
      <c r="I347" s="104">
        <f t="shared" si="110"/>
        <v>0</v>
      </c>
      <c r="J347" s="104">
        <f t="shared" si="110"/>
        <v>0</v>
      </c>
      <c r="K347" s="104">
        <f t="shared" si="110"/>
        <v>0</v>
      </c>
      <c r="L347" s="104"/>
      <c r="M347" s="104">
        <f t="shared" si="110"/>
        <v>0</v>
      </c>
      <c r="N347" s="104">
        <f t="shared" si="110"/>
        <v>0</v>
      </c>
      <c r="O347" s="104">
        <f t="shared" si="110"/>
        <v>0</v>
      </c>
      <c r="P347" s="104">
        <f t="shared" si="110"/>
        <v>0</v>
      </c>
      <c r="Q347" s="104">
        <f t="shared" si="110"/>
        <v>0</v>
      </c>
      <c r="R347" s="104">
        <f t="shared" si="110"/>
        <v>0</v>
      </c>
      <c r="S347" s="104"/>
      <c r="T347" s="104">
        <f t="shared" si="110"/>
        <v>0</v>
      </c>
      <c r="U347" s="104">
        <f t="shared" si="110"/>
        <v>0</v>
      </c>
      <c r="V347" s="104">
        <f t="shared" si="110"/>
        <v>0</v>
      </c>
      <c r="W347" s="104">
        <f t="shared" si="110"/>
        <v>0</v>
      </c>
      <c r="X347" s="104">
        <f t="shared" si="110"/>
        <v>0</v>
      </c>
      <c r="Y347" s="104">
        <f t="shared" si="110"/>
        <v>0</v>
      </c>
      <c r="Z347" s="104"/>
      <c r="AA347" s="104">
        <f t="shared" si="110"/>
        <v>0</v>
      </c>
      <c r="AB347" s="104">
        <f t="shared" si="110"/>
        <v>0</v>
      </c>
      <c r="AC347" s="104">
        <f t="shared" si="110"/>
        <v>0</v>
      </c>
      <c r="AD347" s="104">
        <f t="shared" si="110"/>
        <v>0</v>
      </c>
      <c r="AE347" s="104">
        <f t="shared" si="110"/>
        <v>0</v>
      </c>
      <c r="AF347" s="104">
        <f t="shared" si="110"/>
        <v>0</v>
      </c>
      <c r="AG347" s="104"/>
      <c r="AH347" s="104">
        <f t="shared" si="110"/>
        <v>0</v>
      </c>
      <c r="AI347" s="149">
        <f t="shared" si="103"/>
        <v>0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36" ht="15.75" x14ac:dyDescent="0.25">
      <c r="A351" s="292"/>
      <c r="B351" s="296"/>
      <c r="C351" s="99" t="s">
        <v>103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36" ht="15.75" x14ac:dyDescent="0.25">
      <c r="A352" s="292"/>
      <c r="B352" s="296"/>
      <c r="C352" s="99" t="s">
        <v>117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 t="shared" ref="AI352:AI370" si="111">SUM(D352:AH352)</f>
        <v>0</v>
      </c>
    </row>
    <row r="353" spans="1:35" ht="15.75" x14ac:dyDescent="0.25">
      <c r="A353" s="292"/>
      <c r="B353" s="296"/>
      <c r="C353" s="99" t="s">
        <v>118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 t="shared" si="111"/>
        <v>0</v>
      </c>
    </row>
    <row r="354" spans="1:35" ht="15.75" x14ac:dyDescent="0.25">
      <c r="A354" s="292"/>
      <c r="B354" s="296"/>
      <c r="C354" s="99" t="s">
        <v>104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 t="shared" si="111"/>
        <v>0</v>
      </c>
    </row>
    <row r="355" spans="1:35" ht="15.75" x14ac:dyDescent="0.25">
      <c r="A355" s="292"/>
      <c r="B355" s="296"/>
      <c r="C355" s="99" t="s">
        <v>105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 t="shared" si="111"/>
        <v>0</v>
      </c>
    </row>
    <row r="356" spans="1:35" ht="15.75" x14ac:dyDescent="0.25">
      <c r="A356" s="292"/>
      <c r="B356" s="296"/>
      <c r="C356" s="99" t="s">
        <v>106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 t="shared" si="111"/>
        <v>0</v>
      </c>
    </row>
    <row r="357" spans="1:35" ht="15.75" x14ac:dyDescent="0.25">
      <c r="A357" s="292"/>
      <c r="B357" s="296"/>
      <c r="C357" s="99" t="s">
        <v>107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 t="shared" si="111"/>
        <v>0</v>
      </c>
    </row>
    <row r="358" spans="1:35" ht="15.75" x14ac:dyDescent="0.25">
      <c r="A358" s="292"/>
      <c r="B358" s="296"/>
      <c r="C358" s="99" t="s">
        <v>108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 t="shared" si="111"/>
        <v>0</v>
      </c>
    </row>
    <row r="359" spans="1:35" ht="15.75" x14ac:dyDescent="0.25">
      <c r="A359" s="292"/>
      <c r="B359" s="296"/>
      <c r="C359" s="99" t="s">
        <v>109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 t="shared" si="111"/>
        <v>0</v>
      </c>
    </row>
    <row r="360" spans="1:35" ht="15.75" x14ac:dyDescent="0.25">
      <c r="A360" s="292"/>
      <c r="B360" s="296"/>
      <c r="C360" s="99" t="s">
        <v>110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 t="shared" si="111"/>
        <v>0</v>
      </c>
    </row>
    <row r="361" spans="1:35" ht="15.75" x14ac:dyDescent="0.25">
      <c r="A361" s="292"/>
      <c r="B361" s="296"/>
      <c r="C361" s="99" t="s">
        <v>111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 t="shared" si="111"/>
        <v>0</v>
      </c>
    </row>
    <row r="362" spans="1:35" ht="15.75" x14ac:dyDescent="0.25">
      <c r="A362" s="292"/>
      <c r="B362" s="296"/>
      <c r="C362" s="99" t="s">
        <v>112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 t="shared" si="111"/>
        <v>0</v>
      </c>
    </row>
    <row r="363" spans="1:35" ht="15.75" x14ac:dyDescent="0.25">
      <c r="A363" s="292"/>
      <c r="B363" s="296"/>
      <c r="C363" s="99" t="s">
        <v>113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 t="shared" si="111"/>
        <v>0</v>
      </c>
    </row>
    <row r="364" spans="1:35" ht="16.5" thickBot="1" x14ac:dyDescent="0.3">
      <c r="A364" s="292"/>
      <c r="B364" s="296"/>
      <c r="C364" s="100" t="s">
        <v>114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 t="shared" si="111"/>
        <v>0</v>
      </c>
    </row>
    <row r="365" spans="1:35" ht="18.75" x14ac:dyDescent="0.25">
      <c r="A365" s="292"/>
      <c r="B365" s="297" t="s">
        <v>72</v>
      </c>
      <c r="C365" s="298"/>
      <c r="D365" s="271">
        <f>SUM(D350:D361,D364)</f>
        <v>0</v>
      </c>
      <c r="E365" s="271">
        <f t="shared" ref="E365:AH365" si="112">SUM(E350:E361,E364)</f>
        <v>0</v>
      </c>
      <c r="F365" s="271">
        <f t="shared" si="112"/>
        <v>0</v>
      </c>
      <c r="G365" s="271">
        <f t="shared" si="112"/>
        <v>0</v>
      </c>
      <c r="H365" s="271">
        <f t="shared" si="112"/>
        <v>0</v>
      </c>
      <c r="I365" s="271">
        <f t="shared" si="112"/>
        <v>0</v>
      </c>
      <c r="J365" s="271">
        <f t="shared" si="112"/>
        <v>0</v>
      </c>
      <c r="K365" s="271">
        <f t="shared" si="112"/>
        <v>0</v>
      </c>
      <c r="L365" s="271">
        <f t="shared" si="112"/>
        <v>0</v>
      </c>
      <c r="M365" s="271">
        <f t="shared" si="112"/>
        <v>0</v>
      </c>
      <c r="N365" s="271">
        <f t="shared" si="112"/>
        <v>0</v>
      </c>
      <c r="O365" s="271">
        <f t="shared" si="112"/>
        <v>0</v>
      </c>
      <c r="P365" s="271">
        <f t="shared" si="112"/>
        <v>0</v>
      </c>
      <c r="Q365" s="271">
        <f t="shared" si="112"/>
        <v>0</v>
      </c>
      <c r="R365" s="271">
        <f t="shared" si="112"/>
        <v>0</v>
      </c>
      <c r="S365" s="271">
        <f t="shared" si="112"/>
        <v>0</v>
      </c>
      <c r="T365" s="271">
        <f t="shared" si="112"/>
        <v>0</v>
      </c>
      <c r="U365" s="271">
        <f t="shared" si="112"/>
        <v>0</v>
      </c>
      <c r="V365" s="271">
        <f t="shared" si="112"/>
        <v>0</v>
      </c>
      <c r="W365" s="271">
        <f t="shared" si="112"/>
        <v>0</v>
      </c>
      <c r="X365" s="271">
        <f t="shared" si="112"/>
        <v>0</v>
      </c>
      <c r="Y365" s="271">
        <f t="shared" si="112"/>
        <v>0</v>
      </c>
      <c r="Z365" s="271">
        <f t="shared" si="112"/>
        <v>0</v>
      </c>
      <c r="AA365" s="271">
        <f t="shared" si="112"/>
        <v>0</v>
      </c>
      <c r="AB365" s="271">
        <f t="shared" si="112"/>
        <v>0</v>
      </c>
      <c r="AC365" s="271">
        <f t="shared" si="112"/>
        <v>0</v>
      </c>
      <c r="AD365" s="271">
        <f t="shared" si="112"/>
        <v>0</v>
      </c>
      <c r="AE365" s="271">
        <f t="shared" si="112"/>
        <v>0</v>
      </c>
      <c r="AF365" s="271">
        <f t="shared" si="112"/>
        <v>0</v>
      </c>
      <c r="AG365" s="271">
        <f t="shared" si="112"/>
        <v>0</v>
      </c>
      <c r="AH365" s="271">
        <f t="shared" si="112"/>
        <v>0</v>
      </c>
      <c r="AI365" s="150">
        <f t="shared" si="111"/>
        <v>0</v>
      </c>
    </row>
    <row r="366" spans="1:35" ht="18.75" x14ac:dyDescent="0.25">
      <c r="A366" s="292"/>
      <c r="B366" s="299" t="s">
        <v>71</v>
      </c>
      <c r="C366" s="300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 t="shared" si="111"/>
        <v>0</v>
      </c>
    </row>
    <row r="367" spans="1:35" ht="18.75" x14ac:dyDescent="0.25">
      <c r="A367" s="292"/>
      <c r="B367" s="301" t="s">
        <v>115</v>
      </c>
      <c r="C367" s="302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 t="shared" si="111"/>
        <v>15600</v>
      </c>
    </row>
    <row r="368" spans="1:35" ht="18.75" x14ac:dyDescent="0.25">
      <c r="A368" s="292"/>
      <c r="B368" s="301" t="s">
        <v>125</v>
      </c>
      <c r="C368" s="302"/>
      <c r="D368" s="104">
        <f t="shared" ref="D368" si="113">D367-D366</f>
        <v>600</v>
      </c>
      <c r="E368" s="104"/>
      <c r="F368" s="104">
        <f t="shared" ref="F368:AH368" si="114">F367-F366</f>
        <v>600</v>
      </c>
      <c r="G368" s="104">
        <f t="shared" si="114"/>
        <v>600</v>
      </c>
      <c r="H368" s="104">
        <f t="shared" si="114"/>
        <v>600</v>
      </c>
      <c r="I368" s="104">
        <f t="shared" si="114"/>
        <v>600</v>
      </c>
      <c r="J368" s="104">
        <f t="shared" si="114"/>
        <v>600</v>
      </c>
      <c r="K368" s="104">
        <f t="shared" si="114"/>
        <v>600</v>
      </c>
      <c r="L368" s="104"/>
      <c r="M368" s="104">
        <f t="shared" si="114"/>
        <v>600</v>
      </c>
      <c r="N368" s="104">
        <f t="shared" si="114"/>
        <v>600</v>
      </c>
      <c r="O368" s="104">
        <f t="shared" si="114"/>
        <v>600</v>
      </c>
      <c r="P368" s="104">
        <f t="shared" si="114"/>
        <v>600</v>
      </c>
      <c r="Q368" s="104">
        <f t="shared" si="114"/>
        <v>600</v>
      </c>
      <c r="R368" s="104">
        <f t="shared" si="114"/>
        <v>600</v>
      </c>
      <c r="S368" s="104"/>
      <c r="T368" s="104">
        <f t="shared" si="114"/>
        <v>600</v>
      </c>
      <c r="U368" s="104">
        <f t="shared" si="114"/>
        <v>600</v>
      </c>
      <c r="V368" s="104">
        <f t="shared" si="114"/>
        <v>600</v>
      </c>
      <c r="W368" s="104">
        <f t="shared" si="114"/>
        <v>600</v>
      </c>
      <c r="X368" s="104">
        <f t="shared" si="114"/>
        <v>600</v>
      </c>
      <c r="Y368" s="104">
        <f t="shared" si="114"/>
        <v>600</v>
      </c>
      <c r="Z368" s="104"/>
      <c r="AA368" s="104">
        <f t="shared" si="114"/>
        <v>600</v>
      </c>
      <c r="AB368" s="104">
        <f t="shared" si="114"/>
        <v>600</v>
      </c>
      <c r="AC368" s="104">
        <f t="shared" si="114"/>
        <v>600</v>
      </c>
      <c r="AD368" s="104">
        <f t="shared" si="114"/>
        <v>600</v>
      </c>
      <c r="AE368" s="104">
        <f t="shared" si="114"/>
        <v>600</v>
      </c>
      <c r="AF368" s="104">
        <f t="shared" si="114"/>
        <v>600</v>
      </c>
      <c r="AG368" s="104"/>
      <c r="AH368" s="104">
        <f t="shared" si="114"/>
        <v>600</v>
      </c>
      <c r="AI368" s="153">
        <f t="shared" si="111"/>
        <v>15600</v>
      </c>
    </row>
    <row r="369" spans="1:36" ht="18.75" x14ac:dyDescent="0.25">
      <c r="A369" s="292"/>
      <c r="B369" s="301" t="s">
        <v>197</v>
      </c>
      <c r="C369" s="302"/>
      <c r="D369" s="104">
        <f>D367-D365</f>
        <v>600</v>
      </c>
      <c r="E369" s="104"/>
      <c r="F369" s="104">
        <f t="shared" ref="F369" si="115">F367-F365</f>
        <v>600</v>
      </c>
      <c r="G369" s="104">
        <f t="shared" ref="G369:AH369" si="116">G367-G365</f>
        <v>600</v>
      </c>
      <c r="H369" s="104">
        <f t="shared" si="116"/>
        <v>600</v>
      </c>
      <c r="I369" s="104">
        <f t="shared" si="116"/>
        <v>600</v>
      </c>
      <c r="J369" s="104">
        <f t="shared" si="116"/>
        <v>600</v>
      </c>
      <c r="K369" s="104">
        <f t="shared" si="116"/>
        <v>600</v>
      </c>
      <c r="L369" s="104"/>
      <c r="M369" s="104">
        <f t="shared" si="116"/>
        <v>600</v>
      </c>
      <c r="N369" s="104">
        <f t="shared" si="116"/>
        <v>600</v>
      </c>
      <c r="O369" s="104">
        <f t="shared" si="116"/>
        <v>600</v>
      </c>
      <c r="P369" s="104">
        <f t="shared" si="116"/>
        <v>600</v>
      </c>
      <c r="Q369" s="104">
        <f t="shared" si="116"/>
        <v>600</v>
      </c>
      <c r="R369" s="104">
        <f t="shared" si="116"/>
        <v>600</v>
      </c>
      <c r="S369" s="104"/>
      <c r="T369" s="104">
        <f t="shared" si="116"/>
        <v>600</v>
      </c>
      <c r="U369" s="104">
        <f t="shared" si="116"/>
        <v>600</v>
      </c>
      <c r="V369" s="104">
        <f t="shared" si="116"/>
        <v>600</v>
      </c>
      <c r="W369" s="104">
        <f t="shared" si="116"/>
        <v>600</v>
      </c>
      <c r="X369" s="104">
        <f t="shared" si="116"/>
        <v>600</v>
      </c>
      <c r="Y369" s="104">
        <f t="shared" si="116"/>
        <v>600</v>
      </c>
      <c r="Z369" s="104"/>
      <c r="AA369" s="104">
        <f t="shared" si="116"/>
        <v>600</v>
      </c>
      <c r="AB369" s="104">
        <f t="shared" si="116"/>
        <v>600</v>
      </c>
      <c r="AC369" s="104">
        <f t="shared" si="116"/>
        <v>600</v>
      </c>
      <c r="AD369" s="104">
        <f t="shared" si="116"/>
        <v>600</v>
      </c>
      <c r="AE369" s="104">
        <f t="shared" si="116"/>
        <v>600</v>
      </c>
      <c r="AF369" s="104">
        <f t="shared" si="116"/>
        <v>600</v>
      </c>
      <c r="AG369" s="104"/>
      <c r="AH369" s="104">
        <f t="shared" si="116"/>
        <v>600</v>
      </c>
      <c r="AI369" s="153">
        <f>SUM(D369:AH369)</f>
        <v>15600</v>
      </c>
    </row>
    <row r="370" spans="1:36" ht="16.5" thickBot="1" x14ac:dyDescent="0.3">
      <c r="A370" s="292"/>
      <c r="B370" s="303" t="s">
        <v>116</v>
      </c>
      <c r="C370" s="304"/>
      <c r="D370" s="104">
        <f t="shared" ref="D370" si="117">D351+D353+D355+D357+D359+D361</f>
        <v>0</v>
      </c>
      <c r="E370" s="104"/>
      <c r="F370" s="104">
        <f t="shared" ref="F370:AH370" si="118">F351+F353+F355+F357+F359+F361</f>
        <v>0</v>
      </c>
      <c r="G370" s="104">
        <f t="shared" si="118"/>
        <v>0</v>
      </c>
      <c r="H370" s="104">
        <f t="shared" si="118"/>
        <v>0</v>
      </c>
      <c r="I370" s="104">
        <f t="shared" si="118"/>
        <v>0</v>
      </c>
      <c r="J370" s="104">
        <f t="shared" si="118"/>
        <v>0</v>
      </c>
      <c r="K370" s="104">
        <f t="shared" si="118"/>
        <v>0</v>
      </c>
      <c r="L370" s="104"/>
      <c r="M370" s="104">
        <f t="shared" si="118"/>
        <v>0</v>
      </c>
      <c r="N370" s="104">
        <f t="shared" si="118"/>
        <v>0</v>
      </c>
      <c r="O370" s="104">
        <f t="shared" si="118"/>
        <v>0</v>
      </c>
      <c r="P370" s="104">
        <f t="shared" si="118"/>
        <v>0</v>
      </c>
      <c r="Q370" s="104">
        <f t="shared" si="118"/>
        <v>0</v>
      </c>
      <c r="R370" s="104">
        <f t="shared" si="118"/>
        <v>0</v>
      </c>
      <c r="S370" s="104"/>
      <c r="T370" s="104">
        <f t="shared" si="118"/>
        <v>0</v>
      </c>
      <c r="U370" s="104">
        <f t="shared" si="118"/>
        <v>0</v>
      </c>
      <c r="V370" s="104">
        <f t="shared" si="118"/>
        <v>0</v>
      </c>
      <c r="W370" s="104">
        <f t="shared" si="118"/>
        <v>0</v>
      </c>
      <c r="X370" s="104">
        <f t="shared" si="118"/>
        <v>0</v>
      </c>
      <c r="Y370" s="104">
        <f t="shared" si="118"/>
        <v>0</v>
      </c>
      <c r="Z370" s="104"/>
      <c r="AA370" s="104">
        <f t="shared" si="118"/>
        <v>0</v>
      </c>
      <c r="AB370" s="104">
        <f t="shared" si="118"/>
        <v>0</v>
      </c>
      <c r="AC370" s="104">
        <f t="shared" si="118"/>
        <v>0</v>
      </c>
      <c r="AD370" s="104">
        <f t="shared" si="118"/>
        <v>0</v>
      </c>
      <c r="AE370" s="104">
        <f t="shared" si="118"/>
        <v>0</v>
      </c>
      <c r="AF370" s="104">
        <f t="shared" si="118"/>
        <v>0</v>
      </c>
      <c r="AG370" s="104"/>
      <c r="AH370" s="104">
        <f t="shared" si="118"/>
        <v>0</v>
      </c>
      <c r="AI370" s="149">
        <f t="shared" si="111"/>
        <v>0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182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36" ht="15.75" x14ac:dyDescent="0.25">
      <c r="A374" s="306"/>
      <c r="B374" s="296"/>
      <c r="C374" s="99" t="s">
        <v>103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36" ht="15.75" x14ac:dyDescent="0.25">
      <c r="A375" s="306"/>
      <c r="B375" s="296"/>
      <c r="C375" s="99" t="s">
        <v>117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 t="shared" ref="AI375:AI393" si="119">SUM(D375:AH375)</f>
        <v>0</v>
      </c>
    </row>
    <row r="376" spans="1:36" ht="15.75" x14ac:dyDescent="0.25">
      <c r="A376" s="306"/>
      <c r="B376" s="296"/>
      <c r="C376" s="99" t="s">
        <v>118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 t="shared" si="119"/>
        <v>0</v>
      </c>
    </row>
    <row r="377" spans="1:36" ht="15.75" x14ac:dyDescent="0.25">
      <c r="A377" s="306"/>
      <c r="B377" s="296"/>
      <c r="C377" s="99" t="s">
        <v>104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 t="shared" si="119"/>
        <v>0</v>
      </c>
    </row>
    <row r="378" spans="1:36" ht="15.75" x14ac:dyDescent="0.25">
      <c r="A378" s="306"/>
      <c r="B378" s="296"/>
      <c r="C378" s="99" t="s">
        <v>105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 t="shared" si="119"/>
        <v>0</v>
      </c>
    </row>
    <row r="379" spans="1:36" ht="15.75" x14ac:dyDescent="0.25">
      <c r="A379" s="306"/>
      <c r="B379" s="296"/>
      <c r="C379" s="99" t="s">
        <v>106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 t="shared" si="119"/>
        <v>0</v>
      </c>
    </row>
    <row r="380" spans="1:36" ht="15.75" x14ac:dyDescent="0.25">
      <c r="A380" s="306"/>
      <c r="B380" s="296"/>
      <c r="C380" s="99" t="s">
        <v>107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 t="shared" si="119"/>
        <v>0</v>
      </c>
    </row>
    <row r="381" spans="1:36" ht="15.75" x14ac:dyDescent="0.25">
      <c r="A381" s="306"/>
      <c r="B381" s="296"/>
      <c r="C381" s="99" t="s">
        <v>108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 t="shared" si="119"/>
        <v>0</v>
      </c>
    </row>
    <row r="382" spans="1:36" ht="15.75" x14ac:dyDescent="0.25">
      <c r="A382" s="306"/>
      <c r="B382" s="296"/>
      <c r="C382" s="99" t="s">
        <v>109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 t="shared" si="119"/>
        <v>0</v>
      </c>
    </row>
    <row r="383" spans="1:36" ht="15.75" x14ac:dyDescent="0.25">
      <c r="A383" s="306"/>
      <c r="B383" s="296"/>
      <c r="C383" s="99" t="s">
        <v>110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 t="shared" si="119"/>
        <v>0</v>
      </c>
    </row>
    <row r="384" spans="1:36" ht="15.75" x14ac:dyDescent="0.25">
      <c r="A384" s="306"/>
      <c r="B384" s="296"/>
      <c r="C384" s="99" t="s">
        <v>111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 t="shared" si="119"/>
        <v>0</v>
      </c>
    </row>
    <row r="385" spans="1:36" ht="15.75" x14ac:dyDescent="0.25">
      <c r="A385" s="306"/>
      <c r="B385" s="296"/>
      <c r="C385" s="99" t="s">
        <v>112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 t="shared" si="119"/>
        <v>0</v>
      </c>
    </row>
    <row r="386" spans="1:36" ht="15.75" x14ac:dyDescent="0.25">
      <c r="A386" s="306"/>
      <c r="B386" s="296"/>
      <c r="C386" s="99" t="s">
        <v>113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 t="shared" si="119"/>
        <v>0</v>
      </c>
    </row>
    <row r="387" spans="1:36" ht="16.5" thickBot="1" x14ac:dyDescent="0.3">
      <c r="A387" s="306"/>
      <c r="B387" s="296"/>
      <c r="C387" s="100" t="s">
        <v>114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 t="shared" si="119"/>
        <v>0</v>
      </c>
    </row>
    <row r="388" spans="1:36" ht="18.75" x14ac:dyDescent="0.25">
      <c r="A388" s="306"/>
      <c r="B388" s="297" t="s">
        <v>72</v>
      </c>
      <c r="C388" s="298"/>
      <c r="D388" s="271">
        <f>SUM(D373:D384,D387)</f>
        <v>0</v>
      </c>
      <c r="E388" s="271">
        <f t="shared" ref="E388:AH388" si="120">SUM(E373:E384,E387)</f>
        <v>0</v>
      </c>
      <c r="F388" s="271">
        <f t="shared" si="120"/>
        <v>0</v>
      </c>
      <c r="G388" s="271">
        <f t="shared" si="120"/>
        <v>0</v>
      </c>
      <c r="H388" s="271">
        <f t="shared" si="120"/>
        <v>0</v>
      </c>
      <c r="I388" s="271">
        <f t="shared" si="120"/>
        <v>0</v>
      </c>
      <c r="J388" s="271">
        <f t="shared" si="120"/>
        <v>0</v>
      </c>
      <c r="K388" s="271">
        <f t="shared" si="120"/>
        <v>0</v>
      </c>
      <c r="L388" s="271">
        <f t="shared" si="120"/>
        <v>0</v>
      </c>
      <c r="M388" s="271">
        <f t="shared" si="120"/>
        <v>0</v>
      </c>
      <c r="N388" s="271">
        <f t="shared" si="120"/>
        <v>0</v>
      </c>
      <c r="O388" s="271">
        <f t="shared" si="120"/>
        <v>0</v>
      </c>
      <c r="P388" s="271">
        <f t="shared" si="120"/>
        <v>0</v>
      </c>
      <c r="Q388" s="271">
        <f t="shared" si="120"/>
        <v>0</v>
      </c>
      <c r="R388" s="271">
        <f t="shared" si="120"/>
        <v>0</v>
      </c>
      <c r="S388" s="271">
        <f t="shared" si="120"/>
        <v>0</v>
      </c>
      <c r="T388" s="271">
        <f t="shared" si="120"/>
        <v>0</v>
      </c>
      <c r="U388" s="271">
        <f t="shared" si="120"/>
        <v>0</v>
      </c>
      <c r="V388" s="271">
        <f t="shared" si="120"/>
        <v>0</v>
      </c>
      <c r="W388" s="271">
        <f t="shared" si="120"/>
        <v>0</v>
      </c>
      <c r="X388" s="271">
        <f t="shared" si="120"/>
        <v>0</v>
      </c>
      <c r="Y388" s="271">
        <f t="shared" si="120"/>
        <v>0</v>
      </c>
      <c r="Z388" s="271">
        <f t="shared" si="120"/>
        <v>0</v>
      </c>
      <c r="AA388" s="271">
        <f t="shared" si="120"/>
        <v>0</v>
      </c>
      <c r="AB388" s="271">
        <f t="shared" si="120"/>
        <v>0</v>
      </c>
      <c r="AC388" s="271">
        <f t="shared" si="120"/>
        <v>0</v>
      </c>
      <c r="AD388" s="271">
        <f t="shared" si="120"/>
        <v>0</v>
      </c>
      <c r="AE388" s="271">
        <f t="shared" si="120"/>
        <v>0</v>
      </c>
      <c r="AF388" s="271">
        <f t="shared" si="120"/>
        <v>0</v>
      </c>
      <c r="AG388" s="271">
        <f t="shared" si="120"/>
        <v>0</v>
      </c>
      <c r="AH388" s="271">
        <f t="shared" si="120"/>
        <v>0</v>
      </c>
      <c r="AI388" s="150">
        <f t="shared" si="119"/>
        <v>0</v>
      </c>
    </row>
    <row r="389" spans="1:36" ht="18.75" x14ac:dyDescent="0.25">
      <c r="A389" s="306"/>
      <c r="B389" s="299" t="s">
        <v>71</v>
      </c>
      <c r="C389" s="300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 t="shared" si="119"/>
        <v>0</v>
      </c>
    </row>
    <row r="390" spans="1:36" ht="18.75" x14ac:dyDescent="0.25">
      <c r="A390" s="306"/>
      <c r="B390" s="301" t="s">
        <v>115</v>
      </c>
      <c r="C390" s="302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 t="shared" si="119"/>
        <v>10400</v>
      </c>
    </row>
    <row r="391" spans="1:36" ht="18.75" x14ac:dyDescent="0.25">
      <c r="A391" s="306"/>
      <c r="B391" s="301" t="s">
        <v>125</v>
      </c>
      <c r="C391" s="302"/>
      <c r="D391" s="104">
        <f t="shared" ref="D391" si="121">D390-D389</f>
        <v>400</v>
      </c>
      <c r="E391" s="104"/>
      <c r="F391" s="104">
        <f t="shared" ref="F391:AH391" si="122">F390-F389</f>
        <v>400</v>
      </c>
      <c r="G391" s="104">
        <f t="shared" si="122"/>
        <v>400</v>
      </c>
      <c r="H391" s="104">
        <f t="shared" si="122"/>
        <v>400</v>
      </c>
      <c r="I391" s="104">
        <f t="shared" si="122"/>
        <v>400</v>
      </c>
      <c r="J391" s="104">
        <f t="shared" si="122"/>
        <v>400</v>
      </c>
      <c r="K391" s="104">
        <f t="shared" si="122"/>
        <v>400</v>
      </c>
      <c r="L391" s="104"/>
      <c r="M391" s="104">
        <f t="shared" si="122"/>
        <v>400</v>
      </c>
      <c r="N391" s="104">
        <f t="shared" si="122"/>
        <v>400</v>
      </c>
      <c r="O391" s="104">
        <f t="shared" si="122"/>
        <v>400</v>
      </c>
      <c r="P391" s="104">
        <f t="shared" si="122"/>
        <v>400</v>
      </c>
      <c r="Q391" s="104">
        <f t="shared" si="122"/>
        <v>400</v>
      </c>
      <c r="R391" s="104">
        <f t="shared" si="122"/>
        <v>400</v>
      </c>
      <c r="S391" s="104"/>
      <c r="T391" s="104">
        <f t="shared" si="122"/>
        <v>400</v>
      </c>
      <c r="U391" s="104">
        <f t="shared" si="122"/>
        <v>400</v>
      </c>
      <c r="V391" s="104">
        <f t="shared" si="122"/>
        <v>400</v>
      </c>
      <c r="W391" s="104">
        <f t="shared" si="122"/>
        <v>400</v>
      </c>
      <c r="X391" s="104">
        <f t="shared" si="122"/>
        <v>400</v>
      </c>
      <c r="Y391" s="104">
        <f t="shared" si="122"/>
        <v>400</v>
      </c>
      <c r="Z391" s="104"/>
      <c r="AA391" s="104">
        <f t="shared" si="122"/>
        <v>400</v>
      </c>
      <c r="AB391" s="104">
        <f t="shared" si="122"/>
        <v>400</v>
      </c>
      <c r="AC391" s="104">
        <f t="shared" si="122"/>
        <v>400</v>
      </c>
      <c r="AD391" s="104">
        <f t="shared" si="122"/>
        <v>400</v>
      </c>
      <c r="AE391" s="104">
        <f t="shared" si="122"/>
        <v>400</v>
      </c>
      <c r="AF391" s="104">
        <f t="shared" si="122"/>
        <v>400</v>
      </c>
      <c r="AG391" s="104"/>
      <c r="AH391" s="104">
        <f t="shared" si="122"/>
        <v>400</v>
      </c>
      <c r="AI391" s="153">
        <f t="shared" si="119"/>
        <v>10400</v>
      </c>
    </row>
    <row r="392" spans="1:36" ht="18.75" x14ac:dyDescent="0.25">
      <c r="A392" s="306"/>
      <c r="B392" s="301" t="s">
        <v>197</v>
      </c>
      <c r="C392" s="302"/>
      <c r="D392" s="104">
        <f t="shared" ref="D392" si="123">D390-D388</f>
        <v>400</v>
      </c>
      <c r="E392" s="104"/>
      <c r="F392" s="104">
        <f t="shared" ref="F392:AH392" si="124">F390-F388</f>
        <v>400</v>
      </c>
      <c r="G392" s="104">
        <f t="shared" si="124"/>
        <v>400</v>
      </c>
      <c r="H392" s="104">
        <f t="shared" si="124"/>
        <v>400</v>
      </c>
      <c r="I392" s="104">
        <f t="shared" si="124"/>
        <v>400</v>
      </c>
      <c r="J392" s="104">
        <f t="shared" si="124"/>
        <v>400</v>
      </c>
      <c r="K392" s="104">
        <f t="shared" si="124"/>
        <v>400</v>
      </c>
      <c r="L392" s="104"/>
      <c r="M392" s="104">
        <f t="shared" si="124"/>
        <v>400</v>
      </c>
      <c r="N392" s="104">
        <f t="shared" si="124"/>
        <v>400</v>
      </c>
      <c r="O392" s="104">
        <f t="shared" si="124"/>
        <v>400</v>
      </c>
      <c r="P392" s="104">
        <f t="shared" si="124"/>
        <v>400</v>
      </c>
      <c r="Q392" s="104">
        <f t="shared" si="124"/>
        <v>400</v>
      </c>
      <c r="R392" s="104">
        <f t="shared" si="124"/>
        <v>400</v>
      </c>
      <c r="S392" s="104"/>
      <c r="T392" s="104">
        <f t="shared" si="124"/>
        <v>400</v>
      </c>
      <c r="U392" s="104">
        <f t="shared" si="124"/>
        <v>400</v>
      </c>
      <c r="V392" s="104">
        <f t="shared" si="124"/>
        <v>400</v>
      </c>
      <c r="W392" s="104">
        <f t="shared" si="124"/>
        <v>400</v>
      </c>
      <c r="X392" s="104">
        <f t="shared" si="124"/>
        <v>400</v>
      </c>
      <c r="Y392" s="104">
        <f t="shared" si="124"/>
        <v>400</v>
      </c>
      <c r="Z392" s="104"/>
      <c r="AA392" s="104">
        <f t="shared" si="124"/>
        <v>400</v>
      </c>
      <c r="AB392" s="104">
        <f t="shared" si="124"/>
        <v>400</v>
      </c>
      <c r="AC392" s="104">
        <f t="shared" si="124"/>
        <v>400</v>
      </c>
      <c r="AD392" s="104">
        <f t="shared" si="124"/>
        <v>400</v>
      </c>
      <c r="AE392" s="104">
        <f t="shared" si="124"/>
        <v>400</v>
      </c>
      <c r="AF392" s="104">
        <f t="shared" si="124"/>
        <v>400</v>
      </c>
      <c r="AG392" s="104"/>
      <c r="AH392" s="104">
        <f t="shared" si="124"/>
        <v>400</v>
      </c>
      <c r="AI392" s="153">
        <f>SUM(D392:AH392)</f>
        <v>10400</v>
      </c>
    </row>
    <row r="393" spans="1:36" ht="16.5" thickBot="1" x14ac:dyDescent="0.3">
      <c r="A393" s="306"/>
      <c r="B393" s="303" t="s">
        <v>116</v>
      </c>
      <c r="C393" s="304"/>
      <c r="D393" s="104">
        <f t="shared" ref="D393" si="125">D374+D376+D378+D380+D382+D384</f>
        <v>0</v>
      </c>
      <c r="E393" s="104"/>
      <c r="F393" s="104">
        <f t="shared" ref="F393:AH393" si="126">F374+F376+F378+F380+F382+F384</f>
        <v>0</v>
      </c>
      <c r="G393" s="104">
        <f t="shared" si="126"/>
        <v>0</v>
      </c>
      <c r="H393" s="104">
        <f t="shared" si="126"/>
        <v>0</v>
      </c>
      <c r="I393" s="104">
        <f t="shared" si="126"/>
        <v>0</v>
      </c>
      <c r="J393" s="104">
        <f t="shared" si="126"/>
        <v>0</v>
      </c>
      <c r="K393" s="104">
        <f t="shared" si="126"/>
        <v>0</v>
      </c>
      <c r="L393" s="104"/>
      <c r="M393" s="104">
        <f t="shared" si="126"/>
        <v>0</v>
      </c>
      <c r="N393" s="104">
        <f t="shared" si="126"/>
        <v>0</v>
      </c>
      <c r="O393" s="104">
        <f t="shared" si="126"/>
        <v>0</v>
      </c>
      <c r="P393" s="104">
        <f t="shared" si="126"/>
        <v>0</v>
      </c>
      <c r="Q393" s="104">
        <f t="shared" si="126"/>
        <v>0</v>
      </c>
      <c r="R393" s="104">
        <f t="shared" si="126"/>
        <v>0</v>
      </c>
      <c r="S393" s="104"/>
      <c r="T393" s="104">
        <f t="shared" si="126"/>
        <v>0</v>
      </c>
      <c r="U393" s="104">
        <f t="shared" si="126"/>
        <v>0</v>
      </c>
      <c r="V393" s="104">
        <f t="shared" si="126"/>
        <v>0</v>
      </c>
      <c r="W393" s="104">
        <f t="shared" si="126"/>
        <v>0</v>
      </c>
      <c r="X393" s="104">
        <f t="shared" si="126"/>
        <v>0</v>
      </c>
      <c r="Y393" s="104">
        <f t="shared" si="126"/>
        <v>0</v>
      </c>
      <c r="Z393" s="104"/>
      <c r="AA393" s="104">
        <f t="shared" si="126"/>
        <v>0</v>
      </c>
      <c r="AB393" s="104">
        <f t="shared" si="126"/>
        <v>0</v>
      </c>
      <c r="AC393" s="104">
        <f t="shared" si="126"/>
        <v>0</v>
      </c>
      <c r="AD393" s="104">
        <f t="shared" si="126"/>
        <v>0</v>
      </c>
      <c r="AE393" s="104">
        <f t="shared" si="126"/>
        <v>0</v>
      </c>
      <c r="AF393" s="104">
        <f t="shared" si="126"/>
        <v>0</v>
      </c>
      <c r="AG393" s="104"/>
      <c r="AH393" s="104">
        <f t="shared" si="126"/>
        <v>0</v>
      </c>
      <c r="AI393" s="149">
        <f t="shared" si="119"/>
        <v>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36" ht="15.75" x14ac:dyDescent="0.25">
      <c r="A397" s="292"/>
      <c r="B397" s="296"/>
      <c r="C397" s="99" t="s">
        <v>103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36" ht="15.75" x14ac:dyDescent="0.25">
      <c r="A398" s="292"/>
      <c r="B398" s="296"/>
      <c r="C398" s="99" t="s">
        <v>117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 t="shared" ref="AI398:AI416" si="127">SUM(D398:AH398)</f>
        <v>0</v>
      </c>
    </row>
    <row r="399" spans="1:36" ht="15.75" x14ac:dyDescent="0.25">
      <c r="A399" s="292"/>
      <c r="B399" s="296"/>
      <c r="C399" s="99" t="s">
        <v>118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 t="shared" si="127"/>
        <v>0</v>
      </c>
    </row>
    <row r="400" spans="1:36" ht="15.75" x14ac:dyDescent="0.25">
      <c r="A400" s="292"/>
      <c r="B400" s="296"/>
      <c r="C400" s="99" t="s">
        <v>104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 t="shared" si="127"/>
        <v>0</v>
      </c>
    </row>
    <row r="401" spans="1:35" ht="15.75" x14ac:dyDescent="0.25">
      <c r="A401" s="292"/>
      <c r="B401" s="296"/>
      <c r="C401" s="99" t="s">
        <v>105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 t="shared" si="127"/>
        <v>0</v>
      </c>
    </row>
    <row r="402" spans="1:35" ht="15.75" x14ac:dyDescent="0.25">
      <c r="A402" s="292"/>
      <c r="B402" s="296"/>
      <c r="C402" s="99" t="s">
        <v>106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 t="shared" si="127"/>
        <v>0</v>
      </c>
    </row>
    <row r="403" spans="1:35" ht="15.75" x14ac:dyDescent="0.25">
      <c r="A403" s="292"/>
      <c r="B403" s="296"/>
      <c r="C403" s="99" t="s">
        <v>107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 t="shared" si="127"/>
        <v>0</v>
      </c>
    </row>
    <row r="404" spans="1:35" ht="15.75" x14ac:dyDescent="0.25">
      <c r="A404" s="292"/>
      <c r="B404" s="296"/>
      <c r="C404" s="99" t="s">
        <v>108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 t="shared" si="127"/>
        <v>0</v>
      </c>
    </row>
    <row r="405" spans="1:35" ht="15.75" x14ac:dyDescent="0.25">
      <c r="A405" s="292"/>
      <c r="B405" s="296"/>
      <c r="C405" s="99" t="s">
        <v>109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 t="shared" si="127"/>
        <v>0</v>
      </c>
    </row>
    <row r="406" spans="1:35" ht="15.75" x14ac:dyDescent="0.25">
      <c r="A406" s="292"/>
      <c r="B406" s="296"/>
      <c r="C406" s="99" t="s">
        <v>110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 t="shared" si="127"/>
        <v>0</v>
      </c>
    </row>
    <row r="407" spans="1:35" ht="15.75" x14ac:dyDescent="0.25">
      <c r="A407" s="292"/>
      <c r="B407" s="296"/>
      <c r="C407" s="99" t="s">
        <v>111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 t="shared" si="127"/>
        <v>0</v>
      </c>
    </row>
    <row r="408" spans="1:35" ht="15.75" x14ac:dyDescent="0.25">
      <c r="A408" s="292"/>
      <c r="B408" s="296"/>
      <c r="C408" s="99" t="s">
        <v>112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 t="shared" si="127"/>
        <v>0</v>
      </c>
    </row>
    <row r="409" spans="1:35" ht="15.75" x14ac:dyDescent="0.25">
      <c r="A409" s="292"/>
      <c r="B409" s="296"/>
      <c r="C409" s="99" t="s">
        <v>113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 t="shared" si="127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 t="shared" si="127"/>
        <v>0</v>
      </c>
    </row>
    <row r="411" spans="1:35" ht="18.75" x14ac:dyDescent="0.25">
      <c r="A411" s="292"/>
      <c r="B411" s="297" t="s">
        <v>72</v>
      </c>
      <c r="C411" s="298"/>
      <c r="D411" s="271">
        <f>SUM(D396:D407,D410)</f>
        <v>0</v>
      </c>
      <c r="E411" s="271">
        <f t="shared" ref="E411:AH411" si="128">SUM(E396:E407,E410)</f>
        <v>0</v>
      </c>
      <c r="F411" s="271">
        <f t="shared" si="128"/>
        <v>0</v>
      </c>
      <c r="G411" s="271">
        <f t="shared" si="128"/>
        <v>0</v>
      </c>
      <c r="H411" s="271">
        <f t="shared" si="128"/>
        <v>0</v>
      </c>
      <c r="I411" s="271">
        <f t="shared" si="128"/>
        <v>0</v>
      </c>
      <c r="J411" s="271">
        <f t="shared" si="128"/>
        <v>0</v>
      </c>
      <c r="K411" s="271">
        <f t="shared" si="128"/>
        <v>0</v>
      </c>
      <c r="L411" s="271">
        <f t="shared" si="128"/>
        <v>0</v>
      </c>
      <c r="M411" s="271">
        <f t="shared" si="128"/>
        <v>0</v>
      </c>
      <c r="N411" s="271">
        <f t="shared" si="128"/>
        <v>0</v>
      </c>
      <c r="O411" s="271">
        <f t="shared" si="128"/>
        <v>0</v>
      </c>
      <c r="P411" s="271">
        <f t="shared" si="128"/>
        <v>0</v>
      </c>
      <c r="Q411" s="271">
        <f t="shared" si="128"/>
        <v>0</v>
      </c>
      <c r="R411" s="271">
        <f t="shared" si="128"/>
        <v>0</v>
      </c>
      <c r="S411" s="271">
        <f t="shared" si="128"/>
        <v>0</v>
      </c>
      <c r="T411" s="271">
        <f t="shared" si="128"/>
        <v>0</v>
      </c>
      <c r="U411" s="271">
        <f t="shared" si="128"/>
        <v>0</v>
      </c>
      <c r="V411" s="271">
        <f t="shared" si="128"/>
        <v>0</v>
      </c>
      <c r="W411" s="271">
        <f t="shared" si="128"/>
        <v>0</v>
      </c>
      <c r="X411" s="271">
        <f t="shared" si="128"/>
        <v>0</v>
      </c>
      <c r="Y411" s="271">
        <f t="shared" si="128"/>
        <v>0</v>
      </c>
      <c r="Z411" s="271">
        <f t="shared" si="128"/>
        <v>0</v>
      </c>
      <c r="AA411" s="271">
        <f t="shared" si="128"/>
        <v>0</v>
      </c>
      <c r="AB411" s="271">
        <f t="shared" si="128"/>
        <v>0</v>
      </c>
      <c r="AC411" s="271">
        <f t="shared" si="128"/>
        <v>0</v>
      </c>
      <c r="AD411" s="271">
        <f t="shared" si="128"/>
        <v>0</v>
      </c>
      <c r="AE411" s="271">
        <f t="shared" si="128"/>
        <v>0</v>
      </c>
      <c r="AF411" s="271">
        <f t="shared" si="128"/>
        <v>0</v>
      </c>
      <c r="AG411" s="271">
        <f t="shared" si="128"/>
        <v>0</v>
      </c>
      <c r="AH411" s="271">
        <f t="shared" si="128"/>
        <v>0</v>
      </c>
      <c r="AI411" s="150">
        <f t="shared" si="127"/>
        <v>0</v>
      </c>
    </row>
    <row r="412" spans="1:35" ht="18.75" x14ac:dyDescent="0.25">
      <c r="A412" s="292"/>
      <c r="B412" s="299" t="s">
        <v>71</v>
      </c>
      <c r="C412" s="300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 t="shared" si="127"/>
        <v>0</v>
      </c>
    </row>
    <row r="413" spans="1:35" ht="18.75" x14ac:dyDescent="0.25">
      <c r="A413" s="292"/>
      <c r="B413" s="301" t="s">
        <v>115</v>
      </c>
      <c r="C413" s="302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 t="shared" si="127"/>
        <v>10400</v>
      </c>
    </row>
    <row r="414" spans="1:35" ht="18.75" x14ac:dyDescent="0.25">
      <c r="A414" s="292"/>
      <c r="B414" s="301" t="s">
        <v>125</v>
      </c>
      <c r="C414" s="302"/>
      <c r="D414" s="104">
        <f t="shared" ref="D414" si="129">D413-D412</f>
        <v>400</v>
      </c>
      <c r="E414" s="104"/>
      <c r="F414" s="104">
        <f t="shared" ref="F414:AH414" si="130">F413-F412</f>
        <v>400</v>
      </c>
      <c r="G414" s="104">
        <f t="shared" si="130"/>
        <v>400</v>
      </c>
      <c r="H414" s="104">
        <f t="shared" si="130"/>
        <v>400</v>
      </c>
      <c r="I414" s="104">
        <f t="shared" si="130"/>
        <v>400</v>
      </c>
      <c r="J414" s="104">
        <f t="shared" si="130"/>
        <v>400</v>
      </c>
      <c r="K414" s="104">
        <f t="shared" si="130"/>
        <v>400</v>
      </c>
      <c r="L414" s="104"/>
      <c r="M414" s="104">
        <f t="shared" si="130"/>
        <v>400</v>
      </c>
      <c r="N414" s="104">
        <f t="shared" si="130"/>
        <v>400</v>
      </c>
      <c r="O414" s="104">
        <f t="shared" si="130"/>
        <v>400</v>
      </c>
      <c r="P414" s="104">
        <f t="shared" si="130"/>
        <v>400</v>
      </c>
      <c r="Q414" s="104">
        <f t="shared" si="130"/>
        <v>400</v>
      </c>
      <c r="R414" s="104">
        <f t="shared" si="130"/>
        <v>400</v>
      </c>
      <c r="S414" s="104"/>
      <c r="T414" s="104">
        <f t="shared" si="130"/>
        <v>400</v>
      </c>
      <c r="U414" s="104">
        <f t="shared" si="130"/>
        <v>400</v>
      </c>
      <c r="V414" s="104">
        <f t="shared" si="130"/>
        <v>400</v>
      </c>
      <c r="W414" s="104">
        <f t="shared" si="130"/>
        <v>400</v>
      </c>
      <c r="X414" s="104">
        <f t="shared" si="130"/>
        <v>400</v>
      </c>
      <c r="Y414" s="104">
        <f t="shared" si="130"/>
        <v>400</v>
      </c>
      <c r="Z414" s="104"/>
      <c r="AA414" s="104">
        <f t="shared" si="130"/>
        <v>400</v>
      </c>
      <c r="AB414" s="104">
        <f t="shared" si="130"/>
        <v>400</v>
      </c>
      <c r="AC414" s="104">
        <f t="shared" si="130"/>
        <v>400</v>
      </c>
      <c r="AD414" s="104">
        <f t="shared" si="130"/>
        <v>400</v>
      </c>
      <c r="AE414" s="104">
        <f t="shared" si="130"/>
        <v>400</v>
      </c>
      <c r="AF414" s="104">
        <f t="shared" si="130"/>
        <v>400</v>
      </c>
      <c r="AG414" s="104"/>
      <c r="AH414" s="104">
        <f t="shared" si="130"/>
        <v>400</v>
      </c>
      <c r="AI414" s="153">
        <f t="shared" si="127"/>
        <v>10400</v>
      </c>
    </row>
    <row r="415" spans="1:35" ht="18.75" x14ac:dyDescent="0.25">
      <c r="A415" s="292"/>
      <c r="B415" s="301" t="s">
        <v>197</v>
      </c>
      <c r="C415" s="302"/>
      <c r="D415" s="104">
        <f t="shared" ref="D415" si="131">D413-D411</f>
        <v>400</v>
      </c>
      <c r="E415" s="104"/>
      <c r="F415" s="104">
        <f t="shared" ref="F415:AH415" si="132">F413-F411</f>
        <v>400</v>
      </c>
      <c r="G415" s="104">
        <f t="shared" si="132"/>
        <v>400</v>
      </c>
      <c r="H415" s="104">
        <f t="shared" si="132"/>
        <v>400</v>
      </c>
      <c r="I415" s="104">
        <f t="shared" si="132"/>
        <v>400</v>
      </c>
      <c r="J415" s="104">
        <f t="shared" si="132"/>
        <v>400</v>
      </c>
      <c r="K415" s="104">
        <f t="shared" si="132"/>
        <v>400</v>
      </c>
      <c r="L415" s="104"/>
      <c r="M415" s="104">
        <f t="shared" si="132"/>
        <v>400</v>
      </c>
      <c r="N415" s="104">
        <f t="shared" si="132"/>
        <v>400</v>
      </c>
      <c r="O415" s="104">
        <f t="shared" si="132"/>
        <v>400</v>
      </c>
      <c r="P415" s="104">
        <f t="shared" si="132"/>
        <v>400</v>
      </c>
      <c r="Q415" s="104">
        <f t="shared" si="132"/>
        <v>400</v>
      </c>
      <c r="R415" s="104">
        <f t="shared" si="132"/>
        <v>400</v>
      </c>
      <c r="S415" s="104"/>
      <c r="T415" s="104">
        <f t="shared" si="132"/>
        <v>400</v>
      </c>
      <c r="U415" s="104">
        <f t="shared" si="132"/>
        <v>400</v>
      </c>
      <c r="V415" s="104">
        <f t="shared" si="132"/>
        <v>400</v>
      </c>
      <c r="W415" s="104">
        <f t="shared" si="132"/>
        <v>400</v>
      </c>
      <c r="X415" s="104">
        <f t="shared" si="132"/>
        <v>400</v>
      </c>
      <c r="Y415" s="104">
        <f t="shared" si="132"/>
        <v>400</v>
      </c>
      <c r="Z415" s="104"/>
      <c r="AA415" s="104">
        <f t="shared" si="132"/>
        <v>400</v>
      </c>
      <c r="AB415" s="104">
        <f t="shared" si="132"/>
        <v>400</v>
      </c>
      <c r="AC415" s="104">
        <f t="shared" si="132"/>
        <v>400</v>
      </c>
      <c r="AD415" s="104">
        <f t="shared" si="132"/>
        <v>400</v>
      </c>
      <c r="AE415" s="104">
        <f t="shared" si="132"/>
        <v>400</v>
      </c>
      <c r="AF415" s="104">
        <f t="shared" si="132"/>
        <v>400</v>
      </c>
      <c r="AG415" s="104"/>
      <c r="AH415" s="104">
        <f t="shared" si="132"/>
        <v>400</v>
      </c>
      <c r="AI415" s="153">
        <f>SUM(D415:AH415)</f>
        <v>10400</v>
      </c>
    </row>
    <row r="416" spans="1:35" ht="16.5" thickBot="1" x14ac:dyDescent="0.3">
      <c r="A416" s="292"/>
      <c r="B416" s="303" t="s">
        <v>116</v>
      </c>
      <c r="C416" s="304"/>
      <c r="D416" s="104">
        <f t="shared" ref="D416" si="133">D397+D399+D401+D403+D405+D407</f>
        <v>0</v>
      </c>
      <c r="E416" s="104"/>
      <c r="F416" s="104">
        <f t="shared" ref="F416:AH416" si="134">F397+F399+F401+F403+F405+F407</f>
        <v>0</v>
      </c>
      <c r="G416" s="104">
        <f t="shared" si="134"/>
        <v>0</v>
      </c>
      <c r="H416" s="104">
        <f t="shared" si="134"/>
        <v>0</v>
      </c>
      <c r="I416" s="104">
        <f t="shared" si="134"/>
        <v>0</v>
      </c>
      <c r="J416" s="104">
        <f t="shared" si="134"/>
        <v>0</v>
      </c>
      <c r="K416" s="104">
        <f t="shared" si="134"/>
        <v>0</v>
      </c>
      <c r="L416" s="104"/>
      <c r="M416" s="104">
        <f t="shared" si="134"/>
        <v>0</v>
      </c>
      <c r="N416" s="104">
        <f t="shared" si="134"/>
        <v>0</v>
      </c>
      <c r="O416" s="104">
        <f t="shared" si="134"/>
        <v>0</v>
      </c>
      <c r="P416" s="104">
        <f t="shared" si="134"/>
        <v>0</v>
      </c>
      <c r="Q416" s="104">
        <f t="shared" si="134"/>
        <v>0</v>
      </c>
      <c r="R416" s="104">
        <f t="shared" si="134"/>
        <v>0</v>
      </c>
      <c r="S416" s="104"/>
      <c r="T416" s="104">
        <f t="shared" si="134"/>
        <v>0</v>
      </c>
      <c r="U416" s="104">
        <f t="shared" si="134"/>
        <v>0</v>
      </c>
      <c r="V416" s="104">
        <f t="shared" si="134"/>
        <v>0</v>
      </c>
      <c r="W416" s="104">
        <f t="shared" si="134"/>
        <v>0</v>
      </c>
      <c r="X416" s="104">
        <f t="shared" si="134"/>
        <v>0</v>
      </c>
      <c r="Y416" s="104">
        <f t="shared" si="134"/>
        <v>0</v>
      </c>
      <c r="Z416" s="104"/>
      <c r="AA416" s="104">
        <f t="shared" si="134"/>
        <v>0</v>
      </c>
      <c r="AB416" s="104">
        <f t="shared" si="134"/>
        <v>0</v>
      </c>
      <c r="AC416" s="104">
        <f t="shared" si="134"/>
        <v>0</v>
      </c>
      <c r="AD416" s="104">
        <f t="shared" si="134"/>
        <v>0</v>
      </c>
      <c r="AE416" s="104">
        <f t="shared" si="134"/>
        <v>0</v>
      </c>
      <c r="AF416" s="104">
        <f t="shared" si="134"/>
        <v>0</v>
      </c>
      <c r="AG416" s="104"/>
      <c r="AH416" s="104">
        <f t="shared" si="134"/>
        <v>0</v>
      </c>
      <c r="AI416" s="149">
        <f t="shared" si="127"/>
        <v>0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AGOSTO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D434" si="135"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 t="shared" ref="F423:P423" si="136">F5+F28+F51+F74+F97+F120+F143+F166+F189+F212+F235+F258+F281+F304+F327+F350+F373+F396</f>
        <v>0</v>
      </c>
      <c r="G423" s="181">
        <f t="shared" si="136"/>
        <v>0</v>
      </c>
      <c r="H423" s="181">
        <f t="shared" si="136"/>
        <v>0</v>
      </c>
      <c r="I423" s="181">
        <f t="shared" si="136"/>
        <v>0</v>
      </c>
      <c r="J423" s="181">
        <f t="shared" si="136"/>
        <v>0</v>
      </c>
      <c r="K423" s="181">
        <f t="shared" si="136"/>
        <v>0</v>
      </c>
      <c r="L423" s="181">
        <f t="shared" si="136"/>
        <v>0</v>
      </c>
      <c r="M423" s="181">
        <f t="shared" si="136"/>
        <v>0</v>
      </c>
      <c r="N423" s="181">
        <f t="shared" si="136"/>
        <v>0</v>
      </c>
      <c r="O423" s="181">
        <f t="shared" si="136"/>
        <v>0</v>
      </c>
      <c r="P423" s="181">
        <f t="shared" si="136"/>
        <v>0</v>
      </c>
      <c r="Q423" s="181">
        <f>Q5+Q27+Q51+Q74+Q97+Q120+Q143+Q166+Q189+Q212+Q235+Q258+Q281+Q304+Q327+Q350+Q373+Q396</f>
        <v>0</v>
      </c>
      <c r="R423" s="181">
        <f t="shared" ref="R423:AH423" si="137">R5+R28+R51+R74+R97+R120+R143+R166+R189+R212+R235+R258+R281+R304+R327+R350+R373+R396</f>
        <v>0</v>
      </c>
      <c r="S423" s="181">
        <f t="shared" si="137"/>
        <v>0</v>
      </c>
      <c r="T423" s="181">
        <f t="shared" si="137"/>
        <v>0</v>
      </c>
      <c r="U423" s="181">
        <f t="shared" si="137"/>
        <v>0</v>
      </c>
      <c r="V423" s="181">
        <f t="shared" si="137"/>
        <v>0</v>
      </c>
      <c r="W423" s="181">
        <f t="shared" si="137"/>
        <v>0</v>
      </c>
      <c r="X423" s="181">
        <f t="shared" si="137"/>
        <v>0</v>
      </c>
      <c r="Y423" s="181">
        <f t="shared" si="137"/>
        <v>0</v>
      </c>
      <c r="Z423" s="181">
        <f t="shared" si="137"/>
        <v>0</v>
      </c>
      <c r="AA423" s="181">
        <f t="shared" si="137"/>
        <v>0</v>
      </c>
      <c r="AB423" s="181">
        <f t="shared" si="137"/>
        <v>0</v>
      </c>
      <c r="AC423" s="181">
        <f t="shared" si="137"/>
        <v>0</v>
      </c>
      <c r="AD423" s="181">
        <f t="shared" si="137"/>
        <v>0</v>
      </c>
      <c r="AE423" s="181">
        <f t="shared" si="137"/>
        <v>0</v>
      </c>
      <c r="AF423" s="181">
        <f t="shared" si="137"/>
        <v>0</v>
      </c>
      <c r="AG423" s="181">
        <f t="shared" si="137"/>
        <v>0</v>
      </c>
      <c r="AH423" s="181">
        <f t="shared" si="137"/>
        <v>0</v>
      </c>
      <c r="AI423" s="156">
        <f>SUM(D423:AH423)</f>
        <v>0</v>
      </c>
      <c r="AJ423" s="319">
        <f>SUM(AI423:AI424)</f>
        <v>0</v>
      </c>
      <c r="AK423" s="321" t="s">
        <v>128</v>
      </c>
      <c r="AL423" s="319">
        <f>SUM(AJ423:AJ426)</f>
        <v>0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si="135"/>
        <v>0</v>
      </c>
      <c r="E424" s="181">
        <f t="shared" ref="E424:E434" si="138">E6+E29+E52+E75+E98+E121+E144+E167+E190+E213+E236+E259+E282+E305+E328+E351+E374+E397</f>
        <v>0</v>
      </c>
      <c r="F424" s="181">
        <f t="shared" ref="F424:P424" si="139">F6+F29+F52+F75+F98+F121+F144+F167+F190+F213+F236+F259+F282+F305+F328+F351+F374+F397</f>
        <v>0</v>
      </c>
      <c r="G424" s="181">
        <f t="shared" si="139"/>
        <v>0</v>
      </c>
      <c r="H424" s="181">
        <f t="shared" si="139"/>
        <v>0</v>
      </c>
      <c r="I424" s="181">
        <f t="shared" si="139"/>
        <v>0</v>
      </c>
      <c r="J424" s="181">
        <f t="shared" si="139"/>
        <v>0</v>
      </c>
      <c r="K424" s="181">
        <f t="shared" si="139"/>
        <v>0</v>
      </c>
      <c r="L424" s="181">
        <f t="shared" si="139"/>
        <v>0</v>
      </c>
      <c r="M424" s="181">
        <f t="shared" si="139"/>
        <v>0</v>
      </c>
      <c r="N424" s="181">
        <f t="shared" si="139"/>
        <v>0</v>
      </c>
      <c r="O424" s="181">
        <f t="shared" si="139"/>
        <v>0</v>
      </c>
      <c r="P424" s="181">
        <f t="shared" si="139"/>
        <v>0</v>
      </c>
      <c r="Q424" s="181">
        <f t="shared" ref="Q424:Q434" si="140">Q6+Q29+Q52+Q75+Q98+Q121+Q144+Q167+Q190+Q213+Q236+Q259+Q282+Q305+Q328+Q351+Q374+Q397</f>
        <v>0</v>
      </c>
      <c r="R424" s="181">
        <f t="shared" ref="R424:AH424" si="141">R6+R29+R52+R75+R98+R121+R144+R167+R190+R213+R236+R259+R282+R305+R328+R351+R374+R397</f>
        <v>0</v>
      </c>
      <c r="S424" s="181">
        <f t="shared" si="141"/>
        <v>0</v>
      </c>
      <c r="T424" s="181">
        <f t="shared" si="141"/>
        <v>0</v>
      </c>
      <c r="U424" s="181">
        <f t="shared" si="141"/>
        <v>0</v>
      </c>
      <c r="V424" s="181">
        <f t="shared" si="141"/>
        <v>0</v>
      </c>
      <c r="W424" s="181">
        <f t="shared" si="141"/>
        <v>0</v>
      </c>
      <c r="X424" s="181">
        <f t="shared" si="141"/>
        <v>0</v>
      </c>
      <c r="Y424" s="181">
        <f t="shared" si="141"/>
        <v>0</v>
      </c>
      <c r="Z424" s="181">
        <f t="shared" si="141"/>
        <v>0</v>
      </c>
      <c r="AA424" s="181">
        <f t="shared" si="141"/>
        <v>0</v>
      </c>
      <c r="AB424" s="181">
        <f t="shared" si="141"/>
        <v>0</v>
      </c>
      <c r="AC424" s="181">
        <f t="shared" si="141"/>
        <v>0</v>
      </c>
      <c r="AD424" s="181">
        <f t="shared" si="141"/>
        <v>0</v>
      </c>
      <c r="AE424" s="181">
        <f t="shared" si="141"/>
        <v>0</v>
      </c>
      <c r="AF424" s="181">
        <f t="shared" si="141"/>
        <v>0</v>
      </c>
      <c r="AG424" s="181">
        <f t="shared" si="141"/>
        <v>0</v>
      </c>
      <c r="AH424" s="181">
        <f t="shared" si="141"/>
        <v>0</v>
      </c>
      <c r="AI424" s="156">
        <f t="shared" ref="AI424:AI434" si="142">SUM(D424:AH424)</f>
        <v>0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si="135"/>
        <v>0</v>
      </c>
      <c r="E425" s="181">
        <f t="shared" si="138"/>
        <v>0</v>
      </c>
      <c r="F425" s="181">
        <f t="shared" ref="F425:P425" si="143">F7+F30+F53+F76+F99+F122+F145+F168+F191+F214+F237+F260+F283+F306+F329+F352+F375+F398</f>
        <v>0</v>
      </c>
      <c r="G425" s="181">
        <f t="shared" si="143"/>
        <v>0</v>
      </c>
      <c r="H425" s="181">
        <f t="shared" si="143"/>
        <v>0</v>
      </c>
      <c r="I425" s="181">
        <f t="shared" si="143"/>
        <v>0</v>
      </c>
      <c r="J425" s="181">
        <f t="shared" si="143"/>
        <v>0</v>
      </c>
      <c r="K425" s="181">
        <f t="shared" si="143"/>
        <v>0</v>
      </c>
      <c r="L425" s="181">
        <f t="shared" si="143"/>
        <v>0</v>
      </c>
      <c r="M425" s="181">
        <f t="shared" si="143"/>
        <v>0</v>
      </c>
      <c r="N425" s="181">
        <f t="shared" si="143"/>
        <v>0</v>
      </c>
      <c r="O425" s="181">
        <f t="shared" si="143"/>
        <v>0</v>
      </c>
      <c r="P425" s="181">
        <f t="shared" si="143"/>
        <v>0</v>
      </c>
      <c r="Q425" s="181">
        <f t="shared" si="140"/>
        <v>0</v>
      </c>
      <c r="R425" s="181">
        <f t="shared" ref="R425:AH425" si="144">R7+R30+R53+R76+R99+R122+R145+R168+R191+R214+R237+R260+R283+R306+R329+R352+R375+R398</f>
        <v>0</v>
      </c>
      <c r="S425" s="181">
        <f t="shared" si="144"/>
        <v>0</v>
      </c>
      <c r="T425" s="181">
        <f t="shared" si="144"/>
        <v>0</v>
      </c>
      <c r="U425" s="181">
        <f t="shared" si="144"/>
        <v>0</v>
      </c>
      <c r="V425" s="181">
        <f t="shared" si="144"/>
        <v>0</v>
      </c>
      <c r="W425" s="181">
        <f t="shared" si="144"/>
        <v>0</v>
      </c>
      <c r="X425" s="181">
        <f t="shared" si="144"/>
        <v>0</v>
      </c>
      <c r="Y425" s="181">
        <f t="shared" si="144"/>
        <v>0</v>
      </c>
      <c r="Z425" s="181">
        <f t="shared" si="144"/>
        <v>0</v>
      </c>
      <c r="AA425" s="181">
        <f t="shared" si="144"/>
        <v>0</v>
      </c>
      <c r="AB425" s="181">
        <f t="shared" si="144"/>
        <v>0</v>
      </c>
      <c r="AC425" s="181">
        <f t="shared" si="144"/>
        <v>0</v>
      </c>
      <c r="AD425" s="181">
        <f t="shared" si="144"/>
        <v>0</v>
      </c>
      <c r="AE425" s="181">
        <f t="shared" si="144"/>
        <v>0</v>
      </c>
      <c r="AF425" s="181">
        <f t="shared" si="144"/>
        <v>0</v>
      </c>
      <c r="AG425" s="181">
        <f t="shared" si="144"/>
        <v>0</v>
      </c>
      <c r="AH425" s="181">
        <f t="shared" si="144"/>
        <v>0</v>
      </c>
      <c r="AI425" s="156">
        <f t="shared" si="142"/>
        <v>0</v>
      </c>
      <c r="AJ425" s="319">
        <f>SUM(AI425:AI426)</f>
        <v>0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si="135"/>
        <v>0</v>
      </c>
      <c r="E426" s="181">
        <f t="shared" si="138"/>
        <v>0</v>
      </c>
      <c r="F426" s="181">
        <f t="shared" ref="F426:P426" si="145">F8+F31+F54+F77+F100+F123+F146+F169+F192+F215+F238+F261+F284+F307+F330+F353+F376+F399</f>
        <v>0</v>
      </c>
      <c r="G426" s="181">
        <f t="shared" si="145"/>
        <v>0</v>
      </c>
      <c r="H426" s="181">
        <f t="shared" si="145"/>
        <v>0</v>
      </c>
      <c r="I426" s="181">
        <f t="shared" si="145"/>
        <v>0</v>
      </c>
      <c r="J426" s="181">
        <f t="shared" si="145"/>
        <v>0</v>
      </c>
      <c r="K426" s="181">
        <f t="shared" si="145"/>
        <v>0</v>
      </c>
      <c r="L426" s="181">
        <f t="shared" si="145"/>
        <v>0</v>
      </c>
      <c r="M426" s="181">
        <f t="shared" si="145"/>
        <v>0</v>
      </c>
      <c r="N426" s="181">
        <f t="shared" si="145"/>
        <v>0</v>
      </c>
      <c r="O426" s="181">
        <f t="shared" si="145"/>
        <v>0</v>
      </c>
      <c r="P426" s="181">
        <f t="shared" si="145"/>
        <v>0</v>
      </c>
      <c r="Q426" s="181">
        <f t="shared" si="140"/>
        <v>0</v>
      </c>
      <c r="R426" s="181">
        <f t="shared" ref="R426:AH426" si="146">R8+R31+R54+R77+R100+R123+R146+R169+R192+R215+R238+R261+R284+R307+R330+R353+R376+R399</f>
        <v>0</v>
      </c>
      <c r="S426" s="181">
        <f t="shared" si="146"/>
        <v>0</v>
      </c>
      <c r="T426" s="181">
        <f t="shared" si="146"/>
        <v>0</v>
      </c>
      <c r="U426" s="181">
        <f t="shared" si="146"/>
        <v>0</v>
      </c>
      <c r="V426" s="181">
        <f t="shared" si="146"/>
        <v>0</v>
      </c>
      <c r="W426" s="181">
        <f t="shared" si="146"/>
        <v>0</v>
      </c>
      <c r="X426" s="181">
        <f t="shared" si="146"/>
        <v>0</v>
      </c>
      <c r="Y426" s="181">
        <f t="shared" si="146"/>
        <v>0</v>
      </c>
      <c r="Z426" s="181">
        <f t="shared" si="146"/>
        <v>0</v>
      </c>
      <c r="AA426" s="181">
        <f t="shared" si="146"/>
        <v>0</v>
      </c>
      <c r="AB426" s="181">
        <f t="shared" si="146"/>
        <v>0</v>
      </c>
      <c r="AC426" s="181">
        <f t="shared" si="146"/>
        <v>0</v>
      </c>
      <c r="AD426" s="181">
        <f t="shared" si="146"/>
        <v>0</v>
      </c>
      <c r="AE426" s="181">
        <f t="shared" si="146"/>
        <v>0</v>
      </c>
      <c r="AF426" s="181">
        <f t="shared" si="146"/>
        <v>0</v>
      </c>
      <c r="AG426" s="181">
        <f t="shared" si="146"/>
        <v>0</v>
      </c>
      <c r="AH426" s="181">
        <f t="shared" si="146"/>
        <v>0</v>
      </c>
      <c r="AI426" s="156">
        <f t="shared" si="142"/>
        <v>0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si="135"/>
        <v>0</v>
      </c>
      <c r="E427" s="181">
        <f t="shared" si="138"/>
        <v>0</v>
      </c>
      <c r="F427" s="181">
        <f t="shared" ref="F427:P427" si="147">F9+F32+F55+F78+F101+F124+F147+F170+F193+F216+F239+F262+F285+F308+F331+F354+F377+F400</f>
        <v>0</v>
      </c>
      <c r="G427" s="181">
        <f t="shared" si="147"/>
        <v>0</v>
      </c>
      <c r="H427" s="181">
        <f t="shared" si="147"/>
        <v>0</v>
      </c>
      <c r="I427" s="181">
        <f t="shared" si="147"/>
        <v>0</v>
      </c>
      <c r="J427" s="181">
        <f t="shared" si="147"/>
        <v>0</v>
      </c>
      <c r="K427" s="181">
        <f t="shared" si="147"/>
        <v>0</v>
      </c>
      <c r="L427" s="181">
        <f t="shared" si="147"/>
        <v>0</v>
      </c>
      <c r="M427" s="181">
        <f t="shared" si="147"/>
        <v>0</v>
      </c>
      <c r="N427" s="181">
        <f t="shared" si="147"/>
        <v>0</v>
      </c>
      <c r="O427" s="181">
        <f t="shared" si="147"/>
        <v>0</v>
      </c>
      <c r="P427" s="181">
        <f t="shared" si="147"/>
        <v>0</v>
      </c>
      <c r="Q427" s="181">
        <f t="shared" si="140"/>
        <v>0</v>
      </c>
      <c r="R427" s="181">
        <f t="shared" ref="R427:AH427" si="148">R9+R32+R55+R78+R101+R124+R147+R170+R193+R216+R239+R262+R285+R308+R331+R354+R377+R400</f>
        <v>0</v>
      </c>
      <c r="S427" s="181">
        <f t="shared" si="148"/>
        <v>0</v>
      </c>
      <c r="T427" s="181">
        <f t="shared" si="148"/>
        <v>0</v>
      </c>
      <c r="U427" s="181">
        <f t="shared" si="148"/>
        <v>0</v>
      </c>
      <c r="V427" s="181">
        <f t="shared" si="148"/>
        <v>0</v>
      </c>
      <c r="W427" s="181">
        <f t="shared" si="148"/>
        <v>0</v>
      </c>
      <c r="X427" s="181">
        <f t="shared" si="148"/>
        <v>0</v>
      </c>
      <c r="Y427" s="181">
        <f t="shared" si="148"/>
        <v>0</v>
      </c>
      <c r="Z427" s="181">
        <f t="shared" si="148"/>
        <v>0</v>
      </c>
      <c r="AA427" s="181">
        <f t="shared" si="148"/>
        <v>0</v>
      </c>
      <c r="AB427" s="181">
        <f t="shared" si="148"/>
        <v>0</v>
      </c>
      <c r="AC427" s="181">
        <f t="shared" si="148"/>
        <v>0</v>
      </c>
      <c r="AD427" s="181">
        <f t="shared" si="148"/>
        <v>0</v>
      </c>
      <c r="AE427" s="181">
        <f t="shared" si="148"/>
        <v>0</v>
      </c>
      <c r="AF427" s="181">
        <f t="shared" si="148"/>
        <v>0</v>
      </c>
      <c r="AG427" s="181">
        <f t="shared" si="148"/>
        <v>0</v>
      </c>
      <c r="AH427" s="181">
        <f t="shared" si="148"/>
        <v>0</v>
      </c>
      <c r="AI427" s="156">
        <f t="shared" si="142"/>
        <v>0</v>
      </c>
      <c r="AJ427" s="319">
        <f>SUM(AI427:AI428)</f>
        <v>0</v>
      </c>
      <c r="AK427" s="322" t="s">
        <v>133</v>
      </c>
      <c r="AL427" s="319">
        <f>SUM(AJ427:AJ430)</f>
        <v>0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si="135"/>
        <v>0</v>
      </c>
      <c r="E428" s="181">
        <f t="shared" si="138"/>
        <v>0</v>
      </c>
      <c r="F428" s="181">
        <f t="shared" ref="F428:P428" si="149">F10+F33+F56+F79+F102+F125+F148+F171+F194+F217+F240+F263+F286+F309+F332+F355+F378+F401</f>
        <v>0</v>
      </c>
      <c r="G428" s="181">
        <f t="shared" si="149"/>
        <v>0</v>
      </c>
      <c r="H428" s="181">
        <f t="shared" si="149"/>
        <v>0</v>
      </c>
      <c r="I428" s="181">
        <f t="shared" si="149"/>
        <v>0</v>
      </c>
      <c r="J428" s="181">
        <f t="shared" si="149"/>
        <v>0</v>
      </c>
      <c r="K428" s="181">
        <f t="shared" si="149"/>
        <v>0</v>
      </c>
      <c r="L428" s="181">
        <f t="shared" si="149"/>
        <v>0</v>
      </c>
      <c r="M428" s="181">
        <f t="shared" si="149"/>
        <v>0</v>
      </c>
      <c r="N428" s="181">
        <f t="shared" si="149"/>
        <v>0</v>
      </c>
      <c r="O428" s="181">
        <f t="shared" si="149"/>
        <v>0</v>
      </c>
      <c r="P428" s="181">
        <f t="shared" si="149"/>
        <v>0</v>
      </c>
      <c r="Q428" s="181">
        <f t="shared" si="140"/>
        <v>0</v>
      </c>
      <c r="R428" s="181">
        <f t="shared" ref="R428:AH428" si="150">R10+R33+R56+R79+R102+R125+R148+R171+R194+R217+R240+R263+R286+R309+R332+R355+R378+R401</f>
        <v>0</v>
      </c>
      <c r="S428" s="181">
        <f t="shared" si="150"/>
        <v>0</v>
      </c>
      <c r="T428" s="181">
        <f t="shared" si="150"/>
        <v>0</v>
      </c>
      <c r="U428" s="181">
        <f t="shared" si="150"/>
        <v>0</v>
      </c>
      <c r="V428" s="181">
        <f t="shared" si="150"/>
        <v>0</v>
      </c>
      <c r="W428" s="181">
        <f t="shared" si="150"/>
        <v>0</v>
      </c>
      <c r="X428" s="181">
        <f t="shared" si="150"/>
        <v>0</v>
      </c>
      <c r="Y428" s="181">
        <f t="shared" si="150"/>
        <v>0</v>
      </c>
      <c r="Z428" s="181">
        <f t="shared" si="150"/>
        <v>0</v>
      </c>
      <c r="AA428" s="181">
        <f t="shared" si="150"/>
        <v>0</v>
      </c>
      <c r="AB428" s="181">
        <f t="shared" si="150"/>
        <v>0</v>
      </c>
      <c r="AC428" s="181">
        <f t="shared" si="150"/>
        <v>0</v>
      </c>
      <c r="AD428" s="181">
        <f t="shared" si="150"/>
        <v>0</v>
      </c>
      <c r="AE428" s="181">
        <f t="shared" si="150"/>
        <v>0</v>
      </c>
      <c r="AF428" s="181">
        <f t="shared" si="150"/>
        <v>0</v>
      </c>
      <c r="AG428" s="181">
        <f t="shared" si="150"/>
        <v>0</v>
      </c>
      <c r="AH428" s="181">
        <f t="shared" si="150"/>
        <v>0</v>
      </c>
      <c r="AI428" s="156">
        <f t="shared" si="142"/>
        <v>0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135"/>
        <v>0</v>
      </c>
      <c r="E429" s="181">
        <f t="shared" si="138"/>
        <v>0</v>
      </c>
      <c r="F429" s="181">
        <f t="shared" ref="F429:P429" si="151">F11+F34+F57+F80+F103+F126+F149+F172+F195+F218+F241+F264+F287+F310+F333+F356+F379+F402</f>
        <v>0</v>
      </c>
      <c r="G429" s="181">
        <f t="shared" si="151"/>
        <v>0</v>
      </c>
      <c r="H429" s="181">
        <f t="shared" si="151"/>
        <v>0</v>
      </c>
      <c r="I429" s="181">
        <f t="shared" si="151"/>
        <v>0</v>
      </c>
      <c r="J429" s="181">
        <f t="shared" si="151"/>
        <v>0</v>
      </c>
      <c r="K429" s="181">
        <f t="shared" si="151"/>
        <v>0</v>
      </c>
      <c r="L429" s="181">
        <f t="shared" si="151"/>
        <v>0</v>
      </c>
      <c r="M429" s="181">
        <f t="shared" si="151"/>
        <v>0</v>
      </c>
      <c r="N429" s="181">
        <f t="shared" si="151"/>
        <v>0</v>
      </c>
      <c r="O429" s="181">
        <f t="shared" si="151"/>
        <v>0</v>
      </c>
      <c r="P429" s="181">
        <f t="shared" si="151"/>
        <v>0</v>
      </c>
      <c r="Q429" s="181">
        <f t="shared" si="140"/>
        <v>0</v>
      </c>
      <c r="R429" s="181">
        <f t="shared" ref="R429:AH429" si="152">R11+R34+R57+R80+R103+R126+R149+R172+R195+R218+R241+R264+R287+R310+R333+R356+R379+R402</f>
        <v>0</v>
      </c>
      <c r="S429" s="181">
        <f t="shared" si="152"/>
        <v>0</v>
      </c>
      <c r="T429" s="181">
        <f t="shared" si="152"/>
        <v>0</v>
      </c>
      <c r="U429" s="181">
        <f t="shared" si="152"/>
        <v>0</v>
      </c>
      <c r="V429" s="181">
        <f t="shared" si="152"/>
        <v>0</v>
      </c>
      <c r="W429" s="181">
        <f t="shared" si="152"/>
        <v>0</v>
      </c>
      <c r="X429" s="181">
        <f t="shared" si="152"/>
        <v>0</v>
      </c>
      <c r="Y429" s="181">
        <f t="shared" si="152"/>
        <v>0</v>
      </c>
      <c r="Z429" s="181">
        <f t="shared" si="152"/>
        <v>0</v>
      </c>
      <c r="AA429" s="181">
        <f t="shared" si="152"/>
        <v>0</v>
      </c>
      <c r="AB429" s="181">
        <f t="shared" si="152"/>
        <v>0</v>
      </c>
      <c r="AC429" s="181">
        <f t="shared" si="152"/>
        <v>0</v>
      </c>
      <c r="AD429" s="181">
        <f t="shared" si="152"/>
        <v>0</v>
      </c>
      <c r="AE429" s="181">
        <f t="shared" si="152"/>
        <v>0</v>
      </c>
      <c r="AF429" s="181">
        <f t="shared" si="152"/>
        <v>0</v>
      </c>
      <c r="AG429" s="181">
        <f t="shared" si="152"/>
        <v>0</v>
      </c>
      <c r="AH429" s="181">
        <f t="shared" si="152"/>
        <v>0</v>
      </c>
      <c r="AI429" s="156">
        <f t="shared" si="142"/>
        <v>0</v>
      </c>
      <c r="AJ429" s="319">
        <f>SUM(AI429:AI430)</f>
        <v>0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135"/>
        <v>0</v>
      </c>
      <c r="E430" s="181">
        <f t="shared" si="138"/>
        <v>0</v>
      </c>
      <c r="F430" s="181">
        <f t="shared" ref="F430:P430" si="153">F12+F35+F58+F81+F104+F127+F150+F173+F196+F219+F242+F265+F288+F311+F334+F357+F380+F403</f>
        <v>0</v>
      </c>
      <c r="G430" s="181">
        <f t="shared" si="153"/>
        <v>0</v>
      </c>
      <c r="H430" s="181">
        <f t="shared" si="153"/>
        <v>0</v>
      </c>
      <c r="I430" s="181">
        <f t="shared" si="153"/>
        <v>0</v>
      </c>
      <c r="J430" s="181">
        <f t="shared" si="153"/>
        <v>0</v>
      </c>
      <c r="K430" s="181">
        <f t="shared" si="153"/>
        <v>0</v>
      </c>
      <c r="L430" s="181">
        <f t="shared" si="153"/>
        <v>0</v>
      </c>
      <c r="M430" s="181">
        <f t="shared" si="153"/>
        <v>0</v>
      </c>
      <c r="N430" s="181">
        <f t="shared" si="153"/>
        <v>0</v>
      </c>
      <c r="O430" s="181">
        <f t="shared" si="153"/>
        <v>0</v>
      </c>
      <c r="P430" s="181">
        <f t="shared" si="153"/>
        <v>0</v>
      </c>
      <c r="Q430" s="181">
        <f t="shared" si="140"/>
        <v>0</v>
      </c>
      <c r="R430" s="181">
        <f t="shared" ref="R430:AH430" si="154">R12+R35+R58+R81+R104+R127+R150+R173+R196+R219+R242+R265+R288+R311+R334+R357+R380+R403</f>
        <v>0</v>
      </c>
      <c r="S430" s="181">
        <f t="shared" si="154"/>
        <v>0</v>
      </c>
      <c r="T430" s="181">
        <f t="shared" si="154"/>
        <v>0</v>
      </c>
      <c r="U430" s="181">
        <f t="shared" si="154"/>
        <v>0</v>
      </c>
      <c r="V430" s="181">
        <f t="shared" si="154"/>
        <v>0</v>
      </c>
      <c r="W430" s="181">
        <f t="shared" si="154"/>
        <v>0</v>
      </c>
      <c r="X430" s="181">
        <f t="shared" si="154"/>
        <v>0</v>
      </c>
      <c r="Y430" s="181">
        <f t="shared" si="154"/>
        <v>0</v>
      </c>
      <c r="Z430" s="181">
        <f t="shared" si="154"/>
        <v>0</v>
      </c>
      <c r="AA430" s="181">
        <f t="shared" si="154"/>
        <v>0</v>
      </c>
      <c r="AB430" s="181">
        <f t="shared" si="154"/>
        <v>0</v>
      </c>
      <c r="AC430" s="181">
        <f t="shared" si="154"/>
        <v>0</v>
      </c>
      <c r="AD430" s="181">
        <f t="shared" si="154"/>
        <v>0</v>
      </c>
      <c r="AE430" s="181">
        <f t="shared" si="154"/>
        <v>0</v>
      </c>
      <c r="AF430" s="181">
        <f t="shared" si="154"/>
        <v>0</v>
      </c>
      <c r="AG430" s="181">
        <f t="shared" si="154"/>
        <v>0</v>
      </c>
      <c r="AH430" s="181">
        <f t="shared" si="154"/>
        <v>0</v>
      </c>
      <c r="AI430" s="156">
        <f t="shared" si="142"/>
        <v>0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135"/>
        <v>0</v>
      </c>
      <c r="E431" s="181">
        <f t="shared" si="138"/>
        <v>0</v>
      </c>
      <c r="F431" s="181">
        <f t="shared" ref="F431:P431" si="155">F13+F36+F59+F82+F105+F128+F151+F174+F197+F220+F243+F266+F289+F312+F335+F358+F381+F404</f>
        <v>0</v>
      </c>
      <c r="G431" s="181">
        <f t="shared" si="155"/>
        <v>0</v>
      </c>
      <c r="H431" s="181">
        <f t="shared" si="155"/>
        <v>0</v>
      </c>
      <c r="I431" s="181">
        <f t="shared" si="155"/>
        <v>0</v>
      </c>
      <c r="J431" s="181">
        <f t="shared" si="155"/>
        <v>0</v>
      </c>
      <c r="K431" s="181">
        <f t="shared" si="155"/>
        <v>0</v>
      </c>
      <c r="L431" s="181">
        <f t="shared" si="155"/>
        <v>0</v>
      </c>
      <c r="M431" s="181">
        <f t="shared" si="155"/>
        <v>0</v>
      </c>
      <c r="N431" s="181">
        <f t="shared" si="155"/>
        <v>0</v>
      </c>
      <c r="O431" s="181">
        <f t="shared" si="155"/>
        <v>0</v>
      </c>
      <c r="P431" s="181">
        <f t="shared" si="155"/>
        <v>0</v>
      </c>
      <c r="Q431" s="181">
        <f t="shared" si="140"/>
        <v>0</v>
      </c>
      <c r="R431" s="181">
        <f t="shared" ref="R431:AH431" si="156">R13+R36+R59+R82+R105+R128+R151+R174+R197+R220+R243+R266+R289+R312+R335+R358+R381+R404</f>
        <v>0</v>
      </c>
      <c r="S431" s="181">
        <f t="shared" si="156"/>
        <v>0</v>
      </c>
      <c r="T431" s="181">
        <f t="shared" si="156"/>
        <v>0</v>
      </c>
      <c r="U431" s="181">
        <f t="shared" si="156"/>
        <v>0</v>
      </c>
      <c r="V431" s="181">
        <f t="shared" si="156"/>
        <v>0</v>
      </c>
      <c r="W431" s="181">
        <f t="shared" si="156"/>
        <v>0</v>
      </c>
      <c r="X431" s="181">
        <f t="shared" si="156"/>
        <v>0</v>
      </c>
      <c r="Y431" s="181">
        <f t="shared" si="156"/>
        <v>0</v>
      </c>
      <c r="Z431" s="181">
        <f t="shared" si="156"/>
        <v>0</v>
      </c>
      <c r="AA431" s="181">
        <f t="shared" si="156"/>
        <v>0</v>
      </c>
      <c r="AB431" s="181">
        <f t="shared" si="156"/>
        <v>0</v>
      </c>
      <c r="AC431" s="181">
        <f t="shared" si="156"/>
        <v>0</v>
      </c>
      <c r="AD431" s="181">
        <f t="shared" si="156"/>
        <v>0</v>
      </c>
      <c r="AE431" s="181">
        <f t="shared" si="156"/>
        <v>0</v>
      </c>
      <c r="AF431" s="181">
        <f t="shared" si="156"/>
        <v>0</v>
      </c>
      <c r="AG431" s="181">
        <f t="shared" si="156"/>
        <v>0</v>
      </c>
      <c r="AH431" s="181">
        <f t="shared" si="156"/>
        <v>0</v>
      </c>
      <c r="AI431" s="156">
        <f t="shared" si="142"/>
        <v>0</v>
      </c>
      <c r="AJ431" s="319">
        <f>SUM(AI431:AI432)</f>
        <v>0</v>
      </c>
      <c r="AK431" s="322" t="s">
        <v>139</v>
      </c>
      <c r="AL431" s="319">
        <f>SUM(AJ431:AJ434)</f>
        <v>0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si="135"/>
        <v>0</v>
      </c>
      <c r="E432" s="181">
        <f t="shared" si="138"/>
        <v>0</v>
      </c>
      <c r="F432" s="181">
        <f t="shared" ref="F432:P432" si="157">F14+F37+F60+F83+F106+F129+F152+F175+F198+F221+F244+F267+F290+F313+F336+F359+F382+F405</f>
        <v>0</v>
      </c>
      <c r="G432" s="181">
        <f t="shared" si="157"/>
        <v>0</v>
      </c>
      <c r="H432" s="181">
        <f t="shared" si="157"/>
        <v>0</v>
      </c>
      <c r="I432" s="181">
        <f t="shared" si="157"/>
        <v>0</v>
      </c>
      <c r="J432" s="181">
        <f t="shared" si="157"/>
        <v>0</v>
      </c>
      <c r="K432" s="181">
        <f t="shared" si="157"/>
        <v>0</v>
      </c>
      <c r="L432" s="181">
        <f t="shared" si="157"/>
        <v>0</v>
      </c>
      <c r="M432" s="181">
        <f t="shared" si="157"/>
        <v>0</v>
      </c>
      <c r="N432" s="181">
        <f t="shared" si="157"/>
        <v>0</v>
      </c>
      <c r="O432" s="181">
        <f t="shared" si="157"/>
        <v>0</v>
      </c>
      <c r="P432" s="181">
        <f t="shared" si="157"/>
        <v>0</v>
      </c>
      <c r="Q432" s="181">
        <f t="shared" si="140"/>
        <v>0</v>
      </c>
      <c r="R432" s="181">
        <f t="shared" ref="R432:AH432" si="158">R14+R37+R60+R83+R106+R129+R152+R175+R198+R221+R244+R267+R290+R313+R336+R359+R382+R405</f>
        <v>0</v>
      </c>
      <c r="S432" s="181">
        <f t="shared" si="158"/>
        <v>0</v>
      </c>
      <c r="T432" s="181">
        <f t="shared" si="158"/>
        <v>0</v>
      </c>
      <c r="U432" s="181">
        <f t="shared" si="158"/>
        <v>0</v>
      </c>
      <c r="V432" s="181">
        <f t="shared" si="158"/>
        <v>0</v>
      </c>
      <c r="W432" s="181">
        <f t="shared" si="158"/>
        <v>0</v>
      </c>
      <c r="X432" s="181">
        <f t="shared" si="158"/>
        <v>0</v>
      </c>
      <c r="Y432" s="181">
        <f t="shared" si="158"/>
        <v>0</v>
      </c>
      <c r="Z432" s="181">
        <f t="shared" si="158"/>
        <v>0</v>
      </c>
      <c r="AA432" s="181">
        <f t="shared" si="158"/>
        <v>0</v>
      </c>
      <c r="AB432" s="181">
        <f t="shared" si="158"/>
        <v>0</v>
      </c>
      <c r="AC432" s="181">
        <f t="shared" si="158"/>
        <v>0</v>
      </c>
      <c r="AD432" s="181">
        <f t="shared" si="158"/>
        <v>0</v>
      </c>
      <c r="AE432" s="181">
        <f t="shared" si="158"/>
        <v>0</v>
      </c>
      <c r="AF432" s="181">
        <f t="shared" si="158"/>
        <v>0</v>
      </c>
      <c r="AG432" s="181">
        <f t="shared" si="158"/>
        <v>0</v>
      </c>
      <c r="AH432" s="181">
        <f t="shared" si="158"/>
        <v>0</v>
      </c>
      <c r="AI432" s="156">
        <f t="shared" si="142"/>
        <v>0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135"/>
        <v>0</v>
      </c>
      <c r="E433" s="181">
        <f t="shared" si="138"/>
        <v>0</v>
      </c>
      <c r="F433" s="181">
        <f t="shared" ref="F433:P433" si="159">F15+F38+F61+F84+F107+F130+F153+F176+F199+F222+F245+F268+F291+F314+F337+F360+F383+F406</f>
        <v>0</v>
      </c>
      <c r="G433" s="181">
        <f t="shared" si="159"/>
        <v>0</v>
      </c>
      <c r="H433" s="181">
        <f t="shared" si="159"/>
        <v>0</v>
      </c>
      <c r="I433" s="181">
        <f t="shared" si="159"/>
        <v>0</v>
      </c>
      <c r="J433" s="181">
        <f t="shared" si="159"/>
        <v>0</v>
      </c>
      <c r="K433" s="181">
        <f t="shared" si="159"/>
        <v>0</v>
      </c>
      <c r="L433" s="181">
        <f t="shared" si="159"/>
        <v>0</v>
      </c>
      <c r="M433" s="181">
        <f t="shared" si="159"/>
        <v>0</v>
      </c>
      <c r="N433" s="181">
        <f t="shared" si="159"/>
        <v>0</v>
      </c>
      <c r="O433" s="181">
        <f t="shared" si="159"/>
        <v>0</v>
      </c>
      <c r="P433" s="181">
        <f t="shared" si="159"/>
        <v>0</v>
      </c>
      <c r="Q433" s="181">
        <f t="shared" si="140"/>
        <v>0</v>
      </c>
      <c r="R433" s="181">
        <f t="shared" ref="R433:AH433" si="160">R15+R38+R61+R84+R107+R130+R153+R176+R199+R222+R245+R268+R291+R314+R337+R360+R383+R406</f>
        <v>0</v>
      </c>
      <c r="S433" s="181">
        <f t="shared" si="160"/>
        <v>0</v>
      </c>
      <c r="T433" s="181">
        <f t="shared" si="160"/>
        <v>0</v>
      </c>
      <c r="U433" s="181">
        <f t="shared" si="160"/>
        <v>0</v>
      </c>
      <c r="V433" s="181">
        <f t="shared" si="160"/>
        <v>0</v>
      </c>
      <c r="W433" s="181">
        <f t="shared" si="160"/>
        <v>0</v>
      </c>
      <c r="X433" s="181">
        <f t="shared" si="160"/>
        <v>0</v>
      </c>
      <c r="Y433" s="181">
        <f t="shared" si="160"/>
        <v>0</v>
      </c>
      <c r="Z433" s="181">
        <f t="shared" si="160"/>
        <v>0</v>
      </c>
      <c r="AA433" s="181">
        <f t="shared" si="160"/>
        <v>0</v>
      </c>
      <c r="AB433" s="181">
        <f t="shared" si="160"/>
        <v>0</v>
      </c>
      <c r="AC433" s="181">
        <f t="shared" si="160"/>
        <v>0</v>
      </c>
      <c r="AD433" s="181">
        <f t="shared" si="160"/>
        <v>0</v>
      </c>
      <c r="AE433" s="181">
        <f t="shared" si="160"/>
        <v>0</v>
      </c>
      <c r="AF433" s="181">
        <f t="shared" si="160"/>
        <v>0</v>
      </c>
      <c r="AG433" s="181">
        <f t="shared" si="160"/>
        <v>0</v>
      </c>
      <c r="AH433" s="181">
        <f t="shared" si="160"/>
        <v>0</v>
      </c>
      <c r="AI433" s="156">
        <f t="shared" si="142"/>
        <v>0</v>
      </c>
      <c r="AJ433" s="319">
        <f>SUM(AI433:AI434)</f>
        <v>0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135"/>
        <v>0</v>
      </c>
      <c r="E434" s="181">
        <f t="shared" si="138"/>
        <v>0</v>
      </c>
      <c r="F434" s="181">
        <f t="shared" ref="F434:P434" si="161">F16+F39+F62+F85+F108+F131+F154+F177+F200+F223+F246+F269+F292+F315+F338+F361+F384+F407</f>
        <v>0</v>
      </c>
      <c r="G434" s="181">
        <f t="shared" si="161"/>
        <v>0</v>
      </c>
      <c r="H434" s="181">
        <f t="shared" si="161"/>
        <v>0</v>
      </c>
      <c r="I434" s="181">
        <f t="shared" si="161"/>
        <v>0</v>
      </c>
      <c r="J434" s="181">
        <f t="shared" si="161"/>
        <v>0</v>
      </c>
      <c r="K434" s="181">
        <f t="shared" si="161"/>
        <v>0</v>
      </c>
      <c r="L434" s="181">
        <f t="shared" si="161"/>
        <v>0</v>
      </c>
      <c r="M434" s="181">
        <f t="shared" si="161"/>
        <v>0</v>
      </c>
      <c r="N434" s="181">
        <f t="shared" si="161"/>
        <v>0</v>
      </c>
      <c r="O434" s="181">
        <f t="shared" si="161"/>
        <v>0</v>
      </c>
      <c r="P434" s="181">
        <f t="shared" si="161"/>
        <v>0</v>
      </c>
      <c r="Q434" s="181">
        <f t="shared" si="140"/>
        <v>0</v>
      </c>
      <c r="R434" s="181">
        <f t="shared" ref="R434:AH434" si="162">R16+R39+R62+R85+R108+R131+R154+R177+R200+R223+R246+R269+R292+R315+R338+R361+R384+R407</f>
        <v>0</v>
      </c>
      <c r="S434" s="181">
        <f t="shared" si="162"/>
        <v>0</v>
      </c>
      <c r="T434" s="181">
        <f t="shared" si="162"/>
        <v>0</v>
      </c>
      <c r="U434" s="181">
        <f t="shared" si="162"/>
        <v>0</v>
      </c>
      <c r="V434" s="181">
        <f t="shared" si="162"/>
        <v>0</v>
      </c>
      <c r="W434" s="181">
        <f t="shared" si="162"/>
        <v>0</v>
      </c>
      <c r="X434" s="181">
        <f t="shared" si="162"/>
        <v>0</v>
      </c>
      <c r="Y434" s="181">
        <f t="shared" si="162"/>
        <v>0</v>
      </c>
      <c r="Z434" s="181">
        <f t="shared" si="162"/>
        <v>0</v>
      </c>
      <c r="AA434" s="181">
        <f t="shared" si="162"/>
        <v>0</v>
      </c>
      <c r="AB434" s="181">
        <f t="shared" si="162"/>
        <v>0</v>
      </c>
      <c r="AC434" s="181">
        <f t="shared" si="162"/>
        <v>0</v>
      </c>
      <c r="AD434" s="181">
        <f t="shared" si="162"/>
        <v>0</v>
      </c>
      <c r="AE434" s="181">
        <f t="shared" si="162"/>
        <v>0</v>
      </c>
      <c r="AF434" s="181">
        <f t="shared" si="162"/>
        <v>0</v>
      </c>
      <c r="AG434" s="181">
        <f t="shared" si="162"/>
        <v>0</v>
      </c>
      <c r="AH434" s="181">
        <f t="shared" si="162"/>
        <v>0</v>
      </c>
      <c r="AI434" s="156">
        <f t="shared" si="142"/>
        <v>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2351">
      <formula>OR(TEXT(B2,"dddd")="sábado", TEXT(B2,"dddd")="domingo")</formula>
    </cfRule>
    <cfRule type="containsText" dxfId="1258" priority="2353" operator="containsText" text="sáb">
      <formula>NOT(ISERROR(SEARCH("sáb",D3)))</formula>
    </cfRule>
    <cfRule type="expression" priority="2354">
      <formula>MêsParaExibiçãoNúmero&lt;&gt;MONTH(B4)</formula>
    </cfRule>
    <cfRule type="containsText" dxfId="1257" priority="2352" operator="containsText" text="dom">
      <formula>NOT(ISERROR(SEARCH("dom",D3)))</formula>
    </cfRule>
  </conditionalFormatting>
  <conditionalFormatting sqref="D4:AH19">
    <cfRule type="containsBlanks" dxfId="1256" priority="108">
      <formula>LEN(TRIM(D4))=0</formula>
    </cfRule>
  </conditionalFormatting>
  <conditionalFormatting sqref="D21:AH22">
    <cfRule type="cellIs" dxfId="1254" priority="202" operator="greaterThan">
      <formula>600</formula>
    </cfRule>
  </conditionalFormatting>
  <conditionalFormatting sqref="D21:AH23">
    <cfRule type="containsBlanks" dxfId="1253" priority="201">
      <formula>LEN(TRIM(D21))=0</formula>
    </cfRule>
  </conditionalFormatting>
  <conditionalFormatting sqref="D24:AH24">
    <cfRule type="containsBlanks" dxfId="1252" priority="76">
      <formula>LEN(TRIM(D24))=0</formula>
    </cfRule>
  </conditionalFormatting>
  <conditionalFormatting sqref="D25:AH25">
    <cfRule type="cellIs" dxfId="1251" priority="81" operator="greaterThan">
      <formula>600</formula>
    </cfRule>
    <cfRule type="containsBlanks" dxfId="1250" priority="82">
      <formula>LEN(TRIM(D25))=0</formula>
    </cfRule>
  </conditionalFormatting>
  <conditionalFormatting sqref="D27:AH42 D44:AH47">
    <cfRule type="containsBlanks" dxfId="1249" priority="75">
      <formula>LEN(TRIM(D27))=0</formula>
    </cfRule>
  </conditionalFormatting>
  <conditionalFormatting sqref="D44:AH45">
    <cfRule type="cellIs" dxfId="1247" priority="214" operator="greaterThan">
      <formula>270</formula>
    </cfRule>
  </conditionalFormatting>
  <conditionalFormatting sqref="D48:AH48">
    <cfRule type="cellIs" dxfId="1246" priority="83" operator="greaterThan">
      <formula>600</formula>
    </cfRule>
    <cfRule type="containsBlanks" dxfId="1245" priority="84">
      <formula>LEN(TRIM(D48))=0</formula>
    </cfRule>
  </conditionalFormatting>
  <conditionalFormatting sqref="D50:AH65 D165:AH180">
    <cfRule type="containsBlanks" dxfId="1244" priority="124">
      <formula>LEN(TRIM(D50))=0</formula>
    </cfRule>
  </conditionalFormatting>
  <conditionalFormatting sqref="D67:AH68">
    <cfRule type="containsBlanks" dxfId="1241" priority="158">
      <formula>LEN(TRIM(D67))=0</formula>
    </cfRule>
  </conditionalFormatting>
  <conditionalFormatting sqref="D67:AH69">
    <cfRule type="cellIs" dxfId="1240" priority="159" operator="greaterThan">
      <formula>500</formula>
    </cfRule>
  </conditionalFormatting>
  <conditionalFormatting sqref="D68:AH68">
    <cfRule type="cellIs" dxfId="1239" priority="157" operator="greaterThan">
      <formula>500</formula>
    </cfRule>
  </conditionalFormatting>
  <conditionalFormatting sqref="D68:AH70">
    <cfRule type="containsBlanks" dxfId="1238" priority="74">
      <formula>LEN(TRIM(D68))=0</formula>
    </cfRule>
  </conditionalFormatting>
  <conditionalFormatting sqref="D69:AH69">
    <cfRule type="cellIs" dxfId="1237" priority="213" operator="greaterThan">
      <formula>500</formula>
    </cfRule>
    <cfRule type="containsBlanks" dxfId="1236" priority="160">
      <formula>LEN(TRIM(D69))=0</formula>
    </cfRule>
  </conditionalFormatting>
  <conditionalFormatting sqref="D71:AH71">
    <cfRule type="cellIs" dxfId="1235" priority="85" operator="greaterThan">
      <formula>600</formula>
    </cfRule>
    <cfRule type="containsBlanks" dxfId="1234" priority="86">
      <formula>LEN(TRIM(D71))=0</formula>
    </cfRule>
  </conditionalFormatting>
  <conditionalFormatting sqref="D73:AH88 D90:AH93">
    <cfRule type="containsBlanks" dxfId="1233" priority="73">
      <formula>LEN(TRIM(D73))=0</formula>
    </cfRule>
  </conditionalFormatting>
  <conditionalFormatting sqref="D90:AH91">
    <cfRule type="cellIs" dxfId="1230" priority="105" operator="greaterThan">
      <formula>450</formula>
    </cfRule>
  </conditionalFormatting>
  <conditionalFormatting sqref="D94:AH94">
    <cfRule type="cellIs" dxfId="1229" priority="87" operator="greaterThan">
      <formula>600</formula>
    </cfRule>
    <cfRule type="containsBlanks" dxfId="1228" priority="88">
      <formula>LEN(TRIM(D94))=0</formula>
    </cfRule>
  </conditionalFormatting>
  <conditionalFormatting sqref="D96:AH111 D113:AH116">
    <cfRule type="containsBlanks" dxfId="1227" priority="72">
      <formula>LEN(TRIM(D96))=0</formula>
    </cfRule>
  </conditionalFormatting>
  <conditionalFormatting sqref="D113:AH114">
    <cfRule type="cellIs" dxfId="1224" priority="130" operator="greaterThan">
      <formula>400</formula>
    </cfRule>
  </conditionalFormatting>
  <conditionalFormatting sqref="D117:AH117">
    <cfRule type="cellIs" dxfId="1223" priority="89" operator="greaterThan">
      <formula>600</formula>
    </cfRule>
    <cfRule type="containsBlanks" dxfId="1222" priority="90">
      <formula>LEN(TRIM(D117))=0</formula>
    </cfRule>
  </conditionalFormatting>
  <conditionalFormatting sqref="D119:AH134">
    <cfRule type="containsBlanks" dxfId="1221" priority="79">
      <formula>LEN(TRIM(D119))=0</formula>
    </cfRule>
  </conditionalFormatting>
  <conditionalFormatting sqref="D136:AH138">
    <cfRule type="containsBlanks" dxfId="1215" priority="178">
      <formula>LEN(TRIM(D136))=0</formula>
    </cfRule>
  </conditionalFormatting>
  <conditionalFormatting sqref="D136:AH137">
    <cfRule type="cellIs" dxfId="1214" priority="212" operator="greaterThan">
      <formula>400</formula>
    </cfRule>
    <cfRule type="cellIs" dxfId="1213" priority="114" operator="greaterThan">
      <formula>400</formula>
    </cfRule>
  </conditionalFormatting>
  <conditionalFormatting sqref="D139:AH139">
    <cfRule type="containsBlanks" dxfId="1212" priority="71">
      <formula>LEN(TRIM(D139))=0</formula>
    </cfRule>
  </conditionalFormatting>
  <conditionalFormatting sqref="D140:AH140">
    <cfRule type="containsBlanks" dxfId="1211" priority="92">
      <formula>LEN(TRIM(D140))=0</formula>
    </cfRule>
    <cfRule type="cellIs" dxfId="1210" priority="91" operator="greaterThan">
      <formula>600</formula>
    </cfRule>
  </conditionalFormatting>
  <conditionalFormatting sqref="D159:AH160">
    <cfRule type="containsBlanks" dxfId="1206" priority="176">
      <formula>LEN(TRIM(D159))=0</formula>
    </cfRule>
  </conditionalFormatting>
  <conditionalFormatting sqref="D159:AH160">
    <cfRule type="cellIs" dxfId="1205" priority="211" operator="greaterThan">
      <formula>400</formula>
    </cfRule>
    <cfRule type="cellIs" dxfId="1204" priority="129" operator="greaterThan">
      <formula>400</formula>
    </cfRule>
  </conditionalFormatting>
  <conditionalFormatting sqref="D161:AH162">
    <cfRule type="containsBlanks" dxfId="1203" priority="70">
      <formula>LEN(TRIM(D161))=0</formula>
    </cfRule>
  </conditionalFormatting>
  <conditionalFormatting sqref="D163:AH163">
    <cfRule type="cellIs" dxfId="1202" priority="121" operator="greaterThan">
      <formula>600</formula>
    </cfRule>
    <cfRule type="containsBlanks" dxfId="1201" priority="122">
      <formula>LEN(TRIM(D163))=0</formula>
    </cfRule>
  </conditionalFormatting>
  <conditionalFormatting sqref="D182:AH184">
    <cfRule type="containsBlanks" dxfId="1197" priority="174">
      <formula>LEN(TRIM(D182))=0</formula>
    </cfRule>
  </conditionalFormatting>
  <conditionalFormatting sqref="D182:AH183">
    <cfRule type="cellIs" dxfId="1196" priority="210" operator="greaterThan">
      <formula>400</formula>
    </cfRule>
    <cfRule type="cellIs" dxfId="1195" priority="113" operator="greaterThan">
      <formula>400</formula>
    </cfRule>
  </conditionalFormatting>
  <conditionalFormatting sqref="D185:AH185">
    <cfRule type="containsBlanks" dxfId="1194" priority="69">
      <formula>LEN(TRIM(D185))=0</formula>
    </cfRule>
  </conditionalFormatting>
  <conditionalFormatting sqref="D186:AH186">
    <cfRule type="cellIs" dxfId="1193" priority="93" operator="greaterThan">
      <formula>600</formula>
    </cfRule>
    <cfRule type="containsBlanks" dxfId="1192" priority="94">
      <formula>LEN(TRIM(D186))=0</formula>
    </cfRule>
  </conditionalFormatting>
  <conditionalFormatting sqref="D188:AH203">
    <cfRule type="containsBlanks" dxfId="1191" priority="123">
      <formula>LEN(TRIM(D188))=0</formula>
    </cfRule>
  </conditionalFormatting>
  <conditionalFormatting sqref="D205:AH207">
    <cfRule type="containsBlanks" dxfId="1187" priority="172">
      <formula>LEN(TRIM(D205))=0</formula>
    </cfRule>
  </conditionalFormatting>
  <conditionalFormatting sqref="D205:AH206">
    <cfRule type="cellIs" dxfId="1186" priority="112" operator="greaterThan">
      <formula>400</formula>
    </cfRule>
    <cfRule type="cellIs" dxfId="1185" priority="209" operator="greaterThan">
      <formula>400</formula>
    </cfRule>
  </conditionalFormatting>
  <conditionalFormatting sqref="D208:AH208">
    <cfRule type="containsBlanks" dxfId="1184" priority="68">
      <formula>LEN(TRIM(D208))=0</formula>
    </cfRule>
  </conditionalFormatting>
  <conditionalFormatting sqref="D209:AH209">
    <cfRule type="containsBlanks" dxfId="1183" priority="96">
      <formula>LEN(TRIM(D209))=0</formula>
    </cfRule>
    <cfRule type="cellIs" dxfId="1182" priority="95" operator="greaterThan">
      <formula>600</formula>
    </cfRule>
  </conditionalFormatting>
  <conditionalFormatting sqref="D211:AH226">
    <cfRule type="containsBlanks" dxfId="1181" priority="107">
      <formula>LEN(TRIM(D211))=0</formula>
    </cfRule>
  </conditionalFormatting>
  <conditionalFormatting sqref="D228:AH230">
    <cfRule type="containsBlanks" dxfId="1177" priority="170">
      <formula>LEN(TRIM(D228))=0</formula>
    </cfRule>
  </conditionalFormatting>
  <conditionalFormatting sqref="D228:AH229">
    <cfRule type="cellIs" dxfId="1176" priority="208" operator="greaterThan">
      <formula>400</formula>
    </cfRule>
    <cfRule type="cellIs" dxfId="1175" priority="80" operator="greaterThan">
      <formula>400</formula>
    </cfRule>
  </conditionalFormatting>
  <conditionalFormatting sqref="D231:AH231">
    <cfRule type="containsBlanks" dxfId="1174" priority="67">
      <formula>LEN(TRIM(D231))=0</formula>
    </cfRule>
  </conditionalFormatting>
  <conditionalFormatting sqref="D232:AH232">
    <cfRule type="cellIs" dxfId="1173" priority="97" operator="greaterThan">
      <formula>600</formula>
    </cfRule>
    <cfRule type="containsBlanks" dxfId="1172" priority="98">
      <formula>LEN(TRIM(D232))=0</formula>
    </cfRule>
  </conditionalFormatting>
  <conditionalFormatting sqref="D234:AH249 D251:AH253">
    <cfRule type="containsBlanks" dxfId="1171" priority="168">
      <formula>LEN(TRIM(D234))=0</formula>
    </cfRule>
  </conditionalFormatting>
  <conditionalFormatting sqref="D251:AH252">
    <cfRule type="cellIs" dxfId="1166" priority="127" operator="greaterThan">
      <formula>400</formula>
    </cfRule>
    <cfRule type="cellIs" dxfId="1165" priority="207" operator="greaterThan">
      <formula>400</formula>
    </cfRule>
  </conditionalFormatting>
  <conditionalFormatting sqref="D254:AH254">
    <cfRule type="containsBlanks" dxfId="1164" priority="66">
      <formula>LEN(TRIM(D254))=0</formula>
    </cfRule>
  </conditionalFormatting>
  <conditionalFormatting sqref="D255:AH255">
    <cfRule type="cellIs" dxfId="1163" priority="99" operator="greaterThan">
      <formula>600</formula>
    </cfRule>
    <cfRule type="containsBlanks" dxfId="1162" priority="100">
      <formula>LEN(TRIM(D255))=0</formula>
    </cfRule>
  </conditionalFormatting>
  <conditionalFormatting sqref="D257:AH272">
    <cfRule type="containsBlanks" dxfId="1161" priority="106">
      <formula>LEN(TRIM(D257))=0</formula>
    </cfRule>
  </conditionalFormatting>
  <conditionalFormatting sqref="D274:AH276">
    <cfRule type="containsBlanks" dxfId="1153" priority="166">
      <formula>LEN(TRIM(D274))=0</formula>
    </cfRule>
  </conditionalFormatting>
  <conditionalFormatting sqref="D274:AH275">
    <cfRule type="cellIs" dxfId="1152" priority="206" operator="greaterThan">
      <formula>400</formula>
    </cfRule>
    <cfRule type="cellIs" dxfId="1151" priority="126" operator="greaterThan">
      <formula>400</formula>
    </cfRule>
  </conditionalFormatting>
  <conditionalFormatting sqref="D277:AH277">
    <cfRule type="containsBlanks" dxfId="1150" priority="65">
      <formula>LEN(TRIM(D277))=0</formula>
    </cfRule>
  </conditionalFormatting>
  <conditionalFormatting sqref="D278:AH278">
    <cfRule type="containsBlanks" dxfId="1149" priority="102">
      <formula>LEN(TRIM(D278))=0</formula>
    </cfRule>
    <cfRule type="cellIs" dxfId="1148" priority="101" operator="greaterThan">
      <formula>600</formula>
    </cfRule>
  </conditionalFormatting>
  <conditionalFormatting sqref="D297:AH299">
    <cfRule type="containsBlanks" dxfId="1138" priority="163">
      <formula>LEN(TRIM(D297))=0</formula>
    </cfRule>
  </conditionalFormatting>
  <conditionalFormatting sqref="D297:AH298">
    <cfRule type="cellIs" dxfId="1137" priority="205" operator="greaterThan">
      <formula>400</formula>
    </cfRule>
    <cfRule type="cellIs" dxfId="1136" priority="111" operator="greaterThan">
      <formula>400</formula>
    </cfRule>
  </conditionalFormatting>
  <conditionalFormatting sqref="D300:AH300">
    <cfRule type="containsBlanks" dxfId="1135" priority="64">
      <formula>LEN(TRIM(D300))=0</formula>
    </cfRule>
  </conditionalFormatting>
  <conditionalFormatting sqref="D301:AH301">
    <cfRule type="containsBlanks" dxfId="1134" priority="104">
      <formula>LEN(TRIM(D301))=0</formula>
    </cfRule>
    <cfRule type="cellIs" dxfId="1133" priority="103" operator="greaterThan">
      <formula>600</formula>
    </cfRule>
  </conditionalFormatting>
  <conditionalFormatting sqref="D303:AH318 D320:AH324">
    <cfRule type="containsBlanks" dxfId="1132" priority="56">
      <formula>LEN(TRIM(D303))=0</formula>
    </cfRule>
  </conditionalFormatting>
  <conditionalFormatting sqref="D320:AH321">
    <cfRule type="cellIs" dxfId="1131" priority="58" operator="greaterThan">
      <formula>900</formula>
    </cfRule>
  </conditionalFormatting>
  <conditionalFormatting sqref="D324:AH324">
    <cfRule type="cellIs" dxfId="1130" priority="55" operator="greaterThan">
      <formula>600</formula>
    </cfRule>
  </conditionalFormatting>
  <conditionalFormatting sqref="D326:AH341 D343:AH346">
    <cfRule type="containsBlanks" dxfId="1129" priority="60">
      <formula>LEN(TRIM(D326))=0</formula>
    </cfRule>
  </conditionalFormatting>
  <conditionalFormatting sqref="D343:AH344">
    <cfRule type="cellIs" dxfId="1128" priority="204" operator="greaterThan">
      <formula>1000</formula>
    </cfRule>
  </conditionalFormatting>
  <conditionalFormatting sqref="D347:AH347">
    <cfRule type="containsBlanks" dxfId="1127" priority="145">
      <formula>LEN(TRIM(D347))=0</formula>
    </cfRule>
    <cfRule type="cellIs" dxfId="1126" priority="144" operator="greaterThan">
      <formula>600</formula>
    </cfRule>
  </conditionalFormatting>
  <conditionalFormatting sqref="D349:AH364 D366:AH369">
    <cfRule type="containsBlanks" dxfId="1125" priority="63">
      <formula>LEN(TRIM(D349))=0</formula>
    </cfRule>
  </conditionalFormatting>
  <conditionalFormatting sqref="D366:AH367">
    <cfRule type="cellIs" dxfId="1124" priority="78" operator="greaterThan">
      <formula>600</formula>
    </cfRule>
  </conditionalFormatting>
  <conditionalFormatting sqref="D370:AH370">
    <cfRule type="cellIs" dxfId="1123" priority="142" operator="greaterThan">
      <formula>600</formula>
    </cfRule>
    <cfRule type="containsBlanks" dxfId="1122" priority="143">
      <formula>LEN(TRIM(D370))=0</formula>
    </cfRule>
  </conditionalFormatting>
  <conditionalFormatting sqref="D372:AH387 D389:AH392">
    <cfRule type="containsBlanks" dxfId="1121" priority="62">
      <formula>LEN(TRIM(D372))=0</formula>
    </cfRule>
  </conditionalFormatting>
  <conditionalFormatting sqref="D389:AH390">
    <cfRule type="cellIs" dxfId="1120" priority="137" operator="greaterThan">
      <formula>400</formula>
    </cfRule>
  </conditionalFormatting>
  <conditionalFormatting sqref="D390:AH390">
    <cfRule type="cellIs" dxfId="1119" priority="203" operator="greaterThan">
      <formula>400</formula>
    </cfRule>
  </conditionalFormatting>
  <conditionalFormatting sqref="D390:AH391">
    <cfRule type="containsBlanks" dxfId="1118" priority="179">
      <formula>LEN(TRIM(D390))=0</formula>
    </cfRule>
  </conditionalFormatting>
  <conditionalFormatting sqref="D393:AH393">
    <cfRule type="containsBlanks" dxfId="1117" priority="141">
      <formula>LEN(TRIM(D393))=0</formula>
    </cfRule>
    <cfRule type="cellIs" dxfId="1116" priority="140" operator="greaterThan">
      <formula>600</formula>
    </cfRule>
    <cfRule type="containsBlanks" dxfId="1115" priority="136">
      <formula>LEN(TRIM(D393))=0</formula>
    </cfRule>
    <cfRule type="cellIs" dxfId="1114" priority="135" operator="greaterThan">
      <formula>600</formula>
    </cfRule>
  </conditionalFormatting>
  <conditionalFormatting sqref="D395:AH410 D412:AH415">
    <cfRule type="containsBlanks" dxfId="1113" priority="61">
      <formula>LEN(TRIM(D395))=0</formula>
    </cfRule>
  </conditionalFormatting>
  <conditionalFormatting sqref="D412:AH413">
    <cfRule type="cellIs" dxfId="1112" priority="77" operator="greaterThan">
      <formula>400</formula>
    </cfRule>
  </conditionalFormatting>
  <conditionalFormatting sqref="D416:AH416">
    <cfRule type="containsBlanks" dxfId="1111" priority="139">
      <formula>LEN(TRIM(D416))=0</formula>
    </cfRule>
    <cfRule type="cellIs" dxfId="1110" priority="138" operator="greaterThan">
      <formula>600</formula>
    </cfRule>
  </conditionalFormatting>
  <conditionalFormatting sqref="E50:E65 G50:G65 I50:I65 K50:K65 M50:M65 O50:O65 Q50:Q65 S50:S65 U50:U65 W50:W65 Y50:Y65 AA50:AA65 AC50:AC65 AE50:AE65 AG50:AG65 D142:AH157">
    <cfRule type="containsBlanks" dxfId="1109" priority="116">
      <formula>LEN(TRIM(D50))=0</formula>
    </cfRule>
  </conditionalFormatting>
  <conditionalFormatting sqref="E73:E88 G73:G88 I73:I88 K73:K88 M73:M88 O73:O88 Q73:Q88 S73:S88 U73:U88 W73:W88 Y73:Y88 AA73:AA88 AC73:AC88 AE73:AE88 AG73:AG88 D280:AH295">
    <cfRule type="containsBlanks" dxfId="1108" priority="110">
      <formula>LEN(TRIM(D73))=0</formula>
    </cfRule>
  </conditionalFormatting>
  <conditionalFormatting sqref="D411:AH411">
    <cfRule type="containsBlanks" dxfId="285" priority="52">
      <formula>LEN(TRIM(D411))=0</formula>
    </cfRule>
  </conditionalFormatting>
  <conditionalFormatting sqref="D411:AH411">
    <cfRule type="cellIs" dxfId="284" priority="53" operator="greaterThan">
      <formula>600</formula>
    </cfRule>
    <cfRule type="containsBlanks" dxfId="283" priority="54">
      <formula>LEN(TRIM(D411))=0</formula>
    </cfRule>
  </conditionalFormatting>
  <conditionalFormatting sqref="D388:AH388">
    <cfRule type="containsBlanks" dxfId="282" priority="49">
      <formula>LEN(TRIM(D388))=0</formula>
    </cfRule>
  </conditionalFormatting>
  <conditionalFormatting sqref="D388:AH388">
    <cfRule type="cellIs" dxfId="281" priority="50" operator="greaterThan">
      <formula>600</formula>
    </cfRule>
    <cfRule type="containsBlanks" dxfId="280" priority="51">
      <formula>LEN(TRIM(D388))=0</formula>
    </cfRule>
  </conditionalFormatting>
  <conditionalFormatting sqref="D365:AH365">
    <cfRule type="containsBlanks" dxfId="279" priority="46">
      <formula>LEN(TRIM(D365))=0</formula>
    </cfRule>
  </conditionalFormatting>
  <conditionalFormatting sqref="D365:AH365">
    <cfRule type="cellIs" dxfId="278" priority="47" operator="greaterThan">
      <formula>600</formula>
    </cfRule>
    <cfRule type="containsBlanks" dxfId="277" priority="48">
      <formula>LEN(TRIM(D365))=0</formula>
    </cfRule>
  </conditionalFormatting>
  <conditionalFormatting sqref="D342:AH342">
    <cfRule type="containsBlanks" dxfId="276" priority="43">
      <formula>LEN(TRIM(D342))=0</formula>
    </cfRule>
  </conditionalFormatting>
  <conditionalFormatting sqref="D342:AH342">
    <cfRule type="cellIs" dxfId="275" priority="44" operator="greaterThan">
      <formula>600</formula>
    </cfRule>
    <cfRule type="containsBlanks" dxfId="274" priority="45">
      <formula>LEN(TRIM(D342))=0</formula>
    </cfRule>
  </conditionalFormatting>
  <conditionalFormatting sqref="D319:AH319">
    <cfRule type="containsBlanks" dxfId="273" priority="40">
      <formula>LEN(TRIM(D319))=0</formula>
    </cfRule>
  </conditionalFormatting>
  <conditionalFormatting sqref="D319:AH319">
    <cfRule type="cellIs" dxfId="272" priority="41" operator="greaterThan">
      <formula>600</formula>
    </cfRule>
    <cfRule type="containsBlanks" dxfId="271" priority="42">
      <formula>LEN(TRIM(D319))=0</formula>
    </cfRule>
  </conditionalFormatting>
  <conditionalFormatting sqref="D296:AH296">
    <cfRule type="containsBlanks" dxfId="270" priority="37">
      <formula>LEN(TRIM(D296))=0</formula>
    </cfRule>
  </conditionalFormatting>
  <conditionalFormatting sqref="D296:AH296">
    <cfRule type="cellIs" dxfId="269" priority="38" operator="greaterThan">
      <formula>600</formula>
    </cfRule>
    <cfRule type="containsBlanks" dxfId="268" priority="39">
      <formula>LEN(TRIM(D296))=0</formula>
    </cfRule>
  </conditionalFormatting>
  <conditionalFormatting sqref="D273:AH273">
    <cfRule type="containsBlanks" dxfId="267" priority="34">
      <formula>LEN(TRIM(D273))=0</formula>
    </cfRule>
  </conditionalFormatting>
  <conditionalFormatting sqref="D273:AH273">
    <cfRule type="cellIs" dxfId="266" priority="35" operator="greaterThan">
      <formula>600</formula>
    </cfRule>
    <cfRule type="containsBlanks" dxfId="265" priority="36">
      <formula>LEN(TRIM(D273))=0</formula>
    </cfRule>
  </conditionalFormatting>
  <conditionalFormatting sqref="D250:AH250">
    <cfRule type="containsBlanks" dxfId="264" priority="31">
      <formula>LEN(TRIM(D250))=0</formula>
    </cfRule>
  </conditionalFormatting>
  <conditionalFormatting sqref="D250:AH250">
    <cfRule type="cellIs" dxfId="263" priority="32" operator="greaterThan">
      <formula>600</formula>
    </cfRule>
    <cfRule type="containsBlanks" dxfId="262" priority="33">
      <formula>LEN(TRIM(D250))=0</formula>
    </cfRule>
  </conditionalFormatting>
  <conditionalFormatting sqref="D227:AH227">
    <cfRule type="containsBlanks" dxfId="261" priority="28">
      <formula>LEN(TRIM(D227))=0</formula>
    </cfRule>
  </conditionalFormatting>
  <conditionalFormatting sqref="D227:AH227">
    <cfRule type="cellIs" dxfId="260" priority="29" operator="greaterThan">
      <formula>600</formula>
    </cfRule>
    <cfRule type="containsBlanks" dxfId="259" priority="30">
      <formula>LEN(TRIM(D227))=0</formula>
    </cfRule>
  </conditionalFormatting>
  <conditionalFormatting sqref="D204:AH204">
    <cfRule type="containsBlanks" dxfId="258" priority="25">
      <formula>LEN(TRIM(D204))=0</formula>
    </cfRule>
  </conditionalFormatting>
  <conditionalFormatting sqref="D204:AH204">
    <cfRule type="cellIs" dxfId="257" priority="26" operator="greaterThan">
      <formula>600</formula>
    </cfRule>
    <cfRule type="containsBlanks" dxfId="256" priority="27">
      <formula>LEN(TRIM(D204))=0</formula>
    </cfRule>
  </conditionalFormatting>
  <conditionalFormatting sqref="D181:AH181">
    <cfRule type="containsBlanks" dxfId="255" priority="22">
      <formula>LEN(TRIM(D181))=0</formula>
    </cfRule>
  </conditionalFormatting>
  <conditionalFormatting sqref="D181:AH181">
    <cfRule type="cellIs" dxfId="254" priority="23" operator="greaterThan">
      <formula>600</formula>
    </cfRule>
    <cfRule type="containsBlanks" dxfId="253" priority="24">
      <formula>LEN(TRIM(D181))=0</formula>
    </cfRule>
  </conditionalFormatting>
  <conditionalFormatting sqref="D158:AH158">
    <cfRule type="containsBlanks" dxfId="252" priority="19">
      <formula>LEN(TRIM(D158))=0</formula>
    </cfRule>
  </conditionalFormatting>
  <conditionalFormatting sqref="D158:AH158">
    <cfRule type="cellIs" dxfId="251" priority="20" operator="greaterThan">
      <formula>600</formula>
    </cfRule>
    <cfRule type="containsBlanks" dxfId="250" priority="21">
      <formula>LEN(TRIM(D158))=0</formula>
    </cfRule>
  </conditionalFormatting>
  <conditionalFormatting sqref="D135:AH135">
    <cfRule type="containsBlanks" dxfId="249" priority="16">
      <formula>LEN(TRIM(D135))=0</formula>
    </cfRule>
  </conditionalFormatting>
  <conditionalFormatting sqref="D135:AH135">
    <cfRule type="cellIs" dxfId="248" priority="17" operator="greaterThan">
      <formula>600</formula>
    </cfRule>
    <cfRule type="containsBlanks" dxfId="247" priority="18">
      <formula>LEN(TRIM(D135))=0</formula>
    </cfRule>
  </conditionalFormatting>
  <conditionalFormatting sqref="D112:AH112">
    <cfRule type="containsBlanks" dxfId="246" priority="13">
      <formula>LEN(TRIM(D112))=0</formula>
    </cfRule>
  </conditionalFormatting>
  <conditionalFormatting sqref="D112:AH112">
    <cfRule type="cellIs" dxfId="245" priority="14" operator="greaterThan">
      <formula>600</formula>
    </cfRule>
    <cfRule type="containsBlanks" dxfId="244" priority="15">
      <formula>LEN(TRIM(D112))=0</formula>
    </cfRule>
  </conditionalFormatting>
  <conditionalFormatting sqref="D89:AH89">
    <cfRule type="containsBlanks" dxfId="243" priority="10">
      <formula>LEN(TRIM(D89))=0</formula>
    </cfRule>
  </conditionalFormatting>
  <conditionalFormatting sqref="D89:AH89">
    <cfRule type="cellIs" dxfId="242" priority="11" operator="greaterThan">
      <formula>600</formula>
    </cfRule>
    <cfRule type="containsBlanks" dxfId="241" priority="12">
      <formula>LEN(TRIM(D89))=0</formula>
    </cfRule>
  </conditionalFormatting>
  <conditionalFormatting sqref="D66:AH66">
    <cfRule type="containsBlanks" dxfId="240" priority="7">
      <formula>LEN(TRIM(D66))=0</formula>
    </cfRule>
  </conditionalFormatting>
  <conditionalFormatting sqref="D66:AH66">
    <cfRule type="cellIs" dxfId="239" priority="8" operator="greaterThan">
      <formula>600</formula>
    </cfRule>
    <cfRule type="containsBlanks" dxfId="238" priority="9">
      <formula>LEN(TRIM(D66))=0</formula>
    </cfRule>
  </conditionalFormatting>
  <conditionalFormatting sqref="D43:AH43">
    <cfRule type="containsBlanks" dxfId="237" priority="4">
      <formula>LEN(TRIM(D43))=0</formula>
    </cfRule>
  </conditionalFormatting>
  <conditionalFormatting sqref="D43:AH43">
    <cfRule type="cellIs" dxfId="236" priority="5" operator="greaterThan">
      <formula>600</formula>
    </cfRule>
    <cfRule type="containsBlanks" dxfId="235" priority="6">
      <formula>LEN(TRIM(D43))=0</formula>
    </cfRule>
  </conditionalFormatting>
  <conditionalFormatting sqref="D20:AH20">
    <cfRule type="containsBlanks" dxfId="234" priority="3">
      <formula>LEN(TRIM(D20))=0</formula>
    </cfRule>
  </conditionalFormatting>
  <conditionalFormatting sqref="D20:AH20">
    <cfRule type="cellIs" dxfId="232" priority="2" operator="greaterThan">
      <formula>600</formula>
    </cfRule>
    <cfRule type="containsBlanks" dxfId="231" priority="3">
      <formula>LEN(TRIM(D20))=0</formula>
    </cfRule>
  </conditionalFormatting>
  <dataValidations disablePrompts="1" count="2">
    <dataValidation allowBlank="1" showInputMessage="1" showErrorMessage="1" prompt="Insira o ano para este calendário mensal" sqref="A2" xr:uid="{00000000-0002-0000-09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9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46" fitToHeight="0" orientation="landscape" r:id="rId1"/>
  <rowBreaks count="7" manualBreakCount="7">
    <brk id="48" max="16383" man="1"/>
    <brk id="117" max="16383" man="1"/>
    <brk id="186" max="16383" man="1"/>
    <brk id="255" max="16383" man="1"/>
    <brk id="324" max="16383" man="1"/>
    <brk id="393" max="16383" man="1"/>
    <brk id="41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L434"/>
  <sheetViews>
    <sheetView zoomScale="70" zoomScaleNormal="70" zoomScaleSheetLayoutView="100" workbookViewId="0">
      <pane xSplit="3" ySplit="3" topLeftCell="D4" activePane="bottomRight" state="frozen"/>
      <selection activeCell="W410" sqref="W410"/>
      <selection pane="topRight" activeCell="W410" sqref="W410"/>
      <selection pane="bottomLeft" activeCell="W410" sqref="W410"/>
      <selection pane="bottomRight" activeCell="D20" sqref="D20:AG20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7.62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5.5" bestFit="1" customWidth="1"/>
    <col min="19" max="19" width="6.5" bestFit="1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2" width="5.875" bestFit="1" customWidth="1"/>
    <col min="33" max="33" width="5.875" customWidth="1"/>
    <col min="34" max="34" width="9" customWidth="1"/>
    <col min="35" max="35" width="12.125" customWidth="1"/>
    <col min="39" max="39" width="10.125" customWidth="1"/>
  </cols>
  <sheetData>
    <row r="1" spans="1:35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88"/>
    </row>
    <row r="2" spans="1:35" ht="18" customHeight="1" thickBot="1" x14ac:dyDescent="0.4">
      <c r="A2" s="176">
        <v>2026</v>
      </c>
      <c r="B2" s="184" t="s">
        <v>234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 t="shared" ref="E2:AG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289"/>
    </row>
    <row r="3" spans="1:35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ter</v>
      </c>
      <c r="E3" s="108" t="str">
        <f t="shared" ref="E3:AF3" si="1">IF(E2="","",TEXT(DATE($A$2,$B$3,E2),"ddd"))</f>
        <v>qua</v>
      </c>
      <c r="F3" s="108" t="str">
        <f t="shared" si="1"/>
        <v>qui</v>
      </c>
      <c r="G3" s="108" t="str">
        <f t="shared" si="1"/>
        <v>sex</v>
      </c>
      <c r="H3" s="108" t="str">
        <f t="shared" si="1"/>
        <v>sáb</v>
      </c>
      <c r="I3" s="108" t="str">
        <f t="shared" si="1"/>
        <v>dom</v>
      </c>
      <c r="J3" s="108" t="str">
        <f t="shared" si="1"/>
        <v>seg</v>
      </c>
      <c r="K3" s="108" t="str">
        <f t="shared" si="1"/>
        <v>ter</v>
      </c>
      <c r="L3" s="108" t="str">
        <f t="shared" si="1"/>
        <v>qua</v>
      </c>
      <c r="M3" s="108" t="str">
        <f t="shared" si="1"/>
        <v>qui</v>
      </c>
      <c r="N3" s="108" t="str">
        <f t="shared" si="1"/>
        <v>sex</v>
      </c>
      <c r="O3" s="108" t="str">
        <f t="shared" si="1"/>
        <v>sáb</v>
      </c>
      <c r="P3" s="108" t="str">
        <f t="shared" si="1"/>
        <v>dom</v>
      </c>
      <c r="Q3" s="108" t="str">
        <f t="shared" si="1"/>
        <v>seg</v>
      </c>
      <c r="R3" s="108" t="str">
        <f t="shared" si="1"/>
        <v>ter</v>
      </c>
      <c r="S3" s="108" t="str">
        <f t="shared" si="1"/>
        <v>qua</v>
      </c>
      <c r="T3" s="108" t="str">
        <f t="shared" si="1"/>
        <v>qui</v>
      </c>
      <c r="U3" s="108" t="str">
        <f t="shared" si="1"/>
        <v>sex</v>
      </c>
      <c r="V3" s="108" t="str">
        <f t="shared" si="1"/>
        <v>sáb</v>
      </c>
      <c r="W3" s="108" t="str">
        <f t="shared" si="1"/>
        <v>dom</v>
      </c>
      <c r="X3" s="108" t="str">
        <f t="shared" si="1"/>
        <v>seg</v>
      </c>
      <c r="Y3" s="108" t="str">
        <f t="shared" si="1"/>
        <v>ter</v>
      </c>
      <c r="Z3" s="108" t="str">
        <f t="shared" si="1"/>
        <v>qua</v>
      </c>
      <c r="AA3" s="108" t="str">
        <f t="shared" si="1"/>
        <v>qui</v>
      </c>
      <c r="AB3" s="108" t="str">
        <f t="shared" si="1"/>
        <v>sex</v>
      </c>
      <c r="AC3" s="108" t="str">
        <f t="shared" si="1"/>
        <v>sáb</v>
      </c>
      <c r="AD3" s="108" t="str">
        <f t="shared" si="1"/>
        <v>dom</v>
      </c>
      <c r="AE3" s="108" t="str">
        <f t="shared" si="1"/>
        <v>seg</v>
      </c>
      <c r="AF3" s="108" t="str">
        <f t="shared" si="1"/>
        <v>ter</v>
      </c>
      <c r="AG3" s="108" t="str">
        <f t="shared" ref="AG3" si="2">IF(AG2="","",TEXT(DATE($A$2,$B$3,AG2),"ddd"))</f>
        <v>qua</v>
      </c>
      <c r="AH3" s="290"/>
      <c r="AI3" s="185" t="s">
        <v>166</v>
      </c>
    </row>
    <row r="4" spans="1:35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 t="shared" ref="AH4:AH25" si="3">SUM(D4:AG4)</f>
        <v>0</v>
      </c>
      <c r="AI4" s="186"/>
    </row>
    <row r="5" spans="1:35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 t="shared" si="3"/>
        <v>0</v>
      </c>
      <c r="AI5" s="186"/>
    </row>
    <row r="6" spans="1:35" ht="15.75" x14ac:dyDescent="0.25">
      <c r="A6" s="292"/>
      <c r="B6" s="296"/>
      <c r="C6" s="99" t="s">
        <v>103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 t="shared" si="3"/>
        <v>0</v>
      </c>
    </row>
    <row r="7" spans="1:35" ht="15.75" x14ac:dyDescent="0.25">
      <c r="A7" s="292"/>
      <c r="B7" s="296"/>
      <c r="C7" s="99" t="s">
        <v>117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 t="shared" si="3"/>
        <v>0</v>
      </c>
    </row>
    <row r="8" spans="1:35" ht="15.75" x14ac:dyDescent="0.25">
      <c r="A8" s="292"/>
      <c r="B8" s="296"/>
      <c r="C8" s="99" t="s">
        <v>118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 t="shared" si="3"/>
        <v>0</v>
      </c>
    </row>
    <row r="9" spans="1:35" ht="15.75" x14ac:dyDescent="0.25">
      <c r="A9" s="292"/>
      <c r="B9" s="296"/>
      <c r="C9" s="99" t="s">
        <v>104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 t="shared" si="3"/>
        <v>0</v>
      </c>
    </row>
    <row r="10" spans="1:35" ht="15.75" x14ac:dyDescent="0.25">
      <c r="A10" s="292"/>
      <c r="B10" s="296"/>
      <c r="C10" s="99" t="s">
        <v>105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 t="shared" si="3"/>
        <v>0</v>
      </c>
    </row>
    <row r="11" spans="1:35" ht="15.75" x14ac:dyDescent="0.25">
      <c r="A11" s="292"/>
      <c r="B11" s="296"/>
      <c r="C11" s="99" t="s">
        <v>106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 t="shared" si="3"/>
        <v>0</v>
      </c>
    </row>
    <row r="12" spans="1:35" ht="15.75" x14ac:dyDescent="0.25">
      <c r="A12" s="292"/>
      <c r="B12" s="296"/>
      <c r="C12" s="99" t="s">
        <v>107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 t="shared" si="3"/>
        <v>0</v>
      </c>
    </row>
    <row r="13" spans="1:35" ht="15.75" x14ac:dyDescent="0.25">
      <c r="A13" s="292"/>
      <c r="B13" s="296"/>
      <c r="C13" s="99" t="s">
        <v>108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 t="shared" si="3"/>
        <v>0</v>
      </c>
    </row>
    <row r="14" spans="1:35" ht="15.75" x14ac:dyDescent="0.25">
      <c r="A14" s="292"/>
      <c r="B14" s="296"/>
      <c r="C14" s="99" t="s">
        <v>109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 t="shared" si="3"/>
        <v>0</v>
      </c>
    </row>
    <row r="15" spans="1:35" ht="15.75" x14ac:dyDescent="0.25">
      <c r="A15" s="292"/>
      <c r="B15" s="296"/>
      <c r="C15" s="99" t="s">
        <v>110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 t="shared" si="3"/>
        <v>0</v>
      </c>
    </row>
    <row r="16" spans="1:35" ht="15.75" x14ac:dyDescent="0.25">
      <c r="A16" s="292"/>
      <c r="B16" s="296"/>
      <c r="C16" s="99" t="s">
        <v>111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 t="shared" si="3"/>
        <v>0</v>
      </c>
    </row>
    <row r="17" spans="1:35" ht="15.75" x14ac:dyDescent="0.25">
      <c r="A17" s="292"/>
      <c r="B17" s="296"/>
      <c r="C17" s="99" t="s">
        <v>112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 t="shared" si="3"/>
        <v>0</v>
      </c>
    </row>
    <row r="18" spans="1:35" ht="15.75" x14ac:dyDescent="0.25">
      <c r="A18" s="292"/>
      <c r="B18" s="296"/>
      <c r="C18" s="99" t="s">
        <v>113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 t="shared" si="3"/>
        <v>0</v>
      </c>
    </row>
    <row r="19" spans="1:35" ht="16.5" thickBot="1" x14ac:dyDescent="0.3">
      <c r="A19" s="292"/>
      <c r="B19" s="296"/>
      <c r="C19" s="100" t="s">
        <v>114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 t="shared" si="3"/>
        <v>0</v>
      </c>
    </row>
    <row r="20" spans="1:35" ht="18.75" x14ac:dyDescent="0.25">
      <c r="A20" s="292"/>
      <c r="B20" s="297" t="s">
        <v>72</v>
      </c>
      <c r="C20" s="298"/>
      <c r="D20" s="271">
        <f>SUM(D5:D16,D19)</f>
        <v>0</v>
      </c>
      <c r="E20" s="271">
        <f t="shared" ref="E20:AG20" si="4">SUM(E5:E16,E19)</f>
        <v>0</v>
      </c>
      <c r="F20" s="271">
        <f t="shared" si="4"/>
        <v>0</v>
      </c>
      <c r="G20" s="271">
        <f t="shared" si="4"/>
        <v>0</v>
      </c>
      <c r="H20" s="271">
        <f t="shared" si="4"/>
        <v>0</v>
      </c>
      <c r="I20" s="271">
        <f t="shared" si="4"/>
        <v>0</v>
      </c>
      <c r="J20" s="271">
        <f t="shared" si="4"/>
        <v>0</v>
      </c>
      <c r="K20" s="271">
        <f t="shared" si="4"/>
        <v>0</v>
      </c>
      <c r="L20" s="271">
        <f t="shared" si="4"/>
        <v>0</v>
      </c>
      <c r="M20" s="271">
        <f t="shared" si="4"/>
        <v>0</v>
      </c>
      <c r="N20" s="271">
        <f t="shared" si="4"/>
        <v>0</v>
      </c>
      <c r="O20" s="271">
        <f t="shared" si="4"/>
        <v>0</v>
      </c>
      <c r="P20" s="271">
        <f t="shared" si="4"/>
        <v>0</v>
      </c>
      <c r="Q20" s="271">
        <f t="shared" si="4"/>
        <v>0</v>
      </c>
      <c r="R20" s="271">
        <f t="shared" si="4"/>
        <v>0</v>
      </c>
      <c r="S20" s="271">
        <f t="shared" si="4"/>
        <v>0</v>
      </c>
      <c r="T20" s="271">
        <f t="shared" si="4"/>
        <v>0</v>
      </c>
      <c r="U20" s="271">
        <f t="shared" si="4"/>
        <v>0</v>
      </c>
      <c r="V20" s="271">
        <f t="shared" si="4"/>
        <v>0</v>
      </c>
      <c r="W20" s="271">
        <f t="shared" si="4"/>
        <v>0</v>
      </c>
      <c r="X20" s="271">
        <f t="shared" si="4"/>
        <v>0</v>
      </c>
      <c r="Y20" s="271">
        <f t="shared" si="4"/>
        <v>0</v>
      </c>
      <c r="Z20" s="271">
        <f t="shared" si="4"/>
        <v>0</v>
      </c>
      <c r="AA20" s="271">
        <f t="shared" si="4"/>
        <v>0</v>
      </c>
      <c r="AB20" s="271">
        <f t="shared" si="4"/>
        <v>0</v>
      </c>
      <c r="AC20" s="271">
        <f t="shared" si="4"/>
        <v>0</v>
      </c>
      <c r="AD20" s="271">
        <f t="shared" si="4"/>
        <v>0</v>
      </c>
      <c r="AE20" s="271">
        <f t="shared" si="4"/>
        <v>0</v>
      </c>
      <c r="AF20" s="271">
        <f t="shared" si="4"/>
        <v>0</v>
      </c>
      <c r="AG20" s="271">
        <f t="shared" si="4"/>
        <v>0</v>
      </c>
      <c r="AH20" s="150">
        <f t="shared" si="3"/>
        <v>0</v>
      </c>
    </row>
    <row r="21" spans="1:35" ht="18.75" x14ac:dyDescent="0.25">
      <c r="A21" s="292"/>
      <c r="B21" s="299" t="s">
        <v>71</v>
      </c>
      <c r="C21" s="300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 t="shared" si="3"/>
        <v>0</v>
      </c>
    </row>
    <row r="22" spans="1:35" ht="18.75" x14ac:dyDescent="0.25">
      <c r="A22" s="292"/>
      <c r="B22" s="301" t="s">
        <v>115</v>
      </c>
      <c r="C22" s="302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 t="shared" si="3"/>
        <v>13200</v>
      </c>
    </row>
    <row r="23" spans="1:35" ht="18.75" x14ac:dyDescent="0.25">
      <c r="A23" s="292"/>
      <c r="B23" s="301" t="s">
        <v>125</v>
      </c>
      <c r="C23" s="302"/>
      <c r="D23" s="104">
        <f>D22-D21</f>
        <v>600</v>
      </c>
      <c r="E23" s="104">
        <f t="shared" ref="E23:G23" si="5">E22-E21</f>
        <v>600</v>
      </c>
      <c r="F23" s="104">
        <f t="shared" si="5"/>
        <v>600</v>
      </c>
      <c r="G23" s="104">
        <f t="shared" si="5"/>
        <v>600</v>
      </c>
      <c r="H23" s="104">
        <f t="shared" ref="H23:AF23" si="6">H22-H21</f>
        <v>600</v>
      </c>
      <c r="I23" s="104"/>
      <c r="J23" s="104"/>
      <c r="K23" s="104">
        <f t="shared" si="6"/>
        <v>600</v>
      </c>
      <c r="L23" s="104">
        <f t="shared" si="6"/>
        <v>600</v>
      </c>
      <c r="M23" s="104">
        <f t="shared" si="6"/>
        <v>600</v>
      </c>
      <c r="N23" s="104">
        <f t="shared" si="6"/>
        <v>600</v>
      </c>
      <c r="O23" s="104">
        <f t="shared" si="6"/>
        <v>600</v>
      </c>
      <c r="P23" s="104"/>
      <c r="Q23" s="104"/>
      <c r="R23" s="104">
        <f t="shared" si="6"/>
        <v>600</v>
      </c>
      <c r="S23" s="104">
        <f t="shared" si="6"/>
        <v>600</v>
      </c>
      <c r="T23" s="104">
        <f t="shared" si="6"/>
        <v>600</v>
      </c>
      <c r="U23" s="104">
        <f t="shared" si="6"/>
        <v>600</v>
      </c>
      <c r="V23" s="104">
        <f t="shared" si="6"/>
        <v>600</v>
      </c>
      <c r="W23" s="104"/>
      <c r="X23" s="104"/>
      <c r="Y23" s="104">
        <f t="shared" si="6"/>
        <v>600</v>
      </c>
      <c r="Z23" s="104">
        <f t="shared" si="6"/>
        <v>600</v>
      </c>
      <c r="AA23" s="104">
        <f t="shared" si="6"/>
        <v>600</v>
      </c>
      <c r="AB23" s="104">
        <f t="shared" si="6"/>
        <v>600</v>
      </c>
      <c r="AC23" s="104">
        <f t="shared" si="6"/>
        <v>600</v>
      </c>
      <c r="AD23" s="104"/>
      <c r="AE23" s="104"/>
      <c r="AF23" s="104">
        <f t="shared" si="6"/>
        <v>600</v>
      </c>
      <c r="AG23" s="104">
        <f t="shared" ref="AG23" si="7">AG22-AG21</f>
        <v>600</v>
      </c>
      <c r="AH23" s="153">
        <f t="shared" si="3"/>
        <v>13200</v>
      </c>
    </row>
    <row r="24" spans="1:35" ht="18.75" x14ac:dyDescent="0.25">
      <c r="A24" s="292"/>
      <c r="B24" s="301" t="s">
        <v>197</v>
      </c>
      <c r="C24" s="302"/>
      <c r="D24" s="104">
        <f>D22-D20</f>
        <v>600</v>
      </c>
      <c r="E24" s="104">
        <f t="shared" ref="E24:G24" si="8">E22-E20</f>
        <v>600</v>
      </c>
      <c r="F24" s="104">
        <f t="shared" si="8"/>
        <v>600</v>
      </c>
      <c r="G24" s="104">
        <f t="shared" si="8"/>
        <v>600</v>
      </c>
      <c r="H24" s="104">
        <f t="shared" ref="H24:AF24" si="9">H22-H20</f>
        <v>600</v>
      </c>
      <c r="I24" s="104"/>
      <c r="J24" s="104"/>
      <c r="K24" s="104">
        <f t="shared" si="9"/>
        <v>600</v>
      </c>
      <c r="L24" s="104">
        <f t="shared" si="9"/>
        <v>600</v>
      </c>
      <c r="M24" s="104">
        <f t="shared" si="9"/>
        <v>600</v>
      </c>
      <c r="N24" s="104">
        <f t="shared" si="9"/>
        <v>600</v>
      </c>
      <c r="O24" s="104">
        <f t="shared" si="9"/>
        <v>600</v>
      </c>
      <c r="P24" s="104"/>
      <c r="Q24" s="104"/>
      <c r="R24" s="104">
        <f t="shared" si="9"/>
        <v>600</v>
      </c>
      <c r="S24" s="104">
        <f t="shared" si="9"/>
        <v>600</v>
      </c>
      <c r="T24" s="104">
        <f t="shared" si="9"/>
        <v>600</v>
      </c>
      <c r="U24" s="104">
        <f t="shared" si="9"/>
        <v>600</v>
      </c>
      <c r="V24" s="104">
        <f t="shared" si="9"/>
        <v>600</v>
      </c>
      <c r="W24" s="104"/>
      <c r="X24" s="104"/>
      <c r="Y24" s="104">
        <f t="shared" si="9"/>
        <v>600</v>
      </c>
      <c r="Z24" s="104">
        <f t="shared" si="9"/>
        <v>600</v>
      </c>
      <c r="AA24" s="104">
        <f t="shared" si="9"/>
        <v>600</v>
      </c>
      <c r="AB24" s="104">
        <f t="shared" si="9"/>
        <v>600</v>
      </c>
      <c r="AC24" s="104">
        <f t="shared" si="9"/>
        <v>600</v>
      </c>
      <c r="AD24" s="104"/>
      <c r="AE24" s="104"/>
      <c r="AF24" s="104">
        <f t="shared" si="9"/>
        <v>600</v>
      </c>
      <c r="AG24" s="104">
        <f t="shared" ref="AG24" si="10">AG22-AG20</f>
        <v>600</v>
      </c>
      <c r="AH24" s="153">
        <f t="shared" si="3"/>
        <v>13200</v>
      </c>
    </row>
    <row r="25" spans="1:35" ht="16.5" thickBot="1" x14ac:dyDescent="0.3">
      <c r="A25" s="292"/>
      <c r="B25" s="303" t="s">
        <v>116</v>
      </c>
      <c r="C25" s="304"/>
      <c r="D25" s="104">
        <f>D6+D8+D10+D12+D14+D16</f>
        <v>0</v>
      </c>
      <c r="E25" s="104">
        <f t="shared" ref="E25:G25" si="11">E6+E8+E10+E12+E14+E16</f>
        <v>0</v>
      </c>
      <c r="F25" s="104">
        <f t="shared" si="11"/>
        <v>0</v>
      </c>
      <c r="G25" s="104">
        <f t="shared" si="11"/>
        <v>0</v>
      </c>
      <c r="H25" s="104">
        <f t="shared" ref="H25:AF25" si="12">H6+H8+H10+H12+H14+H16</f>
        <v>0</v>
      </c>
      <c r="I25" s="104"/>
      <c r="J25" s="104"/>
      <c r="K25" s="104">
        <f t="shared" si="12"/>
        <v>0</v>
      </c>
      <c r="L25" s="104">
        <f t="shared" si="12"/>
        <v>0</v>
      </c>
      <c r="M25" s="104">
        <f t="shared" si="12"/>
        <v>0</v>
      </c>
      <c r="N25" s="104">
        <f t="shared" si="12"/>
        <v>0</v>
      </c>
      <c r="O25" s="104">
        <f t="shared" si="12"/>
        <v>0</v>
      </c>
      <c r="P25" s="104"/>
      <c r="Q25" s="104"/>
      <c r="R25" s="104">
        <f t="shared" si="12"/>
        <v>0</v>
      </c>
      <c r="S25" s="104">
        <f t="shared" si="12"/>
        <v>0</v>
      </c>
      <c r="T25" s="104">
        <f t="shared" si="12"/>
        <v>0</v>
      </c>
      <c r="U25" s="104">
        <f t="shared" si="12"/>
        <v>0</v>
      </c>
      <c r="V25" s="104">
        <f t="shared" si="12"/>
        <v>0</v>
      </c>
      <c r="W25" s="104"/>
      <c r="X25" s="104"/>
      <c r="Y25" s="104">
        <f t="shared" si="12"/>
        <v>0</v>
      </c>
      <c r="Z25" s="104">
        <f t="shared" si="12"/>
        <v>0</v>
      </c>
      <c r="AA25" s="104">
        <f t="shared" si="12"/>
        <v>0</v>
      </c>
      <c r="AB25" s="104">
        <f t="shared" si="12"/>
        <v>0</v>
      </c>
      <c r="AC25" s="104">
        <f t="shared" si="12"/>
        <v>0</v>
      </c>
      <c r="AD25" s="104"/>
      <c r="AE25" s="104"/>
      <c r="AF25" s="104">
        <f t="shared" si="12"/>
        <v>0</v>
      </c>
      <c r="AG25" s="104">
        <f t="shared" ref="AG25" si="13">AG6+AG8+AG10+AG12+AG14+AG16</f>
        <v>0</v>
      </c>
      <c r="AH25" s="149">
        <f t="shared" si="3"/>
        <v>0</v>
      </c>
    </row>
    <row r="26" spans="1:35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166</v>
      </c>
    </row>
    <row r="27" spans="1:35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 t="shared" ref="AH27:AH48" si="14">SUM(D27:AG27)</f>
        <v>0</v>
      </c>
      <c r="AI27" s="13" t="s">
        <v>169</v>
      </c>
    </row>
    <row r="28" spans="1:35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 t="shared" si="14"/>
        <v>0</v>
      </c>
    </row>
    <row r="29" spans="1:35" ht="15.75" x14ac:dyDescent="0.25">
      <c r="A29" s="306"/>
      <c r="B29" s="296"/>
      <c r="C29" s="99" t="s">
        <v>103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 t="shared" si="14"/>
        <v>0</v>
      </c>
    </row>
    <row r="30" spans="1:35" ht="15.75" x14ac:dyDescent="0.25">
      <c r="A30" s="306"/>
      <c r="B30" s="296"/>
      <c r="C30" s="99" t="s">
        <v>117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 t="shared" si="14"/>
        <v>0</v>
      </c>
    </row>
    <row r="31" spans="1:35" ht="15.75" x14ac:dyDescent="0.25">
      <c r="A31" s="306"/>
      <c r="B31" s="296"/>
      <c r="C31" s="99" t="s">
        <v>118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 t="shared" si="14"/>
        <v>0</v>
      </c>
    </row>
    <row r="32" spans="1:35" ht="15.75" x14ac:dyDescent="0.25">
      <c r="A32" s="306"/>
      <c r="B32" s="296"/>
      <c r="C32" s="99" t="s">
        <v>104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 t="shared" si="14"/>
        <v>0</v>
      </c>
    </row>
    <row r="33" spans="1:34" ht="15.75" x14ac:dyDescent="0.25">
      <c r="A33" s="306"/>
      <c r="B33" s="296"/>
      <c r="C33" s="99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 t="shared" si="14"/>
        <v>0</v>
      </c>
    </row>
    <row r="34" spans="1:34" ht="15.75" x14ac:dyDescent="0.25">
      <c r="A34" s="306"/>
      <c r="B34" s="296"/>
      <c r="C34" s="99" t="s">
        <v>106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 t="shared" si="14"/>
        <v>0</v>
      </c>
    </row>
    <row r="35" spans="1:34" ht="15.75" x14ac:dyDescent="0.25">
      <c r="A35" s="306"/>
      <c r="B35" s="296"/>
      <c r="C35" s="99" t="s">
        <v>107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 t="shared" si="14"/>
        <v>0</v>
      </c>
    </row>
    <row r="36" spans="1:34" ht="15.75" x14ac:dyDescent="0.25">
      <c r="A36" s="306"/>
      <c r="B36" s="296"/>
      <c r="C36" s="99" t="s">
        <v>108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 t="shared" si="14"/>
        <v>0</v>
      </c>
    </row>
    <row r="37" spans="1:34" ht="15.75" x14ac:dyDescent="0.25">
      <c r="A37" s="306"/>
      <c r="B37" s="296"/>
      <c r="C37" s="99" t="s">
        <v>109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 t="shared" si="14"/>
        <v>0</v>
      </c>
    </row>
    <row r="38" spans="1:34" ht="15.75" x14ac:dyDescent="0.25">
      <c r="A38" s="306"/>
      <c r="B38" s="296"/>
      <c r="C38" s="99" t="s">
        <v>110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 t="shared" si="14"/>
        <v>0</v>
      </c>
    </row>
    <row r="39" spans="1:34" ht="15.75" x14ac:dyDescent="0.25">
      <c r="A39" s="306"/>
      <c r="B39" s="296"/>
      <c r="C39" s="99" t="s">
        <v>111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 t="shared" si="14"/>
        <v>0</v>
      </c>
    </row>
    <row r="40" spans="1:34" ht="15.75" x14ac:dyDescent="0.25">
      <c r="A40" s="306"/>
      <c r="B40" s="296"/>
      <c r="C40" s="99" t="s">
        <v>112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 t="shared" si="14"/>
        <v>0</v>
      </c>
    </row>
    <row r="41" spans="1:34" ht="15.75" x14ac:dyDescent="0.25">
      <c r="A41" s="306"/>
      <c r="B41" s="296"/>
      <c r="C41" s="99" t="s">
        <v>113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 t="shared" si="14"/>
        <v>0</v>
      </c>
    </row>
    <row r="42" spans="1:34" ht="16.5" thickBot="1" x14ac:dyDescent="0.3">
      <c r="A42" s="306"/>
      <c r="B42" s="296"/>
      <c r="C42" s="100" t="s">
        <v>114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 t="shared" si="14"/>
        <v>0</v>
      </c>
    </row>
    <row r="43" spans="1:34" ht="18.75" x14ac:dyDescent="0.25">
      <c r="A43" s="306"/>
      <c r="B43" s="297" t="s">
        <v>72</v>
      </c>
      <c r="C43" s="298"/>
      <c r="D43" s="271">
        <f>SUM(D28:D39,D42)</f>
        <v>0</v>
      </c>
      <c r="E43" s="271">
        <f t="shared" ref="E43:AG43" si="15">SUM(E28:E39,E42)</f>
        <v>0</v>
      </c>
      <c r="F43" s="271">
        <f t="shared" si="15"/>
        <v>0</v>
      </c>
      <c r="G43" s="271">
        <f t="shared" si="15"/>
        <v>0</v>
      </c>
      <c r="H43" s="271">
        <f t="shared" si="15"/>
        <v>0</v>
      </c>
      <c r="I43" s="271">
        <f t="shared" si="15"/>
        <v>0</v>
      </c>
      <c r="J43" s="271">
        <f t="shared" si="15"/>
        <v>0</v>
      </c>
      <c r="K43" s="271">
        <f t="shared" si="15"/>
        <v>0</v>
      </c>
      <c r="L43" s="271">
        <f t="shared" si="15"/>
        <v>0</v>
      </c>
      <c r="M43" s="271">
        <f t="shared" si="15"/>
        <v>0</v>
      </c>
      <c r="N43" s="271">
        <f t="shared" si="15"/>
        <v>0</v>
      </c>
      <c r="O43" s="271">
        <f t="shared" si="15"/>
        <v>0</v>
      </c>
      <c r="P43" s="271">
        <f t="shared" si="15"/>
        <v>0</v>
      </c>
      <c r="Q43" s="271">
        <f t="shared" si="15"/>
        <v>0</v>
      </c>
      <c r="R43" s="271">
        <f t="shared" si="15"/>
        <v>0</v>
      </c>
      <c r="S43" s="271">
        <f t="shared" si="15"/>
        <v>0</v>
      </c>
      <c r="T43" s="271">
        <f t="shared" si="15"/>
        <v>0</v>
      </c>
      <c r="U43" s="271">
        <f t="shared" si="15"/>
        <v>0</v>
      </c>
      <c r="V43" s="271">
        <f t="shared" si="15"/>
        <v>0</v>
      </c>
      <c r="W43" s="271">
        <f t="shared" si="15"/>
        <v>0</v>
      </c>
      <c r="X43" s="271">
        <f t="shared" si="15"/>
        <v>0</v>
      </c>
      <c r="Y43" s="271">
        <f t="shared" si="15"/>
        <v>0</v>
      </c>
      <c r="Z43" s="271">
        <f t="shared" si="15"/>
        <v>0</v>
      </c>
      <c r="AA43" s="271">
        <f t="shared" si="15"/>
        <v>0</v>
      </c>
      <c r="AB43" s="271">
        <f t="shared" si="15"/>
        <v>0</v>
      </c>
      <c r="AC43" s="271">
        <f t="shared" si="15"/>
        <v>0</v>
      </c>
      <c r="AD43" s="271">
        <f t="shared" si="15"/>
        <v>0</v>
      </c>
      <c r="AE43" s="271">
        <f t="shared" si="15"/>
        <v>0</v>
      </c>
      <c r="AF43" s="271">
        <f t="shared" si="15"/>
        <v>0</v>
      </c>
      <c r="AG43" s="271">
        <f t="shared" si="15"/>
        <v>0</v>
      </c>
      <c r="AH43" s="150">
        <f t="shared" si="14"/>
        <v>0</v>
      </c>
    </row>
    <row r="44" spans="1:34" ht="18.75" x14ac:dyDescent="0.25">
      <c r="A44" s="306"/>
      <c r="B44" s="299" t="s">
        <v>71</v>
      </c>
      <c r="C44" s="30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 t="shared" si="14"/>
        <v>0</v>
      </c>
    </row>
    <row r="45" spans="1:34" ht="18.75" x14ac:dyDescent="0.25">
      <c r="A45" s="306"/>
      <c r="B45" s="301" t="s">
        <v>115</v>
      </c>
      <c r="C45" s="302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 t="shared" si="14"/>
        <v>5940</v>
      </c>
    </row>
    <row r="46" spans="1:34" ht="18.75" x14ac:dyDescent="0.25">
      <c r="A46" s="306"/>
      <c r="B46" s="301" t="s">
        <v>125</v>
      </c>
      <c r="C46" s="302"/>
      <c r="D46" s="104">
        <f t="shared" ref="D46:F46" si="16">D45-D44</f>
        <v>270</v>
      </c>
      <c r="E46" s="104">
        <f t="shared" si="16"/>
        <v>270</v>
      </c>
      <c r="F46" s="104">
        <f t="shared" si="16"/>
        <v>270</v>
      </c>
      <c r="G46" s="104">
        <f t="shared" ref="G46:AF46" si="17">G45-G44</f>
        <v>270</v>
      </c>
      <c r="H46" s="104">
        <f t="shared" si="17"/>
        <v>270</v>
      </c>
      <c r="I46" s="104"/>
      <c r="J46" s="104"/>
      <c r="K46" s="104">
        <f t="shared" si="17"/>
        <v>270</v>
      </c>
      <c r="L46" s="104">
        <f t="shared" si="17"/>
        <v>270</v>
      </c>
      <c r="M46" s="104">
        <f t="shared" si="17"/>
        <v>270</v>
      </c>
      <c r="N46" s="104">
        <f t="shared" si="17"/>
        <v>270</v>
      </c>
      <c r="O46" s="104">
        <f t="shared" si="17"/>
        <v>270</v>
      </c>
      <c r="P46" s="104"/>
      <c r="Q46" s="104"/>
      <c r="R46" s="104">
        <f t="shared" si="17"/>
        <v>270</v>
      </c>
      <c r="S46" s="104">
        <f t="shared" si="17"/>
        <v>270</v>
      </c>
      <c r="T46" s="104">
        <f t="shared" si="17"/>
        <v>270</v>
      </c>
      <c r="U46" s="104">
        <f t="shared" si="17"/>
        <v>270</v>
      </c>
      <c r="V46" s="104">
        <f t="shared" si="17"/>
        <v>270</v>
      </c>
      <c r="W46" s="104"/>
      <c r="X46" s="104"/>
      <c r="Y46" s="104">
        <f t="shared" si="17"/>
        <v>270</v>
      </c>
      <c r="Z46" s="104">
        <f t="shared" si="17"/>
        <v>270</v>
      </c>
      <c r="AA46" s="104">
        <f t="shared" si="17"/>
        <v>270</v>
      </c>
      <c r="AB46" s="104">
        <f t="shared" si="17"/>
        <v>270</v>
      </c>
      <c r="AC46" s="104">
        <f t="shared" si="17"/>
        <v>270</v>
      </c>
      <c r="AD46" s="104"/>
      <c r="AE46" s="104"/>
      <c r="AF46" s="104">
        <f t="shared" si="17"/>
        <v>270</v>
      </c>
      <c r="AG46" s="104">
        <f t="shared" ref="AG46" si="18">AG45-AG44</f>
        <v>270</v>
      </c>
      <c r="AH46" s="153">
        <f t="shared" si="14"/>
        <v>5940</v>
      </c>
    </row>
    <row r="47" spans="1:34" ht="18.75" x14ac:dyDescent="0.25">
      <c r="A47" s="306"/>
      <c r="B47" s="301" t="s">
        <v>197</v>
      </c>
      <c r="C47" s="302"/>
      <c r="D47" s="104">
        <f>D45-D43</f>
        <v>270</v>
      </c>
      <c r="E47" s="104">
        <f t="shared" ref="E47:G47" si="19">E45-E43</f>
        <v>270</v>
      </c>
      <c r="F47" s="104">
        <f t="shared" si="19"/>
        <v>270</v>
      </c>
      <c r="G47" s="104">
        <f t="shared" si="19"/>
        <v>270</v>
      </c>
      <c r="H47" s="104">
        <f t="shared" ref="H47:AF47" si="20">H45-H43</f>
        <v>270</v>
      </c>
      <c r="I47" s="104"/>
      <c r="J47" s="104"/>
      <c r="K47" s="104">
        <f t="shared" si="20"/>
        <v>270</v>
      </c>
      <c r="L47" s="104">
        <f t="shared" si="20"/>
        <v>270</v>
      </c>
      <c r="M47" s="104">
        <f t="shared" si="20"/>
        <v>270</v>
      </c>
      <c r="N47" s="104">
        <f t="shared" si="20"/>
        <v>270</v>
      </c>
      <c r="O47" s="104">
        <f t="shared" si="20"/>
        <v>270</v>
      </c>
      <c r="P47" s="104"/>
      <c r="Q47" s="104"/>
      <c r="R47" s="104">
        <f t="shared" si="20"/>
        <v>270</v>
      </c>
      <c r="S47" s="104">
        <f t="shared" si="20"/>
        <v>270</v>
      </c>
      <c r="T47" s="104">
        <f t="shared" si="20"/>
        <v>270</v>
      </c>
      <c r="U47" s="104">
        <f t="shared" si="20"/>
        <v>270</v>
      </c>
      <c r="V47" s="104">
        <f t="shared" si="20"/>
        <v>270</v>
      </c>
      <c r="W47" s="104"/>
      <c r="X47" s="104"/>
      <c r="Y47" s="104">
        <f t="shared" si="20"/>
        <v>270</v>
      </c>
      <c r="Z47" s="104">
        <f t="shared" si="20"/>
        <v>270</v>
      </c>
      <c r="AA47" s="104">
        <f t="shared" si="20"/>
        <v>270</v>
      </c>
      <c r="AB47" s="104">
        <f t="shared" si="20"/>
        <v>270</v>
      </c>
      <c r="AC47" s="104">
        <f t="shared" si="20"/>
        <v>270</v>
      </c>
      <c r="AD47" s="104"/>
      <c r="AE47" s="104"/>
      <c r="AF47" s="104">
        <f t="shared" si="20"/>
        <v>270</v>
      </c>
      <c r="AG47" s="104">
        <f t="shared" ref="AG47" si="21">AG45-AG43</f>
        <v>270</v>
      </c>
      <c r="AH47" s="153">
        <f t="shared" si="14"/>
        <v>5940</v>
      </c>
    </row>
    <row r="48" spans="1:34" ht="16.5" thickBot="1" x14ac:dyDescent="0.3">
      <c r="A48" s="306"/>
      <c r="B48" s="303" t="s">
        <v>116</v>
      </c>
      <c r="C48" s="304"/>
      <c r="D48" s="104">
        <f t="shared" ref="D48:F48" si="22">D29+D31+D33+D35+D37+D39</f>
        <v>0</v>
      </c>
      <c r="E48" s="104">
        <f t="shared" si="22"/>
        <v>0</v>
      </c>
      <c r="F48" s="104">
        <f t="shared" si="22"/>
        <v>0</v>
      </c>
      <c r="G48" s="104">
        <f t="shared" ref="G48:AF48" si="23">G29+G31+G33+G35+G37+G39</f>
        <v>0</v>
      </c>
      <c r="H48" s="104">
        <f t="shared" si="23"/>
        <v>0</v>
      </c>
      <c r="I48" s="104"/>
      <c r="J48" s="104"/>
      <c r="K48" s="104">
        <f t="shared" si="23"/>
        <v>0</v>
      </c>
      <c r="L48" s="104">
        <f t="shared" si="23"/>
        <v>0</v>
      </c>
      <c r="M48" s="104">
        <f t="shared" si="23"/>
        <v>0</v>
      </c>
      <c r="N48" s="104">
        <f t="shared" si="23"/>
        <v>0</v>
      </c>
      <c r="O48" s="104">
        <f t="shared" si="23"/>
        <v>0</v>
      </c>
      <c r="P48" s="104"/>
      <c r="Q48" s="104"/>
      <c r="R48" s="104">
        <f t="shared" si="23"/>
        <v>0</v>
      </c>
      <c r="S48" s="104">
        <f t="shared" si="23"/>
        <v>0</v>
      </c>
      <c r="T48" s="104">
        <f t="shared" si="23"/>
        <v>0</v>
      </c>
      <c r="U48" s="104">
        <f t="shared" si="23"/>
        <v>0</v>
      </c>
      <c r="V48" s="104">
        <f t="shared" si="23"/>
        <v>0</v>
      </c>
      <c r="W48" s="104"/>
      <c r="X48" s="104"/>
      <c r="Y48" s="104">
        <f t="shared" si="23"/>
        <v>0</v>
      </c>
      <c r="Z48" s="104">
        <f t="shared" si="23"/>
        <v>0</v>
      </c>
      <c r="AA48" s="104">
        <f t="shared" si="23"/>
        <v>0</v>
      </c>
      <c r="AB48" s="104">
        <f t="shared" si="23"/>
        <v>0</v>
      </c>
      <c r="AC48" s="104">
        <f t="shared" si="23"/>
        <v>0</v>
      </c>
      <c r="AD48" s="104"/>
      <c r="AE48" s="104"/>
      <c r="AF48" s="104">
        <f t="shared" si="23"/>
        <v>0</v>
      </c>
      <c r="AG48" s="104">
        <f t="shared" ref="AG48" si="24">AG29+AG31+AG33+AG35+AG37+AG39</f>
        <v>0</v>
      </c>
      <c r="AH48" s="149">
        <f t="shared" si="14"/>
        <v>0</v>
      </c>
    </row>
    <row r="49" spans="1:35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166</v>
      </c>
    </row>
    <row r="50" spans="1:35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 t="shared" ref="AH50:AH71" si="25">SUM(D50:AG50)</f>
        <v>0</v>
      </c>
    </row>
    <row r="51" spans="1:35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 t="shared" si="25"/>
        <v>0</v>
      </c>
    </row>
    <row r="52" spans="1:35" ht="15.75" x14ac:dyDescent="0.25">
      <c r="A52" s="292"/>
      <c r="B52" s="296"/>
      <c r="C52" s="99" t="s">
        <v>103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 t="shared" si="25"/>
        <v>0</v>
      </c>
    </row>
    <row r="53" spans="1:35" ht="15.75" x14ac:dyDescent="0.25">
      <c r="A53" s="292"/>
      <c r="B53" s="296"/>
      <c r="C53" s="99" t="s">
        <v>117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 t="shared" si="25"/>
        <v>0</v>
      </c>
    </row>
    <row r="54" spans="1:35" ht="15.75" x14ac:dyDescent="0.25">
      <c r="A54" s="292"/>
      <c r="B54" s="296"/>
      <c r="C54" s="99" t="s">
        <v>118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 t="shared" si="25"/>
        <v>0</v>
      </c>
    </row>
    <row r="55" spans="1:35" ht="15.75" x14ac:dyDescent="0.25">
      <c r="A55" s="292"/>
      <c r="B55" s="296"/>
      <c r="C55" s="99" t="s">
        <v>104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 t="shared" si="25"/>
        <v>0</v>
      </c>
    </row>
    <row r="56" spans="1:35" ht="15.75" x14ac:dyDescent="0.25">
      <c r="A56" s="292"/>
      <c r="B56" s="296"/>
      <c r="C56" s="99" t="s">
        <v>105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 t="shared" si="25"/>
        <v>0</v>
      </c>
    </row>
    <row r="57" spans="1:35" ht="15.75" x14ac:dyDescent="0.25">
      <c r="A57" s="292"/>
      <c r="B57" s="296"/>
      <c r="C57" s="99" t="s">
        <v>106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 t="shared" si="25"/>
        <v>0</v>
      </c>
    </row>
    <row r="58" spans="1:35" ht="15.75" x14ac:dyDescent="0.25">
      <c r="A58" s="292"/>
      <c r="B58" s="296"/>
      <c r="C58" s="99" t="s">
        <v>107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 t="shared" si="25"/>
        <v>0</v>
      </c>
    </row>
    <row r="59" spans="1:35" ht="15.75" x14ac:dyDescent="0.25">
      <c r="A59" s="292"/>
      <c r="B59" s="296"/>
      <c r="C59" s="99" t="s">
        <v>108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 t="shared" si="25"/>
        <v>0</v>
      </c>
    </row>
    <row r="60" spans="1:35" ht="15.75" x14ac:dyDescent="0.25">
      <c r="A60" s="292"/>
      <c r="B60" s="296"/>
      <c r="C60" s="99" t="s">
        <v>109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 t="shared" si="25"/>
        <v>0</v>
      </c>
    </row>
    <row r="61" spans="1:35" ht="15.75" x14ac:dyDescent="0.25">
      <c r="A61" s="292"/>
      <c r="B61" s="296"/>
      <c r="C61" s="99" t="s">
        <v>110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 t="shared" si="25"/>
        <v>0</v>
      </c>
    </row>
    <row r="62" spans="1:35" ht="15.75" x14ac:dyDescent="0.25">
      <c r="A62" s="292"/>
      <c r="B62" s="296"/>
      <c r="C62" s="99" t="s">
        <v>111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 t="shared" si="25"/>
        <v>0</v>
      </c>
    </row>
    <row r="63" spans="1:35" ht="15.75" x14ac:dyDescent="0.25">
      <c r="A63" s="292"/>
      <c r="B63" s="296"/>
      <c r="C63" s="99" t="s">
        <v>112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 t="shared" si="25"/>
        <v>0</v>
      </c>
    </row>
    <row r="64" spans="1:35" ht="15.75" x14ac:dyDescent="0.25">
      <c r="A64" s="292"/>
      <c r="B64" s="296"/>
      <c r="C64" s="99" t="s">
        <v>113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 t="shared" si="25"/>
        <v>0</v>
      </c>
    </row>
    <row r="65" spans="1:35" ht="16.5" thickBot="1" x14ac:dyDescent="0.3">
      <c r="A65" s="292"/>
      <c r="B65" s="296"/>
      <c r="C65" s="100" t="s">
        <v>114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 t="shared" si="25"/>
        <v>0</v>
      </c>
    </row>
    <row r="66" spans="1:35" ht="18.75" x14ac:dyDescent="0.25">
      <c r="A66" s="292"/>
      <c r="B66" s="297" t="s">
        <v>72</v>
      </c>
      <c r="C66" s="298"/>
      <c r="D66" s="271">
        <f>SUM(D51:D62,D65)</f>
        <v>0</v>
      </c>
      <c r="E66" s="271">
        <f t="shared" ref="E66:AG66" si="26">SUM(E51:E62,E65)</f>
        <v>0</v>
      </c>
      <c r="F66" s="271">
        <f t="shared" si="26"/>
        <v>0</v>
      </c>
      <c r="G66" s="271">
        <f t="shared" si="26"/>
        <v>0</v>
      </c>
      <c r="H66" s="271">
        <f t="shared" si="26"/>
        <v>0</v>
      </c>
      <c r="I66" s="271">
        <f t="shared" si="26"/>
        <v>0</v>
      </c>
      <c r="J66" s="271">
        <f t="shared" si="26"/>
        <v>0</v>
      </c>
      <c r="K66" s="271">
        <f t="shared" si="26"/>
        <v>0</v>
      </c>
      <c r="L66" s="271">
        <f t="shared" si="26"/>
        <v>0</v>
      </c>
      <c r="M66" s="271">
        <f t="shared" si="26"/>
        <v>0</v>
      </c>
      <c r="N66" s="271">
        <f t="shared" si="26"/>
        <v>0</v>
      </c>
      <c r="O66" s="271">
        <f t="shared" si="26"/>
        <v>0</v>
      </c>
      <c r="P66" s="271">
        <f t="shared" si="26"/>
        <v>0</v>
      </c>
      <c r="Q66" s="271">
        <f t="shared" si="26"/>
        <v>0</v>
      </c>
      <c r="R66" s="271">
        <f t="shared" si="26"/>
        <v>0</v>
      </c>
      <c r="S66" s="271">
        <f t="shared" si="26"/>
        <v>0</v>
      </c>
      <c r="T66" s="271">
        <f t="shared" si="26"/>
        <v>0</v>
      </c>
      <c r="U66" s="271">
        <f t="shared" si="26"/>
        <v>0</v>
      </c>
      <c r="V66" s="271">
        <f t="shared" si="26"/>
        <v>0</v>
      </c>
      <c r="W66" s="271">
        <f t="shared" si="26"/>
        <v>0</v>
      </c>
      <c r="X66" s="271">
        <f t="shared" si="26"/>
        <v>0</v>
      </c>
      <c r="Y66" s="271">
        <f t="shared" si="26"/>
        <v>0</v>
      </c>
      <c r="Z66" s="271">
        <f t="shared" si="26"/>
        <v>0</v>
      </c>
      <c r="AA66" s="271">
        <f t="shared" si="26"/>
        <v>0</v>
      </c>
      <c r="AB66" s="271">
        <f t="shared" si="26"/>
        <v>0</v>
      </c>
      <c r="AC66" s="271">
        <f t="shared" si="26"/>
        <v>0</v>
      </c>
      <c r="AD66" s="271">
        <f t="shared" si="26"/>
        <v>0</v>
      </c>
      <c r="AE66" s="271">
        <f t="shared" si="26"/>
        <v>0</v>
      </c>
      <c r="AF66" s="271">
        <f t="shared" si="26"/>
        <v>0</v>
      </c>
      <c r="AG66" s="271">
        <f t="shared" si="26"/>
        <v>0</v>
      </c>
      <c r="AH66" s="150">
        <f t="shared" si="25"/>
        <v>0</v>
      </c>
    </row>
    <row r="67" spans="1:35" ht="18.75" x14ac:dyDescent="0.25">
      <c r="A67" s="292"/>
      <c r="B67" s="299" t="s">
        <v>71</v>
      </c>
      <c r="C67" s="300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 t="shared" si="25"/>
        <v>0</v>
      </c>
    </row>
    <row r="68" spans="1:35" ht="18.75" x14ac:dyDescent="0.25">
      <c r="A68" s="292"/>
      <c r="B68" s="301" t="s">
        <v>115</v>
      </c>
      <c r="C68" s="302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 t="shared" si="25"/>
        <v>11000</v>
      </c>
    </row>
    <row r="69" spans="1:35" ht="18.75" x14ac:dyDescent="0.25">
      <c r="A69" s="292"/>
      <c r="B69" s="301" t="s">
        <v>125</v>
      </c>
      <c r="C69" s="302"/>
      <c r="D69" s="104">
        <f t="shared" ref="D69:F69" si="27">D68-D67</f>
        <v>500</v>
      </c>
      <c r="E69" s="104">
        <f t="shared" si="27"/>
        <v>500</v>
      </c>
      <c r="F69" s="104">
        <f t="shared" si="27"/>
        <v>500</v>
      </c>
      <c r="G69" s="104">
        <f t="shared" ref="G69:AF69" si="28">G68-G67</f>
        <v>500</v>
      </c>
      <c r="H69" s="104">
        <f t="shared" si="28"/>
        <v>500</v>
      </c>
      <c r="I69" s="104"/>
      <c r="J69" s="104"/>
      <c r="K69" s="104">
        <f t="shared" si="28"/>
        <v>500</v>
      </c>
      <c r="L69" s="104">
        <f t="shared" si="28"/>
        <v>500</v>
      </c>
      <c r="M69" s="104">
        <f t="shared" si="28"/>
        <v>500</v>
      </c>
      <c r="N69" s="104">
        <f t="shared" si="28"/>
        <v>500</v>
      </c>
      <c r="O69" s="104">
        <f t="shared" si="28"/>
        <v>500</v>
      </c>
      <c r="P69" s="104"/>
      <c r="Q69" s="104"/>
      <c r="R69" s="104">
        <f t="shared" si="28"/>
        <v>500</v>
      </c>
      <c r="S69" s="104">
        <f t="shared" si="28"/>
        <v>500</v>
      </c>
      <c r="T69" s="104">
        <f t="shared" si="28"/>
        <v>500</v>
      </c>
      <c r="U69" s="104">
        <f t="shared" si="28"/>
        <v>500</v>
      </c>
      <c r="V69" s="104">
        <f t="shared" si="28"/>
        <v>500</v>
      </c>
      <c r="W69" s="104"/>
      <c r="X69" s="104"/>
      <c r="Y69" s="104">
        <f t="shared" si="28"/>
        <v>500</v>
      </c>
      <c r="Z69" s="104">
        <f t="shared" si="28"/>
        <v>500</v>
      </c>
      <c r="AA69" s="104">
        <f t="shared" si="28"/>
        <v>500</v>
      </c>
      <c r="AB69" s="104">
        <f t="shared" si="28"/>
        <v>500</v>
      </c>
      <c r="AC69" s="104">
        <f t="shared" si="28"/>
        <v>500</v>
      </c>
      <c r="AD69" s="104"/>
      <c r="AE69" s="104"/>
      <c r="AF69" s="104">
        <f t="shared" si="28"/>
        <v>500</v>
      </c>
      <c r="AG69" s="104">
        <f t="shared" ref="AG69" si="29">AG68-AG67</f>
        <v>500</v>
      </c>
      <c r="AH69" s="153">
        <f t="shared" si="25"/>
        <v>11000</v>
      </c>
    </row>
    <row r="70" spans="1:35" ht="18.75" x14ac:dyDescent="0.25">
      <c r="A70" s="292"/>
      <c r="B70" s="301" t="s">
        <v>197</v>
      </c>
      <c r="C70" s="302"/>
      <c r="D70" s="104">
        <f>D68-D66</f>
        <v>500</v>
      </c>
      <c r="E70" s="104">
        <f t="shared" ref="E70:G70" si="30">E68-E66</f>
        <v>500</v>
      </c>
      <c r="F70" s="104">
        <f t="shared" si="30"/>
        <v>500</v>
      </c>
      <c r="G70" s="104">
        <f t="shared" si="30"/>
        <v>500</v>
      </c>
      <c r="H70" s="104">
        <f t="shared" ref="H70:AF70" si="31">H68-H66</f>
        <v>500</v>
      </c>
      <c r="I70" s="104"/>
      <c r="J70" s="104"/>
      <c r="K70" s="104">
        <f t="shared" si="31"/>
        <v>500</v>
      </c>
      <c r="L70" s="104">
        <f t="shared" si="31"/>
        <v>500</v>
      </c>
      <c r="M70" s="104">
        <f t="shared" si="31"/>
        <v>500</v>
      </c>
      <c r="N70" s="104">
        <f t="shared" si="31"/>
        <v>500</v>
      </c>
      <c r="O70" s="104">
        <f t="shared" si="31"/>
        <v>500</v>
      </c>
      <c r="P70" s="104"/>
      <c r="Q70" s="104"/>
      <c r="R70" s="104">
        <f t="shared" si="31"/>
        <v>500</v>
      </c>
      <c r="S70" s="104">
        <f t="shared" si="31"/>
        <v>500</v>
      </c>
      <c r="T70" s="104">
        <f t="shared" si="31"/>
        <v>500</v>
      </c>
      <c r="U70" s="104">
        <f t="shared" si="31"/>
        <v>500</v>
      </c>
      <c r="V70" s="104">
        <f t="shared" si="31"/>
        <v>500</v>
      </c>
      <c r="W70" s="104"/>
      <c r="X70" s="104"/>
      <c r="Y70" s="104">
        <f t="shared" si="31"/>
        <v>500</v>
      </c>
      <c r="Z70" s="104">
        <f t="shared" si="31"/>
        <v>500</v>
      </c>
      <c r="AA70" s="104">
        <f t="shared" si="31"/>
        <v>500</v>
      </c>
      <c r="AB70" s="104">
        <f t="shared" si="31"/>
        <v>500</v>
      </c>
      <c r="AC70" s="104">
        <f t="shared" si="31"/>
        <v>500</v>
      </c>
      <c r="AD70" s="104"/>
      <c r="AE70" s="104"/>
      <c r="AF70" s="104">
        <f t="shared" si="31"/>
        <v>500</v>
      </c>
      <c r="AG70" s="104">
        <f t="shared" ref="AG70" si="32">AG68-AG66</f>
        <v>500</v>
      </c>
      <c r="AH70" s="153">
        <f t="shared" si="25"/>
        <v>11000</v>
      </c>
    </row>
    <row r="71" spans="1:35" ht="16.5" thickBot="1" x14ac:dyDescent="0.3">
      <c r="A71" s="292"/>
      <c r="B71" s="303" t="s">
        <v>116</v>
      </c>
      <c r="C71" s="304"/>
      <c r="D71" s="104">
        <f>D52+D54+D56+D58+D60+D62</f>
        <v>0</v>
      </c>
      <c r="E71" s="104">
        <f t="shared" ref="E71:G71" si="33">E52+E54+E56+E58+E60+E62</f>
        <v>0</v>
      </c>
      <c r="F71" s="104">
        <f t="shared" si="33"/>
        <v>0</v>
      </c>
      <c r="G71" s="104">
        <f t="shared" si="33"/>
        <v>0</v>
      </c>
      <c r="H71" s="104">
        <f t="shared" ref="H71:AF71" si="34">H52+H54+H56+H58+H60+H62</f>
        <v>0</v>
      </c>
      <c r="I71" s="104"/>
      <c r="J71" s="104"/>
      <c r="K71" s="104">
        <f t="shared" si="34"/>
        <v>0</v>
      </c>
      <c r="L71" s="104">
        <f t="shared" si="34"/>
        <v>0</v>
      </c>
      <c r="M71" s="104">
        <f t="shared" si="34"/>
        <v>0</v>
      </c>
      <c r="N71" s="104">
        <f t="shared" si="34"/>
        <v>0</v>
      </c>
      <c r="O71" s="104">
        <f t="shared" si="34"/>
        <v>0</v>
      </c>
      <c r="P71" s="104"/>
      <c r="Q71" s="104"/>
      <c r="R71" s="104">
        <f t="shared" si="34"/>
        <v>0</v>
      </c>
      <c r="S71" s="104">
        <f t="shared" si="34"/>
        <v>0</v>
      </c>
      <c r="T71" s="104">
        <f t="shared" si="34"/>
        <v>0</v>
      </c>
      <c r="U71" s="104">
        <f t="shared" si="34"/>
        <v>0</v>
      </c>
      <c r="V71" s="104">
        <f t="shared" si="34"/>
        <v>0</v>
      </c>
      <c r="W71" s="104"/>
      <c r="X71" s="104"/>
      <c r="Y71" s="104">
        <f t="shared" si="34"/>
        <v>0</v>
      </c>
      <c r="Z71" s="104">
        <f t="shared" si="34"/>
        <v>0</v>
      </c>
      <c r="AA71" s="104">
        <f t="shared" si="34"/>
        <v>0</v>
      </c>
      <c r="AB71" s="104">
        <f t="shared" si="34"/>
        <v>0</v>
      </c>
      <c r="AC71" s="104">
        <f t="shared" si="34"/>
        <v>0</v>
      </c>
      <c r="AD71" s="104"/>
      <c r="AE71" s="104"/>
      <c r="AF71" s="104">
        <f t="shared" si="34"/>
        <v>0</v>
      </c>
      <c r="AG71" s="104">
        <f t="shared" ref="AG71" si="35">AG52+AG54+AG56+AG58+AG60+AG62</f>
        <v>0</v>
      </c>
      <c r="AH71" s="149">
        <f t="shared" si="25"/>
        <v>0</v>
      </c>
    </row>
    <row r="72" spans="1:35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166</v>
      </c>
    </row>
    <row r="73" spans="1:35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 t="shared" ref="AH73:AH94" si="36">SUM(D73:AG73)</f>
        <v>0</v>
      </c>
      <c r="AI73" t="s">
        <v>188</v>
      </c>
    </row>
    <row r="74" spans="1:35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 t="shared" si="36"/>
        <v>0</v>
      </c>
    </row>
    <row r="75" spans="1:35" ht="15.75" x14ac:dyDescent="0.25">
      <c r="A75" s="306"/>
      <c r="B75" s="296"/>
      <c r="C75" s="99" t="s">
        <v>103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 t="shared" si="36"/>
        <v>0</v>
      </c>
    </row>
    <row r="76" spans="1:35" ht="15.75" x14ac:dyDescent="0.25">
      <c r="A76" s="306"/>
      <c r="B76" s="296"/>
      <c r="C76" s="99" t="s">
        <v>117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 t="shared" si="36"/>
        <v>0</v>
      </c>
    </row>
    <row r="77" spans="1:35" ht="15.75" x14ac:dyDescent="0.25">
      <c r="A77" s="306"/>
      <c r="B77" s="296"/>
      <c r="C77" s="99" t="s">
        <v>118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 t="shared" si="36"/>
        <v>0</v>
      </c>
    </row>
    <row r="78" spans="1:35" ht="15.75" x14ac:dyDescent="0.25">
      <c r="A78" s="306"/>
      <c r="B78" s="296"/>
      <c r="C78" s="99" t="s">
        <v>104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 t="shared" si="36"/>
        <v>0</v>
      </c>
    </row>
    <row r="79" spans="1:35" ht="15.75" x14ac:dyDescent="0.25">
      <c r="A79" s="306"/>
      <c r="B79" s="296"/>
      <c r="C79" s="99" t="s">
        <v>105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 t="shared" si="36"/>
        <v>0</v>
      </c>
    </row>
    <row r="80" spans="1:35" ht="15.75" x14ac:dyDescent="0.25">
      <c r="A80" s="306"/>
      <c r="B80" s="296"/>
      <c r="C80" s="99" t="s">
        <v>106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 t="shared" si="36"/>
        <v>0</v>
      </c>
    </row>
    <row r="81" spans="1:35" ht="15.75" x14ac:dyDescent="0.25">
      <c r="A81" s="306"/>
      <c r="B81" s="296"/>
      <c r="C81" s="99" t="s">
        <v>107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 t="shared" si="36"/>
        <v>0</v>
      </c>
    </row>
    <row r="82" spans="1:35" ht="15.75" x14ac:dyDescent="0.25">
      <c r="A82" s="306"/>
      <c r="B82" s="296"/>
      <c r="C82" s="99" t="s">
        <v>108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 t="shared" si="36"/>
        <v>0</v>
      </c>
    </row>
    <row r="83" spans="1:35" ht="15.75" x14ac:dyDescent="0.25">
      <c r="A83" s="306"/>
      <c r="B83" s="296"/>
      <c r="C83" s="99" t="s">
        <v>109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 t="shared" si="36"/>
        <v>0</v>
      </c>
    </row>
    <row r="84" spans="1:35" ht="15.75" x14ac:dyDescent="0.25">
      <c r="A84" s="306"/>
      <c r="B84" s="296"/>
      <c r="C84" s="99" t="s">
        <v>110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 t="shared" si="36"/>
        <v>0</v>
      </c>
    </row>
    <row r="85" spans="1:35" ht="15.75" x14ac:dyDescent="0.25">
      <c r="A85" s="306"/>
      <c r="B85" s="296"/>
      <c r="C85" s="99" t="s">
        <v>111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 t="shared" si="36"/>
        <v>0</v>
      </c>
    </row>
    <row r="86" spans="1:35" ht="15.75" x14ac:dyDescent="0.25">
      <c r="A86" s="306"/>
      <c r="B86" s="296"/>
      <c r="C86" s="99" t="s">
        <v>112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 t="shared" si="36"/>
        <v>0</v>
      </c>
    </row>
    <row r="87" spans="1:35" ht="15.75" x14ac:dyDescent="0.25">
      <c r="A87" s="306"/>
      <c r="B87" s="296"/>
      <c r="C87" s="99" t="s">
        <v>113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 t="shared" si="36"/>
        <v>0</v>
      </c>
    </row>
    <row r="88" spans="1:35" ht="16.5" thickBot="1" x14ac:dyDescent="0.3">
      <c r="A88" s="306"/>
      <c r="B88" s="296"/>
      <c r="C88" s="100" t="s">
        <v>114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 t="shared" si="36"/>
        <v>0</v>
      </c>
    </row>
    <row r="89" spans="1:35" ht="18.75" x14ac:dyDescent="0.25">
      <c r="A89" s="306"/>
      <c r="B89" s="297" t="s">
        <v>72</v>
      </c>
      <c r="C89" s="298"/>
      <c r="D89" s="271">
        <f>SUM(D74:D85,D88)</f>
        <v>0</v>
      </c>
      <c r="E89" s="271">
        <f t="shared" ref="E89:AG89" si="37">SUM(E74:E85,E88)</f>
        <v>0</v>
      </c>
      <c r="F89" s="271">
        <f t="shared" si="37"/>
        <v>0</v>
      </c>
      <c r="G89" s="271">
        <f t="shared" si="37"/>
        <v>0</v>
      </c>
      <c r="H89" s="271">
        <f t="shared" si="37"/>
        <v>0</v>
      </c>
      <c r="I89" s="271">
        <f t="shared" si="37"/>
        <v>0</v>
      </c>
      <c r="J89" s="271">
        <f t="shared" si="37"/>
        <v>0</v>
      </c>
      <c r="K89" s="271">
        <f t="shared" si="37"/>
        <v>0</v>
      </c>
      <c r="L89" s="271">
        <f t="shared" si="37"/>
        <v>0</v>
      </c>
      <c r="M89" s="271">
        <f t="shared" si="37"/>
        <v>0</v>
      </c>
      <c r="N89" s="271">
        <f t="shared" si="37"/>
        <v>0</v>
      </c>
      <c r="O89" s="271">
        <f t="shared" si="37"/>
        <v>0</v>
      </c>
      <c r="P89" s="271">
        <f t="shared" si="37"/>
        <v>0</v>
      </c>
      <c r="Q89" s="271">
        <f t="shared" si="37"/>
        <v>0</v>
      </c>
      <c r="R89" s="271">
        <f t="shared" si="37"/>
        <v>0</v>
      </c>
      <c r="S89" s="271">
        <f t="shared" si="37"/>
        <v>0</v>
      </c>
      <c r="T89" s="271">
        <f t="shared" si="37"/>
        <v>0</v>
      </c>
      <c r="U89" s="271">
        <f t="shared" si="37"/>
        <v>0</v>
      </c>
      <c r="V89" s="271">
        <f t="shared" si="37"/>
        <v>0</v>
      </c>
      <c r="W89" s="271">
        <f t="shared" si="37"/>
        <v>0</v>
      </c>
      <c r="X89" s="271">
        <f t="shared" si="37"/>
        <v>0</v>
      </c>
      <c r="Y89" s="271">
        <f t="shared" si="37"/>
        <v>0</v>
      </c>
      <c r="Z89" s="271">
        <f t="shared" si="37"/>
        <v>0</v>
      </c>
      <c r="AA89" s="271">
        <f t="shared" si="37"/>
        <v>0</v>
      </c>
      <c r="AB89" s="271">
        <f t="shared" si="37"/>
        <v>0</v>
      </c>
      <c r="AC89" s="271">
        <f t="shared" si="37"/>
        <v>0</v>
      </c>
      <c r="AD89" s="271">
        <f t="shared" si="37"/>
        <v>0</v>
      </c>
      <c r="AE89" s="271">
        <f t="shared" si="37"/>
        <v>0</v>
      </c>
      <c r="AF89" s="271">
        <f t="shared" si="37"/>
        <v>0</v>
      </c>
      <c r="AG89" s="271">
        <f t="shared" si="37"/>
        <v>0</v>
      </c>
      <c r="AH89" s="150">
        <f t="shared" si="36"/>
        <v>0</v>
      </c>
    </row>
    <row r="90" spans="1:35" ht="18.75" x14ac:dyDescent="0.25">
      <c r="A90" s="306"/>
      <c r="B90" s="299" t="s">
        <v>71</v>
      </c>
      <c r="C90" s="300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 t="shared" si="36"/>
        <v>0</v>
      </c>
    </row>
    <row r="91" spans="1:35" ht="18.75" x14ac:dyDescent="0.25">
      <c r="A91" s="306"/>
      <c r="B91" s="301" t="s">
        <v>115</v>
      </c>
      <c r="C91" s="302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 t="shared" si="36"/>
        <v>9900</v>
      </c>
    </row>
    <row r="92" spans="1:35" ht="18.75" x14ac:dyDescent="0.25">
      <c r="A92" s="306"/>
      <c r="B92" s="301" t="s">
        <v>125</v>
      </c>
      <c r="C92" s="302"/>
      <c r="D92" s="104">
        <f t="shared" ref="D92:F92" si="38">D91-D90</f>
        <v>450</v>
      </c>
      <c r="E92" s="104">
        <f t="shared" si="38"/>
        <v>450</v>
      </c>
      <c r="F92" s="104">
        <f t="shared" si="38"/>
        <v>450</v>
      </c>
      <c r="G92" s="104">
        <f t="shared" ref="G92:AF92" si="39">G91-G90</f>
        <v>450</v>
      </c>
      <c r="H92" s="104">
        <f t="shared" si="39"/>
        <v>450</v>
      </c>
      <c r="I92" s="104"/>
      <c r="J92" s="104"/>
      <c r="K92" s="104">
        <f t="shared" si="39"/>
        <v>450</v>
      </c>
      <c r="L92" s="104">
        <f t="shared" si="39"/>
        <v>450</v>
      </c>
      <c r="M92" s="104">
        <f t="shared" si="39"/>
        <v>450</v>
      </c>
      <c r="N92" s="104">
        <f t="shared" si="39"/>
        <v>450</v>
      </c>
      <c r="O92" s="104">
        <f t="shared" si="39"/>
        <v>450</v>
      </c>
      <c r="P92" s="104"/>
      <c r="Q92" s="104"/>
      <c r="R92" s="104">
        <f t="shared" si="39"/>
        <v>450</v>
      </c>
      <c r="S92" s="104">
        <f t="shared" si="39"/>
        <v>450</v>
      </c>
      <c r="T92" s="104">
        <f t="shared" si="39"/>
        <v>450</v>
      </c>
      <c r="U92" s="104">
        <f t="shared" si="39"/>
        <v>450</v>
      </c>
      <c r="V92" s="104">
        <f t="shared" si="39"/>
        <v>450</v>
      </c>
      <c r="W92" s="104"/>
      <c r="X92" s="104"/>
      <c r="Y92" s="104">
        <f t="shared" si="39"/>
        <v>450</v>
      </c>
      <c r="Z92" s="104">
        <f t="shared" si="39"/>
        <v>450</v>
      </c>
      <c r="AA92" s="104">
        <f t="shared" si="39"/>
        <v>450</v>
      </c>
      <c r="AB92" s="104">
        <f t="shared" si="39"/>
        <v>450</v>
      </c>
      <c r="AC92" s="104">
        <f t="shared" si="39"/>
        <v>450</v>
      </c>
      <c r="AD92" s="104"/>
      <c r="AE92" s="104"/>
      <c r="AF92" s="104">
        <f t="shared" si="39"/>
        <v>450</v>
      </c>
      <c r="AG92" s="104">
        <f t="shared" ref="AG92" si="40">AG91-AG90</f>
        <v>450</v>
      </c>
      <c r="AH92" s="153">
        <f t="shared" si="36"/>
        <v>9900</v>
      </c>
    </row>
    <row r="93" spans="1:35" ht="18.75" x14ac:dyDescent="0.25">
      <c r="A93" s="306"/>
      <c r="B93" s="301" t="s">
        <v>197</v>
      </c>
      <c r="C93" s="302"/>
      <c r="D93" s="104">
        <f t="shared" ref="D93:F93" si="41">D91-D89</f>
        <v>450</v>
      </c>
      <c r="E93" s="104">
        <f t="shared" si="41"/>
        <v>450</v>
      </c>
      <c r="F93" s="104">
        <f t="shared" si="41"/>
        <v>450</v>
      </c>
      <c r="G93" s="104">
        <f t="shared" ref="G93:AF93" si="42">G91-G89</f>
        <v>450</v>
      </c>
      <c r="H93" s="104">
        <f t="shared" si="42"/>
        <v>450</v>
      </c>
      <c r="I93" s="104"/>
      <c r="J93" s="104"/>
      <c r="K93" s="104">
        <f t="shared" si="42"/>
        <v>450</v>
      </c>
      <c r="L93" s="104">
        <f t="shared" si="42"/>
        <v>450</v>
      </c>
      <c r="M93" s="104">
        <f t="shared" si="42"/>
        <v>450</v>
      </c>
      <c r="N93" s="104">
        <f t="shared" si="42"/>
        <v>450</v>
      </c>
      <c r="O93" s="104">
        <f t="shared" si="42"/>
        <v>450</v>
      </c>
      <c r="P93" s="104"/>
      <c r="Q93" s="104"/>
      <c r="R93" s="104">
        <f t="shared" si="42"/>
        <v>450</v>
      </c>
      <c r="S93" s="104">
        <f t="shared" si="42"/>
        <v>450</v>
      </c>
      <c r="T93" s="104">
        <f t="shared" si="42"/>
        <v>450</v>
      </c>
      <c r="U93" s="104">
        <f t="shared" si="42"/>
        <v>450</v>
      </c>
      <c r="V93" s="104">
        <f t="shared" si="42"/>
        <v>450</v>
      </c>
      <c r="W93" s="104"/>
      <c r="X93" s="104"/>
      <c r="Y93" s="104">
        <f t="shared" si="42"/>
        <v>450</v>
      </c>
      <c r="Z93" s="104">
        <f t="shared" si="42"/>
        <v>450</v>
      </c>
      <c r="AA93" s="104">
        <f t="shared" si="42"/>
        <v>450</v>
      </c>
      <c r="AB93" s="104">
        <f t="shared" si="42"/>
        <v>450</v>
      </c>
      <c r="AC93" s="104">
        <f t="shared" si="42"/>
        <v>450</v>
      </c>
      <c r="AD93" s="104"/>
      <c r="AE93" s="104"/>
      <c r="AF93" s="104">
        <f t="shared" si="42"/>
        <v>450</v>
      </c>
      <c r="AG93" s="104">
        <f t="shared" ref="AG93" si="43">AG91-AG89</f>
        <v>450</v>
      </c>
      <c r="AH93" s="153">
        <f t="shared" si="36"/>
        <v>9900</v>
      </c>
    </row>
    <row r="94" spans="1:35" ht="16.5" thickBot="1" x14ac:dyDescent="0.3">
      <c r="A94" s="306"/>
      <c r="B94" s="303" t="s">
        <v>116</v>
      </c>
      <c r="C94" s="304"/>
      <c r="D94" s="104">
        <f t="shared" ref="D94:F94" si="44">D75+D77+D79+D81+D83+D85</f>
        <v>0</v>
      </c>
      <c r="E94" s="104">
        <f t="shared" si="44"/>
        <v>0</v>
      </c>
      <c r="F94" s="104">
        <f t="shared" si="44"/>
        <v>0</v>
      </c>
      <c r="G94" s="104">
        <f t="shared" ref="G94:AF94" si="45">G75+G77+G79+G81+G83+G85</f>
        <v>0</v>
      </c>
      <c r="H94" s="104">
        <f t="shared" si="45"/>
        <v>0</v>
      </c>
      <c r="I94" s="104"/>
      <c r="J94" s="104"/>
      <c r="K94" s="104">
        <f t="shared" si="45"/>
        <v>0</v>
      </c>
      <c r="L94" s="104">
        <f t="shared" si="45"/>
        <v>0</v>
      </c>
      <c r="M94" s="104">
        <f t="shared" si="45"/>
        <v>0</v>
      </c>
      <c r="N94" s="104">
        <f t="shared" si="45"/>
        <v>0</v>
      </c>
      <c r="O94" s="104">
        <f t="shared" si="45"/>
        <v>0</v>
      </c>
      <c r="P94" s="104"/>
      <c r="Q94" s="104"/>
      <c r="R94" s="104">
        <f t="shared" si="45"/>
        <v>0</v>
      </c>
      <c r="S94" s="104">
        <f t="shared" si="45"/>
        <v>0</v>
      </c>
      <c r="T94" s="104">
        <f t="shared" si="45"/>
        <v>0</v>
      </c>
      <c r="U94" s="104">
        <f t="shared" si="45"/>
        <v>0</v>
      </c>
      <c r="V94" s="104">
        <f t="shared" si="45"/>
        <v>0</v>
      </c>
      <c r="W94" s="104"/>
      <c r="X94" s="104"/>
      <c r="Y94" s="104">
        <f t="shared" si="45"/>
        <v>0</v>
      </c>
      <c r="Z94" s="104">
        <f t="shared" si="45"/>
        <v>0</v>
      </c>
      <c r="AA94" s="104">
        <f t="shared" si="45"/>
        <v>0</v>
      </c>
      <c r="AB94" s="104">
        <f t="shared" si="45"/>
        <v>0</v>
      </c>
      <c r="AC94" s="104">
        <f t="shared" si="45"/>
        <v>0</v>
      </c>
      <c r="AD94" s="104"/>
      <c r="AE94" s="104"/>
      <c r="AF94" s="104">
        <f t="shared" si="45"/>
        <v>0</v>
      </c>
      <c r="AG94" s="104">
        <f t="shared" ref="AG94" si="46">AG75+AG77+AG79+AG81+AG83+AG85</f>
        <v>0</v>
      </c>
      <c r="AH94" s="149">
        <f t="shared" si="36"/>
        <v>0</v>
      </c>
    </row>
    <row r="95" spans="1:35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166</v>
      </c>
    </row>
    <row r="96" spans="1:35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 t="shared" ref="AH96:AH117" si="47">SUM(D96:AG96)</f>
        <v>0</v>
      </c>
    </row>
    <row r="97" spans="1:34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 t="shared" si="47"/>
        <v>0</v>
      </c>
    </row>
    <row r="98" spans="1:34" ht="15.75" x14ac:dyDescent="0.25">
      <c r="A98" s="292"/>
      <c r="B98" s="296"/>
      <c r="C98" s="99" t="s">
        <v>103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 t="shared" si="47"/>
        <v>0</v>
      </c>
    </row>
    <row r="99" spans="1:34" ht="15.75" x14ac:dyDescent="0.25">
      <c r="A99" s="292"/>
      <c r="B99" s="296"/>
      <c r="C99" s="99" t="s">
        <v>117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 t="shared" si="47"/>
        <v>0</v>
      </c>
    </row>
    <row r="100" spans="1:34" ht="15.75" x14ac:dyDescent="0.25">
      <c r="A100" s="292"/>
      <c r="B100" s="296"/>
      <c r="C100" s="99" t="s">
        <v>118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 t="shared" si="47"/>
        <v>0</v>
      </c>
    </row>
    <row r="101" spans="1:34" ht="15.75" x14ac:dyDescent="0.25">
      <c r="A101" s="292"/>
      <c r="B101" s="296"/>
      <c r="C101" s="99" t="s">
        <v>104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 t="shared" si="47"/>
        <v>0</v>
      </c>
    </row>
    <row r="102" spans="1:34" ht="15.75" x14ac:dyDescent="0.25">
      <c r="A102" s="292"/>
      <c r="B102" s="296"/>
      <c r="C102" s="99" t="s">
        <v>105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 t="shared" si="47"/>
        <v>0</v>
      </c>
    </row>
    <row r="103" spans="1:34" ht="15.75" x14ac:dyDescent="0.25">
      <c r="A103" s="292"/>
      <c r="B103" s="296"/>
      <c r="C103" s="99" t="s">
        <v>106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 t="shared" si="47"/>
        <v>0</v>
      </c>
    </row>
    <row r="104" spans="1:34" ht="15.75" x14ac:dyDescent="0.25">
      <c r="A104" s="292"/>
      <c r="B104" s="296"/>
      <c r="C104" s="99" t="s">
        <v>107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 t="shared" si="47"/>
        <v>0</v>
      </c>
    </row>
    <row r="105" spans="1:34" ht="15.75" x14ac:dyDescent="0.25">
      <c r="A105" s="292"/>
      <c r="B105" s="296"/>
      <c r="C105" s="99" t="s">
        <v>108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 t="shared" si="47"/>
        <v>0</v>
      </c>
    </row>
    <row r="106" spans="1:34" ht="15.75" x14ac:dyDescent="0.25">
      <c r="A106" s="292"/>
      <c r="B106" s="296"/>
      <c r="C106" s="99" t="s">
        <v>109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 t="shared" si="47"/>
        <v>0</v>
      </c>
    </row>
    <row r="107" spans="1:34" ht="15.75" x14ac:dyDescent="0.25">
      <c r="A107" s="292"/>
      <c r="B107" s="296"/>
      <c r="C107" s="99" t="s">
        <v>110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 t="shared" si="47"/>
        <v>0</v>
      </c>
    </row>
    <row r="108" spans="1:34" ht="15.75" x14ac:dyDescent="0.25">
      <c r="A108" s="292"/>
      <c r="B108" s="296"/>
      <c r="C108" s="99" t="s">
        <v>111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 t="shared" si="47"/>
        <v>0</v>
      </c>
    </row>
    <row r="109" spans="1:34" ht="15.75" x14ac:dyDescent="0.25">
      <c r="A109" s="292"/>
      <c r="B109" s="296"/>
      <c r="C109" s="99" t="s">
        <v>112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 t="shared" si="47"/>
        <v>0</v>
      </c>
    </row>
    <row r="110" spans="1:34" ht="15.75" x14ac:dyDescent="0.25">
      <c r="A110" s="292"/>
      <c r="B110" s="296"/>
      <c r="C110" s="99" t="s">
        <v>113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 t="shared" si="47"/>
        <v>0</v>
      </c>
    </row>
    <row r="111" spans="1:34" ht="16.5" thickBot="1" x14ac:dyDescent="0.3">
      <c r="A111" s="292"/>
      <c r="B111" s="296"/>
      <c r="C111" s="100" t="s">
        <v>114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 t="shared" si="47"/>
        <v>0</v>
      </c>
    </row>
    <row r="112" spans="1:34" ht="18.75" x14ac:dyDescent="0.25">
      <c r="A112" s="292"/>
      <c r="B112" s="297" t="s">
        <v>72</v>
      </c>
      <c r="C112" s="298"/>
      <c r="D112" s="271">
        <f>SUM(D97:D108,D111)</f>
        <v>0</v>
      </c>
      <c r="E112" s="271">
        <f t="shared" ref="E112:AG112" si="48">SUM(E97:E108,E111)</f>
        <v>0</v>
      </c>
      <c r="F112" s="271">
        <f t="shared" si="48"/>
        <v>0</v>
      </c>
      <c r="G112" s="271">
        <f t="shared" si="48"/>
        <v>0</v>
      </c>
      <c r="H112" s="271">
        <f t="shared" si="48"/>
        <v>0</v>
      </c>
      <c r="I112" s="271">
        <f t="shared" si="48"/>
        <v>0</v>
      </c>
      <c r="J112" s="271">
        <f t="shared" si="48"/>
        <v>0</v>
      </c>
      <c r="K112" s="271">
        <f t="shared" si="48"/>
        <v>0</v>
      </c>
      <c r="L112" s="271">
        <f t="shared" si="48"/>
        <v>0</v>
      </c>
      <c r="M112" s="271">
        <f t="shared" si="48"/>
        <v>0</v>
      </c>
      <c r="N112" s="271">
        <f t="shared" si="48"/>
        <v>0</v>
      </c>
      <c r="O112" s="271">
        <f t="shared" si="48"/>
        <v>0</v>
      </c>
      <c r="P112" s="271">
        <f t="shared" si="48"/>
        <v>0</v>
      </c>
      <c r="Q112" s="271">
        <f t="shared" si="48"/>
        <v>0</v>
      </c>
      <c r="R112" s="271">
        <f t="shared" si="48"/>
        <v>0</v>
      </c>
      <c r="S112" s="271">
        <f t="shared" si="48"/>
        <v>0</v>
      </c>
      <c r="T112" s="271">
        <f t="shared" si="48"/>
        <v>0</v>
      </c>
      <c r="U112" s="271">
        <f t="shared" si="48"/>
        <v>0</v>
      </c>
      <c r="V112" s="271">
        <f t="shared" si="48"/>
        <v>0</v>
      </c>
      <c r="W112" s="271">
        <f t="shared" si="48"/>
        <v>0</v>
      </c>
      <c r="X112" s="271">
        <f t="shared" si="48"/>
        <v>0</v>
      </c>
      <c r="Y112" s="271">
        <f t="shared" si="48"/>
        <v>0</v>
      </c>
      <c r="Z112" s="271">
        <f t="shared" si="48"/>
        <v>0</v>
      </c>
      <c r="AA112" s="271">
        <f t="shared" si="48"/>
        <v>0</v>
      </c>
      <c r="AB112" s="271">
        <f t="shared" si="48"/>
        <v>0</v>
      </c>
      <c r="AC112" s="271">
        <f t="shared" si="48"/>
        <v>0</v>
      </c>
      <c r="AD112" s="271">
        <f t="shared" si="48"/>
        <v>0</v>
      </c>
      <c r="AE112" s="271">
        <f t="shared" si="48"/>
        <v>0</v>
      </c>
      <c r="AF112" s="271">
        <f t="shared" si="48"/>
        <v>0</v>
      </c>
      <c r="AG112" s="271">
        <f t="shared" si="48"/>
        <v>0</v>
      </c>
      <c r="AH112" s="150">
        <f t="shared" si="47"/>
        <v>0</v>
      </c>
    </row>
    <row r="113" spans="1:35" ht="18.75" x14ac:dyDescent="0.25">
      <c r="A113" s="292"/>
      <c r="B113" s="299" t="s">
        <v>71</v>
      </c>
      <c r="C113" s="300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 t="shared" si="47"/>
        <v>0</v>
      </c>
    </row>
    <row r="114" spans="1:35" ht="18.75" x14ac:dyDescent="0.25">
      <c r="A114" s="292"/>
      <c r="B114" s="301" t="s">
        <v>115</v>
      </c>
      <c r="C114" s="302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 t="shared" si="47"/>
        <v>8800</v>
      </c>
    </row>
    <row r="115" spans="1:35" ht="18.75" x14ac:dyDescent="0.25">
      <c r="A115" s="292"/>
      <c r="B115" s="301" t="s">
        <v>125</v>
      </c>
      <c r="C115" s="302"/>
      <c r="D115" s="104">
        <f>D114-D113</f>
        <v>400</v>
      </c>
      <c r="E115" s="104">
        <f t="shared" ref="E115:G115" si="49">E114-E113</f>
        <v>400</v>
      </c>
      <c r="F115" s="104">
        <f t="shared" si="49"/>
        <v>400</v>
      </c>
      <c r="G115" s="104">
        <f t="shared" si="49"/>
        <v>400</v>
      </c>
      <c r="H115" s="104">
        <f t="shared" ref="H115:AF115" si="50">H114-H113</f>
        <v>400</v>
      </c>
      <c r="I115" s="104"/>
      <c r="J115" s="104"/>
      <c r="K115" s="104">
        <f t="shared" si="50"/>
        <v>400</v>
      </c>
      <c r="L115" s="104">
        <f t="shared" si="50"/>
        <v>400</v>
      </c>
      <c r="M115" s="104">
        <f t="shared" si="50"/>
        <v>400</v>
      </c>
      <c r="N115" s="104">
        <f t="shared" si="50"/>
        <v>400</v>
      </c>
      <c r="O115" s="104">
        <f t="shared" si="50"/>
        <v>400</v>
      </c>
      <c r="P115" s="104"/>
      <c r="Q115" s="104"/>
      <c r="R115" s="104">
        <f t="shared" si="50"/>
        <v>400</v>
      </c>
      <c r="S115" s="104">
        <f t="shared" si="50"/>
        <v>400</v>
      </c>
      <c r="T115" s="104">
        <f t="shared" si="50"/>
        <v>400</v>
      </c>
      <c r="U115" s="104">
        <f t="shared" si="50"/>
        <v>400</v>
      </c>
      <c r="V115" s="104">
        <f t="shared" si="50"/>
        <v>400</v>
      </c>
      <c r="W115" s="104"/>
      <c r="X115" s="104"/>
      <c r="Y115" s="104">
        <f t="shared" si="50"/>
        <v>400</v>
      </c>
      <c r="Z115" s="104">
        <f t="shared" si="50"/>
        <v>400</v>
      </c>
      <c r="AA115" s="104">
        <f t="shared" si="50"/>
        <v>400</v>
      </c>
      <c r="AB115" s="104">
        <f t="shared" si="50"/>
        <v>400</v>
      </c>
      <c r="AC115" s="104">
        <f t="shared" si="50"/>
        <v>400</v>
      </c>
      <c r="AD115" s="104"/>
      <c r="AE115" s="104"/>
      <c r="AF115" s="104">
        <f t="shared" si="50"/>
        <v>400</v>
      </c>
      <c r="AG115" s="104">
        <f t="shared" ref="AG115" si="51">AG114-AG113</f>
        <v>400</v>
      </c>
      <c r="AH115" s="153">
        <f t="shared" si="47"/>
        <v>8800</v>
      </c>
    </row>
    <row r="116" spans="1:35" ht="18.75" x14ac:dyDescent="0.25">
      <c r="A116" s="292"/>
      <c r="B116" s="301" t="s">
        <v>197</v>
      </c>
      <c r="C116" s="302"/>
      <c r="D116" s="104">
        <f>D114-D112</f>
        <v>400</v>
      </c>
      <c r="E116" s="104">
        <f t="shared" ref="E116:G116" si="52">E114-E112</f>
        <v>400</v>
      </c>
      <c r="F116" s="104">
        <f t="shared" si="52"/>
        <v>400</v>
      </c>
      <c r="G116" s="104">
        <f t="shared" si="52"/>
        <v>400</v>
      </c>
      <c r="H116" s="104">
        <f t="shared" ref="H116:AF116" si="53">H114-H112</f>
        <v>400</v>
      </c>
      <c r="I116" s="104"/>
      <c r="J116" s="104"/>
      <c r="K116" s="104">
        <f t="shared" si="53"/>
        <v>400</v>
      </c>
      <c r="L116" s="104">
        <f t="shared" si="53"/>
        <v>400</v>
      </c>
      <c r="M116" s="104">
        <f t="shared" si="53"/>
        <v>400</v>
      </c>
      <c r="N116" s="104">
        <f t="shared" si="53"/>
        <v>400</v>
      </c>
      <c r="O116" s="104">
        <f t="shared" si="53"/>
        <v>400</v>
      </c>
      <c r="P116" s="104"/>
      <c r="Q116" s="104"/>
      <c r="R116" s="104">
        <f t="shared" si="53"/>
        <v>400</v>
      </c>
      <c r="S116" s="104">
        <f t="shared" si="53"/>
        <v>400</v>
      </c>
      <c r="T116" s="104">
        <f t="shared" si="53"/>
        <v>400</v>
      </c>
      <c r="U116" s="104">
        <f t="shared" si="53"/>
        <v>400</v>
      </c>
      <c r="V116" s="104">
        <f t="shared" si="53"/>
        <v>400</v>
      </c>
      <c r="W116" s="104"/>
      <c r="X116" s="104"/>
      <c r="Y116" s="104">
        <f t="shared" si="53"/>
        <v>400</v>
      </c>
      <c r="Z116" s="104">
        <f t="shared" si="53"/>
        <v>400</v>
      </c>
      <c r="AA116" s="104">
        <f t="shared" si="53"/>
        <v>400</v>
      </c>
      <c r="AB116" s="104">
        <f t="shared" si="53"/>
        <v>400</v>
      </c>
      <c r="AC116" s="104">
        <f t="shared" si="53"/>
        <v>400</v>
      </c>
      <c r="AD116" s="104"/>
      <c r="AE116" s="104"/>
      <c r="AF116" s="104">
        <f t="shared" si="53"/>
        <v>400</v>
      </c>
      <c r="AG116" s="104">
        <f t="shared" ref="AG116" si="54">AG114-AG112</f>
        <v>400</v>
      </c>
      <c r="AH116" s="153">
        <f t="shared" si="47"/>
        <v>8800</v>
      </c>
    </row>
    <row r="117" spans="1:35" ht="16.5" thickBot="1" x14ac:dyDescent="0.3">
      <c r="A117" s="292"/>
      <c r="B117" s="303" t="s">
        <v>116</v>
      </c>
      <c r="C117" s="304"/>
      <c r="D117" s="104">
        <f>D98+D100+D102+D104+D106+D108</f>
        <v>0</v>
      </c>
      <c r="E117" s="104">
        <f t="shared" ref="E117:G117" si="55">E98+E100+E102+E104+E106+E108</f>
        <v>0</v>
      </c>
      <c r="F117" s="104">
        <f t="shared" si="55"/>
        <v>0</v>
      </c>
      <c r="G117" s="104">
        <f t="shared" si="55"/>
        <v>0</v>
      </c>
      <c r="H117" s="104">
        <f t="shared" ref="H117:AF117" si="56">H98+H100+H102+H104+H106+H108</f>
        <v>0</v>
      </c>
      <c r="I117" s="104"/>
      <c r="J117" s="104"/>
      <c r="K117" s="104">
        <f t="shared" si="56"/>
        <v>0</v>
      </c>
      <c r="L117" s="104">
        <f t="shared" si="56"/>
        <v>0</v>
      </c>
      <c r="M117" s="104">
        <f t="shared" si="56"/>
        <v>0</v>
      </c>
      <c r="N117" s="104">
        <f t="shared" si="56"/>
        <v>0</v>
      </c>
      <c r="O117" s="104">
        <f t="shared" si="56"/>
        <v>0</v>
      </c>
      <c r="P117" s="104"/>
      <c r="Q117" s="104"/>
      <c r="R117" s="104">
        <f t="shared" si="56"/>
        <v>0</v>
      </c>
      <c r="S117" s="104">
        <f t="shared" si="56"/>
        <v>0</v>
      </c>
      <c r="T117" s="104">
        <f t="shared" si="56"/>
        <v>0</v>
      </c>
      <c r="U117" s="104">
        <f t="shared" si="56"/>
        <v>0</v>
      </c>
      <c r="V117" s="104">
        <f t="shared" si="56"/>
        <v>0</v>
      </c>
      <c r="W117" s="104"/>
      <c r="X117" s="104"/>
      <c r="Y117" s="104">
        <f t="shared" si="56"/>
        <v>0</v>
      </c>
      <c r="Z117" s="104">
        <f t="shared" si="56"/>
        <v>0</v>
      </c>
      <c r="AA117" s="104">
        <f t="shared" si="56"/>
        <v>0</v>
      </c>
      <c r="AB117" s="104">
        <f t="shared" si="56"/>
        <v>0</v>
      </c>
      <c r="AC117" s="104">
        <f t="shared" si="56"/>
        <v>0</v>
      </c>
      <c r="AD117" s="104"/>
      <c r="AE117" s="104"/>
      <c r="AF117" s="104">
        <f t="shared" si="56"/>
        <v>0</v>
      </c>
      <c r="AG117" s="104">
        <f t="shared" ref="AG117" si="57">AG98+AG100+AG102+AG104+AG106+AG108</f>
        <v>0</v>
      </c>
      <c r="AH117" s="149">
        <f t="shared" si="47"/>
        <v>0</v>
      </c>
    </row>
    <row r="118" spans="1:35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166</v>
      </c>
    </row>
    <row r="119" spans="1:35" ht="16.149999999999999" customHeight="1" thickBot="1" x14ac:dyDescent="0.3">
      <c r="A119" s="305" t="s">
        <v>180</v>
      </c>
      <c r="B119" s="310" t="s">
        <v>2</v>
      </c>
      <c r="C119" s="31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 t="shared" ref="AH119:AH140" si="58">SUM(D119:AG119)</f>
        <v>0</v>
      </c>
    </row>
    <row r="120" spans="1:35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 t="shared" si="58"/>
        <v>0</v>
      </c>
    </row>
    <row r="121" spans="1:35" ht="15.75" x14ac:dyDescent="0.25">
      <c r="A121" s="306"/>
      <c r="B121" s="296"/>
      <c r="C121" s="99" t="s">
        <v>103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 t="shared" si="58"/>
        <v>0</v>
      </c>
    </row>
    <row r="122" spans="1:35" ht="15.75" x14ac:dyDescent="0.25">
      <c r="A122" s="306"/>
      <c r="B122" s="296"/>
      <c r="C122" s="99" t="s">
        <v>117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 t="shared" si="58"/>
        <v>0</v>
      </c>
    </row>
    <row r="123" spans="1:35" ht="15.75" x14ac:dyDescent="0.25">
      <c r="A123" s="306"/>
      <c r="B123" s="296"/>
      <c r="C123" s="99" t="s">
        <v>118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 t="shared" si="58"/>
        <v>0</v>
      </c>
    </row>
    <row r="124" spans="1:35" ht="15.75" x14ac:dyDescent="0.25">
      <c r="A124" s="306"/>
      <c r="B124" s="296"/>
      <c r="C124" s="99" t="s">
        <v>104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 t="shared" si="58"/>
        <v>0</v>
      </c>
    </row>
    <row r="125" spans="1:35" ht="15.75" x14ac:dyDescent="0.25">
      <c r="A125" s="306"/>
      <c r="B125" s="296"/>
      <c r="C125" s="99" t="s">
        <v>105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 t="shared" si="58"/>
        <v>0</v>
      </c>
    </row>
    <row r="126" spans="1:35" ht="15.75" x14ac:dyDescent="0.25">
      <c r="A126" s="306"/>
      <c r="B126" s="296"/>
      <c r="C126" s="99" t="s">
        <v>106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 t="shared" si="58"/>
        <v>0</v>
      </c>
    </row>
    <row r="127" spans="1:35" ht="15.75" x14ac:dyDescent="0.25">
      <c r="A127" s="306"/>
      <c r="B127" s="296"/>
      <c r="C127" s="99" t="s">
        <v>107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 t="shared" si="58"/>
        <v>0</v>
      </c>
    </row>
    <row r="128" spans="1:35" ht="15.75" x14ac:dyDescent="0.25">
      <c r="A128" s="306"/>
      <c r="B128" s="296"/>
      <c r="C128" s="99" t="s">
        <v>108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 t="shared" si="58"/>
        <v>0</v>
      </c>
    </row>
    <row r="129" spans="1:38" ht="15.75" x14ac:dyDescent="0.25">
      <c r="A129" s="306"/>
      <c r="B129" s="296"/>
      <c r="C129" s="99" t="s">
        <v>109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 t="shared" si="58"/>
        <v>0</v>
      </c>
    </row>
    <row r="130" spans="1:38" ht="15.75" x14ac:dyDescent="0.25">
      <c r="A130" s="306"/>
      <c r="B130" s="296"/>
      <c r="C130" s="99" t="s">
        <v>110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 t="shared" si="58"/>
        <v>0</v>
      </c>
    </row>
    <row r="131" spans="1:38" ht="15.75" x14ac:dyDescent="0.25">
      <c r="A131" s="306"/>
      <c r="B131" s="296"/>
      <c r="C131" s="99" t="s">
        <v>111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 t="shared" si="58"/>
        <v>0</v>
      </c>
    </row>
    <row r="132" spans="1:38" ht="15.75" x14ac:dyDescent="0.25">
      <c r="A132" s="306"/>
      <c r="B132" s="296"/>
      <c r="C132" s="99" t="s">
        <v>112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 t="shared" si="58"/>
        <v>0</v>
      </c>
    </row>
    <row r="133" spans="1:38" ht="15.75" x14ac:dyDescent="0.25">
      <c r="A133" s="306"/>
      <c r="B133" s="296"/>
      <c r="C133" s="99" t="s">
        <v>113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 t="shared" si="58"/>
        <v>0</v>
      </c>
    </row>
    <row r="134" spans="1:38" ht="16.5" thickBot="1" x14ac:dyDescent="0.3">
      <c r="A134" s="306"/>
      <c r="B134" s="296"/>
      <c r="C134" s="100" t="s">
        <v>114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 t="shared" si="58"/>
        <v>0</v>
      </c>
    </row>
    <row r="135" spans="1:38" ht="18.75" x14ac:dyDescent="0.25">
      <c r="A135" s="306"/>
      <c r="B135" s="297" t="s">
        <v>72</v>
      </c>
      <c r="C135" s="298"/>
      <c r="D135" s="271">
        <f>SUM(D120:D131,D134)</f>
        <v>0</v>
      </c>
      <c r="E135" s="271">
        <f t="shared" ref="E135:AG135" si="59">SUM(E120:E131,E134)</f>
        <v>0</v>
      </c>
      <c r="F135" s="271">
        <f t="shared" si="59"/>
        <v>0</v>
      </c>
      <c r="G135" s="271">
        <f t="shared" si="59"/>
        <v>0</v>
      </c>
      <c r="H135" s="271">
        <f t="shared" si="59"/>
        <v>0</v>
      </c>
      <c r="I135" s="271">
        <f t="shared" si="59"/>
        <v>0</v>
      </c>
      <c r="J135" s="271">
        <f t="shared" si="59"/>
        <v>0</v>
      </c>
      <c r="K135" s="271">
        <f t="shared" si="59"/>
        <v>0</v>
      </c>
      <c r="L135" s="271">
        <f t="shared" si="59"/>
        <v>0</v>
      </c>
      <c r="M135" s="271">
        <f t="shared" si="59"/>
        <v>0</v>
      </c>
      <c r="N135" s="271">
        <f t="shared" si="59"/>
        <v>0</v>
      </c>
      <c r="O135" s="271">
        <f t="shared" si="59"/>
        <v>0</v>
      </c>
      <c r="P135" s="271">
        <f t="shared" si="59"/>
        <v>0</v>
      </c>
      <c r="Q135" s="271">
        <f t="shared" si="59"/>
        <v>0</v>
      </c>
      <c r="R135" s="271">
        <f t="shared" si="59"/>
        <v>0</v>
      </c>
      <c r="S135" s="271">
        <f t="shared" si="59"/>
        <v>0</v>
      </c>
      <c r="T135" s="271">
        <f t="shared" si="59"/>
        <v>0</v>
      </c>
      <c r="U135" s="271">
        <f t="shared" si="59"/>
        <v>0</v>
      </c>
      <c r="V135" s="271">
        <f t="shared" si="59"/>
        <v>0</v>
      </c>
      <c r="W135" s="271">
        <f t="shared" si="59"/>
        <v>0</v>
      </c>
      <c r="X135" s="271">
        <f t="shared" si="59"/>
        <v>0</v>
      </c>
      <c r="Y135" s="271">
        <f t="shared" si="59"/>
        <v>0</v>
      </c>
      <c r="Z135" s="271">
        <f t="shared" si="59"/>
        <v>0</v>
      </c>
      <c r="AA135" s="271">
        <f t="shared" si="59"/>
        <v>0</v>
      </c>
      <c r="AB135" s="271">
        <f t="shared" si="59"/>
        <v>0</v>
      </c>
      <c r="AC135" s="271">
        <f t="shared" si="59"/>
        <v>0</v>
      </c>
      <c r="AD135" s="271">
        <f t="shared" si="59"/>
        <v>0</v>
      </c>
      <c r="AE135" s="271">
        <f t="shared" si="59"/>
        <v>0</v>
      </c>
      <c r="AF135" s="271">
        <f t="shared" si="59"/>
        <v>0</v>
      </c>
      <c r="AG135" s="271">
        <f t="shared" si="59"/>
        <v>0</v>
      </c>
      <c r="AH135" s="150">
        <f t="shared" si="58"/>
        <v>0</v>
      </c>
      <c r="AL135">
        <v>2</v>
      </c>
    </row>
    <row r="136" spans="1:38" ht="18.75" x14ac:dyDescent="0.25">
      <c r="A136" s="306"/>
      <c r="B136" s="299" t="s">
        <v>71</v>
      </c>
      <c r="C136" s="300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 t="shared" si="58"/>
        <v>0</v>
      </c>
    </row>
    <row r="137" spans="1:38" ht="18.75" x14ac:dyDescent="0.25">
      <c r="A137" s="306"/>
      <c r="B137" s="301" t="s">
        <v>115</v>
      </c>
      <c r="C137" s="302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 t="shared" si="58"/>
        <v>8800</v>
      </c>
    </row>
    <row r="138" spans="1:38" ht="18.75" x14ac:dyDescent="0.25">
      <c r="A138" s="306"/>
      <c r="B138" s="301" t="s">
        <v>125</v>
      </c>
      <c r="C138" s="302"/>
      <c r="D138" s="104">
        <f t="shared" ref="D138:F138" si="60">D137-D136</f>
        <v>400</v>
      </c>
      <c r="E138" s="104">
        <f t="shared" si="60"/>
        <v>400</v>
      </c>
      <c r="F138" s="104">
        <f t="shared" si="60"/>
        <v>400</v>
      </c>
      <c r="G138" s="104">
        <f t="shared" ref="G138:AF138" si="61">G137-G136</f>
        <v>400</v>
      </c>
      <c r="H138" s="104">
        <f t="shared" si="61"/>
        <v>400</v>
      </c>
      <c r="I138" s="104"/>
      <c r="J138" s="104"/>
      <c r="K138" s="104">
        <f t="shared" si="61"/>
        <v>400</v>
      </c>
      <c r="L138" s="104">
        <f t="shared" si="61"/>
        <v>400</v>
      </c>
      <c r="M138" s="104">
        <f t="shared" si="61"/>
        <v>400</v>
      </c>
      <c r="N138" s="104">
        <f t="shared" si="61"/>
        <v>400</v>
      </c>
      <c r="O138" s="104">
        <f t="shared" si="61"/>
        <v>400</v>
      </c>
      <c r="P138" s="104"/>
      <c r="Q138" s="104"/>
      <c r="R138" s="104">
        <f t="shared" si="61"/>
        <v>400</v>
      </c>
      <c r="S138" s="104">
        <f t="shared" si="61"/>
        <v>400</v>
      </c>
      <c r="T138" s="104">
        <f t="shared" si="61"/>
        <v>400</v>
      </c>
      <c r="U138" s="104">
        <f t="shared" si="61"/>
        <v>400</v>
      </c>
      <c r="V138" s="104">
        <f t="shared" si="61"/>
        <v>400</v>
      </c>
      <c r="W138" s="104"/>
      <c r="X138" s="104"/>
      <c r="Y138" s="104">
        <f t="shared" si="61"/>
        <v>400</v>
      </c>
      <c r="Z138" s="104">
        <f t="shared" si="61"/>
        <v>400</v>
      </c>
      <c r="AA138" s="104">
        <f t="shared" si="61"/>
        <v>400</v>
      </c>
      <c r="AB138" s="104">
        <f t="shared" si="61"/>
        <v>400</v>
      </c>
      <c r="AC138" s="104">
        <f t="shared" si="61"/>
        <v>400</v>
      </c>
      <c r="AD138" s="104"/>
      <c r="AE138" s="104"/>
      <c r="AF138" s="104">
        <f t="shared" si="61"/>
        <v>400</v>
      </c>
      <c r="AG138" s="104">
        <f t="shared" ref="AG138" si="62">AG137-AG136</f>
        <v>400</v>
      </c>
      <c r="AH138" s="153">
        <f t="shared" si="58"/>
        <v>8800</v>
      </c>
    </row>
    <row r="139" spans="1:38" ht="18.75" x14ac:dyDescent="0.25">
      <c r="A139" s="306"/>
      <c r="B139" s="301" t="s">
        <v>197</v>
      </c>
      <c r="C139" s="302"/>
      <c r="D139" s="104">
        <f t="shared" ref="D139:F139" si="63">D137-D135</f>
        <v>400</v>
      </c>
      <c r="E139" s="104">
        <f t="shared" si="63"/>
        <v>400</v>
      </c>
      <c r="F139" s="104">
        <f t="shared" si="63"/>
        <v>400</v>
      </c>
      <c r="G139" s="104">
        <f t="shared" ref="G139:AF139" si="64">G137-G135</f>
        <v>400</v>
      </c>
      <c r="H139" s="104">
        <f t="shared" si="64"/>
        <v>400</v>
      </c>
      <c r="I139" s="104"/>
      <c r="J139" s="104"/>
      <c r="K139" s="104">
        <f t="shared" si="64"/>
        <v>400</v>
      </c>
      <c r="L139" s="104">
        <f t="shared" si="64"/>
        <v>400</v>
      </c>
      <c r="M139" s="104">
        <f t="shared" si="64"/>
        <v>400</v>
      </c>
      <c r="N139" s="104">
        <f t="shared" si="64"/>
        <v>400</v>
      </c>
      <c r="O139" s="104">
        <f t="shared" si="64"/>
        <v>400</v>
      </c>
      <c r="P139" s="104"/>
      <c r="Q139" s="104"/>
      <c r="R139" s="104">
        <f t="shared" si="64"/>
        <v>400</v>
      </c>
      <c r="S139" s="104">
        <f t="shared" si="64"/>
        <v>400</v>
      </c>
      <c r="T139" s="104">
        <f t="shared" si="64"/>
        <v>400</v>
      </c>
      <c r="U139" s="104">
        <f t="shared" si="64"/>
        <v>400</v>
      </c>
      <c r="V139" s="104">
        <f t="shared" si="64"/>
        <v>400</v>
      </c>
      <c r="W139" s="104"/>
      <c r="X139" s="104"/>
      <c r="Y139" s="104">
        <f t="shared" si="64"/>
        <v>400</v>
      </c>
      <c r="Z139" s="104">
        <f t="shared" si="64"/>
        <v>400</v>
      </c>
      <c r="AA139" s="104">
        <f t="shared" si="64"/>
        <v>400</v>
      </c>
      <c r="AB139" s="104">
        <f t="shared" si="64"/>
        <v>400</v>
      </c>
      <c r="AC139" s="104">
        <f t="shared" si="64"/>
        <v>400</v>
      </c>
      <c r="AD139" s="104"/>
      <c r="AE139" s="104"/>
      <c r="AF139" s="104">
        <f t="shared" si="64"/>
        <v>400</v>
      </c>
      <c r="AG139" s="104">
        <f t="shared" ref="AG139" si="65">AG137-AG135</f>
        <v>400</v>
      </c>
      <c r="AH139" s="153">
        <f t="shared" si="58"/>
        <v>8800</v>
      </c>
    </row>
    <row r="140" spans="1:38" ht="16.5" thickBot="1" x14ac:dyDescent="0.3">
      <c r="A140" s="306"/>
      <c r="B140" s="303" t="s">
        <v>116</v>
      </c>
      <c r="C140" s="304"/>
      <c r="D140" s="104">
        <f t="shared" ref="D140:F140" si="66">D121+D123+D125+D127+D129+D131</f>
        <v>0</v>
      </c>
      <c r="E140" s="104">
        <f t="shared" si="66"/>
        <v>0</v>
      </c>
      <c r="F140" s="104">
        <f t="shared" si="66"/>
        <v>0</v>
      </c>
      <c r="G140" s="104">
        <f t="shared" ref="G140:AF140" si="67">G121+G123+G125+G127+G129+G131</f>
        <v>0</v>
      </c>
      <c r="H140" s="104">
        <f t="shared" si="67"/>
        <v>0</v>
      </c>
      <c r="I140" s="104"/>
      <c r="J140" s="104"/>
      <c r="K140" s="104">
        <f t="shared" si="67"/>
        <v>0</v>
      </c>
      <c r="L140" s="104">
        <f t="shared" si="67"/>
        <v>0</v>
      </c>
      <c r="M140" s="104">
        <f t="shared" si="67"/>
        <v>0</v>
      </c>
      <c r="N140" s="104">
        <f t="shared" si="67"/>
        <v>0</v>
      </c>
      <c r="O140" s="104">
        <f t="shared" si="67"/>
        <v>0</v>
      </c>
      <c r="P140" s="104"/>
      <c r="Q140" s="104"/>
      <c r="R140" s="104">
        <f t="shared" si="67"/>
        <v>0</v>
      </c>
      <c r="S140" s="104">
        <f t="shared" si="67"/>
        <v>0</v>
      </c>
      <c r="T140" s="104">
        <f t="shared" si="67"/>
        <v>0</v>
      </c>
      <c r="U140" s="104">
        <f t="shared" si="67"/>
        <v>0</v>
      </c>
      <c r="V140" s="104">
        <f t="shared" si="67"/>
        <v>0</v>
      </c>
      <c r="W140" s="104"/>
      <c r="X140" s="104"/>
      <c r="Y140" s="104">
        <f t="shared" si="67"/>
        <v>0</v>
      </c>
      <c r="Z140" s="104">
        <f t="shared" si="67"/>
        <v>0</v>
      </c>
      <c r="AA140" s="104">
        <f t="shared" si="67"/>
        <v>0</v>
      </c>
      <c r="AB140" s="104">
        <f t="shared" si="67"/>
        <v>0</v>
      </c>
      <c r="AC140" s="104">
        <f t="shared" si="67"/>
        <v>0</v>
      </c>
      <c r="AD140" s="104"/>
      <c r="AE140" s="104"/>
      <c r="AF140" s="104">
        <f t="shared" si="67"/>
        <v>0</v>
      </c>
      <c r="AG140" s="104">
        <f t="shared" ref="AG140" si="68">AG121+AG123+AG125+AG127+AG129+AG131</f>
        <v>0</v>
      </c>
      <c r="AH140" s="149">
        <f t="shared" si="58"/>
        <v>0</v>
      </c>
    </row>
    <row r="141" spans="1:38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166</v>
      </c>
    </row>
    <row r="142" spans="1:38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 t="shared" ref="AH142:AH163" si="69">SUM(D142:AG142)</f>
        <v>0</v>
      </c>
      <c r="AI142" t="s">
        <v>191</v>
      </c>
    </row>
    <row r="143" spans="1:38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 t="shared" si="69"/>
        <v>0</v>
      </c>
    </row>
    <row r="144" spans="1:38" ht="15.75" x14ac:dyDescent="0.25">
      <c r="A144" s="292"/>
      <c r="B144" s="296"/>
      <c r="C144" s="99" t="s">
        <v>103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 t="shared" si="69"/>
        <v>0</v>
      </c>
    </row>
    <row r="145" spans="1:34" ht="15.75" x14ac:dyDescent="0.25">
      <c r="A145" s="292"/>
      <c r="B145" s="296"/>
      <c r="C145" s="99" t="s">
        <v>117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 t="shared" si="69"/>
        <v>0</v>
      </c>
    </row>
    <row r="146" spans="1:34" ht="15.75" x14ac:dyDescent="0.25">
      <c r="A146" s="292"/>
      <c r="B146" s="296"/>
      <c r="C146" s="99" t="s">
        <v>118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 t="shared" si="69"/>
        <v>0</v>
      </c>
    </row>
    <row r="147" spans="1:34" ht="15.75" x14ac:dyDescent="0.25">
      <c r="A147" s="292"/>
      <c r="B147" s="296"/>
      <c r="C147" s="99" t="s">
        <v>104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 t="shared" si="69"/>
        <v>0</v>
      </c>
    </row>
    <row r="148" spans="1:34" ht="15.75" x14ac:dyDescent="0.25">
      <c r="A148" s="292"/>
      <c r="B148" s="296"/>
      <c r="C148" s="99" t="s">
        <v>105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 t="shared" si="69"/>
        <v>0</v>
      </c>
    </row>
    <row r="149" spans="1:34" ht="15.75" x14ac:dyDescent="0.25">
      <c r="A149" s="292"/>
      <c r="B149" s="296"/>
      <c r="C149" s="99" t="s">
        <v>106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 t="shared" si="69"/>
        <v>0</v>
      </c>
    </row>
    <row r="150" spans="1:34" ht="15.75" x14ac:dyDescent="0.25">
      <c r="A150" s="292"/>
      <c r="B150" s="296"/>
      <c r="C150" s="99" t="s">
        <v>107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 t="shared" si="69"/>
        <v>0</v>
      </c>
    </row>
    <row r="151" spans="1:34" ht="15.75" x14ac:dyDescent="0.25">
      <c r="A151" s="292"/>
      <c r="B151" s="296"/>
      <c r="C151" s="99" t="s">
        <v>108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 t="shared" si="69"/>
        <v>0</v>
      </c>
    </row>
    <row r="152" spans="1:34" ht="15.75" x14ac:dyDescent="0.25">
      <c r="A152" s="292"/>
      <c r="B152" s="296"/>
      <c r="C152" s="99" t="s">
        <v>109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 t="shared" si="69"/>
        <v>0</v>
      </c>
    </row>
    <row r="153" spans="1:34" ht="15.75" x14ac:dyDescent="0.25">
      <c r="A153" s="292"/>
      <c r="B153" s="296"/>
      <c r="C153" s="99" t="s">
        <v>110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 t="shared" si="69"/>
        <v>0</v>
      </c>
    </row>
    <row r="154" spans="1:34" ht="15.75" x14ac:dyDescent="0.25">
      <c r="A154" s="292"/>
      <c r="B154" s="296"/>
      <c r="C154" s="99" t="s">
        <v>111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 t="shared" si="69"/>
        <v>0</v>
      </c>
    </row>
    <row r="155" spans="1:34" ht="15.75" x14ac:dyDescent="0.25">
      <c r="A155" s="292"/>
      <c r="B155" s="296"/>
      <c r="C155" s="99" t="s">
        <v>112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 t="shared" si="69"/>
        <v>0</v>
      </c>
    </row>
    <row r="156" spans="1:34" ht="15.75" x14ac:dyDescent="0.25">
      <c r="A156" s="292"/>
      <c r="B156" s="296"/>
      <c r="C156" s="99" t="s">
        <v>113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 t="shared" si="69"/>
        <v>0</v>
      </c>
    </row>
    <row r="157" spans="1:34" ht="16.5" thickBot="1" x14ac:dyDescent="0.3">
      <c r="A157" s="292"/>
      <c r="B157" s="296"/>
      <c r="C157" s="100" t="s">
        <v>114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 t="shared" si="69"/>
        <v>0</v>
      </c>
    </row>
    <row r="158" spans="1:34" ht="18.75" x14ac:dyDescent="0.25">
      <c r="A158" s="292"/>
      <c r="B158" s="297" t="s">
        <v>72</v>
      </c>
      <c r="C158" s="298"/>
      <c r="D158" s="271">
        <f>SUM(D143:D154,D157)</f>
        <v>0</v>
      </c>
      <c r="E158" s="271">
        <f t="shared" ref="E158:AG158" si="70">SUM(E143:E154,E157)</f>
        <v>0</v>
      </c>
      <c r="F158" s="271">
        <f t="shared" si="70"/>
        <v>0</v>
      </c>
      <c r="G158" s="271">
        <f t="shared" si="70"/>
        <v>0</v>
      </c>
      <c r="H158" s="271">
        <f t="shared" si="70"/>
        <v>0</v>
      </c>
      <c r="I158" s="271">
        <f t="shared" si="70"/>
        <v>0</v>
      </c>
      <c r="J158" s="271">
        <f t="shared" si="70"/>
        <v>0</v>
      </c>
      <c r="K158" s="271">
        <f t="shared" si="70"/>
        <v>0</v>
      </c>
      <c r="L158" s="271">
        <f t="shared" si="70"/>
        <v>0</v>
      </c>
      <c r="M158" s="271">
        <f t="shared" si="70"/>
        <v>0</v>
      </c>
      <c r="N158" s="271">
        <f t="shared" si="70"/>
        <v>0</v>
      </c>
      <c r="O158" s="271">
        <f t="shared" si="70"/>
        <v>0</v>
      </c>
      <c r="P158" s="271">
        <f t="shared" si="70"/>
        <v>0</v>
      </c>
      <c r="Q158" s="271">
        <f t="shared" si="70"/>
        <v>0</v>
      </c>
      <c r="R158" s="271">
        <f t="shared" si="70"/>
        <v>0</v>
      </c>
      <c r="S158" s="271">
        <f t="shared" si="70"/>
        <v>0</v>
      </c>
      <c r="T158" s="271">
        <f t="shared" si="70"/>
        <v>0</v>
      </c>
      <c r="U158" s="271">
        <f t="shared" si="70"/>
        <v>0</v>
      </c>
      <c r="V158" s="271">
        <f t="shared" si="70"/>
        <v>0</v>
      </c>
      <c r="W158" s="271">
        <f t="shared" si="70"/>
        <v>0</v>
      </c>
      <c r="X158" s="271">
        <f t="shared" si="70"/>
        <v>0</v>
      </c>
      <c r="Y158" s="271">
        <f t="shared" si="70"/>
        <v>0</v>
      </c>
      <c r="Z158" s="271">
        <f t="shared" si="70"/>
        <v>0</v>
      </c>
      <c r="AA158" s="271">
        <f t="shared" si="70"/>
        <v>0</v>
      </c>
      <c r="AB158" s="271">
        <f t="shared" si="70"/>
        <v>0</v>
      </c>
      <c r="AC158" s="271">
        <f t="shared" si="70"/>
        <v>0</v>
      </c>
      <c r="AD158" s="271">
        <f t="shared" si="70"/>
        <v>0</v>
      </c>
      <c r="AE158" s="271">
        <f t="shared" si="70"/>
        <v>0</v>
      </c>
      <c r="AF158" s="271">
        <f t="shared" si="70"/>
        <v>0</v>
      </c>
      <c r="AG158" s="271">
        <f t="shared" si="70"/>
        <v>0</v>
      </c>
      <c r="AH158" s="150">
        <f t="shared" si="69"/>
        <v>0</v>
      </c>
    </row>
    <row r="159" spans="1:34" ht="18.75" x14ac:dyDescent="0.25">
      <c r="A159" s="292"/>
      <c r="B159" s="299" t="s">
        <v>71</v>
      </c>
      <c r="C159" s="300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 t="shared" si="69"/>
        <v>0</v>
      </c>
    </row>
    <row r="160" spans="1:34" ht="18.75" x14ac:dyDescent="0.25">
      <c r="A160" s="292"/>
      <c r="B160" s="301" t="s">
        <v>115</v>
      </c>
      <c r="C160" s="302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 t="shared" si="69"/>
        <v>8800</v>
      </c>
    </row>
    <row r="161" spans="1:35" ht="18.75" x14ac:dyDescent="0.25">
      <c r="A161" s="292"/>
      <c r="B161" s="301" t="s">
        <v>125</v>
      </c>
      <c r="C161" s="302"/>
      <c r="D161" s="104">
        <f>D160-D159</f>
        <v>400</v>
      </c>
      <c r="E161" s="104">
        <f t="shared" ref="E161:G161" si="71">E160-E159</f>
        <v>400</v>
      </c>
      <c r="F161" s="104">
        <f t="shared" si="71"/>
        <v>400</v>
      </c>
      <c r="G161" s="104">
        <f t="shared" si="71"/>
        <v>400</v>
      </c>
      <c r="H161" s="104">
        <f t="shared" ref="H161:AF161" si="72">H160-H159</f>
        <v>400</v>
      </c>
      <c r="I161" s="104"/>
      <c r="J161" s="104"/>
      <c r="K161" s="104">
        <f t="shared" si="72"/>
        <v>400</v>
      </c>
      <c r="L161" s="104">
        <f t="shared" si="72"/>
        <v>400</v>
      </c>
      <c r="M161" s="104">
        <f t="shared" si="72"/>
        <v>400</v>
      </c>
      <c r="N161" s="104">
        <f t="shared" si="72"/>
        <v>400</v>
      </c>
      <c r="O161" s="104">
        <f t="shared" si="72"/>
        <v>400</v>
      </c>
      <c r="P161" s="104"/>
      <c r="Q161" s="104"/>
      <c r="R161" s="104">
        <f t="shared" si="72"/>
        <v>400</v>
      </c>
      <c r="S161" s="104">
        <f t="shared" si="72"/>
        <v>400</v>
      </c>
      <c r="T161" s="104">
        <f t="shared" si="72"/>
        <v>400</v>
      </c>
      <c r="U161" s="104">
        <f t="shared" si="72"/>
        <v>400</v>
      </c>
      <c r="V161" s="104">
        <f t="shared" si="72"/>
        <v>400</v>
      </c>
      <c r="W161" s="104"/>
      <c r="X161" s="104"/>
      <c r="Y161" s="104">
        <f t="shared" si="72"/>
        <v>400</v>
      </c>
      <c r="Z161" s="104">
        <f t="shared" si="72"/>
        <v>400</v>
      </c>
      <c r="AA161" s="104">
        <f t="shared" si="72"/>
        <v>400</v>
      </c>
      <c r="AB161" s="104">
        <f t="shared" si="72"/>
        <v>400</v>
      </c>
      <c r="AC161" s="104">
        <f t="shared" si="72"/>
        <v>400</v>
      </c>
      <c r="AD161" s="104"/>
      <c r="AE161" s="104"/>
      <c r="AF161" s="104">
        <f t="shared" si="72"/>
        <v>400</v>
      </c>
      <c r="AG161" s="104">
        <f t="shared" ref="AG161" si="73">AG160-AG159</f>
        <v>400</v>
      </c>
      <c r="AH161" s="153">
        <f t="shared" si="69"/>
        <v>8800</v>
      </c>
    </row>
    <row r="162" spans="1:35" ht="18.75" x14ac:dyDescent="0.25">
      <c r="A162" s="292"/>
      <c r="B162" s="301" t="s">
        <v>197</v>
      </c>
      <c r="C162" s="302"/>
      <c r="D162" s="104">
        <f>D160-D158</f>
        <v>400</v>
      </c>
      <c r="E162" s="104">
        <f t="shared" ref="E162:G162" si="74">E160-E158</f>
        <v>400</v>
      </c>
      <c r="F162" s="104">
        <f t="shared" si="74"/>
        <v>400</v>
      </c>
      <c r="G162" s="104">
        <f t="shared" si="74"/>
        <v>400</v>
      </c>
      <c r="H162" s="104">
        <f t="shared" ref="H162:AF162" si="75">H160-H158</f>
        <v>400</v>
      </c>
      <c r="I162" s="104"/>
      <c r="J162" s="104"/>
      <c r="K162" s="104">
        <f t="shared" si="75"/>
        <v>400</v>
      </c>
      <c r="L162" s="104">
        <f t="shared" si="75"/>
        <v>400</v>
      </c>
      <c r="M162" s="104">
        <f t="shared" si="75"/>
        <v>400</v>
      </c>
      <c r="N162" s="104">
        <f t="shared" si="75"/>
        <v>400</v>
      </c>
      <c r="O162" s="104">
        <f t="shared" si="75"/>
        <v>400</v>
      </c>
      <c r="P162" s="104"/>
      <c r="Q162" s="104"/>
      <c r="R162" s="104">
        <f t="shared" si="75"/>
        <v>400</v>
      </c>
      <c r="S162" s="104">
        <f t="shared" si="75"/>
        <v>400</v>
      </c>
      <c r="T162" s="104">
        <f t="shared" si="75"/>
        <v>400</v>
      </c>
      <c r="U162" s="104">
        <f t="shared" si="75"/>
        <v>400</v>
      </c>
      <c r="V162" s="104">
        <f t="shared" si="75"/>
        <v>400</v>
      </c>
      <c r="W162" s="104"/>
      <c r="X162" s="104"/>
      <c r="Y162" s="104">
        <f t="shared" si="75"/>
        <v>400</v>
      </c>
      <c r="Z162" s="104">
        <f t="shared" si="75"/>
        <v>400</v>
      </c>
      <c r="AA162" s="104">
        <f t="shared" si="75"/>
        <v>400</v>
      </c>
      <c r="AB162" s="104">
        <f t="shared" si="75"/>
        <v>400</v>
      </c>
      <c r="AC162" s="104">
        <f t="shared" si="75"/>
        <v>400</v>
      </c>
      <c r="AD162" s="104"/>
      <c r="AE162" s="104"/>
      <c r="AF162" s="104">
        <f t="shared" si="75"/>
        <v>400</v>
      </c>
      <c r="AG162" s="104">
        <f t="shared" ref="AG162" si="76">AG160-AG158</f>
        <v>400</v>
      </c>
      <c r="AH162" s="153">
        <f t="shared" si="69"/>
        <v>8800</v>
      </c>
    </row>
    <row r="163" spans="1:35" ht="16.5" thickBot="1" x14ac:dyDescent="0.3">
      <c r="A163" s="292"/>
      <c r="B163" s="303" t="s">
        <v>116</v>
      </c>
      <c r="C163" s="304"/>
      <c r="D163" s="104">
        <f>D144+D146+D148+D150+D152+D154</f>
        <v>0</v>
      </c>
      <c r="E163" s="104">
        <f t="shared" ref="E163:G163" si="77">E144+E146+E148+E150+E152+E154</f>
        <v>0</v>
      </c>
      <c r="F163" s="104">
        <f t="shared" si="77"/>
        <v>0</v>
      </c>
      <c r="G163" s="104">
        <f t="shared" si="77"/>
        <v>0</v>
      </c>
      <c r="H163" s="104">
        <f t="shared" ref="H163:AF163" si="78">H144+H146+H148+H150+H152+H154</f>
        <v>0</v>
      </c>
      <c r="I163" s="104"/>
      <c r="J163" s="104"/>
      <c r="K163" s="104">
        <f t="shared" si="78"/>
        <v>0</v>
      </c>
      <c r="L163" s="104">
        <f t="shared" si="78"/>
        <v>0</v>
      </c>
      <c r="M163" s="104">
        <f t="shared" si="78"/>
        <v>0</v>
      </c>
      <c r="N163" s="104">
        <f t="shared" si="78"/>
        <v>0</v>
      </c>
      <c r="O163" s="104">
        <f t="shared" si="78"/>
        <v>0</v>
      </c>
      <c r="P163" s="104"/>
      <c r="Q163" s="104"/>
      <c r="R163" s="104">
        <f t="shared" si="78"/>
        <v>0</v>
      </c>
      <c r="S163" s="104">
        <f t="shared" si="78"/>
        <v>0</v>
      </c>
      <c r="T163" s="104">
        <f t="shared" si="78"/>
        <v>0</v>
      </c>
      <c r="U163" s="104">
        <f t="shared" si="78"/>
        <v>0</v>
      </c>
      <c r="V163" s="104">
        <f t="shared" si="78"/>
        <v>0</v>
      </c>
      <c r="W163" s="104"/>
      <c r="X163" s="104"/>
      <c r="Y163" s="104">
        <f t="shared" si="78"/>
        <v>0</v>
      </c>
      <c r="Z163" s="104">
        <f t="shared" si="78"/>
        <v>0</v>
      </c>
      <c r="AA163" s="104">
        <f t="shared" si="78"/>
        <v>0</v>
      </c>
      <c r="AB163" s="104">
        <f t="shared" si="78"/>
        <v>0</v>
      </c>
      <c r="AC163" s="104">
        <f t="shared" si="78"/>
        <v>0</v>
      </c>
      <c r="AD163" s="104"/>
      <c r="AE163" s="104"/>
      <c r="AF163" s="104">
        <f t="shared" si="78"/>
        <v>0</v>
      </c>
      <c r="AG163" s="104">
        <f t="shared" ref="AG163" si="79">AG144+AG146+AG148+AG150+AG152+AG154</f>
        <v>0</v>
      </c>
      <c r="AH163" s="149">
        <f t="shared" si="69"/>
        <v>0</v>
      </c>
    </row>
    <row r="164" spans="1:35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166</v>
      </c>
    </row>
    <row r="165" spans="1:35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 t="shared" ref="AH165:AH186" si="80">SUM(D165:AG165)</f>
        <v>0</v>
      </c>
      <c r="AI165" s="13" t="s">
        <v>170</v>
      </c>
    </row>
    <row r="166" spans="1:35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 t="shared" si="80"/>
        <v>0</v>
      </c>
    </row>
    <row r="167" spans="1:35" ht="15.75" x14ac:dyDescent="0.25">
      <c r="A167" s="313"/>
      <c r="B167" s="296"/>
      <c r="C167" s="99" t="s">
        <v>103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 t="shared" si="80"/>
        <v>0</v>
      </c>
    </row>
    <row r="168" spans="1:35" ht="15.75" x14ac:dyDescent="0.25">
      <c r="A168" s="313"/>
      <c r="B168" s="296"/>
      <c r="C168" s="99" t="s">
        <v>117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 t="shared" si="80"/>
        <v>0</v>
      </c>
    </row>
    <row r="169" spans="1:35" ht="15.75" x14ac:dyDescent="0.25">
      <c r="A169" s="313"/>
      <c r="B169" s="296"/>
      <c r="C169" s="99" t="s">
        <v>118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 t="shared" si="80"/>
        <v>0</v>
      </c>
    </row>
    <row r="170" spans="1:35" ht="15.75" x14ac:dyDescent="0.25">
      <c r="A170" s="313"/>
      <c r="B170" s="296"/>
      <c r="C170" s="99" t="s">
        <v>104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 t="shared" si="80"/>
        <v>0</v>
      </c>
    </row>
    <row r="171" spans="1:35" ht="15.75" x14ac:dyDescent="0.25">
      <c r="A171" s="313"/>
      <c r="B171" s="296"/>
      <c r="C171" s="99" t="s">
        <v>105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 t="shared" si="80"/>
        <v>0</v>
      </c>
    </row>
    <row r="172" spans="1:35" ht="15.75" x14ac:dyDescent="0.25">
      <c r="A172" s="313"/>
      <c r="B172" s="296"/>
      <c r="C172" s="99" t="s">
        <v>106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 t="shared" si="80"/>
        <v>0</v>
      </c>
    </row>
    <row r="173" spans="1:35" ht="15.75" x14ac:dyDescent="0.25">
      <c r="A173" s="313"/>
      <c r="B173" s="296"/>
      <c r="C173" s="99" t="s">
        <v>107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 t="shared" si="80"/>
        <v>0</v>
      </c>
    </row>
    <row r="174" spans="1:35" ht="15.75" x14ac:dyDescent="0.25">
      <c r="A174" s="313"/>
      <c r="B174" s="296"/>
      <c r="C174" s="99" t="s">
        <v>108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 t="shared" si="80"/>
        <v>0</v>
      </c>
    </row>
    <row r="175" spans="1:35" ht="15.75" x14ac:dyDescent="0.25">
      <c r="A175" s="313"/>
      <c r="B175" s="296"/>
      <c r="C175" s="99" t="s">
        <v>109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 t="shared" si="80"/>
        <v>0</v>
      </c>
    </row>
    <row r="176" spans="1:35" ht="15.75" x14ac:dyDescent="0.25">
      <c r="A176" s="313"/>
      <c r="B176" s="296"/>
      <c r="C176" s="99" t="s">
        <v>110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 t="shared" si="80"/>
        <v>0</v>
      </c>
    </row>
    <row r="177" spans="1:35" ht="15.75" x14ac:dyDescent="0.25">
      <c r="A177" s="313"/>
      <c r="B177" s="296"/>
      <c r="C177" s="99" t="s">
        <v>111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 t="shared" si="80"/>
        <v>0</v>
      </c>
    </row>
    <row r="178" spans="1:35" ht="15.75" x14ac:dyDescent="0.25">
      <c r="A178" s="313"/>
      <c r="B178" s="296"/>
      <c r="C178" s="99" t="s">
        <v>112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 t="shared" si="80"/>
        <v>0</v>
      </c>
    </row>
    <row r="179" spans="1:35" ht="15.75" x14ac:dyDescent="0.25">
      <c r="A179" s="313"/>
      <c r="B179" s="296"/>
      <c r="C179" s="99" t="s">
        <v>113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 t="shared" si="80"/>
        <v>0</v>
      </c>
    </row>
    <row r="180" spans="1:35" ht="16.5" thickBot="1" x14ac:dyDescent="0.3">
      <c r="A180" s="313"/>
      <c r="B180" s="296"/>
      <c r="C180" s="100" t="s">
        <v>114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 t="shared" si="80"/>
        <v>0</v>
      </c>
    </row>
    <row r="181" spans="1:35" ht="18.75" x14ac:dyDescent="0.25">
      <c r="A181" s="313"/>
      <c r="B181" s="297" t="s">
        <v>72</v>
      </c>
      <c r="C181" s="298"/>
      <c r="D181" s="271">
        <f>SUM(D166:D177,D180)</f>
        <v>0</v>
      </c>
      <c r="E181" s="271">
        <f t="shared" ref="E181:AG181" si="81">SUM(E166:E177,E180)</f>
        <v>0</v>
      </c>
      <c r="F181" s="271">
        <f t="shared" si="81"/>
        <v>0</v>
      </c>
      <c r="G181" s="271">
        <f t="shared" si="81"/>
        <v>0</v>
      </c>
      <c r="H181" s="271">
        <f t="shared" si="81"/>
        <v>0</v>
      </c>
      <c r="I181" s="271">
        <f t="shared" si="81"/>
        <v>0</v>
      </c>
      <c r="J181" s="271">
        <f t="shared" si="81"/>
        <v>0</v>
      </c>
      <c r="K181" s="271">
        <f t="shared" si="81"/>
        <v>0</v>
      </c>
      <c r="L181" s="271">
        <f t="shared" si="81"/>
        <v>0</v>
      </c>
      <c r="M181" s="271">
        <f t="shared" si="81"/>
        <v>0</v>
      </c>
      <c r="N181" s="271">
        <f t="shared" si="81"/>
        <v>0</v>
      </c>
      <c r="O181" s="271">
        <f t="shared" si="81"/>
        <v>0</v>
      </c>
      <c r="P181" s="271">
        <f t="shared" si="81"/>
        <v>0</v>
      </c>
      <c r="Q181" s="271">
        <f t="shared" si="81"/>
        <v>0</v>
      </c>
      <c r="R181" s="271">
        <f t="shared" si="81"/>
        <v>0</v>
      </c>
      <c r="S181" s="271">
        <f t="shared" si="81"/>
        <v>0</v>
      </c>
      <c r="T181" s="271">
        <f t="shared" si="81"/>
        <v>0</v>
      </c>
      <c r="U181" s="271">
        <f t="shared" si="81"/>
        <v>0</v>
      </c>
      <c r="V181" s="271">
        <f t="shared" si="81"/>
        <v>0</v>
      </c>
      <c r="W181" s="271">
        <f t="shared" si="81"/>
        <v>0</v>
      </c>
      <c r="X181" s="271">
        <f t="shared" si="81"/>
        <v>0</v>
      </c>
      <c r="Y181" s="271">
        <f t="shared" si="81"/>
        <v>0</v>
      </c>
      <c r="Z181" s="271">
        <f t="shared" si="81"/>
        <v>0</v>
      </c>
      <c r="AA181" s="271">
        <f t="shared" si="81"/>
        <v>0</v>
      </c>
      <c r="AB181" s="271">
        <f t="shared" si="81"/>
        <v>0</v>
      </c>
      <c r="AC181" s="271">
        <f t="shared" si="81"/>
        <v>0</v>
      </c>
      <c r="AD181" s="271">
        <f t="shared" si="81"/>
        <v>0</v>
      </c>
      <c r="AE181" s="271">
        <f t="shared" si="81"/>
        <v>0</v>
      </c>
      <c r="AF181" s="271">
        <f t="shared" si="81"/>
        <v>0</v>
      </c>
      <c r="AG181" s="271">
        <f t="shared" si="81"/>
        <v>0</v>
      </c>
      <c r="AH181" s="150">
        <f t="shared" si="80"/>
        <v>0</v>
      </c>
    </row>
    <row r="182" spans="1:35" ht="18.75" x14ac:dyDescent="0.25">
      <c r="A182" s="313"/>
      <c r="B182" s="299" t="s">
        <v>71</v>
      </c>
      <c r="C182" s="300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 t="shared" si="80"/>
        <v>0</v>
      </c>
    </row>
    <row r="183" spans="1:35" ht="18.75" x14ac:dyDescent="0.25">
      <c r="A183" s="313"/>
      <c r="B183" s="301" t="s">
        <v>115</v>
      </c>
      <c r="C183" s="302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 t="shared" si="80"/>
        <v>8800</v>
      </c>
    </row>
    <row r="184" spans="1:35" ht="18.75" x14ac:dyDescent="0.25">
      <c r="A184" s="313"/>
      <c r="B184" s="301" t="s">
        <v>125</v>
      </c>
      <c r="C184" s="302"/>
      <c r="D184" s="104">
        <f>D183-D182</f>
        <v>400</v>
      </c>
      <c r="E184" s="104">
        <f t="shared" ref="E184:G184" si="82">E183-E182</f>
        <v>400</v>
      </c>
      <c r="F184" s="104">
        <f t="shared" si="82"/>
        <v>400</v>
      </c>
      <c r="G184" s="104">
        <f t="shared" si="82"/>
        <v>400</v>
      </c>
      <c r="H184" s="104">
        <f t="shared" ref="H184:AF184" si="83">H183-H182</f>
        <v>400</v>
      </c>
      <c r="I184" s="104"/>
      <c r="J184" s="104"/>
      <c r="K184" s="104">
        <f t="shared" si="83"/>
        <v>400</v>
      </c>
      <c r="L184" s="104">
        <f t="shared" si="83"/>
        <v>400</v>
      </c>
      <c r="M184" s="104">
        <f t="shared" si="83"/>
        <v>400</v>
      </c>
      <c r="N184" s="104">
        <f t="shared" si="83"/>
        <v>400</v>
      </c>
      <c r="O184" s="104">
        <f t="shared" si="83"/>
        <v>400</v>
      </c>
      <c r="P184" s="104"/>
      <c r="Q184" s="104"/>
      <c r="R184" s="104">
        <f t="shared" si="83"/>
        <v>400</v>
      </c>
      <c r="S184" s="104">
        <f t="shared" si="83"/>
        <v>400</v>
      </c>
      <c r="T184" s="104">
        <f t="shared" si="83"/>
        <v>400</v>
      </c>
      <c r="U184" s="104">
        <f t="shared" si="83"/>
        <v>400</v>
      </c>
      <c r="V184" s="104">
        <f t="shared" si="83"/>
        <v>400</v>
      </c>
      <c r="W184" s="104"/>
      <c r="X184" s="104"/>
      <c r="Y184" s="104">
        <f t="shared" si="83"/>
        <v>400</v>
      </c>
      <c r="Z184" s="104">
        <f t="shared" si="83"/>
        <v>400</v>
      </c>
      <c r="AA184" s="104">
        <f t="shared" si="83"/>
        <v>400</v>
      </c>
      <c r="AB184" s="104">
        <f t="shared" si="83"/>
        <v>400</v>
      </c>
      <c r="AC184" s="104">
        <f t="shared" si="83"/>
        <v>400</v>
      </c>
      <c r="AD184" s="104"/>
      <c r="AE184" s="104"/>
      <c r="AF184" s="104">
        <f t="shared" si="83"/>
        <v>400</v>
      </c>
      <c r="AG184" s="104">
        <f t="shared" ref="AG184" si="84">AG183-AG182</f>
        <v>400</v>
      </c>
      <c r="AH184" s="153">
        <f t="shared" si="80"/>
        <v>8800</v>
      </c>
    </row>
    <row r="185" spans="1:35" ht="18.75" x14ac:dyDescent="0.25">
      <c r="A185" s="313"/>
      <c r="B185" s="301" t="s">
        <v>197</v>
      </c>
      <c r="C185" s="302"/>
      <c r="D185" s="104">
        <f>D183-D181</f>
        <v>400</v>
      </c>
      <c r="E185" s="104">
        <f t="shared" ref="E185:G185" si="85">E183-E181</f>
        <v>400</v>
      </c>
      <c r="F185" s="104">
        <f t="shared" si="85"/>
        <v>400</v>
      </c>
      <c r="G185" s="104">
        <f t="shared" si="85"/>
        <v>400</v>
      </c>
      <c r="H185" s="104">
        <f t="shared" ref="H185:AF185" si="86">H183-H181</f>
        <v>400</v>
      </c>
      <c r="I185" s="104"/>
      <c r="J185" s="104"/>
      <c r="K185" s="104">
        <f t="shared" si="86"/>
        <v>400</v>
      </c>
      <c r="L185" s="104">
        <f t="shared" si="86"/>
        <v>400</v>
      </c>
      <c r="M185" s="104">
        <f t="shared" si="86"/>
        <v>400</v>
      </c>
      <c r="N185" s="104">
        <f t="shared" si="86"/>
        <v>400</v>
      </c>
      <c r="O185" s="104">
        <f t="shared" si="86"/>
        <v>400</v>
      </c>
      <c r="P185" s="104"/>
      <c r="Q185" s="104"/>
      <c r="R185" s="104">
        <f t="shared" si="86"/>
        <v>400</v>
      </c>
      <c r="S185" s="104">
        <f t="shared" si="86"/>
        <v>400</v>
      </c>
      <c r="T185" s="104">
        <f t="shared" si="86"/>
        <v>400</v>
      </c>
      <c r="U185" s="104">
        <f t="shared" si="86"/>
        <v>400</v>
      </c>
      <c r="V185" s="104">
        <f t="shared" si="86"/>
        <v>400</v>
      </c>
      <c r="W185" s="104"/>
      <c r="X185" s="104"/>
      <c r="Y185" s="104">
        <f t="shared" si="86"/>
        <v>400</v>
      </c>
      <c r="Z185" s="104">
        <f t="shared" si="86"/>
        <v>400</v>
      </c>
      <c r="AA185" s="104">
        <f t="shared" si="86"/>
        <v>400</v>
      </c>
      <c r="AB185" s="104">
        <f t="shared" si="86"/>
        <v>400</v>
      </c>
      <c r="AC185" s="104">
        <f t="shared" si="86"/>
        <v>400</v>
      </c>
      <c r="AD185" s="104"/>
      <c r="AE185" s="104"/>
      <c r="AF185" s="104">
        <f t="shared" si="86"/>
        <v>400</v>
      </c>
      <c r="AG185" s="104">
        <f t="shared" ref="AG185" si="87">AG183-AG181</f>
        <v>400</v>
      </c>
      <c r="AH185" s="153">
        <f t="shared" si="80"/>
        <v>8800</v>
      </c>
    </row>
    <row r="186" spans="1:35" ht="16.5" thickBot="1" x14ac:dyDescent="0.3">
      <c r="A186" s="313"/>
      <c r="B186" s="303" t="s">
        <v>116</v>
      </c>
      <c r="C186" s="304"/>
      <c r="D186" s="104">
        <f>D167+D169+D171+D173+D175+D177</f>
        <v>0</v>
      </c>
      <c r="E186" s="104">
        <f t="shared" ref="E186:G186" si="88">E167+E169+E171+E173+E175+E177</f>
        <v>0</v>
      </c>
      <c r="F186" s="104">
        <f t="shared" si="88"/>
        <v>0</v>
      </c>
      <c r="G186" s="104">
        <f t="shared" si="88"/>
        <v>0</v>
      </c>
      <c r="H186" s="104">
        <f t="shared" ref="H186:AF186" si="89">H167+H169+H171+H173+H175+H177</f>
        <v>0</v>
      </c>
      <c r="I186" s="104"/>
      <c r="J186" s="104"/>
      <c r="K186" s="104">
        <f t="shared" si="89"/>
        <v>0</v>
      </c>
      <c r="L186" s="104">
        <f t="shared" si="89"/>
        <v>0</v>
      </c>
      <c r="M186" s="104">
        <f t="shared" si="89"/>
        <v>0</v>
      </c>
      <c r="N186" s="104">
        <f t="shared" si="89"/>
        <v>0</v>
      </c>
      <c r="O186" s="104">
        <f t="shared" si="89"/>
        <v>0</v>
      </c>
      <c r="P186" s="104"/>
      <c r="Q186" s="104"/>
      <c r="R186" s="104">
        <f t="shared" si="89"/>
        <v>0</v>
      </c>
      <c r="S186" s="104">
        <f t="shared" si="89"/>
        <v>0</v>
      </c>
      <c r="T186" s="104">
        <f t="shared" si="89"/>
        <v>0</v>
      </c>
      <c r="U186" s="104">
        <f t="shared" si="89"/>
        <v>0</v>
      </c>
      <c r="V186" s="104">
        <f t="shared" si="89"/>
        <v>0</v>
      </c>
      <c r="W186" s="104"/>
      <c r="X186" s="104"/>
      <c r="Y186" s="104">
        <f t="shared" si="89"/>
        <v>0</v>
      </c>
      <c r="Z186" s="104">
        <f t="shared" si="89"/>
        <v>0</v>
      </c>
      <c r="AA186" s="104">
        <f t="shared" si="89"/>
        <v>0</v>
      </c>
      <c r="AB186" s="104">
        <f t="shared" si="89"/>
        <v>0</v>
      </c>
      <c r="AC186" s="104">
        <f t="shared" si="89"/>
        <v>0</v>
      </c>
      <c r="AD186" s="104"/>
      <c r="AE186" s="104"/>
      <c r="AF186" s="104">
        <f t="shared" si="89"/>
        <v>0</v>
      </c>
      <c r="AG186" s="104">
        <f t="shared" ref="AG186" si="90">AG167+AG169+AG171+AG173+AG175+AG177</f>
        <v>0</v>
      </c>
      <c r="AH186" s="149">
        <f t="shared" si="80"/>
        <v>0</v>
      </c>
    </row>
    <row r="187" spans="1:35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166</v>
      </c>
    </row>
    <row r="188" spans="1:35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 t="shared" ref="AH188:AH209" si="91">SUM(D188:AG188)</f>
        <v>0</v>
      </c>
    </row>
    <row r="189" spans="1:35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 t="shared" si="91"/>
        <v>0</v>
      </c>
    </row>
    <row r="190" spans="1:35" ht="15.75" x14ac:dyDescent="0.25">
      <c r="A190" s="315"/>
      <c r="B190" s="296"/>
      <c r="C190" s="99" t="s">
        <v>103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 t="shared" si="91"/>
        <v>0</v>
      </c>
    </row>
    <row r="191" spans="1:35" ht="15.75" x14ac:dyDescent="0.25">
      <c r="A191" s="315"/>
      <c r="B191" s="296"/>
      <c r="C191" s="99" t="s">
        <v>117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 t="shared" si="91"/>
        <v>0</v>
      </c>
    </row>
    <row r="192" spans="1:35" ht="15.75" x14ac:dyDescent="0.25">
      <c r="A192" s="315"/>
      <c r="B192" s="296"/>
      <c r="C192" s="99" t="s">
        <v>118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 t="shared" si="91"/>
        <v>0</v>
      </c>
    </row>
    <row r="193" spans="1:34" ht="15.75" x14ac:dyDescent="0.25">
      <c r="A193" s="315"/>
      <c r="B193" s="296"/>
      <c r="C193" s="99" t="s">
        <v>104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 t="shared" si="91"/>
        <v>0</v>
      </c>
    </row>
    <row r="194" spans="1:34" ht="15.75" x14ac:dyDescent="0.25">
      <c r="A194" s="315"/>
      <c r="B194" s="296"/>
      <c r="C194" s="99" t="s">
        <v>105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 t="shared" si="91"/>
        <v>0</v>
      </c>
    </row>
    <row r="195" spans="1:34" ht="15.75" x14ac:dyDescent="0.25">
      <c r="A195" s="315"/>
      <c r="B195" s="296"/>
      <c r="C195" s="99" t="s">
        <v>106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 t="shared" si="91"/>
        <v>0</v>
      </c>
    </row>
    <row r="196" spans="1:34" ht="15.75" x14ac:dyDescent="0.25">
      <c r="A196" s="315"/>
      <c r="B196" s="296"/>
      <c r="C196" s="99" t="s">
        <v>107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 t="shared" si="91"/>
        <v>0</v>
      </c>
    </row>
    <row r="197" spans="1:34" ht="15.75" x14ac:dyDescent="0.25">
      <c r="A197" s="315"/>
      <c r="B197" s="296"/>
      <c r="C197" s="99" t="s">
        <v>108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 t="shared" si="91"/>
        <v>0</v>
      </c>
    </row>
    <row r="198" spans="1:34" ht="15.75" x14ac:dyDescent="0.25">
      <c r="A198" s="315"/>
      <c r="B198" s="296"/>
      <c r="C198" s="99" t="s">
        <v>109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 t="shared" si="91"/>
        <v>0</v>
      </c>
    </row>
    <row r="199" spans="1:34" ht="15.75" x14ac:dyDescent="0.25">
      <c r="A199" s="315"/>
      <c r="B199" s="296"/>
      <c r="C199" s="99" t="s">
        <v>110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 t="shared" si="91"/>
        <v>0</v>
      </c>
    </row>
    <row r="200" spans="1:34" ht="15.75" x14ac:dyDescent="0.25">
      <c r="A200" s="315"/>
      <c r="B200" s="296"/>
      <c r="C200" s="99" t="s">
        <v>111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 t="shared" si="91"/>
        <v>0</v>
      </c>
    </row>
    <row r="201" spans="1:34" ht="15.75" x14ac:dyDescent="0.25">
      <c r="A201" s="315"/>
      <c r="B201" s="296"/>
      <c r="C201" s="99" t="s">
        <v>112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 t="shared" si="91"/>
        <v>0</v>
      </c>
    </row>
    <row r="202" spans="1:34" ht="15.75" x14ac:dyDescent="0.25">
      <c r="A202" s="315"/>
      <c r="B202" s="296"/>
      <c r="C202" s="99" t="s">
        <v>113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 t="shared" si="91"/>
        <v>0</v>
      </c>
    </row>
    <row r="203" spans="1:34" ht="16.5" thickBot="1" x14ac:dyDescent="0.3">
      <c r="A203" s="315"/>
      <c r="B203" s="296"/>
      <c r="C203" s="100" t="s">
        <v>114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 t="shared" si="91"/>
        <v>0</v>
      </c>
    </row>
    <row r="204" spans="1:34" ht="18.75" x14ac:dyDescent="0.25">
      <c r="A204" s="315"/>
      <c r="B204" s="297" t="s">
        <v>72</v>
      </c>
      <c r="C204" s="298"/>
      <c r="D204" s="271">
        <f>SUM(D189:D200,D203)</f>
        <v>0</v>
      </c>
      <c r="E204" s="271">
        <f t="shared" ref="E204:AG204" si="92">SUM(E189:E200,E203)</f>
        <v>0</v>
      </c>
      <c r="F204" s="271">
        <f t="shared" si="92"/>
        <v>0</v>
      </c>
      <c r="G204" s="271">
        <f t="shared" si="92"/>
        <v>0</v>
      </c>
      <c r="H204" s="271">
        <f t="shared" si="92"/>
        <v>0</v>
      </c>
      <c r="I204" s="271">
        <f t="shared" si="92"/>
        <v>0</v>
      </c>
      <c r="J204" s="271">
        <f t="shared" si="92"/>
        <v>0</v>
      </c>
      <c r="K204" s="271">
        <f t="shared" si="92"/>
        <v>0</v>
      </c>
      <c r="L204" s="271">
        <f t="shared" si="92"/>
        <v>0</v>
      </c>
      <c r="M204" s="271">
        <f t="shared" si="92"/>
        <v>0</v>
      </c>
      <c r="N204" s="271">
        <f t="shared" si="92"/>
        <v>0</v>
      </c>
      <c r="O204" s="271">
        <f t="shared" si="92"/>
        <v>0</v>
      </c>
      <c r="P204" s="271">
        <f t="shared" si="92"/>
        <v>0</v>
      </c>
      <c r="Q204" s="271">
        <f t="shared" si="92"/>
        <v>0</v>
      </c>
      <c r="R204" s="271">
        <f t="shared" si="92"/>
        <v>0</v>
      </c>
      <c r="S204" s="271">
        <f t="shared" si="92"/>
        <v>0</v>
      </c>
      <c r="T204" s="271">
        <f t="shared" si="92"/>
        <v>0</v>
      </c>
      <c r="U204" s="271">
        <f t="shared" si="92"/>
        <v>0</v>
      </c>
      <c r="V204" s="271">
        <f t="shared" si="92"/>
        <v>0</v>
      </c>
      <c r="W204" s="271">
        <f t="shared" si="92"/>
        <v>0</v>
      </c>
      <c r="X204" s="271">
        <f t="shared" si="92"/>
        <v>0</v>
      </c>
      <c r="Y204" s="271">
        <f t="shared" si="92"/>
        <v>0</v>
      </c>
      <c r="Z204" s="271">
        <f t="shared" si="92"/>
        <v>0</v>
      </c>
      <c r="AA204" s="271">
        <f t="shared" si="92"/>
        <v>0</v>
      </c>
      <c r="AB204" s="271">
        <f t="shared" si="92"/>
        <v>0</v>
      </c>
      <c r="AC204" s="271">
        <f t="shared" si="92"/>
        <v>0</v>
      </c>
      <c r="AD204" s="271">
        <f t="shared" si="92"/>
        <v>0</v>
      </c>
      <c r="AE204" s="271">
        <f t="shared" si="92"/>
        <v>0</v>
      </c>
      <c r="AF204" s="271">
        <f t="shared" si="92"/>
        <v>0</v>
      </c>
      <c r="AG204" s="271">
        <f t="shared" si="92"/>
        <v>0</v>
      </c>
      <c r="AH204" s="150">
        <f t="shared" si="91"/>
        <v>0</v>
      </c>
    </row>
    <row r="205" spans="1:34" ht="18.75" x14ac:dyDescent="0.25">
      <c r="A205" s="315"/>
      <c r="B205" s="299" t="s">
        <v>71</v>
      </c>
      <c r="C205" s="300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 t="shared" si="91"/>
        <v>0</v>
      </c>
    </row>
    <row r="206" spans="1:34" ht="18.75" x14ac:dyDescent="0.25">
      <c r="A206" s="315"/>
      <c r="B206" s="301" t="s">
        <v>115</v>
      </c>
      <c r="C206" s="302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 t="shared" si="91"/>
        <v>8800</v>
      </c>
    </row>
    <row r="207" spans="1:34" ht="18.75" x14ac:dyDescent="0.25">
      <c r="A207" s="315"/>
      <c r="B207" s="301" t="s">
        <v>125</v>
      </c>
      <c r="C207" s="302"/>
      <c r="D207" s="104">
        <f>D206-D205</f>
        <v>400</v>
      </c>
      <c r="E207" s="104">
        <f t="shared" ref="E207:G207" si="93">E206-E205</f>
        <v>400</v>
      </c>
      <c r="F207" s="104">
        <f t="shared" si="93"/>
        <v>400</v>
      </c>
      <c r="G207" s="104">
        <f t="shared" si="93"/>
        <v>400</v>
      </c>
      <c r="H207" s="104">
        <f t="shared" ref="H207:AF207" si="94">H206-H205</f>
        <v>400</v>
      </c>
      <c r="I207" s="104"/>
      <c r="J207" s="104"/>
      <c r="K207" s="104">
        <f t="shared" si="94"/>
        <v>400</v>
      </c>
      <c r="L207" s="104">
        <f t="shared" si="94"/>
        <v>400</v>
      </c>
      <c r="M207" s="104">
        <f t="shared" si="94"/>
        <v>400</v>
      </c>
      <c r="N207" s="104">
        <f t="shared" si="94"/>
        <v>400</v>
      </c>
      <c r="O207" s="104">
        <f t="shared" si="94"/>
        <v>400</v>
      </c>
      <c r="P207" s="104"/>
      <c r="Q207" s="104"/>
      <c r="R207" s="104">
        <f t="shared" si="94"/>
        <v>400</v>
      </c>
      <c r="S207" s="104">
        <f t="shared" si="94"/>
        <v>400</v>
      </c>
      <c r="T207" s="104">
        <f t="shared" si="94"/>
        <v>400</v>
      </c>
      <c r="U207" s="104">
        <f t="shared" si="94"/>
        <v>400</v>
      </c>
      <c r="V207" s="104">
        <f t="shared" si="94"/>
        <v>400</v>
      </c>
      <c r="W207" s="104"/>
      <c r="X207" s="104"/>
      <c r="Y207" s="104">
        <f t="shared" si="94"/>
        <v>400</v>
      </c>
      <c r="Z207" s="104">
        <f t="shared" si="94"/>
        <v>400</v>
      </c>
      <c r="AA207" s="104">
        <f t="shared" si="94"/>
        <v>400</v>
      </c>
      <c r="AB207" s="104">
        <f t="shared" si="94"/>
        <v>400</v>
      </c>
      <c r="AC207" s="104">
        <f t="shared" si="94"/>
        <v>400</v>
      </c>
      <c r="AD207" s="104"/>
      <c r="AE207" s="104"/>
      <c r="AF207" s="104">
        <f t="shared" si="94"/>
        <v>400</v>
      </c>
      <c r="AG207" s="104">
        <f t="shared" ref="AG207" si="95">AG206-AG205</f>
        <v>400</v>
      </c>
      <c r="AH207" s="153">
        <f t="shared" si="91"/>
        <v>8800</v>
      </c>
    </row>
    <row r="208" spans="1:34" ht="18.75" x14ac:dyDescent="0.25">
      <c r="A208" s="315"/>
      <c r="B208" s="301" t="s">
        <v>197</v>
      </c>
      <c r="C208" s="302"/>
      <c r="D208" s="104">
        <f>D206-D204</f>
        <v>400</v>
      </c>
      <c r="E208" s="104">
        <f t="shared" ref="E208:G208" si="96">E206-E204</f>
        <v>400</v>
      </c>
      <c r="F208" s="104">
        <f t="shared" si="96"/>
        <v>400</v>
      </c>
      <c r="G208" s="104">
        <f t="shared" si="96"/>
        <v>400</v>
      </c>
      <c r="H208" s="104">
        <f t="shared" ref="H208:AF208" si="97">H206-H204</f>
        <v>400</v>
      </c>
      <c r="I208" s="104"/>
      <c r="J208" s="104"/>
      <c r="K208" s="104">
        <f t="shared" si="97"/>
        <v>400</v>
      </c>
      <c r="L208" s="104">
        <f t="shared" si="97"/>
        <v>400</v>
      </c>
      <c r="M208" s="104">
        <f t="shared" si="97"/>
        <v>400</v>
      </c>
      <c r="N208" s="104">
        <f t="shared" si="97"/>
        <v>400</v>
      </c>
      <c r="O208" s="104">
        <f t="shared" si="97"/>
        <v>400</v>
      </c>
      <c r="P208" s="104"/>
      <c r="Q208" s="104"/>
      <c r="R208" s="104">
        <f t="shared" si="97"/>
        <v>400</v>
      </c>
      <c r="S208" s="104">
        <f t="shared" si="97"/>
        <v>400</v>
      </c>
      <c r="T208" s="104">
        <f t="shared" si="97"/>
        <v>400</v>
      </c>
      <c r="U208" s="104">
        <f t="shared" si="97"/>
        <v>400</v>
      </c>
      <c r="V208" s="104">
        <f t="shared" si="97"/>
        <v>400</v>
      </c>
      <c r="W208" s="104"/>
      <c r="X208" s="104"/>
      <c r="Y208" s="104">
        <f t="shared" si="97"/>
        <v>400</v>
      </c>
      <c r="Z208" s="104">
        <f t="shared" si="97"/>
        <v>400</v>
      </c>
      <c r="AA208" s="104">
        <f t="shared" si="97"/>
        <v>400</v>
      </c>
      <c r="AB208" s="104">
        <f t="shared" si="97"/>
        <v>400</v>
      </c>
      <c r="AC208" s="104">
        <f t="shared" si="97"/>
        <v>400</v>
      </c>
      <c r="AD208" s="104"/>
      <c r="AE208" s="104"/>
      <c r="AF208" s="104">
        <f t="shared" si="97"/>
        <v>400</v>
      </c>
      <c r="AG208" s="104">
        <f t="shared" ref="AG208" si="98">AG206-AG204</f>
        <v>400</v>
      </c>
      <c r="AH208" s="153">
        <f t="shared" si="91"/>
        <v>8800</v>
      </c>
    </row>
    <row r="209" spans="1:35" ht="16.5" thickBot="1" x14ac:dyDescent="0.3">
      <c r="A209" s="315"/>
      <c r="B209" s="303" t="s">
        <v>116</v>
      </c>
      <c r="C209" s="304"/>
      <c r="D209" s="104">
        <f>D190+D192+D194+D196+D198+D200</f>
        <v>0</v>
      </c>
      <c r="E209" s="104">
        <f t="shared" ref="E209:G209" si="99">E190+E192+E194+E196+E198+E200</f>
        <v>0</v>
      </c>
      <c r="F209" s="104">
        <f t="shared" si="99"/>
        <v>0</v>
      </c>
      <c r="G209" s="104">
        <f t="shared" si="99"/>
        <v>0</v>
      </c>
      <c r="H209" s="104">
        <f t="shared" ref="H209:AF209" si="100">H190+H192+H194+H196+H198+H200</f>
        <v>0</v>
      </c>
      <c r="I209" s="104"/>
      <c r="J209" s="104"/>
      <c r="K209" s="104">
        <f t="shared" si="100"/>
        <v>0</v>
      </c>
      <c r="L209" s="104">
        <f t="shared" si="100"/>
        <v>0</v>
      </c>
      <c r="M209" s="104">
        <f t="shared" si="100"/>
        <v>0</v>
      </c>
      <c r="N209" s="104">
        <f t="shared" si="100"/>
        <v>0</v>
      </c>
      <c r="O209" s="104">
        <f t="shared" si="100"/>
        <v>0</v>
      </c>
      <c r="P209" s="104"/>
      <c r="Q209" s="104"/>
      <c r="R209" s="104">
        <f t="shared" si="100"/>
        <v>0</v>
      </c>
      <c r="S209" s="104">
        <f t="shared" si="100"/>
        <v>0</v>
      </c>
      <c r="T209" s="104">
        <f t="shared" si="100"/>
        <v>0</v>
      </c>
      <c r="U209" s="104">
        <f t="shared" si="100"/>
        <v>0</v>
      </c>
      <c r="V209" s="104">
        <f t="shared" si="100"/>
        <v>0</v>
      </c>
      <c r="W209" s="104"/>
      <c r="X209" s="104"/>
      <c r="Y209" s="104">
        <f t="shared" si="100"/>
        <v>0</v>
      </c>
      <c r="Z209" s="104">
        <f t="shared" si="100"/>
        <v>0</v>
      </c>
      <c r="AA209" s="104">
        <f t="shared" si="100"/>
        <v>0</v>
      </c>
      <c r="AB209" s="104">
        <f t="shared" si="100"/>
        <v>0</v>
      </c>
      <c r="AC209" s="104">
        <f t="shared" si="100"/>
        <v>0</v>
      </c>
      <c r="AD209" s="104"/>
      <c r="AE209" s="104"/>
      <c r="AF209" s="104">
        <f t="shared" si="100"/>
        <v>0</v>
      </c>
      <c r="AG209" s="104">
        <f t="shared" ref="AG209" si="101">AG190+AG192+AG194+AG196+AG198+AG200</f>
        <v>0</v>
      </c>
      <c r="AH209" s="149">
        <f t="shared" si="91"/>
        <v>0</v>
      </c>
    </row>
    <row r="210" spans="1:35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166</v>
      </c>
    </row>
    <row r="211" spans="1:35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 t="shared" ref="AH211:AH232" si="102">SUM(D211:AG211)</f>
        <v>0</v>
      </c>
      <c r="AI211" t="s">
        <v>189</v>
      </c>
    </row>
    <row r="212" spans="1:35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 t="shared" si="102"/>
        <v>0</v>
      </c>
    </row>
    <row r="213" spans="1:35" ht="15.75" x14ac:dyDescent="0.25">
      <c r="A213" s="315"/>
      <c r="B213" s="296"/>
      <c r="C213" s="99" t="s">
        <v>103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 t="shared" si="102"/>
        <v>0</v>
      </c>
    </row>
    <row r="214" spans="1:35" ht="15.75" x14ac:dyDescent="0.25">
      <c r="A214" s="315"/>
      <c r="B214" s="296"/>
      <c r="C214" s="99" t="s">
        <v>117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 t="shared" si="102"/>
        <v>0</v>
      </c>
    </row>
    <row r="215" spans="1:35" ht="15.75" x14ac:dyDescent="0.25">
      <c r="A215" s="315"/>
      <c r="B215" s="296"/>
      <c r="C215" s="99" t="s">
        <v>118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 t="shared" si="102"/>
        <v>0</v>
      </c>
    </row>
    <row r="216" spans="1:35" ht="15.75" x14ac:dyDescent="0.25">
      <c r="A216" s="315"/>
      <c r="B216" s="296"/>
      <c r="C216" s="99" t="s">
        <v>104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 t="shared" si="102"/>
        <v>0</v>
      </c>
    </row>
    <row r="217" spans="1:35" ht="15.75" x14ac:dyDescent="0.25">
      <c r="A217" s="315"/>
      <c r="B217" s="296"/>
      <c r="C217" s="99" t="s">
        <v>105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 t="shared" si="102"/>
        <v>0</v>
      </c>
    </row>
    <row r="218" spans="1:35" ht="15.75" x14ac:dyDescent="0.25">
      <c r="A218" s="315"/>
      <c r="B218" s="296"/>
      <c r="C218" s="99" t="s">
        <v>106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 t="shared" si="102"/>
        <v>0</v>
      </c>
    </row>
    <row r="219" spans="1:35" ht="15.75" x14ac:dyDescent="0.25">
      <c r="A219" s="315"/>
      <c r="B219" s="296"/>
      <c r="C219" s="99" t="s">
        <v>107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 t="shared" si="102"/>
        <v>0</v>
      </c>
    </row>
    <row r="220" spans="1:35" ht="15.75" x14ac:dyDescent="0.25">
      <c r="A220" s="315"/>
      <c r="B220" s="296"/>
      <c r="C220" s="99" t="s">
        <v>108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 t="shared" si="102"/>
        <v>0</v>
      </c>
    </row>
    <row r="221" spans="1:35" ht="15.75" x14ac:dyDescent="0.25">
      <c r="A221" s="315"/>
      <c r="B221" s="296"/>
      <c r="C221" s="99" t="s">
        <v>109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 t="shared" si="102"/>
        <v>0</v>
      </c>
    </row>
    <row r="222" spans="1:35" ht="15.75" x14ac:dyDescent="0.25">
      <c r="A222" s="315"/>
      <c r="B222" s="296"/>
      <c r="C222" s="99" t="s">
        <v>110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 t="shared" si="102"/>
        <v>0</v>
      </c>
    </row>
    <row r="223" spans="1:35" ht="15.75" x14ac:dyDescent="0.25">
      <c r="A223" s="315"/>
      <c r="B223" s="296"/>
      <c r="C223" s="99" t="s">
        <v>111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 t="shared" si="102"/>
        <v>0</v>
      </c>
    </row>
    <row r="224" spans="1:35" ht="15.75" x14ac:dyDescent="0.25">
      <c r="A224" s="315"/>
      <c r="B224" s="296"/>
      <c r="C224" s="99" t="s">
        <v>112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 t="shared" si="102"/>
        <v>0</v>
      </c>
    </row>
    <row r="225" spans="1:35" ht="15.75" x14ac:dyDescent="0.25">
      <c r="A225" s="315"/>
      <c r="B225" s="296"/>
      <c r="C225" s="99" t="s">
        <v>113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 t="shared" si="102"/>
        <v>0</v>
      </c>
    </row>
    <row r="226" spans="1:35" ht="16.5" thickBot="1" x14ac:dyDescent="0.3">
      <c r="A226" s="315"/>
      <c r="B226" s="296"/>
      <c r="C226" s="100" t="s">
        <v>114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 t="shared" si="102"/>
        <v>0</v>
      </c>
    </row>
    <row r="227" spans="1:35" ht="18.75" x14ac:dyDescent="0.25">
      <c r="A227" s="315"/>
      <c r="B227" s="297" t="s">
        <v>72</v>
      </c>
      <c r="C227" s="298"/>
      <c r="D227" s="271">
        <f>SUM(D212:D223,D226)</f>
        <v>0</v>
      </c>
      <c r="E227" s="271">
        <f t="shared" ref="E227:AG227" si="103">SUM(E212:E223,E226)</f>
        <v>0</v>
      </c>
      <c r="F227" s="271">
        <f t="shared" si="103"/>
        <v>0</v>
      </c>
      <c r="G227" s="271">
        <f t="shared" si="103"/>
        <v>0</v>
      </c>
      <c r="H227" s="271">
        <f t="shared" si="103"/>
        <v>0</v>
      </c>
      <c r="I227" s="271">
        <f t="shared" si="103"/>
        <v>0</v>
      </c>
      <c r="J227" s="271">
        <f t="shared" si="103"/>
        <v>0</v>
      </c>
      <c r="K227" s="271">
        <f t="shared" si="103"/>
        <v>0</v>
      </c>
      <c r="L227" s="271">
        <f t="shared" si="103"/>
        <v>0</v>
      </c>
      <c r="M227" s="271">
        <f t="shared" si="103"/>
        <v>0</v>
      </c>
      <c r="N227" s="271">
        <f t="shared" si="103"/>
        <v>0</v>
      </c>
      <c r="O227" s="271">
        <f t="shared" si="103"/>
        <v>0</v>
      </c>
      <c r="P227" s="271">
        <f t="shared" si="103"/>
        <v>0</v>
      </c>
      <c r="Q227" s="271">
        <f t="shared" si="103"/>
        <v>0</v>
      </c>
      <c r="R227" s="271">
        <f t="shared" si="103"/>
        <v>0</v>
      </c>
      <c r="S227" s="271">
        <f t="shared" si="103"/>
        <v>0</v>
      </c>
      <c r="T227" s="271">
        <f t="shared" si="103"/>
        <v>0</v>
      </c>
      <c r="U227" s="271">
        <f t="shared" si="103"/>
        <v>0</v>
      </c>
      <c r="V227" s="271">
        <f t="shared" si="103"/>
        <v>0</v>
      </c>
      <c r="W227" s="271">
        <f t="shared" si="103"/>
        <v>0</v>
      </c>
      <c r="X227" s="271">
        <f t="shared" si="103"/>
        <v>0</v>
      </c>
      <c r="Y227" s="271">
        <f t="shared" si="103"/>
        <v>0</v>
      </c>
      <c r="Z227" s="271">
        <f t="shared" si="103"/>
        <v>0</v>
      </c>
      <c r="AA227" s="271">
        <f t="shared" si="103"/>
        <v>0</v>
      </c>
      <c r="AB227" s="271">
        <f t="shared" si="103"/>
        <v>0</v>
      </c>
      <c r="AC227" s="271">
        <f t="shared" si="103"/>
        <v>0</v>
      </c>
      <c r="AD227" s="271">
        <f t="shared" si="103"/>
        <v>0</v>
      </c>
      <c r="AE227" s="271">
        <f t="shared" si="103"/>
        <v>0</v>
      </c>
      <c r="AF227" s="271">
        <f t="shared" si="103"/>
        <v>0</v>
      </c>
      <c r="AG227" s="271">
        <f t="shared" si="103"/>
        <v>0</v>
      </c>
      <c r="AH227" s="150">
        <f t="shared" si="102"/>
        <v>0</v>
      </c>
    </row>
    <row r="228" spans="1:35" ht="18.75" x14ac:dyDescent="0.25">
      <c r="A228" s="315"/>
      <c r="B228" s="299" t="s">
        <v>71</v>
      </c>
      <c r="C228" s="300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 t="shared" si="102"/>
        <v>0</v>
      </c>
    </row>
    <row r="229" spans="1:35" ht="18.75" x14ac:dyDescent="0.25">
      <c r="A229" s="315"/>
      <c r="B229" s="301" t="s">
        <v>115</v>
      </c>
      <c r="C229" s="302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 t="shared" si="102"/>
        <v>8800</v>
      </c>
    </row>
    <row r="230" spans="1:35" ht="18.75" x14ac:dyDescent="0.25">
      <c r="A230" s="315"/>
      <c r="B230" s="301" t="s">
        <v>125</v>
      </c>
      <c r="C230" s="302"/>
      <c r="D230" s="104">
        <f>D229-D228</f>
        <v>400</v>
      </c>
      <c r="E230" s="104">
        <f t="shared" ref="E230:G230" si="104">E229-E228</f>
        <v>400</v>
      </c>
      <c r="F230" s="104">
        <f t="shared" si="104"/>
        <v>400</v>
      </c>
      <c r="G230" s="104">
        <f t="shared" si="104"/>
        <v>400</v>
      </c>
      <c r="H230" s="104">
        <f t="shared" ref="H230:AF230" si="105">H229-H228</f>
        <v>400</v>
      </c>
      <c r="I230" s="104"/>
      <c r="J230" s="104"/>
      <c r="K230" s="104">
        <f t="shared" si="105"/>
        <v>400</v>
      </c>
      <c r="L230" s="104">
        <f t="shared" si="105"/>
        <v>400</v>
      </c>
      <c r="M230" s="104">
        <f t="shared" si="105"/>
        <v>400</v>
      </c>
      <c r="N230" s="104">
        <f t="shared" si="105"/>
        <v>400</v>
      </c>
      <c r="O230" s="104">
        <f t="shared" si="105"/>
        <v>400</v>
      </c>
      <c r="P230" s="104"/>
      <c r="Q230" s="104"/>
      <c r="R230" s="104">
        <f t="shared" si="105"/>
        <v>400</v>
      </c>
      <c r="S230" s="104">
        <f t="shared" si="105"/>
        <v>400</v>
      </c>
      <c r="T230" s="104">
        <f t="shared" si="105"/>
        <v>400</v>
      </c>
      <c r="U230" s="104">
        <f t="shared" si="105"/>
        <v>400</v>
      </c>
      <c r="V230" s="104">
        <f t="shared" si="105"/>
        <v>400</v>
      </c>
      <c r="W230" s="104"/>
      <c r="X230" s="104"/>
      <c r="Y230" s="104">
        <f t="shared" si="105"/>
        <v>400</v>
      </c>
      <c r="Z230" s="104">
        <f t="shared" si="105"/>
        <v>400</v>
      </c>
      <c r="AA230" s="104">
        <f t="shared" si="105"/>
        <v>400</v>
      </c>
      <c r="AB230" s="104">
        <f t="shared" si="105"/>
        <v>400</v>
      </c>
      <c r="AC230" s="104">
        <f t="shared" si="105"/>
        <v>400</v>
      </c>
      <c r="AD230" s="104"/>
      <c r="AE230" s="104"/>
      <c r="AF230" s="104">
        <f t="shared" si="105"/>
        <v>400</v>
      </c>
      <c r="AG230" s="104">
        <f t="shared" ref="AG230" si="106">AG229-AG228</f>
        <v>400</v>
      </c>
      <c r="AH230" s="153">
        <f t="shared" si="102"/>
        <v>8800</v>
      </c>
    </row>
    <row r="231" spans="1:35" ht="18.75" x14ac:dyDescent="0.25">
      <c r="A231" s="315"/>
      <c r="B231" s="301" t="s">
        <v>197</v>
      </c>
      <c r="C231" s="302"/>
      <c r="D231" s="104">
        <f t="shared" ref="D231:F231" si="107">D229-D227</f>
        <v>400</v>
      </c>
      <c r="E231" s="104">
        <f t="shared" si="107"/>
        <v>400</v>
      </c>
      <c r="F231" s="104">
        <f t="shared" si="107"/>
        <v>400</v>
      </c>
      <c r="G231" s="104">
        <f t="shared" ref="G231:AF231" si="108">G229-G227</f>
        <v>400</v>
      </c>
      <c r="H231" s="104">
        <f t="shared" si="108"/>
        <v>400</v>
      </c>
      <c r="I231" s="104"/>
      <c r="J231" s="104"/>
      <c r="K231" s="104">
        <f t="shared" si="108"/>
        <v>400</v>
      </c>
      <c r="L231" s="104">
        <f t="shared" si="108"/>
        <v>400</v>
      </c>
      <c r="M231" s="104">
        <f t="shared" si="108"/>
        <v>400</v>
      </c>
      <c r="N231" s="104">
        <f t="shared" si="108"/>
        <v>400</v>
      </c>
      <c r="O231" s="104">
        <f t="shared" si="108"/>
        <v>400</v>
      </c>
      <c r="P231" s="104"/>
      <c r="Q231" s="104"/>
      <c r="R231" s="104">
        <f t="shared" si="108"/>
        <v>400</v>
      </c>
      <c r="S231" s="104">
        <f t="shared" si="108"/>
        <v>400</v>
      </c>
      <c r="T231" s="104">
        <f t="shared" si="108"/>
        <v>400</v>
      </c>
      <c r="U231" s="104">
        <f t="shared" si="108"/>
        <v>400</v>
      </c>
      <c r="V231" s="104">
        <f t="shared" si="108"/>
        <v>400</v>
      </c>
      <c r="W231" s="104"/>
      <c r="X231" s="104"/>
      <c r="Y231" s="104">
        <f t="shared" si="108"/>
        <v>400</v>
      </c>
      <c r="Z231" s="104">
        <f t="shared" si="108"/>
        <v>400</v>
      </c>
      <c r="AA231" s="104">
        <f t="shared" si="108"/>
        <v>400</v>
      </c>
      <c r="AB231" s="104">
        <f t="shared" si="108"/>
        <v>400</v>
      </c>
      <c r="AC231" s="104">
        <f t="shared" si="108"/>
        <v>400</v>
      </c>
      <c r="AD231" s="104"/>
      <c r="AE231" s="104"/>
      <c r="AF231" s="104">
        <f t="shared" si="108"/>
        <v>400</v>
      </c>
      <c r="AG231" s="104">
        <f t="shared" ref="AG231" si="109">AG229-AG227</f>
        <v>400</v>
      </c>
      <c r="AH231" s="153">
        <f t="shared" si="102"/>
        <v>8800</v>
      </c>
    </row>
    <row r="232" spans="1:35" ht="16.5" thickBot="1" x14ac:dyDescent="0.3">
      <c r="A232" s="315"/>
      <c r="B232" s="303" t="s">
        <v>116</v>
      </c>
      <c r="C232" s="304"/>
      <c r="D232" s="104">
        <f>D213+D215+D217+D219+D221+D223</f>
        <v>0</v>
      </c>
      <c r="E232" s="104">
        <f t="shared" ref="E232:G232" si="110">E213+E215+E217+E219+E221+E223</f>
        <v>0</v>
      </c>
      <c r="F232" s="104">
        <f t="shared" si="110"/>
        <v>0</v>
      </c>
      <c r="G232" s="104">
        <f t="shared" si="110"/>
        <v>0</v>
      </c>
      <c r="H232" s="104">
        <f t="shared" ref="H232:AF232" si="111">H213+H215+H217+H219+H221+H223</f>
        <v>0</v>
      </c>
      <c r="I232" s="104"/>
      <c r="J232" s="104"/>
      <c r="K232" s="104">
        <f t="shared" si="111"/>
        <v>0</v>
      </c>
      <c r="L232" s="104">
        <f t="shared" si="111"/>
        <v>0</v>
      </c>
      <c r="M232" s="104">
        <f t="shared" si="111"/>
        <v>0</v>
      </c>
      <c r="N232" s="104">
        <f t="shared" si="111"/>
        <v>0</v>
      </c>
      <c r="O232" s="104">
        <f t="shared" si="111"/>
        <v>0</v>
      </c>
      <c r="P232" s="104"/>
      <c r="Q232" s="104"/>
      <c r="R232" s="104">
        <f t="shared" si="111"/>
        <v>0</v>
      </c>
      <c r="S232" s="104">
        <f t="shared" si="111"/>
        <v>0</v>
      </c>
      <c r="T232" s="104">
        <f t="shared" si="111"/>
        <v>0</v>
      </c>
      <c r="U232" s="104">
        <f t="shared" si="111"/>
        <v>0</v>
      </c>
      <c r="V232" s="104">
        <f t="shared" si="111"/>
        <v>0</v>
      </c>
      <c r="W232" s="104"/>
      <c r="X232" s="104"/>
      <c r="Y232" s="104">
        <f t="shared" si="111"/>
        <v>0</v>
      </c>
      <c r="Z232" s="104">
        <f t="shared" si="111"/>
        <v>0</v>
      </c>
      <c r="AA232" s="104">
        <f t="shared" si="111"/>
        <v>0</v>
      </c>
      <c r="AB232" s="104">
        <f t="shared" si="111"/>
        <v>0</v>
      </c>
      <c r="AC232" s="104">
        <f t="shared" si="111"/>
        <v>0</v>
      </c>
      <c r="AD232" s="104"/>
      <c r="AE232" s="104"/>
      <c r="AF232" s="104">
        <f t="shared" si="111"/>
        <v>0</v>
      </c>
      <c r="AG232" s="104">
        <f t="shared" ref="AG232" si="112">AG213+AG215+AG217+AG219+AG221+AG223</f>
        <v>0</v>
      </c>
      <c r="AH232" s="149">
        <f t="shared" si="102"/>
        <v>0</v>
      </c>
    </row>
    <row r="233" spans="1:35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166</v>
      </c>
    </row>
    <row r="234" spans="1:35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 t="shared" ref="AH234:AH255" si="113">SUM(D234:AG234)</f>
        <v>0</v>
      </c>
    </row>
    <row r="235" spans="1:35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 t="shared" si="113"/>
        <v>0</v>
      </c>
    </row>
    <row r="236" spans="1:35" ht="15.75" x14ac:dyDescent="0.25">
      <c r="A236" s="315"/>
      <c r="B236" s="296"/>
      <c r="C236" s="99" t="s">
        <v>103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 t="shared" si="113"/>
        <v>0</v>
      </c>
    </row>
    <row r="237" spans="1:35" ht="15.75" x14ac:dyDescent="0.25">
      <c r="A237" s="315"/>
      <c r="B237" s="296"/>
      <c r="C237" s="99" t="s">
        <v>117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 t="shared" si="113"/>
        <v>0</v>
      </c>
    </row>
    <row r="238" spans="1:35" ht="15.75" x14ac:dyDescent="0.25">
      <c r="A238" s="315"/>
      <c r="B238" s="296"/>
      <c r="C238" s="99" t="s">
        <v>118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 t="shared" si="113"/>
        <v>0</v>
      </c>
    </row>
    <row r="239" spans="1:35" ht="15.75" x14ac:dyDescent="0.25">
      <c r="A239" s="315"/>
      <c r="B239" s="296"/>
      <c r="C239" s="99" t="s">
        <v>104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 t="shared" si="113"/>
        <v>0</v>
      </c>
    </row>
    <row r="240" spans="1:35" ht="15.75" x14ac:dyDescent="0.25">
      <c r="A240" s="315"/>
      <c r="B240" s="296"/>
      <c r="C240" s="99" t="s">
        <v>105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 t="shared" si="113"/>
        <v>0</v>
      </c>
    </row>
    <row r="241" spans="1:35" ht="15.75" x14ac:dyDescent="0.25">
      <c r="A241" s="315"/>
      <c r="B241" s="296"/>
      <c r="C241" s="99" t="s">
        <v>106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 t="shared" si="113"/>
        <v>0</v>
      </c>
    </row>
    <row r="242" spans="1:35" ht="15.75" x14ac:dyDescent="0.25">
      <c r="A242" s="315"/>
      <c r="B242" s="296"/>
      <c r="C242" s="99" t="s">
        <v>107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 t="shared" si="113"/>
        <v>0</v>
      </c>
    </row>
    <row r="243" spans="1:35" ht="15.75" x14ac:dyDescent="0.25">
      <c r="A243" s="315"/>
      <c r="B243" s="296"/>
      <c r="C243" s="99" t="s">
        <v>108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 t="shared" si="113"/>
        <v>0</v>
      </c>
    </row>
    <row r="244" spans="1:35" ht="15.75" x14ac:dyDescent="0.25">
      <c r="A244" s="315"/>
      <c r="B244" s="296"/>
      <c r="C244" s="99" t="s">
        <v>109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 t="shared" si="113"/>
        <v>0</v>
      </c>
    </row>
    <row r="245" spans="1:35" ht="15.75" x14ac:dyDescent="0.25">
      <c r="A245" s="315"/>
      <c r="B245" s="296"/>
      <c r="C245" s="99" t="s">
        <v>110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 t="shared" si="113"/>
        <v>0</v>
      </c>
    </row>
    <row r="246" spans="1:35" ht="15.75" x14ac:dyDescent="0.25">
      <c r="A246" s="315"/>
      <c r="B246" s="296"/>
      <c r="C246" s="99" t="s">
        <v>111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 t="shared" si="113"/>
        <v>0</v>
      </c>
    </row>
    <row r="247" spans="1:35" ht="15.75" x14ac:dyDescent="0.25">
      <c r="A247" s="315"/>
      <c r="B247" s="296"/>
      <c r="C247" s="99" t="s">
        <v>112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 t="shared" si="113"/>
        <v>0</v>
      </c>
    </row>
    <row r="248" spans="1:35" ht="15.75" x14ac:dyDescent="0.25">
      <c r="A248" s="315"/>
      <c r="B248" s="296"/>
      <c r="C248" s="99" t="s">
        <v>113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 t="shared" si="113"/>
        <v>0</v>
      </c>
    </row>
    <row r="249" spans="1:35" ht="16.5" thickBot="1" x14ac:dyDescent="0.3">
      <c r="A249" s="315"/>
      <c r="B249" s="296"/>
      <c r="C249" s="100" t="s">
        <v>114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 t="shared" si="113"/>
        <v>0</v>
      </c>
    </row>
    <row r="250" spans="1:35" ht="18.75" x14ac:dyDescent="0.25">
      <c r="A250" s="315"/>
      <c r="B250" s="297" t="s">
        <v>72</v>
      </c>
      <c r="C250" s="298"/>
      <c r="D250" s="271">
        <f>SUM(D235:D246,D249)</f>
        <v>0</v>
      </c>
      <c r="E250" s="271">
        <f t="shared" ref="E250:AG250" si="114">SUM(E235:E246,E249)</f>
        <v>0</v>
      </c>
      <c r="F250" s="271">
        <f t="shared" si="114"/>
        <v>0</v>
      </c>
      <c r="G250" s="271">
        <f t="shared" si="114"/>
        <v>0</v>
      </c>
      <c r="H250" s="271">
        <f t="shared" si="114"/>
        <v>0</v>
      </c>
      <c r="I250" s="271">
        <f t="shared" si="114"/>
        <v>0</v>
      </c>
      <c r="J250" s="271">
        <f t="shared" si="114"/>
        <v>0</v>
      </c>
      <c r="K250" s="271">
        <f t="shared" si="114"/>
        <v>0</v>
      </c>
      <c r="L250" s="271">
        <f t="shared" si="114"/>
        <v>0</v>
      </c>
      <c r="M250" s="271">
        <f t="shared" si="114"/>
        <v>0</v>
      </c>
      <c r="N250" s="271">
        <f t="shared" si="114"/>
        <v>0</v>
      </c>
      <c r="O250" s="271">
        <f t="shared" si="114"/>
        <v>0</v>
      </c>
      <c r="P250" s="271">
        <f t="shared" si="114"/>
        <v>0</v>
      </c>
      <c r="Q250" s="271">
        <f t="shared" si="114"/>
        <v>0</v>
      </c>
      <c r="R250" s="271">
        <f t="shared" si="114"/>
        <v>0</v>
      </c>
      <c r="S250" s="271">
        <f t="shared" si="114"/>
        <v>0</v>
      </c>
      <c r="T250" s="271">
        <f t="shared" si="114"/>
        <v>0</v>
      </c>
      <c r="U250" s="271">
        <f t="shared" si="114"/>
        <v>0</v>
      </c>
      <c r="V250" s="271">
        <f t="shared" si="114"/>
        <v>0</v>
      </c>
      <c r="W250" s="271">
        <f t="shared" si="114"/>
        <v>0</v>
      </c>
      <c r="X250" s="271">
        <f t="shared" si="114"/>
        <v>0</v>
      </c>
      <c r="Y250" s="271">
        <f t="shared" si="114"/>
        <v>0</v>
      </c>
      <c r="Z250" s="271">
        <f t="shared" si="114"/>
        <v>0</v>
      </c>
      <c r="AA250" s="271">
        <f t="shared" si="114"/>
        <v>0</v>
      </c>
      <c r="AB250" s="271">
        <f t="shared" si="114"/>
        <v>0</v>
      </c>
      <c r="AC250" s="271">
        <f t="shared" si="114"/>
        <v>0</v>
      </c>
      <c r="AD250" s="271">
        <f t="shared" si="114"/>
        <v>0</v>
      </c>
      <c r="AE250" s="271">
        <f t="shared" si="114"/>
        <v>0</v>
      </c>
      <c r="AF250" s="271">
        <f t="shared" si="114"/>
        <v>0</v>
      </c>
      <c r="AG250" s="271">
        <f t="shared" si="114"/>
        <v>0</v>
      </c>
      <c r="AH250" s="150">
        <f t="shared" si="113"/>
        <v>0</v>
      </c>
    </row>
    <row r="251" spans="1:35" ht="18.75" x14ac:dyDescent="0.25">
      <c r="A251" s="315"/>
      <c r="B251" s="299" t="s">
        <v>71</v>
      </c>
      <c r="C251" s="300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 t="shared" si="113"/>
        <v>0</v>
      </c>
    </row>
    <row r="252" spans="1:35" ht="18.75" x14ac:dyDescent="0.25">
      <c r="A252" s="315"/>
      <c r="B252" s="301" t="s">
        <v>115</v>
      </c>
      <c r="C252" s="302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 t="shared" si="113"/>
        <v>8800</v>
      </c>
    </row>
    <row r="253" spans="1:35" ht="18.75" x14ac:dyDescent="0.25">
      <c r="A253" s="315"/>
      <c r="B253" s="301" t="s">
        <v>125</v>
      </c>
      <c r="C253" s="302"/>
      <c r="D253" s="104">
        <f>D252-D251</f>
        <v>400</v>
      </c>
      <c r="E253" s="104">
        <f t="shared" ref="E253:G253" si="115">E252-E251</f>
        <v>400</v>
      </c>
      <c r="F253" s="104">
        <f t="shared" si="115"/>
        <v>400</v>
      </c>
      <c r="G253" s="104">
        <f t="shared" si="115"/>
        <v>400</v>
      </c>
      <c r="H253" s="104">
        <f t="shared" ref="H253:AF253" si="116">H252-H251</f>
        <v>400</v>
      </c>
      <c r="I253" s="104"/>
      <c r="J253" s="104"/>
      <c r="K253" s="104">
        <f t="shared" si="116"/>
        <v>400</v>
      </c>
      <c r="L253" s="104">
        <f t="shared" si="116"/>
        <v>400</v>
      </c>
      <c r="M253" s="104">
        <f t="shared" si="116"/>
        <v>400</v>
      </c>
      <c r="N253" s="104">
        <f t="shared" si="116"/>
        <v>400</v>
      </c>
      <c r="O253" s="104">
        <f t="shared" si="116"/>
        <v>400</v>
      </c>
      <c r="P253" s="104"/>
      <c r="Q253" s="104"/>
      <c r="R253" s="104">
        <f t="shared" si="116"/>
        <v>400</v>
      </c>
      <c r="S253" s="104">
        <f t="shared" si="116"/>
        <v>400</v>
      </c>
      <c r="T253" s="104">
        <f t="shared" si="116"/>
        <v>400</v>
      </c>
      <c r="U253" s="104">
        <f t="shared" si="116"/>
        <v>400</v>
      </c>
      <c r="V253" s="104">
        <f t="shared" si="116"/>
        <v>400</v>
      </c>
      <c r="W253" s="104"/>
      <c r="X253" s="104"/>
      <c r="Y253" s="104">
        <f t="shared" si="116"/>
        <v>400</v>
      </c>
      <c r="Z253" s="104">
        <f t="shared" si="116"/>
        <v>400</v>
      </c>
      <c r="AA253" s="104">
        <f t="shared" si="116"/>
        <v>400</v>
      </c>
      <c r="AB253" s="104">
        <f t="shared" si="116"/>
        <v>400</v>
      </c>
      <c r="AC253" s="104">
        <f t="shared" si="116"/>
        <v>400</v>
      </c>
      <c r="AD253" s="104"/>
      <c r="AE253" s="104"/>
      <c r="AF253" s="104">
        <f t="shared" si="116"/>
        <v>400</v>
      </c>
      <c r="AG253" s="104">
        <f t="shared" ref="AG253" si="117">AG252-AG251</f>
        <v>400</v>
      </c>
      <c r="AH253" s="153">
        <f t="shared" si="113"/>
        <v>8800</v>
      </c>
    </row>
    <row r="254" spans="1:35" ht="18.75" x14ac:dyDescent="0.25">
      <c r="A254" s="315"/>
      <c r="B254" s="301" t="s">
        <v>197</v>
      </c>
      <c r="C254" s="302"/>
      <c r="D254" s="104">
        <f>D252-D250</f>
        <v>400</v>
      </c>
      <c r="E254" s="104">
        <f t="shared" ref="E254:G254" si="118">E252-E250</f>
        <v>400</v>
      </c>
      <c r="F254" s="104">
        <f t="shared" si="118"/>
        <v>400</v>
      </c>
      <c r="G254" s="104">
        <f t="shared" si="118"/>
        <v>400</v>
      </c>
      <c r="H254" s="104">
        <f t="shared" ref="H254:AF254" si="119">H252-H250</f>
        <v>400</v>
      </c>
      <c r="I254" s="104"/>
      <c r="J254" s="104"/>
      <c r="K254" s="104">
        <f t="shared" si="119"/>
        <v>400</v>
      </c>
      <c r="L254" s="104">
        <f t="shared" si="119"/>
        <v>400</v>
      </c>
      <c r="M254" s="104">
        <f t="shared" si="119"/>
        <v>400</v>
      </c>
      <c r="N254" s="104">
        <f t="shared" si="119"/>
        <v>400</v>
      </c>
      <c r="O254" s="104">
        <f t="shared" si="119"/>
        <v>400</v>
      </c>
      <c r="P254" s="104"/>
      <c r="Q254" s="104"/>
      <c r="R254" s="104">
        <f t="shared" si="119"/>
        <v>400</v>
      </c>
      <c r="S254" s="104">
        <f t="shared" si="119"/>
        <v>400</v>
      </c>
      <c r="T254" s="104">
        <f t="shared" si="119"/>
        <v>400</v>
      </c>
      <c r="U254" s="104">
        <f t="shared" si="119"/>
        <v>400</v>
      </c>
      <c r="V254" s="104">
        <f t="shared" si="119"/>
        <v>400</v>
      </c>
      <c r="W254" s="104"/>
      <c r="X254" s="104"/>
      <c r="Y254" s="104">
        <f t="shared" si="119"/>
        <v>400</v>
      </c>
      <c r="Z254" s="104">
        <f t="shared" si="119"/>
        <v>400</v>
      </c>
      <c r="AA254" s="104">
        <f t="shared" si="119"/>
        <v>400</v>
      </c>
      <c r="AB254" s="104">
        <f t="shared" si="119"/>
        <v>400</v>
      </c>
      <c r="AC254" s="104">
        <f t="shared" si="119"/>
        <v>400</v>
      </c>
      <c r="AD254" s="104"/>
      <c r="AE254" s="104"/>
      <c r="AF254" s="104">
        <f t="shared" si="119"/>
        <v>400</v>
      </c>
      <c r="AG254" s="104">
        <f t="shared" ref="AG254" si="120">AG252-AG250</f>
        <v>400</v>
      </c>
      <c r="AH254" s="153">
        <f t="shared" si="113"/>
        <v>8800</v>
      </c>
    </row>
    <row r="255" spans="1:35" ht="16.5" thickBot="1" x14ac:dyDescent="0.3">
      <c r="A255" s="315"/>
      <c r="B255" s="303" t="s">
        <v>116</v>
      </c>
      <c r="C255" s="304"/>
      <c r="D255" s="104">
        <f>D236+D238+D240+D242+D244+D246</f>
        <v>0</v>
      </c>
      <c r="E255" s="104">
        <f t="shared" ref="E255:G255" si="121">E236+E238+E240+E242+E244+E246</f>
        <v>0</v>
      </c>
      <c r="F255" s="104">
        <f t="shared" si="121"/>
        <v>0</v>
      </c>
      <c r="G255" s="104">
        <f t="shared" si="121"/>
        <v>0</v>
      </c>
      <c r="H255" s="104">
        <f t="shared" ref="H255:AF255" si="122">H236+H238+H240+H242+H244+H246</f>
        <v>0</v>
      </c>
      <c r="I255" s="104"/>
      <c r="J255" s="104"/>
      <c r="K255" s="104">
        <f t="shared" si="122"/>
        <v>0</v>
      </c>
      <c r="L255" s="104">
        <f t="shared" si="122"/>
        <v>0</v>
      </c>
      <c r="M255" s="104">
        <f t="shared" si="122"/>
        <v>0</v>
      </c>
      <c r="N255" s="104">
        <f t="shared" si="122"/>
        <v>0</v>
      </c>
      <c r="O255" s="104">
        <f t="shared" si="122"/>
        <v>0</v>
      </c>
      <c r="P255" s="104"/>
      <c r="Q255" s="104"/>
      <c r="R255" s="104">
        <f t="shared" si="122"/>
        <v>0</v>
      </c>
      <c r="S255" s="104">
        <f t="shared" si="122"/>
        <v>0</v>
      </c>
      <c r="T255" s="104">
        <f t="shared" si="122"/>
        <v>0</v>
      </c>
      <c r="U255" s="104">
        <f t="shared" si="122"/>
        <v>0</v>
      </c>
      <c r="V255" s="104">
        <f t="shared" si="122"/>
        <v>0</v>
      </c>
      <c r="W255" s="104"/>
      <c r="X255" s="104"/>
      <c r="Y255" s="104">
        <f t="shared" si="122"/>
        <v>0</v>
      </c>
      <c r="Z255" s="104">
        <f t="shared" si="122"/>
        <v>0</v>
      </c>
      <c r="AA255" s="104">
        <f t="shared" si="122"/>
        <v>0</v>
      </c>
      <c r="AB255" s="104">
        <f t="shared" si="122"/>
        <v>0</v>
      </c>
      <c r="AC255" s="104">
        <f t="shared" si="122"/>
        <v>0</v>
      </c>
      <c r="AD255" s="104"/>
      <c r="AE255" s="104"/>
      <c r="AF255" s="104">
        <f t="shared" si="122"/>
        <v>0</v>
      </c>
      <c r="AG255" s="104">
        <f t="shared" ref="AG255" si="123">AG236+AG238+AG240+AG242+AG244+AG246</f>
        <v>0</v>
      </c>
      <c r="AH255" s="149">
        <f t="shared" si="113"/>
        <v>0</v>
      </c>
    </row>
    <row r="256" spans="1:35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166</v>
      </c>
    </row>
    <row r="257" spans="1:34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 t="shared" ref="AH257:AH278" si="124">SUM(D257:AG257)</f>
        <v>0</v>
      </c>
    </row>
    <row r="258" spans="1:34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 t="shared" si="124"/>
        <v>0</v>
      </c>
    </row>
    <row r="259" spans="1:34" ht="15.75" x14ac:dyDescent="0.25">
      <c r="A259" s="315"/>
      <c r="B259" s="296"/>
      <c r="C259" s="99" t="s">
        <v>103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 t="shared" si="124"/>
        <v>0</v>
      </c>
    </row>
    <row r="260" spans="1:34" ht="15.75" x14ac:dyDescent="0.25">
      <c r="A260" s="315"/>
      <c r="B260" s="296"/>
      <c r="C260" s="99" t="s">
        <v>117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 t="shared" si="124"/>
        <v>0</v>
      </c>
    </row>
    <row r="261" spans="1:34" ht="15.75" x14ac:dyDescent="0.25">
      <c r="A261" s="315"/>
      <c r="B261" s="296"/>
      <c r="C261" s="99" t="s">
        <v>118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 t="shared" si="124"/>
        <v>0</v>
      </c>
    </row>
    <row r="262" spans="1:34" ht="15.75" x14ac:dyDescent="0.25">
      <c r="A262" s="315"/>
      <c r="B262" s="296"/>
      <c r="C262" s="99" t="s">
        <v>104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 t="shared" si="124"/>
        <v>0</v>
      </c>
    </row>
    <row r="263" spans="1:34" ht="15.75" x14ac:dyDescent="0.25">
      <c r="A263" s="315"/>
      <c r="B263" s="296"/>
      <c r="C263" s="99" t="s">
        <v>105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 t="shared" si="124"/>
        <v>0</v>
      </c>
    </row>
    <row r="264" spans="1:34" ht="15.75" x14ac:dyDescent="0.25">
      <c r="A264" s="315"/>
      <c r="B264" s="296"/>
      <c r="C264" s="99" t="s">
        <v>106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 t="shared" si="124"/>
        <v>0</v>
      </c>
    </row>
    <row r="265" spans="1:34" ht="15.75" x14ac:dyDescent="0.25">
      <c r="A265" s="315"/>
      <c r="B265" s="296"/>
      <c r="C265" s="99" t="s">
        <v>107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 t="shared" si="124"/>
        <v>0</v>
      </c>
    </row>
    <row r="266" spans="1:34" ht="15.75" x14ac:dyDescent="0.25">
      <c r="A266" s="315"/>
      <c r="B266" s="296"/>
      <c r="C266" s="99" t="s">
        <v>108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 t="shared" si="124"/>
        <v>0</v>
      </c>
    </row>
    <row r="267" spans="1:34" ht="15.75" x14ac:dyDescent="0.25">
      <c r="A267" s="315"/>
      <c r="B267" s="296"/>
      <c r="C267" s="99" t="s">
        <v>109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 t="shared" si="124"/>
        <v>0</v>
      </c>
    </row>
    <row r="268" spans="1:34" ht="15.75" x14ac:dyDescent="0.25">
      <c r="A268" s="315"/>
      <c r="B268" s="296"/>
      <c r="C268" s="99" t="s">
        <v>110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 t="shared" si="124"/>
        <v>0</v>
      </c>
    </row>
    <row r="269" spans="1:34" ht="15.75" x14ac:dyDescent="0.25">
      <c r="A269" s="315"/>
      <c r="B269" s="296"/>
      <c r="C269" s="99" t="s">
        <v>111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 t="shared" si="124"/>
        <v>0</v>
      </c>
    </row>
    <row r="270" spans="1:34" ht="15.75" x14ac:dyDescent="0.25">
      <c r="A270" s="315"/>
      <c r="B270" s="296"/>
      <c r="C270" s="99" t="s">
        <v>112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 t="shared" si="124"/>
        <v>0</v>
      </c>
    </row>
    <row r="271" spans="1:34" ht="15.75" x14ac:dyDescent="0.25">
      <c r="A271" s="315"/>
      <c r="B271" s="296"/>
      <c r="C271" s="99" t="s">
        <v>113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 t="shared" si="124"/>
        <v>0</v>
      </c>
    </row>
    <row r="272" spans="1:34" ht="16.5" thickBot="1" x14ac:dyDescent="0.3">
      <c r="A272" s="315"/>
      <c r="B272" s="296"/>
      <c r="C272" s="100" t="s">
        <v>114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 t="shared" si="124"/>
        <v>0</v>
      </c>
    </row>
    <row r="273" spans="1:35" ht="18.75" x14ac:dyDescent="0.25">
      <c r="A273" s="315"/>
      <c r="B273" s="297" t="s">
        <v>72</v>
      </c>
      <c r="C273" s="298"/>
      <c r="D273" s="271">
        <f>SUM(D258:D269,D272)</f>
        <v>0</v>
      </c>
      <c r="E273" s="271">
        <f t="shared" ref="E273:AG273" si="125">SUM(E258:E269,E272)</f>
        <v>0</v>
      </c>
      <c r="F273" s="271">
        <f t="shared" si="125"/>
        <v>0</v>
      </c>
      <c r="G273" s="271">
        <f t="shared" si="125"/>
        <v>0</v>
      </c>
      <c r="H273" s="271">
        <f t="shared" si="125"/>
        <v>0</v>
      </c>
      <c r="I273" s="271">
        <f t="shared" si="125"/>
        <v>0</v>
      </c>
      <c r="J273" s="271">
        <f t="shared" si="125"/>
        <v>0</v>
      </c>
      <c r="K273" s="271">
        <f t="shared" si="125"/>
        <v>0</v>
      </c>
      <c r="L273" s="271">
        <f t="shared" si="125"/>
        <v>0</v>
      </c>
      <c r="M273" s="271">
        <f t="shared" si="125"/>
        <v>0</v>
      </c>
      <c r="N273" s="271">
        <f t="shared" si="125"/>
        <v>0</v>
      </c>
      <c r="O273" s="271">
        <f t="shared" si="125"/>
        <v>0</v>
      </c>
      <c r="P273" s="271">
        <f t="shared" si="125"/>
        <v>0</v>
      </c>
      <c r="Q273" s="271">
        <f t="shared" si="125"/>
        <v>0</v>
      </c>
      <c r="R273" s="271">
        <f t="shared" si="125"/>
        <v>0</v>
      </c>
      <c r="S273" s="271">
        <f t="shared" si="125"/>
        <v>0</v>
      </c>
      <c r="T273" s="271">
        <f t="shared" si="125"/>
        <v>0</v>
      </c>
      <c r="U273" s="271">
        <f t="shared" si="125"/>
        <v>0</v>
      </c>
      <c r="V273" s="271">
        <f t="shared" si="125"/>
        <v>0</v>
      </c>
      <c r="W273" s="271">
        <f t="shared" si="125"/>
        <v>0</v>
      </c>
      <c r="X273" s="271">
        <f t="shared" si="125"/>
        <v>0</v>
      </c>
      <c r="Y273" s="271">
        <f t="shared" si="125"/>
        <v>0</v>
      </c>
      <c r="Z273" s="271">
        <f t="shared" si="125"/>
        <v>0</v>
      </c>
      <c r="AA273" s="271">
        <f t="shared" si="125"/>
        <v>0</v>
      </c>
      <c r="AB273" s="271">
        <f t="shared" si="125"/>
        <v>0</v>
      </c>
      <c r="AC273" s="271">
        <f t="shared" si="125"/>
        <v>0</v>
      </c>
      <c r="AD273" s="271">
        <f t="shared" si="125"/>
        <v>0</v>
      </c>
      <c r="AE273" s="271">
        <f t="shared" si="125"/>
        <v>0</v>
      </c>
      <c r="AF273" s="271">
        <f t="shared" si="125"/>
        <v>0</v>
      </c>
      <c r="AG273" s="271">
        <f t="shared" si="125"/>
        <v>0</v>
      </c>
      <c r="AH273" s="150">
        <f t="shared" si="124"/>
        <v>0</v>
      </c>
    </row>
    <row r="274" spans="1:35" ht="18.75" x14ac:dyDescent="0.25">
      <c r="A274" s="315"/>
      <c r="B274" s="299" t="s">
        <v>71</v>
      </c>
      <c r="C274" s="300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 t="shared" si="124"/>
        <v>0</v>
      </c>
    </row>
    <row r="275" spans="1:35" ht="18.75" x14ac:dyDescent="0.25">
      <c r="A275" s="315"/>
      <c r="B275" s="301" t="s">
        <v>115</v>
      </c>
      <c r="C275" s="302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 t="shared" si="124"/>
        <v>8800</v>
      </c>
    </row>
    <row r="276" spans="1:35" ht="18.75" x14ac:dyDescent="0.25">
      <c r="A276" s="315"/>
      <c r="B276" s="301" t="s">
        <v>125</v>
      </c>
      <c r="C276" s="302"/>
      <c r="D276" s="104">
        <f>D275-D274</f>
        <v>400</v>
      </c>
      <c r="E276" s="104">
        <f t="shared" ref="E276:G276" si="126">E275-E274</f>
        <v>400</v>
      </c>
      <c r="F276" s="104">
        <f t="shared" si="126"/>
        <v>400</v>
      </c>
      <c r="G276" s="104">
        <f t="shared" si="126"/>
        <v>400</v>
      </c>
      <c r="H276" s="104">
        <f t="shared" ref="H276:AF276" si="127">H275-H274</f>
        <v>400</v>
      </c>
      <c r="I276" s="104"/>
      <c r="J276" s="104"/>
      <c r="K276" s="104">
        <f t="shared" si="127"/>
        <v>400</v>
      </c>
      <c r="L276" s="104">
        <f t="shared" si="127"/>
        <v>400</v>
      </c>
      <c r="M276" s="104">
        <f t="shared" si="127"/>
        <v>400</v>
      </c>
      <c r="N276" s="104">
        <f t="shared" si="127"/>
        <v>400</v>
      </c>
      <c r="O276" s="104">
        <f t="shared" si="127"/>
        <v>400</v>
      </c>
      <c r="P276" s="104"/>
      <c r="Q276" s="104"/>
      <c r="R276" s="104">
        <f t="shared" si="127"/>
        <v>400</v>
      </c>
      <c r="S276" s="104">
        <f t="shared" si="127"/>
        <v>400</v>
      </c>
      <c r="T276" s="104">
        <f t="shared" si="127"/>
        <v>400</v>
      </c>
      <c r="U276" s="104">
        <f t="shared" si="127"/>
        <v>400</v>
      </c>
      <c r="V276" s="104">
        <f t="shared" si="127"/>
        <v>400</v>
      </c>
      <c r="W276" s="104"/>
      <c r="X276" s="104"/>
      <c r="Y276" s="104">
        <f t="shared" si="127"/>
        <v>400</v>
      </c>
      <c r="Z276" s="104">
        <f t="shared" si="127"/>
        <v>400</v>
      </c>
      <c r="AA276" s="104">
        <f t="shared" si="127"/>
        <v>400</v>
      </c>
      <c r="AB276" s="104">
        <f t="shared" si="127"/>
        <v>400</v>
      </c>
      <c r="AC276" s="104">
        <f t="shared" si="127"/>
        <v>400</v>
      </c>
      <c r="AD276" s="104"/>
      <c r="AE276" s="104"/>
      <c r="AF276" s="104">
        <f t="shared" si="127"/>
        <v>400</v>
      </c>
      <c r="AG276" s="104">
        <f t="shared" ref="AG276" si="128">AG275-AG274</f>
        <v>400</v>
      </c>
      <c r="AH276" s="153">
        <f t="shared" si="124"/>
        <v>8800</v>
      </c>
    </row>
    <row r="277" spans="1:35" ht="18.75" x14ac:dyDescent="0.25">
      <c r="A277" s="315"/>
      <c r="B277" s="301" t="s">
        <v>197</v>
      </c>
      <c r="C277" s="302"/>
      <c r="D277" s="104">
        <f t="shared" ref="D277:F277" si="129">D275-D273</f>
        <v>400</v>
      </c>
      <c r="E277" s="104">
        <f t="shared" si="129"/>
        <v>400</v>
      </c>
      <c r="F277" s="104">
        <f t="shared" si="129"/>
        <v>400</v>
      </c>
      <c r="G277" s="104">
        <f t="shared" ref="G277:AF277" si="130">G275-G273</f>
        <v>400</v>
      </c>
      <c r="H277" s="104">
        <f t="shared" si="130"/>
        <v>400</v>
      </c>
      <c r="I277" s="104"/>
      <c r="J277" s="104"/>
      <c r="K277" s="104">
        <f t="shared" si="130"/>
        <v>400</v>
      </c>
      <c r="L277" s="104">
        <f t="shared" si="130"/>
        <v>400</v>
      </c>
      <c r="M277" s="104">
        <f t="shared" si="130"/>
        <v>400</v>
      </c>
      <c r="N277" s="104">
        <f t="shared" si="130"/>
        <v>400</v>
      </c>
      <c r="O277" s="104">
        <f t="shared" si="130"/>
        <v>400</v>
      </c>
      <c r="P277" s="104"/>
      <c r="Q277" s="104"/>
      <c r="R277" s="104">
        <f t="shared" si="130"/>
        <v>400</v>
      </c>
      <c r="S277" s="104">
        <f t="shared" si="130"/>
        <v>400</v>
      </c>
      <c r="T277" s="104">
        <f t="shared" si="130"/>
        <v>400</v>
      </c>
      <c r="U277" s="104">
        <f t="shared" si="130"/>
        <v>400</v>
      </c>
      <c r="V277" s="104">
        <f t="shared" si="130"/>
        <v>400</v>
      </c>
      <c r="W277" s="104"/>
      <c r="X277" s="104"/>
      <c r="Y277" s="104">
        <f t="shared" si="130"/>
        <v>400</v>
      </c>
      <c r="Z277" s="104">
        <f t="shared" si="130"/>
        <v>400</v>
      </c>
      <c r="AA277" s="104">
        <f t="shared" si="130"/>
        <v>400</v>
      </c>
      <c r="AB277" s="104">
        <f t="shared" si="130"/>
        <v>400</v>
      </c>
      <c r="AC277" s="104">
        <f t="shared" si="130"/>
        <v>400</v>
      </c>
      <c r="AD277" s="104"/>
      <c r="AE277" s="104"/>
      <c r="AF277" s="104">
        <f t="shared" si="130"/>
        <v>400</v>
      </c>
      <c r="AG277" s="104">
        <f t="shared" ref="AG277" si="131">AG275-AG273</f>
        <v>400</v>
      </c>
      <c r="AH277" s="153">
        <f t="shared" si="124"/>
        <v>8800</v>
      </c>
    </row>
    <row r="278" spans="1:35" ht="16.5" thickBot="1" x14ac:dyDescent="0.3">
      <c r="A278" s="315"/>
      <c r="B278" s="303" t="s">
        <v>116</v>
      </c>
      <c r="C278" s="304"/>
      <c r="D278" s="104">
        <f>D259+D261+D263+D265+D267+D269</f>
        <v>0</v>
      </c>
      <c r="E278" s="104">
        <f t="shared" ref="E278:G278" si="132">E259+E261+E263+E265+E267+E269</f>
        <v>0</v>
      </c>
      <c r="F278" s="104">
        <f t="shared" si="132"/>
        <v>0</v>
      </c>
      <c r="G278" s="104">
        <f t="shared" si="132"/>
        <v>0</v>
      </c>
      <c r="H278" s="104">
        <f t="shared" ref="H278:AF278" si="133">H259+H261+H263+H265+H267+H269</f>
        <v>0</v>
      </c>
      <c r="I278" s="104"/>
      <c r="J278" s="104"/>
      <c r="K278" s="104">
        <f t="shared" si="133"/>
        <v>0</v>
      </c>
      <c r="L278" s="104">
        <f t="shared" si="133"/>
        <v>0</v>
      </c>
      <c r="M278" s="104">
        <f t="shared" si="133"/>
        <v>0</v>
      </c>
      <c r="N278" s="104">
        <f t="shared" si="133"/>
        <v>0</v>
      </c>
      <c r="O278" s="104">
        <f t="shared" si="133"/>
        <v>0</v>
      </c>
      <c r="P278" s="104"/>
      <c r="Q278" s="104"/>
      <c r="R278" s="104">
        <f t="shared" si="133"/>
        <v>0</v>
      </c>
      <c r="S278" s="104">
        <f t="shared" si="133"/>
        <v>0</v>
      </c>
      <c r="T278" s="104">
        <f t="shared" si="133"/>
        <v>0</v>
      </c>
      <c r="U278" s="104">
        <f t="shared" si="133"/>
        <v>0</v>
      </c>
      <c r="V278" s="104">
        <f t="shared" si="133"/>
        <v>0</v>
      </c>
      <c r="W278" s="104"/>
      <c r="X278" s="104"/>
      <c r="Y278" s="104">
        <f t="shared" si="133"/>
        <v>0</v>
      </c>
      <c r="Z278" s="104">
        <f t="shared" si="133"/>
        <v>0</v>
      </c>
      <c r="AA278" s="104">
        <f t="shared" si="133"/>
        <v>0</v>
      </c>
      <c r="AB278" s="104">
        <f t="shared" si="133"/>
        <v>0</v>
      </c>
      <c r="AC278" s="104">
        <f t="shared" si="133"/>
        <v>0</v>
      </c>
      <c r="AD278" s="104"/>
      <c r="AE278" s="104"/>
      <c r="AF278" s="104">
        <f t="shared" si="133"/>
        <v>0</v>
      </c>
      <c r="AG278" s="104">
        <f t="shared" ref="AG278" si="134">AG259+AG261+AG263+AG265+AG267+AG269</f>
        <v>0</v>
      </c>
      <c r="AH278" s="149">
        <f t="shared" si="124"/>
        <v>0</v>
      </c>
    </row>
    <row r="279" spans="1:35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166</v>
      </c>
    </row>
    <row r="280" spans="1:35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 t="shared" ref="AH280:AH301" si="135">SUM(D280:AG280)</f>
        <v>0</v>
      </c>
    </row>
    <row r="281" spans="1:35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 t="shared" si="135"/>
        <v>0</v>
      </c>
    </row>
    <row r="282" spans="1:35" ht="15.75" x14ac:dyDescent="0.25">
      <c r="A282" s="315"/>
      <c r="B282" s="296"/>
      <c r="C282" s="99" t="s">
        <v>103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 t="shared" si="135"/>
        <v>0</v>
      </c>
    </row>
    <row r="283" spans="1:35" ht="15.75" x14ac:dyDescent="0.25">
      <c r="A283" s="315"/>
      <c r="B283" s="296"/>
      <c r="C283" s="99" t="s">
        <v>117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 t="shared" si="135"/>
        <v>0</v>
      </c>
    </row>
    <row r="284" spans="1:35" ht="15.75" x14ac:dyDescent="0.25">
      <c r="A284" s="315"/>
      <c r="B284" s="296"/>
      <c r="C284" s="99" t="s">
        <v>118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 t="shared" si="135"/>
        <v>0</v>
      </c>
    </row>
    <row r="285" spans="1:35" ht="15.75" x14ac:dyDescent="0.25">
      <c r="A285" s="315"/>
      <c r="B285" s="296"/>
      <c r="C285" s="99" t="s">
        <v>104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 t="shared" si="135"/>
        <v>0</v>
      </c>
    </row>
    <row r="286" spans="1:35" ht="15.75" x14ac:dyDescent="0.25">
      <c r="A286" s="315"/>
      <c r="B286" s="296"/>
      <c r="C286" s="99" t="s">
        <v>105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 t="shared" si="135"/>
        <v>0</v>
      </c>
    </row>
    <row r="287" spans="1:35" ht="15.75" x14ac:dyDescent="0.25">
      <c r="A287" s="315"/>
      <c r="B287" s="296"/>
      <c r="C287" s="99" t="s">
        <v>106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 t="shared" si="135"/>
        <v>0</v>
      </c>
    </row>
    <row r="288" spans="1:35" ht="15.75" x14ac:dyDescent="0.25">
      <c r="A288" s="315"/>
      <c r="B288" s="296"/>
      <c r="C288" s="99" t="s">
        <v>107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 t="shared" si="135"/>
        <v>0</v>
      </c>
    </row>
    <row r="289" spans="1:35" ht="15.75" x14ac:dyDescent="0.25">
      <c r="A289" s="315"/>
      <c r="B289" s="296"/>
      <c r="C289" s="99" t="s">
        <v>108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 t="shared" si="135"/>
        <v>0</v>
      </c>
    </row>
    <row r="290" spans="1:35" ht="15.75" x14ac:dyDescent="0.25">
      <c r="A290" s="315"/>
      <c r="B290" s="296"/>
      <c r="C290" s="99" t="s">
        <v>109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 t="shared" si="135"/>
        <v>0</v>
      </c>
    </row>
    <row r="291" spans="1:35" ht="15.75" x14ac:dyDescent="0.25">
      <c r="A291" s="315"/>
      <c r="B291" s="296"/>
      <c r="C291" s="99" t="s">
        <v>110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 t="shared" si="135"/>
        <v>0</v>
      </c>
    </row>
    <row r="292" spans="1:35" ht="15.75" x14ac:dyDescent="0.25">
      <c r="A292" s="315"/>
      <c r="B292" s="296"/>
      <c r="C292" s="99" t="s">
        <v>111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 t="shared" si="135"/>
        <v>0</v>
      </c>
    </row>
    <row r="293" spans="1:35" ht="15.75" x14ac:dyDescent="0.25">
      <c r="A293" s="315"/>
      <c r="B293" s="296"/>
      <c r="C293" s="99" t="s">
        <v>112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 t="shared" si="135"/>
        <v>0</v>
      </c>
    </row>
    <row r="294" spans="1:35" ht="15.75" x14ac:dyDescent="0.25">
      <c r="A294" s="315"/>
      <c r="B294" s="296"/>
      <c r="C294" s="99" t="s">
        <v>113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 t="shared" si="135"/>
        <v>0</v>
      </c>
    </row>
    <row r="295" spans="1:35" ht="16.5" thickBot="1" x14ac:dyDescent="0.3">
      <c r="A295" s="315"/>
      <c r="B295" s="296"/>
      <c r="C295" s="100" t="s">
        <v>114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 t="shared" si="135"/>
        <v>0</v>
      </c>
    </row>
    <row r="296" spans="1:35" ht="18.75" x14ac:dyDescent="0.25">
      <c r="A296" s="315"/>
      <c r="B296" s="297" t="s">
        <v>72</v>
      </c>
      <c r="C296" s="298"/>
      <c r="D296" s="271">
        <f>SUM(D281:D292,D295)</f>
        <v>0</v>
      </c>
      <c r="E296" s="271">
        <f t="shared" ref="E296:AG296" si="136">SUM(E281:E292,E295)</f>
        <v>0</v>
      </c>
      <c r="F296" s="271">
        <f t="shared" si="136"/>
        <v>0</v>
      </c>
      <c r="G296" s="271">
        <f t="shared" si="136"/>
        <v>0</v>
      </c>
      <c r="H296" s="271">
        <f t="shared" si="136"/>
        <v>0</v>
      </c>
      <c r="I296" s="271">
        <f t="shared" si="136"/>
        <v>0</v>
      </c>
      <c r="J296" s="271">
        <f t="shared" si="136"/>
        <v>0</v>
      </c>
      <c r="K296" s="271">
        <f t="shared" si="136"/>
        <v>0</v>
      </c>
      <c r="L296" s="271">
        <f t="shared" si="136"/>
        <v>0</v>
      </c>
      <c r="M296" s="271">
        <f t="shared" si="136"/>
        <v>0</v>
      </c>
      <c r="N296" s="271">
        <f t="shared" si="136"/>
        <v>0</v>
      </c>
      <c r="O296" s="271">
        <f t="shared" si="136"/>
        <v>0</v>
      </c>
      <c r="P296" s="271">
        <f t="shared" si="136"/>
        <v>0</v>
      </c>
      <c r="Q296" s="271">
        <f t="shared" si="136"/>
        <v>0</v>
      </c>
      <c r="R296" s="271">
        <f t="shared" si="136"/>
        <v>0</v>
      </c>
      <c r="S296" s="271">
        <f t="shared" si="136"/>
        <v>0</v>
      </c>
      <c r="T296" s="271">
        <f t="shared" si="136"/>
        <v>0</v>
      </c>
      <c r="U296" s="271">
        <f t="shared" si="136"/>
        <v>0</v>
      </c>
      <c r="V296" s="271">
        <f t="shared" si="136"/>
        <v>0</v>
      </c>
      <c r="W296" s="271">
        <f t="shared" si="136"/>
        <v>0</v>
      </c>
      <c r="X296" s="271">
        <f t="shared" si="136"/>
        <v>0</v>
      </c>
      <c r="Y296" s="271">
        <f t="shared" si="136"/>
        <v>0</v>
      </c>
      <c r="Z296" s="271">
        <f t="shared" si="136"/>
        <v>0</v>
      </c>
      <c r="AA296" s="271">
        <f t="shared" si="136"/>
        <v>0</v>
      </c>
      <c r="AB296" s="271">
        <f t="shared" si="136"/>
        <v>0</v>
      </c>
      <c r="AC296" s="271">
        <f t="shared" si="136"/>
        <v>0</v>
      </c>
      <c r="AD296" s="271">
        <f t="shared" si="136"/>
        <v>0</v>
      </c>
      <c r="AE296" s="271">
        <f t="shared" si="136"/>
        <v>0</v>
      </c>
      <c r="AF296" s="271">
        <f t="shared" si="136"/>
        <v>0</v>
      </c>
      <c r="AG296" s="271">
        <f t="shared" si="136"/>
        <v>0</v>
      </c>
      <c r="AH296" s="150">
        <f t="shared" si="135"/>
        <v>0</v>
      </c>
    </row>
    <row r="297" spans="1:35" ht="18.75" x14ac:dyDescent="0.25">
      <c r="A297" s="315"/>
      <c r="B297" s="299" t="s">
        <v>71</v>
      </c>
      <c r="C297" s="300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 t="shared" si="135"/>
        <v>0</v>
      </c>
    </row>
    <row r="298" spans="1:35" ht="18.75" x14ac:dyDescent="0.25">
      <c r="A298" s="315"/>
      <c r="B298" s="301" t="s">
        <v>115</v>
      </c>
      <c r="C298" s="302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 t="shared" si="135"/>
        <v>8800</v>
      </c>
    </row>
    <row r="299" spans="1:35" ht="18.75" x14ac:dyDescent="0.25">
      <c r="A299" s="315"/>
      <c r="B299" s="301" t="s">
        <v>125</v>
      </c>
      <c r="C299" s="302"/>
      <c r="D299" s="104">
        <f>D298-D297</f>
        <v>400</v>
      </c>
      <c r="E299" s="104">
        <f t="shared" ref="E299:G299" si="137">E298-E297</f>
        <v>400</v>
      </c>
      <c r="F299" s="104">
        <f t="shared" si="137"/>
        <v>400</v>
      </c>
      <c r="G299" s="104">
        <f t="shared" si="137"/>
        <v>400</v>
      </c>
      <c r="H299" s="104">
        <f t="shared" ref="H299:AF299" si="138">H298-H297</f>
        <v>400</v>
      </c>
      <c r="I299" s="104"/>
      <c r="J299" s="104"/>
      <c r="K299" s="104">
        <f t="shared" si="138"/>
        <v>400</v>
      </c>
      <c r="L299" s="104">
        <f t="shared" si="138"/>
        <v>400</v>
      </c>
      <c r="M299" s="104">
        <f t="shared" si="138"/>
        <v>400</v>
      </c>
      <c r="N299" s="104">
        <f t="shared" si="138"/>
        <v>400</v>
      </c>
      <c r="O299" s="104">
        <f t="shared" si="138"/>
        <v>400</v>
      </c>
      <c r="P299" s="104"/>
      <c r="Q299" s="104"/>
      <c r="R299" s="104">
        <f t="shared" si="138"/>
        <v>400</v>
      </c>
      <c r="S299" s="104">
        <f t="shared" si="138"/>
        <v>400</v>
      </c>
      <c r="T299" s="104">
        <f t="shared" si="138"/>
        <v>400</v>
      </c>
      <c r="U299" s="104">
        <f t="shared" si="138"/>
        <v>400</v>
      </c>
      <c r="V299" s="104">
        <f t="shared" si="138"/>
        <v>400</v>
      </c>
      <c r="W299" s="104"/>
      <c r="X299" s="104"/>
      <c r="Y299" s="104">
        <f t="shared" si="138"/>
        <v>400</v>
      </c>
      <c r="Z299" s="104">
        <f t="shared" si="138"/>
        <v>400</v>
      </c>
      <c r="AA299" s="104">
        <f t="shared" si="138"/>
        <v>400</v>
      </c>
      <c r="AB299" s="104">
        <f t="shared" si="138"/>
        <v>400</v>
      </c>
      <c r="AC299" s="104">
        <f t="shared" si="138"/>
        <v>400</v>
      </c>
      <c r="AD299" s="104"/>
      <c r="AE299" s="104"/>
      <c r="AF299" s="104">
        <f t="shared" si="138"/>
        <v>400</v>
      </c>
      <c r="AG299" s="104">
        <f t="shared" ref="AG299" si="139">AG298-AG297</f>
        <v>400</v>
      </c>
      <c r="AH299" s="153">
        <f t="shared" si="135"/>
        <v>8800</v>
      </c>
    </row>
    <row r="300" spans="1:35" ht="18.75" x14ac:dyDescent="0.25">
      <c r="A300" s="315"/>
      <c r="B300" s="301" t="s">
        <v>197</v>
      </c>
      <c r="C300" s="302"/>
      <c r="D300" s="104">
        <f>D298-D296</f>
        <v>400</v>
      </c>
      <c r="E300" s="104">
        <f t="shared" ref="E300:G300" si="140">E298-E296</f>
        <v>400</v>
      </c>
      <c r="F300" s="104">
        <f t="shared" si="140"/>
        <v>400</v>
      </c>
      <c r="G300" s="104">
        <f t="shared" si="140"/>
        <v>400</v>
      </c>
      <c r="H300" s="104">
        <f t="shared" ref="H300:AF300" si="141">H298-H296</f>
        <v>400</v>
      </c>
      <c r="I300" s="104"/>
      <c r="J300" s="104"/>
      <c r="K300" s="104">
        <f t="shared" si="141"/>
        <v>400</v>
      </c>
      <c r="L300" s="104">
        <f t="shared" si="141"/>
        <v>400</v>
      </c>
      <c r="M300" s="104">
        <f t="shared" si="141"/>
        <v>400</v>
      </c>
      <c r="N300" s="104">
        <f t="shared" si="141"/>
        <v>400</v>
      </c>
      <c r="O300" s="104">
        <f t="shared" si="141"/>
        <v>400</v>
      </c>
      <c r="P300" s="104"/>
      <c r="Q300" s="104"/>
      <c r="R300" s="104">
        <f t="shared" si="141"/>
        <v>400</v>
      </c>
      <c r="S300" s="104">
        <f t="shared" si="141"/>
        <v>400</v>
      </c>
      <c r="T300" s="104">
        <f t="shared" si="141"/>
        <v>400</v>
      </c>
      <c r="U300" s="104">
        <f t="shared" si="141"/>
        <v>400</v>
      </c>
      <c r="V300" s="104">
        <f t="shared" si="141"/>
        <v>400</v>
      </c>
      <c r="W300" s="104"/>
      <c r="X300" s="104"/>
      <c r="Y300" s="104">
        <f t="shared" si="141"/>
        <v>400</v>
      </c>
      <c r="Z300" s="104">
        <f t="shared" si="141"/>
        <v>400</v>
      </c>
      <c r="AA300" s="104">
        <f t="shared" si="141"/>
        <v>400</v>
      </c>
      <c r="AB300" s="104">
        <f t="shared" si="141"/>
        <v>400</v>
      </c>
      <c r="AC300" s="104">
        <f t="shared" si="141"/>
        <v>400</v>
      </c>
      <c r="AD300" s="104"/>
      <c r="AE300" s="104"/>
      <c r="AF300" s="104">
        <f t="shared" si="141"/>
        <v>400</v>
      </c>
      <c r="AG300" s="104">
        <f t="shared" ref="AG300" si="142">AG298-AG296</f>
        <v>400</v>
      </c>
      <c r="AH300" s="153">
        <f t="shared" si="135"/>
        <v>8800</v>
      </c>
    </row>
    <row r="301" spans="1:35" ht="16.5" thickBot="1" x14ac:dyDescent="0.3">
      <c r="A301" s="315"/>
      <c r="B301" s="303" t="s">
        <v>116</v>
      </c>
      <c r="C301" s="304"/>
      <c r="D301" s="104">
        <f>D282+D284+D286+D288+D290+D292</f>
        <v>0</v>
      </c>
      <c r="E301" s="104">
        <f t="shared" ref="E301:G301" si="143">E282+E284+E286+E288+E290+E292</f>
        <v>0</v>
      </c>
      <c r="F301" s="104">
        <f t="shared" si="143"/>
        <v>0</v>
      </c>
      <c r="G301" s="104">
        <f t="shared" si="143"/>
        <v>0</v>
      </c>
      <c r="H301" s="104">
        <f t="shared" ref="H301:AF301" si="144">H282+H284+H286+H288+H290+H292</f>
        <v>0</v>
      </c>
      <c r="I301" s="104"/>
      <c r="J301" s="104"/>
      <c r="K301" s="104">
        <f t="shared" si="144"/>
        <v>0</v>
      </c>
      <c r="L301" s="104">
        <f t="shared" si="144"/>
        <v>0</v>
      </c>
      <c r="M301" s="104">
        <f t="shared" si="144"/>
        <v>0</v>
      </c>
      <c r="N301" s="104">
        <f t="shared" si="144"/>
        <v>0</v>
      </c>
      <c r="O301" s="104">
        <f t="shared" si="144"/>
        <v>0</v>
      </c>
      <c r="P301" s="104"/>
      <c r="Q301" s="104"/>
      <c r="R301" s="104">
        <f t="shared" si="144"/>
        <v>0</v>
      </c>
      <c r="S301" s="104">
        <f t="shared" si="144"/>
        <v>0</v>
      </c>
      <c r="T301" s="104">
        <f t="shared" si="144"/>
        <v>0</v>
      </c>
      <c r="U301" s="104">
        <f t="shared" si="144"/>
        <v>0</v>
      </c>
      <c r="V301" s="104">
        <f t="shared" si="144"/>
        <v>0</v>
      </c>
      <c r="W301" s="104"/>
      <c r="X301" s="104"/>
      <c r="Y301" s="104">
        <f t="shared" si="144"/>
        <v>0</v>
      </c>
      <c r="Z301" s="104">
        <f t="shared" si="144"/>
        <v>0</v>
      </c>
      <c r="AA301" s="104">
        <f t="shared" si="144"/>
        <v>0</v>
      </c>
      <c r="AB301" s="104">
        <f t="shared" si="144"/>
        <v>0</v>
      </c>
      <c r="AC301" s="104">
        <f t="shared" si="144"/>
        <v>0</v>
      </c>
      <c r="AD301" s="104"/>
      <c r="AE301" s="104"/>
      <c r="AF301" s="104">
        <f t="shared" si="144"/>
        <v>0</v>
      </c>
      <c r="AG301" s="104">
        <f t="shared" ref="AG301" si="145">AG282+AG284+AG286+AG288+AG290+AG292</f>
        <v>0</v>
      </c>
      <c r="AH301" s="149">
        <f t="shared" si="135"/>
        <v>0</v>
      </c>
    </row>
    <row r="302" spans="1:35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166</v>
      </c>
    </row>
    <row r="303" spans="1:35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 t="shared" ref="AH303:AH315" si="146">SUM(D303:AG303)</f>
        <v>0</v>
      </c>
    </row>
    <row r="304" spans="1:35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 t="shared" si="146"/>
        <v>0</v>
      </c>
    </row>
    <row r="305" spans="1:34" ht="15.75" x14ac:dyDescent="0.25">
      <c r="A305" s="292"/>
      <c r="B305" s="296"/>
      <c r="C305" s="99" t="s">
        <v>103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 t="shared" si="146"/>
        <v>0</v>
      </c>
    </row>
    <row r="306" spans="1:34" ht="15.75" x14ac:dyDescent="0.25">
      <c r="A306" s="292"/>
      <c r="B306" s="296"/>
      <c r="C306" s="99" t="s">
        <v>117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 t="shared" si="146"/>
        <v>0</v>
      </c>
    </row>
    <row r="307" spans="1:34" ht="15.75" x14ac:dyDescent="0.25">
      <c r="A307" s="292"/>
      <c r="B307" s="296"/>
      <c r="C307" s="99" t="s">
        <v>118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 t="shared" si="146"/>
        <v>0</v>
      </c>
    </row>
    <row r="308" spans="1:34" ht="15.75" x14ac:dyDescent="0.25">
      <c r="A308" s="292"/>
      <c r="B308" s="296"/>
      <c r="C308" s="99" t="s">
        <v>104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 t="shared" si="146"/>
        <v>0</v>
      </c>
    </row>
    <row r="309" spans="1:34" ht="15.75" x14ac:dyDescent="0.25">
      <c r="A309" s="292"/>
      <c r="B309" s="296"/>
      <c r="C309" s="99" t="s">
        <v>105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 t="shared" si="146"/>
        <v>0</v>
      </c>
    </row>
    <row r="310" spans="1:34" ht="15.75" x14ac:dyDescent="0.25">
      <c r="A310" s="292"/>
      <c r="B310" s="296"/>
      <c r="C310" s="99" t="s">
        <v>106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 t="shared" si="146"/>
        <v>0</v>
      </c>
    </row>
    <row r="311" spans="1:34" ht="15.75" x14ac:dyDescent="0.25">
      <c r="A311" s="292"/>
      <c r="B311" s="296"/>
      <c r="C311" s="99" t="s">
        <v>107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 t="shared" si="146"/>
        <v>0</v>
      </c>
    </row>
    <row r="312" spans="1:34" ht="15.75" x14ac:dyDescent="0.25">
      <c r="A312" s="292"/>
      <c r="B312" s="296"/>
      <c r="C312" s="99" t="s">
        <v>108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 t="shared" si="146"/>
        <v>0</v>
      </c>
    </row>
    <row r="313" spans="1:34" ht="15.75" x14ac:dyDescent="0.25">
      <c r="A313" s="292"/>
      <c r="B313" s="296"/>
      <c r="C313" s="99" t="s">
        <v>109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 t="shared" si="146"/>
        <v>0</v>
      </c>
    </row>
    <row r="314" spans="1:34" ht="15.75" x14ac:dyDescent="0.25">
      <c r="A314" s="292"/>
      <c r="B314" s="296"/>
      <c r="C314" s="99" t="s">
        <v>110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 t="shared" si="146"/>
        <v>0</v>
      </c>
    </row>
    <row r="315" spans="1:34" ht="15.75" x14ac:dyDescent="0.25">
      <c r="A315" s="292"/>
      <c r="B315" s="296"/>
      <c r="C315" s="99" t="s">
        <v>111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 t="shared" si="146"/>
        <v>0</v>
      </c>
    </row>
    <row r="316" spans="1:34" ht="15.75" x14ac:dyDescent="0.25">
      <c r="A316" s="292"/>
      <c r="B316" s="296"/>
      <c r="C316" s="99" t="s">
        <v>112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4" ht="15.75" x14ac:dyDescent="0.25">
      <c r="A317" s="292"/>
      <c r="B317" s="296"/>
      <c r="C317" s="99" t="s">
        <v>113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 t="shared" ref="AH317:AH324" si="147">SUM(D317:AG317)</f>
        <v>0</v>
      </c>
    </row>
    <row r="318" spans="1:34" ht="16.5" thickBot="1" x14ac:dyDescent="0.3">
      <c r="A318" s="292"/>
      <c r="B318" s="296"/>
      <c r="C318" s="100" t="s">
        <v>114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 t="shared" si="147"/>
        <v>0</v>
      </c>
    </row>
    <row r="319" spans="1:34" ht="18.75" x14ac:dyDescent="0.25">
      <c r="A319" s="292"/>
      <c r="B319" s="297" t="s">
        <v>72</v>
      </c>
      <c r="C319" s="298"/>
      <c r="D319" s="271">
        <f>SUM(D304:D315,D318)</f>
        <v>0</v>
      </c>
      <c r="E319" s="271">
        <f t="shared" ref="E319:AG319" si="148">SUM(E304:E315,E318)</f>
        <v>0</v>
      </c>
      <c r="F319" s="271">
        <f t="shared" si="148"/>
        <v>0</v>
      </c>
      <c r="G319" s="271">
        <f t="shared" si="148"/>
        <v>0</v>
      </c>
      <c r="H319" s="271">
        <f t="shared" si="148"/>
        <v>0</v>
      </c>
      <c r="I319" s="271">
        <f t="shared" si="148"/>
        <v>0</v>
      </c>
      <c r="J319" s="271">
        <f t="shared" si="148"/>
        <v>0</v>
      </c>
      <c r="K319" s="271">
        <f t="shared" si="148"/>
        <v>0</v>
      </c>
      <c r="L319" s="271">
        <f t="shared" si="148"/>
        <v>0</v>
      </c>
      <c r="M319" s="271">
        <f t="shared" si="148"/>
        <v>0</v>
      </c>
      <c r="N319" s="271">
        <f t="shared" si="148"/>
        <v>0</v>
      </c>
      <c r="O319" s="271">
        <f t="shared" si="148"/>
        <v>0</v>
      </c>
      <c r="P319" s="271">
        <f t="shared" si="148"/>
        <v>0</v>
      </c>
      <c r="Q319" s="271">
        <f t="shared" si="148"/>
        <v>0</v>
      </c>
      <c r="R319" s="271">
        <f t="shared" si="148"/>
        <v>0</v>
      </c>
      <c r="S319" s="271">
        <f t="shared" si="148"/>
        <v>0</v>
      </c>
      <c r="T319" s="271">
        <f t="shared" si="148"/>
        <v>0</v>
      </c>
      <c r="U319" s="271">
        <f t="shared" si="148"/>
        <v>0</v>
      </c>
      <c r="V319" s="271">
        <f t="shared" si="148"/>
        <v>0</v>
      </c>
      <c r="W319" s="271">
        <f t="shared" si="148"/>
        <v>0</v>
      </c>
      <c r="X319" s="271">
        <f t="shared" si="148"/>
        <v>0</v>
      </c>
      <c r="Y319" s="271">
        <f t="shared" si="148"/>
        <v>0</v>
      </c>
      <c r="Z319" s="271">
        <f t="shared" si="148"/>
        <v>0</v>
      </c>
      <c r="AA319" s="271">
        <f t="shared" si="148"/>
        <v>0</v>
      </c>
      <c r="AB319" s="271">
        <f t="shared" si="148"/>
        <v>0</v>
      </c>
      <c r="AC319" s="271">
        <f t="shared" si="148"/>
        <v>0</v>
      </c>
      <c r="AD319" s="271">
        <f t="shared" si="148"/>
        <v>0</v>
      </c>
      <c r="AE319" s="271">
        <f t="shared" si="148"/>
        <v>0</v>
      </c>
      <c r="AF319" s="271">
        <f t="shared" si="148"/>
        <v>0</v>
      </c>
      <c r="AG319" s="271">
        <f t="shared" si="148"/>
        <v>0</v>
      </c>
      <c r="AH319" s="150">
        <f t="shared" si="147"/>
        <v>0</v>
      </c>
    </row>
    <row r="320" spans="1:34" ht="18.75" x14ac:dyDescent="0.25">
      <c r="A320" s="292"/>
      <c r="B320" s="299" t="s">
        <v>71</v>
      </c>
      <c r="C320" s="300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 t="shared" si="147"/>
        <v>0</v>
      </c>
    </row>
    <row r="321" spans="1:35" ht="18.75" x14ac:dyDescent="0.25">
      <c r="A321" s="292"/>
      <c r="B321" s="301" t="s">
        <v>115</v>
      </c>
      <c r="C321" s="302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 t="shared" si="147"/>
        <v>23400</v>
      </c>
    </row>
    <row r="322" spans="1:35" ht="18.75" x14ac:dyDescent="0.25">
      <c r="A322" s="292"/>
      <c r="B322" s="301" t="s">
        <v>125</v>
      </c>
      <c r="C322" s="302"/>
      <c r="D322" s="104">
        <f t="shared" ref="D322:F322" si="149">D321-D320</f>
        <v>900</v>
      </c>
      <c r="E322" s="104">
        <f t="shared" si="149"/>
        <v>900</v>
      </c>
      <c r="F322" s="104">
        <f t="shared" si="149"/>
        <v>900</v>
      </c>
      <c r="G322" s="104">
        <f t="shared" ref="G322:AF322" si="150">G321-G320</f>
        <v>900</v>
      </c>
      <c r="H322" s="104">
        <f t="shared" si="150"/>
        <v>900</v>
      </c>
      <c r="I322" s="104">
        <f t="shared" si="150"/>
        <v>900</v>
      </c>
      <c r="J322" s="104"/>
      <c r="K322" s="104">
        <f t="shared" si="150"/>
        <v>900</v>
      </c>
      <c r="L322" s="104">
        <f t="shared" si="150"/>
        <v>900</v>
      </c>
      <c r="M322" s="104">
        <f t="shared" si="150"/>
        <v>900</v>
      </c>
      <c r="N322" s="104">
        <f t="shared" si="150"/>
        <v>900</v>
      </c>
      <c r="O322" s="104">
        <f t="shared" si="150"/>
        <v>900</v>
      </c>
      <c r="P322" s="104">
        <f t="shared" si="150"/>
        <v>900</v>
      </c>
      <c r="Q322" s="104"/>
      <c r="R322" s="104">
        <f t="shared" si="150"/>
        <v>900</v>
      </c>
      <c r="S322" s="104">
        <f t="shared" si="150"/>
        <v>900</v>
      </c>
      <c r="T322" s="104">
        <f t="shared" si="150"/>
        <v>900</v>
      </c>
      <c r="U322" s="104">
        <f t="shared" si="150"/>
        <v>900</v>
      </c>
      <c r="V322" s="104">
        <f t="shared" si="150"/>
        <v>900</v>
      </c>
      <c r="W322" s="104">
        <f t="shared" si="150"/>
        <v>900</v>
      </c>
      <c r="X322" s="104"/>
      <c r="Y322" s="104">
        <f t="shared" si="150"/>
        <v>900</v>
      </c>
      <c r="Z322" s="104">
        <f t="shared" si="150"/>
        <v>900</v>
      </c>
      <c r="AA322" s="104">
        <f t="shared" si="150"/>
        <v>900</v>
      </c>
      <c r="AB322" s="104">
        <f t="shared" si="150"/>
        <v>900</v>
      </c>
      <c r="AC322" s="104">
        <f t="shared" si="150"/>
        <v>900</v>
      </c>
      <c r="AD322" s="104">
        <f t="shared" si="150"/>
        <v>900</v>
      </c>
      <c r="AE322" s="104"/>
      <c r="AF322" s="104">
        <f t="shared" si="150"/>
        <v>900</v>
      </c>
      <c r="AG322" s="104">
        <f t="shared" ref="AG322" si="151">AG321-AG320</f>
        <v>900</v>
      </c>
      <c r="AH322" s="153">
        <f t="shared" si="147"/>
        <v>23400</v>
      </c>
    </row>
    <row r="323" spans="1:35" ht="18.75" x14ac:dyDescent="0.25">
      <c r="A323" s="292"/>
      <c r="B323" s="301" t="s">
        <v>197</v>
      </c>
      <c r="C323" s="302"/>
      <c r="D323" s="104">
        <f>D321-D319</f>
        <v>900</v>
      </c>
      <c r="E323" s="104">
        <f t="shared" ref="E323:G323" si="152">E321-E319</f>
        <v>900</v>
      </c>
      <c r="F323" s="104">
        <f t="shared" si="152"/>
        <v>900</v>
      </c>
      <c r="G323" s="104">
        <f t="shared" si="152"/>
        <v>900</v>
      </c>
      <c r="H323" s="104">
        <f t="shared" ref="H323:AF323" si="153">H321-H319</f>
        <v>900</v>
      </c>
      <c r="I323" s="104">
        <f t="shared" si="153"/>
        <v>900</v>
      </c>
      <c r="J323" s="104"/>
      <c r="K323" s="104">
        <f t="shared" si="153"/>
        <v>900</v>
      </c>
      <c r="L323" s="104">
        <f t="shared" si="153"/>
        <v>900</v>
      </c>
      <c r="M323" s="104">
        <f t="shared" si="153"/>
        <v>900</v>
      </c>
      <c r="N323" s="104">
        <f t="shared" si="153"/>
        <v>900</v>
      </c>
      <c r="O323" s="104">
        <f t="shared" si="153"/>
        <v>900</v>
      </c>
      <c r="P323" s="104">
        <f t="shared" si="153"/>
        <v>900</v>
      </c>
      <c r="Q323" s="104"/>
      <c r="R323" s="104">
        <f t="shared" si="153"/>
        <v>900</v>
      </c>
      <c r="S323" s="104">
        <f t="shared" si="153"/>
        <v>900</v>
      </c>
      <c r="T323" s="104">
        <f t="shared" si="153"/>
        <v>900</v>
      </c>
      <c r="U323" s="104">
        <f t="shared" si="153"/>
        <v>900</v>
      </c>
      <c r="V323" s="104">
        <f t="shared" si="153"/>
        <v>900</v>
      </c>
      <c r="W323" s="104">
        <f t="shared" si="153"/>
        <v>900</v>
      </c>
      <c r="X323" s="104"/>
      <c r="Y323" s="104">
        <f t="shared" si="153"/>
        <v>900</v>
      </c>
      <c r="Z323" s="104">
        <f t="shared" si="153"/>
        <v>900</v>
      </c>
      <c r="AA323" s="104">
        <f t="shared" si="153"/>
        <v>900</v>
      </c>
      <c r="AB323" s="104">
        <f t="shared" si="153"/>
        <v>900</v>
      </c>
      <c r="AC323" s="104">
        <f t="shared" si="153"/>
        <v>900</v>
      </c>
      <c r="AD323" s="104">
        <f t="shared" si="153"/>
        <v>900</v>
      </c>
      <c r="AE323" s="104"/>
      <c r="AF323" s="104">
        <f t="shared" si="153"/>
        <v>900</v>
      </c>
      <c r="AG323" s="104">
        <f t="shared" ref="AG323" si="154">AG321-AG319</f>
        <v>900</v>
      </c>
      <c r="AH323" s="153">
        <f t="shared" si="147"/>
        <v>23400</v>
      </c>
    </row>
    <row r="324" spans="1:35" ht="16.5" thickBot="1" x14ac:dyDescent="0.3">
      <c r="A324" s="292"/>
      <c r="B324" s="303" t="s">
        <v>116</v>
      </c>
      <c r="C324" s="304"/>
      <c r="D324" s="104">
        <f t="shared" ref="D324:F324" si="155">D305+D307+D309+D311+D313+D315</f>
        <v>0</v>
      </c>
      <c r="E324" s="104">
        <f t="shared" si="155"/>
        <v>0</v>
      </c>
      <c r="F324" s="104">
        <f t="shared" si="155"/>
        <v>0</v>
      </c>
      <c r="G324" s="104">
        <f t="shared" ref="G324:AF324" si="156">G305+G307+G309+G311+G313+G315</f>
        <v>0</v>
      </c>
      <c r="H324" s="104">
        <f t="shared" si="156"/>
        <v>0</v>
      </c>
      <c r="I324" s="104">
        <f t="shared" si="156"/>
        <v>0</v>
      </c>
      <c r="J324" s="104"/>
      <c r="K324" s="104">
        <f t="shared" si="156"/>
        <v>0</v>
      </c>
      <c r="L324" s="104">
        <f t="shared" si="156"/>
        <v>0</v>
      </c>
      <c r="M324" s="104">
        <f t="shared" si="156"/>
        <v>0</v>
      </c>
      <c r="N324" s="104">
        <f t="shared" si="156"/>
        <v>0</v>
      </c>
      <c r="O324" s="104">
        <f t="shared" si="156"/>
        <v>0</v>
      </c>
      <c r="P324" s="104">
        <f t="shared" si="156"/>
        <v>0</v>
      </c>
      <c r="Q324" s="104"/>
      <c r="R324" s="104">
        <f t="shared" si="156"/>
        <v>0</v>
      </c>
      <c r="S324" s="104">
        <f t="shared" si="156"/>
        <v>0</v>
      </c>
      <c r="T324" s="104">
        <f t="shared" si="156"/>
        <v>0</v>
      </c>
      <c r="U324" s="104">
        <f t="shared" si="156"/>
        <v>0</v>
      </c>
      <c r="V324" s="104">
        <f t="shared" si="156"/>
        <v>0</v>
      </c>
      <c r="W324" s="104">
        <f t="shared" si="156"/>
        <v>0</v>
      </c>
      <c r="X324" s="104"/>
      <c r="Y324" s="104">
        <f t="shared" si="156"/>
        <v>0</v>
      </c>
      <c r="Z324" s="104">
        <f t="shared" si="156"/>
        <v>0</v>
      </c>
      <c r="AA324" s="104">
        <f t="shared" si="156"/>
        <v>0</v>
      </c>
      <c r="AB324" s="104">
        <f t="shared" si="156"/>
        <v>0</v>
      </c>
      <c r="AC324" s="104">
        <f t="shared" si="156"/>
        <v>0</v>
      </c>
      <c r="AD324" s="104">
        <f t="shared" si="156"/>
        <v>0</v>
      </c>
      <c r="AE324" s="104"/>
      <c r="AF324" s="104">
        <f t="shared" si="156"/>
        <v>0</v>
      </c>
      <c r="AG324" s="104">
        <f t="shared" ref="AG324" si="157">AG305+AG307+AG309+AG311+AG313+AG315</f>
        <v>0</v>
      </c>
      <c r="AH324" s="149">
        <f t="shared" si="147"/>
        <v>0</v>
      </c>
    </row>
    <row r="325" spans="1:35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166</v>
      </c>
    </row>
    <row r="326" spans="1:35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 t="shared" ref="AH326:AH347" si="158">SUM(D326:AG326)</f>
        <v>0</v>
      </c>
      <c r="AI326" t="s">
        <v>187</v>
      </c>
    </row>
    <row r="327" spans="1:35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 t="shared" si="158"/>
        <v>0</v>
      </c>
      <c r="AI327" t="s">
        <v>190</v>
      </c>
    </row>
    <row r="328" spans="1:35" ht="15.75" x14ac:dyDescent="0.25">
      <c r="A328" s="306"/>
      <c r="B328" s="296"/>
      <c r="C328" s="99" t="s">
        <v>103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 t="shared" si="158"/>
        <v>0</v>
      </c>
    </row>
    <row r="329" spans="1:35" ht="15.75" x14ac:dyDescent="0.25">
      <c r="A329" s="306"/>
      <c r="B329" s="296"/>
      <c r="C329" s="99" t="s">
        <v>117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 t="shared" si="158"/>
        <v>0</v>
      </c>
    </row>
    <row r="330" spans="1:35" ht="15.75" x14ac:dyDescent="0.25">
      <c r="A330" s="306"/>
      <c r="B330" s="296"/>
      <c r="C330" s="99" t="s">
        <v>118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 t="shared" si="158"/>
        <v>0</v>
      </c>
    </row>
    <row r="331" spans="1:35" ht="15.75" x14ac:dyDescent="0.25">
      <c r="A331" s="306"/>
      <c r="B331" s="296"/>
      <c r="C331" s="99" t="s">
        <v>104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 t="shared" si="158"/>
        <v>0</v>
      </c>
    </row>
    <row r="332" spans="1:35" ht="15.75" x14ac:dyDescent="0.25">
      <c r="A332" s="306"/>
      <c r="B332" s="296"/>
      <c r="C332" s="99" t="s">
        <v>105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 t="shared" si="158"/>
        <v>0</v>
      </c>
    </row>
    <row r="333" spans="1:35" ht="15.75" x14ac:dyDescent="0.25">
      <c r="A333" s="306"/>
      <c r="B333" s="296"/>
      <c r="C333" s="99" t="s">
        <v>106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 t="shared" si="158"/>
        <v>0</v>
      </c>
    </row>
    <row r="334" spans="1:35" ht="15.75" x14ac:dyDescent="0.25">
      <c r="A334" s="306"/>
      <c r="B334" s="296"/>
      <c r="C334" s="99" t="s">
        <v>107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 t="shared" si="158"/>
        <v>0</v>
      </c>
    </row>
    <row r="335" spans="1:35" ht="15.75" x14ac:dyDescent="0.25">
      <c r="A335" s="306"/>
      <c r="B335" s="296"/>
      <c r="C335" s="99" t="s">
        <v>108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 t="shared" si="158"/>
        <v>0</v>
      </c>
    </row>
    <row r="336" spans="1:35" ht="15.75" x14ac:dyDescent="0.25">
      <c r="A336" s="306"/>
      <c r="B336" s="296"/>
      <c r="C336" s="99" t="s">
        <v>109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 t="shared" si="158"/>
        <v>0</v>
      </c>
    </row>
    <row r="337" spans="1:35" ht="15.75" x14ac:dyDescent="0.25">
      <c r="A337" s="306"/>
      <c r="B337" s="296"/>
      <c r="C337" s="99" t="s">
        <v>110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 t="shared" si="158"/>
        <v>0</v>
      </c>
    </row>
    <row r="338" spans="1:35" ht="15.75" x14ac:dyDescent="0.25">
      <c r="A338" s="306"/>
      <c r="B338" s="296"/>
      <c r="C338" s="99" t="s">
        <v>111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 t="shared" si="158"/>
        <v>0</v>
      </c>
    </row>
    <row r="339" spans="1:35" ht="15.75" x14ac:dyDescent="0.25">
      <c r="A339" s="306"/>
      <c r="B339" s="296"/>
      <c r="C339" s="99" t="s">
        <v>112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 t="shared" si="158"/>
        <v>0</v>
      </c>
    </row>
    <row r="340" spans="1:35" ht="15.75" x14ac:dyDescent="0.25">
      <c r="A340" s="306"/>
      <c r="B340" s="296"/>
      <c r="C340" s="99" t="s">
        <v>113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 t="shared" si="158"/>
        <v>0</v>
      </c>
    </row>
    <row r="341" spans="1:35" ht="16.5" thickBot="1" x14ac:dyDescent="0.3">
      <c r="A341" s="306"/>
      <c r="B341" s="296"/>
      <c r="C341" s="100" t="s">
        <v>114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 t="shared" si="158"/>
        <v>0</v>
      </c>
    </row>
    <row r="342" spans="1:35" ht="18.75" x14ac:dyDescent="0.25">
      <c r="A342" s="306"/>
      <c r="B342" s="297" t="s">
        <v>72</v>
      </c>
      <c r="C342" s="298"/>
      <c r="D342" s="271">
        <f>SUM(D327:D338,D341)</f>
        <v>0</v>
      </c>
      <c r="E342" s="271">
        <f t="shared" ref="E342:AG342" si="159">SUM(E327:E338,E341)</f>
        <v>0</v>
      </c>
      <c r="F342" s="271">
        <f t="shared" si="159"/>
        <v>0</v>
      </c>
      <c r="G342" s="271">
        <f t="shared" si="159"/>
        <v>0</v>
      </c>
      <c r="H342" s="271">
        <f t="shared" si="159"/>
        <v>0</v>
      </c>
      <c r="I342" s="271">
        <f t="shared" si="159"/>
        <v>0</v>
      </c>
      <c r="J342" s="271">
        <f t="shared" si="159"/>
        <v>0</v>
      </c>
      <c r="K342" s="271">
        <f t="shared" si="159"/>
        <v>0</v>
      </c>
      <c r="L342" s="271">
        <f t="shared" si="159"/>
        <v>0</v>
      </c>
      <c r="M342" s="271">
        <f t="shared" si="159"/>
        <v>0</v>
      </c>
      <c r="N342" s="271">
        <f t="shared" si="159"/>
        <v>0</v>
      </c>
      <c r="O342" s="271">
        <f t="shared" si="159"/>
        <v>0</v>
      </c>
      <c r="P342" s="271">
        <f t="shared" si="159"/>
        <v>0</v>
      </c>
      <c r="Q342" s="271">
        <f t="shared" si="159"/>
        <v>0</v>
      </c>
      <c r="R342" s="271">
        <f t="shared" si="159"/>
        <v>0</v>
      </c>
      <c r="S342" s="271">
        <f t="shared" si="159"/>
        <v>0</v>
      </c>
      <c r="T342" s="271">
        <f t="shared" si="159"/>
        <v>0</v>
      </c>
      <c r="U342" s="271">
        <f t="shared" si="159"/>
        <v>0</v>
      </c>
      <c r="V342" s="271">
        <f t="shared" si="159"/>
        <v>0</v>
      </c>
      <c r="W342" s="271">
        <f t="shared" si="159"/>
        <v>0</v>
      </c>
      <c r="X342" s="271">
        <f t="shared" si="159"/>
        <v>0</v>
      </c>
      <c r="Y342" s="271">
        <f t="shared" si="159"/>
        <v>0</v>
      </c>
      <c r="Z342" s="271">
        <f t="shared" si="159"/>
        <v>0</v>
      </c>
      <c r="AA342" s="271">
        <f t="shared" si="159"/>
        <v>0</v>
      </c>
      <c r="AB342" s="271">
        <f t="shared" si="159"/>
        <v>0</v>
      </c>
      <c r="AC342" s="271">
        <f t="shared" si="159"/>
        <v>0</v>
      </c>
      <c r="AD342" s="271">
        <f t="shared" si="159"/>
        <v>0</v>
      </c>
      <c r="AE342" s="271">
        <f t="shared" si="159"/>
        <v>0</v>
      </c>
      <c r="AF342" s="271">
        <f t="shared" si="159"/>
        <v>0</v>
      </c>
      <c r="AG342" s="271">
        <f t="shared" si="159"/>
        <v>0</v>
      </c>
      <c r="AH342" s="150">
        <f t="shared" si="158"/>
        <v>0</v>
      </c>
    </row>
    <row r="343" spans="1:35" ht="18.75" x14ac:dyDescent="0.25">
      <c r="A343" s="306"/>
      <c r="B343" s="299" t="s">
        <v>71</v>
      </c>
      <c r="C343" s="300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 t="shared" si="158"/>
        <v>0</v>
      </c>
    </row>
    <row r="344" spans="1:35" ht="18.75" x14ac:dyDescent="0.25">
      <c r="A344" s="306"/>
      <c r="B344" s="301" t="s">
        <v>115</v>
      </c>
      <c r="C344" s="302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 t="shared" si="158"/>
        <v>26000</v>
      </c>
    </row>
    <row r="345" spans="1:35" ht="18.75" x14ac:dyDescent="0.25">
      <c r="A345" s="306"/>
      <c r="B345" s="301" t="s">
        <v>125</v>
      </c>
      <c r="C345" s="302"/>
      <c r="D345" s="104">
        <f t="shared" ref="D345:F345" si="160">D344-D343</f>
        <v>1000</v>
      </c>
      <c r="E345" s="104">
        <f t="shared" si="160"/>
        <v>1000</v>
      </c>
      <c r="F345" s="104">
        <f t="shared" si="160"/>
        <v>1000</v>
      </c>
      <c r="G345" s="104">
        <f t="shared" ref="G345:AF345" si="161">G344-G343</f>
        <v>1000</v>
      </c>
      <c r="H345" s="104">
        <f t="shared" si="161"/>
        <v>1000</v>
      </c>
      <c r="I345" s="104">
        <f t="shared" si="161"/>
        <v>1000</v>
      </c>
      <c r="J345" s="104"/>
      <c r="K345" s="104">
        <f t="shared" si="161"/>
        <v>1000</v>
      </c>
      <c r="L345" s="104">
        <f t="shared" si="161"/>
        <v>1000</v>
      </c>
      <c r="M345" s="104">
        <f t="shared" si="161"/>
        <v>1000</v>
      </c>
      <c r="N345" s="104">
        <f t="shared" si="161"/>
        <v>1000</v>
      </c>
      <c r="O345" s="104">
        <f t="shared" si="161"/>
        <v>1000</v>
      </c>
      <c r="P345" s="104">
        <f t="shared" si="161"/>
        <v>1000</v>
      </c>
      <c r="Q345" s="104"/>
      <c r="R345" s="104">
        <f t="shared" si="161"/>
        <v>1000</v>
      </c>
      <c r="S345" s="104">
        <f t="shared" si="161"/>
        <v>1000</v>
      </c>
      <c r="T345" s="104">
        <f t="shared" si="161"/>
        <v>1000</v>
      </c>
      <c r="U345" s="104">
        <f t="shared" si="161"/>
        <v>1000</v>
      </c>
      <c r="V345" s="104">
        <f t="shared" si="161"/>
        <v>1000</v>
      </c>
      <c r="W345" s="104">
        <f t="shared" si="161"/>
        <v>1000</v>
      </c>
      <c r="X345" s="104"/>
      <c r="Y345" s="104">
        <f t="shared" si="161"/>
        <v>1000</v>
      </c>
      <c r="Z345" s="104">
        <f t="shared" si="161"/>
        <v>1000</v>
      </c>
      <c r="AA345" s="104">
        <f t="shared" si="161"/>
        <v>1000</v>
      </c>
      <c r="AB345" s="104">
        <f t="shared" si="161"/>
        <v>1000</v>
      </c>
      <c r="AC345" s="104">
        <f t="shared" si="161"/>
        <v>1000</v>
      </c>
      <c r="AD345" s="104">
        <f t="shared" si="161"/>
        <v>1000</v>
      </c>
      <c r="AE345" s="104"/>
      <c r="AF345" s="104">
        <f t="shared" si="161"/>
        <v>1000</v>
      </c>
      <c r="AG345" s="104">
        <f t="shared" ref="AG345" si="162">AG344-AG343</f>
        <v>1000</v>
      </c>
      <c r="AH345" s="153">
        <f t="shared" si="158"/>
        <v>26000</v>
      </c>
    </row>
    <row r="346" spans="1:35" ht="18.75" x14ac:dyDescent="0.25">
      <c r="A346" s="306"/>
      <c r="B346" s="301" t="s">
        <v>197</v>
      </c>
      <c r="C346" s="302"/>
      <c r="D346" s="104">
        <f>D344-D342</f>
        <v>1000</v>
      </c>
      <c r="E346" s="104">
        <f t="shared" ref="E346:G346" si="163">E344-E342</f>
        <v>1000</v>
      </c>
      <c r="F346" s="104">
        <f t="shared" si="163"/>
        <v>1000</v>
      </c>
      <c r="G346" s="104">
        <f t="shared" si="163"/>
        <v>1000</v>
      </c>
      <c r="H346" s="104">
        <f t="shared" ref="H346:AF346" si="164">H344-H342</f>
        <v>1000</v>
      </c>
      <c r="I346" s="104">
        <f t="shared" si="164"/>
        <v>1000</v>
      </c>
      <c r="J346" s="104"/>
      <c r="K346" s="104">
        <f t="shared" si="164"/>
        <v>1000</v>
      </c>
      <c r="L346" s="104">
        <f t="shared" si="164"/>
        <v>1000</v>
      </c>
      <c r="M346" s="104">
        <f t="shared" si="164"/>
        <v>1000</v>
      </c>
      <c r="N346" s="104">
        <f t="shared" si="164"/>
        <v>1000</v>
      </c>
      <c r="O346" s="104">
        <f t="shared" si="164"/>
        <v>1000</v>
      </c>
      <c r="P346" s="104">
        <f t="shared" si="164"/>
        <v>1000</v>
      </c>
      <c r="Q346" s="104"/>
      <c r="R346" s="104">
        <f t="shared" si="164"/>
        <v>1000</v>
      </c>
      <c r="S346" s="104">
        <f t="shared" si="164"/>
        <v>1000</v>
      </c>
      <c r="T346" s="104">
        <f t="shared" si="164"/>
        <v>1000</v>
      </c>
      <c r="U346" s="104">
        <f t="shared" si="164"/>
        <v>1000</v>
      </c>
      <c r="V346" s="104">
        <f t="shared" si="164"/>
        <v>1000</v>
      </c>
      <c r="W346" s="104">
        <f t="shared" si="164"/>
        <v>1000</v>
      </c>
      <c r="X346" s="104"/>
      <c r="Y346" s="104">
        <f t="shared" si="164"/>
        <v>1000</v>
      </c>
      <c r="Z346" s="104">
        <f t="shared" si="164"/>
        <v>1000</v>
      </c>
      <c r="AA346" s="104">
        <f t="shared" si="164"/>
        <v>1000</v>
      </c>
      <c r="AB346" s="104">
        <f t="shared" si="164"/>
        <v>1000</v>
      </c>
      <c r="AC346" s="104">
        <f t="shared" si="164"/>
        <v>1000</v>
      </c>
      <c r="AD346" s="104">
        <f t="shared" si="164"/>
        <v>1000</v>
      </c>
      <c r="AE346" s="104"/>
      <c r="AF346" s="104">
        <f t="shared" si="164"/>
        <v>1000</v>
      </c>
      <c r="AG346" s="104">
        <f t="shared" ref="AG346" si="165">AG344-AG342</f>
        <v>1000</v>
      </c>
      <c r="AH346" s="153">
        <f t="shared" si="158"/>
        <v>26000</v>
      </c>
    </row>
    <row r="347" spans="1:35" ht="16.5" thickBot="1" x14ac:dyDescent="0.3">
      <c r="A347" s="306"/>
      <c r="B347" s="303" t="s">
        <v>116</v>
      </c>
      <c r="C347" s="304"/>
      <c r="D347" s="104">
        <f t="shared" ref="D347:F347" si="166">D328+D330+D332+D334+D336+D338</f>
        <v>0</v>
      </c>
      <c r="E347" s="104">
        <f t="shared" si="166"/>
        <v>0</v>
      </c>
      <c r="F347" s="104">
        <f t="shared" si="166"/>
        <v>0</v>
      </c>
      <c r="G347" s="104">
        <f t="shared" ref="G347:AF347" si="167">G328+G330+G332+G334+G336+G338</f>
        <v>0</v>
      </c>
      <c r="H347" s="104">
        <f t="shared" si="167"/>
        <v>0</v>
      </c>
      <c r="I347" s="104">
        <f t="shared" si="167"/>
        <v>0</v>
      </c>
      <c r="J347" s="104"/>
      <c r="K347" s="104">
        <f t="shared" si="167"/>
        <v>0</v>
      </c>
      <c r="L347" s="104">
        <f t="shared" si="167"/>
        <v>0</v>
      </c>
      <c r="M347" s="104">
        <f t="shared" si="167"/>
        <v>0</v>
      </c>
      <c r="N347" s="104">
        <f t="shared" si="167"/>
        <v>0</v>
      </c>
      <c r="O347" s="104">
        <f t="shared" si="167"/>
        <v>0</v>
      </c>
      <c r="P347" s="104">
        <f t="shared" si="167"/>
        <v>0</v>
      </c>
      <c r="Q347" s="104"/>
      <c r="R347" s="104">
        <f t="shared" si="167"/>
        <v>0</v>
      </c>
      <c r="S347" s="104">
        <f t="shared" si="167"/>
        <v>0</v>
      </c>
      <c r="T347" s="104">
        <f t="shared" si="167"/>
        <v>0</v>
      </c>
      <c r="U347" s="104">
        <f t="shared" si="167"/>
        <v>0</v>
      </c>
      <c r="V347" s="104">
        <f t="shared" si="167"/>
        <v>0</v>
      </c>
      <c r="W347" s="104">
        <f t="shared" si="167"/>
        <v>0</v>
      </c>
      <c r="X347" s="104"/>
      <c r="Y347" s="104">
        <f t="shared" si="167"/>
        <v>0</v>
      </c>
      <c r="Z347" s="104">
        <f t="shared" si="167"/>
        <v>0</v>
      </c>
      <c r="AA347" s="104">
        <f t="shared" si="167"/>
        <v>0</v>
      </c>
      <c r="AB347" s="104">
        <f t="shared" si="167"/>
        <v>0</v>
      </c>
      <c r="AC347" s="104">
        <f t="shared" si="167"/>
        <v>0</v>
      </c>
      <c r="AD347" s="104">
        <f t="shared" si="167"/>
        <v>0</v>
      </c>
      <c r="AE347" s="104"/>
      <c r="AF347" s="104">
        <f t="shared" si="167"/>
        <v>0</v>
      </c>
      <c r="AG347" s="104">
        <f t="shared" ref="AG347" si="168">AG328+AG330+AG332+AG334+AG336+AG338</f>
        <v>0</v>
      </c>
      <c r="AH347" s="149">
        <f t="shared" si="158"/>
        <v>0</v>
      </c>
    </row>
    <row r="348" spans="1:35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166</v>
      </c>
    </row>
    <row r="349" spans="1:35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 t="shared" ref="AH349:AH370" si="169">SUM(D349:AG349)</f>
        <v>0</v>
      </c>
    </row>
    <row r="350" spans="1:35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 t="shared" si="169"/>
        <v>0</v>
      </c>
    </row>
    <row r="351" spans="1:35" ht="15.75" x14ac:dyDescent="0.25">
      <c r="A351" s="292"/>
      <c r="B351" s="296"/>
      <c r="C351" s="99" t="s">
        <v>103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 t="shared" si="169"/>
        <v>0</v>
      </c>
    </row>
    <row r="352" spans="1:35" ht="15.75" x14ac:dyDescent="0.25">
      <c r="A352" s="292"/>
      <c r="B352" s="296"/>
      <c r="C352" s="99" t="s">
        <v>117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 t="shared" si="169"/>
        <v>0</v>
      </c>
    </row>
    <row r="353" spans="1:34" ht="15.75" x14ac:dyDescent="0.25">
      <c r="A353" s="292"/>
      <c r="B353" s="296"/>
      <c r="C353" s="99" t="s">
        <v>118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 t="shared" si="169"/>
        <v>0</v>
      </c>
    </row>
    <row r="354" spans="1:34" ht="15.75" x14ac:dyDescent="0.25">
      <c r="A354" s="292"/>
      <c r="B354" s="296"/>
      <c r="C354" s="99" t="s">
        <v>104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 t="shared" si="169"/>
        <v>0</v>
      </c>
    </row>
    <row r="355" spans="1:34" ht="15.75" x14ac:dyDescent="0.25">
      <c r="A355" s="292"/>
      <c r="B355" s="296"/>
      <c r="C355" s="99" t="s">
        <v>105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 t="shared" si="169"/>
        <v>0</v>
      </c>
    </row>
    <row r="356" spans="1:34" ht="15.75" x14ac:dyDescent="0.25">
      <c r="A356" s="292"/>
      <c r="B356" s="296"/>
      <c r="C356" s="99" t="s">
        <v>106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 t="shared" si="169"/>
        <v>0</v>
      </c>
    </row>
    <row r="357" spans="1:34" ht="15.75" x14ac:dyDescent="0.25">
      <c r="A357" s="292"/>
      <c r="B357" s="296"/>
      <c r="C357" s="99" t="s">
        <v>107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 t="shared" si="169"/>
        <v>0</v>
      </c>
    </row>
    <row r="358" spans="1:34" ht="15.75" x14ac:dyDescent="0.25">
      <c r="A358" s="292"/>
      <c r="B358" s="296"/>
      <c r="C358" s="99" t="s">
        <v>108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 t="shared" si="169"/>
        <v>0</v>
      </c>
    </row>
    <row r="359" spans="1:34" ht="15.75" x14ac:dyDescent="0.25">
      <c r="A359" s="292"/>
      <c r="B359" s="296"/>
      <c r="C359" s="99" t="s">
        <v>109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 t="shared" si="169"/>
        <v>0</v>
      </c>
    </row>
    <row r="360" spans="1:34" ht="15.75" x14ac:dyDescent="0.25">
      <c r="A360" s="292"/>
      <c r="B360" s="296"/>
      <c r="C360" s="99" t="s">
        <v>110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 t="shared" si="169"/>
        <v>0</v>
      </c>
    </row>
    <row r="361" spans="1:34" ht="15.75" x14ac:dyDescent="0.25">
      <c r="A361" s="292"/>
      <c r="B361" s="296"/>
      <c r="C361" s="99" t="s">
        <v>111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 t="shared" si="169"/>
        <v>0</v>
      </c>
    </row>
    <row r="362" spans="1:34" ht="15.75" x14ac:dyDescent="0.25">
      <c r="A362" s="292"/>
      <c r="B362" s="296"/>
      <c r="C362" s="99" t="s">
        <v>112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 t="shared" si="169"/>
        <v>0</v>
      </c>
    </row>
    <row r="363" spans="1:34" ht="15.75" x14ac:dyDescent="0.25">
      <c r="A363" s="292"/>
      <c r="B363" s="296"/>
      <c r="C363" s="99" t="s">
        <v>113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 t="shared" si="169"/>
        <v>0</v>
      </c>
    </row>
    <row r="364" spans="1:34" ht="16.5" thickBot="1" x14ac:dyDescent="0.3">
      <c r="A364" s="292"/>
      <c r="B364" s="296"/>
      <c r="C364" s="100" t="s">
        <v>114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 t="shared" si="169"/>
        <v>0</v>
      </c>
    </row>
    <row r="365" spans="1:34" ht="18.75" x14ac:dyDescent="0.25">
      <c r="A365" s="292"/>
      <c r="B365" s="297" t="s">
        <v>72</v>
      </c>
      <c r="C365" s="298"/>
      <c r="D365" s="271">
        <f>SUM(D350:D361,D364)</f>
        <v>0</v>
      </c>
      <c r="E365" s="271">
        <f t="shared" ref="E365:AG365" si="170">SUM(E350:E361,E364)</f>
        <v>0</v>
      </c>
      <c r="F365" s="271">
        <f t="shared" si="170"/>
        <v>0</v>
      </c>
      <c r="G365" s="271">
        <f t="shared" si="170"/>
        <v>0</v>
      </c>
      <c r="H365" s="271">
        <f t="shared" si="170"/>
        <v>0</v>
      </c>
      <c r="I365" s="271">
        <f t="shared" si="170"/>
        <v>0</v>
      </c>
      <c r="J365" s="271">
        <f t="shared" si="170"/>
        <v>0</v>
      </c>
      <c r="K365" s="271">
        <f t="shared" si="170"/>
        <v>0</v>
      </c>
      <c r="L365" s="271">
        <f t="shared" si="170"/>
        <v>0</v>
      </c>
      <c r="M365" s="271">
        <f t="shared" si="170"/>
        <v>0</v>
      </c>
      <c r="N365" s="271">
        <f t="shared" si="170"/>
        <v>0</v>
      </c>
      <c r="O365" s="271">
        <f t="shared" si="170"/>
        <v>0</v>
      </c>
      <c r="P365" s="271">
        <f t="shared" si="170"/>
        <v>0</v>
      </c>
      <c r="Q365" s="271">
        <f t="shared" si="170"/>
        <v>0</v>
      </c>
      <c r="R365" s="271">
        <f t="shared" si="170"/>
        <v>0</v>
      </c>
      <c r="S365" s="271">
        <f t="shared" si="170"/>
        <v>0</v>
      </c>
      <c r="T365" s="271">
        <f t="shared" si="170"/>
        <v>0</v>
      </c>
      <c r="U365" s="271">
        <f t="shared" si="170"/>
        <v>0</v>
      </c>
      <c r="V365" s="271">
        <f t="shared" si="170"/>
        <v>0</v>
      </c>
      <c r="W365" s="271">
        <f t="shared" si="170"/>
        <v>0</v>
      </c>
      <c r="X365" s="271">
        <f t="shared" si="170"/>
        <v>0</v>
      </c>
      <c r="Y365" s="271">
        <f t="shared" si="170"/>
        <v>0</v>
      </c>
      <c r="Z365" s="271">
        <f t="shared" si="170"/>
        <v>0</v>
      </c>
      <c r="AA365" s="271">
        <f t="shared" si="170"/>
        <v>0</v>
      </c>
      <c r="AB365" s="271">
        <f t="shared" si="170"/>
        <v>0</v>
      </c>
      <c r="AC365" s="271">
        <f t="shared" si="170"/>
        <v>0</v>
      </c>
      <c r="AD365" s="271">
        <f t="shared" si="170"/>
        <v>0</v>
      </c>
      <c r="AE365" s="271">
        <f t="shared" si="170"/>
        <v>0</v>
      </c>
      <c r="AF365" s="271">
        <f t="shared" si="170"/>
        <v>0</v>
      </c>
      <c r="AG365" s="271">
        <f t="shared" si="170"/>
        <v>0</v>
      </c>
      <c r="AH365" s="150">
        <f t="shared" si="169"/>
        <v>0</v>
      </c>
    </row>
    <row r="366" spans="1:34" ht="18.75" x14ac:dyDescent="0.25">
      <c r="A366" s="292"/>
      <c r="B366" s="299" t="s">
        <v>71</v>
      </c>
      <c r="C366" s="300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 t="shared" si="169"/>
        <v>0</v>
      </c>
    </row>
    <row r="367" spans="1:34" ht="18.75" x14ac:dyDescent="0.25">
      <c r="A367" s="292"/>
      <c r="B367" s="301" t="s">
        <v>115</v>
      </c>
      <c r="C367" s="302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 t="shared" si="169"/>
        <v>15600</v>
      </c>
    </row>
    <row r="368" spans="1:34" ht="18.75" x14ac:dyDescent="0.25">
      <c r="A368" s="292"/>
      <c r="B368" s="301" t="s">
        <v>125</v>
      </c>
      <c r="C368" s="302"/>
      <c r="D368" s="104">
        <f t="shared" ref="D368:F368" si="171">D367-D366</f>
        <v>600</v>
      </c>
      <c r="E368" s="104">
        <f t="shared" si="171"/>
        <v>600</v>
      </c>
      <c r="F368" s="104">
        <f t="shared" si="171"/>
        <v>600</v>
      </c>
      <c r="G368" s="104">
        <f t="shared" ref="G368:AF368" si="172">G367-G366</f>
        <v>600</v>
      </c>
      <c r="H368" s="104">
        <f t="shared" si="172"/>
        <v>600</v>
      </c>
      <c r="I368" s="104">
        <f t="shared" si="172"/>
        <v>600</v>
      </c>
      <c r="J368" s="104"/>
      <c r="K368" s="104">
        <f t="shared" si="172"/>
        <v>600</v>
      </c>
      <c r="L368" s="104">
        <f t="shared" si="172"/>
        <v>600</v>
      </c>
      <c r="M368" s="104">
        <f t="shared" si="172"/>
        <v>600</v>
      </c>
      <c r="N368" s="104">
        <f t="shared" si="172"/>
        <v>600</v>
      </c>
      <c r="O368" s="104">
        <f t="shared" si="172"/>
        <v>600</v>
      </c>
      <c r="P368" s="104">
        <f t="shared" si="172"/>
        <v>600</v>
      </c>
      <c r="Q368" s="104"/>
      <c r="R368" s="104">
        <f t="shared" si="172"/>
        <v>600</v>
      </c>
      <c r="S368" s="104">
        <f t="shared" si="172"/>
        <v>600</v>
      </c>
      <c r="T368" s="104">
        <f t="shared" si="172"/>
        <v>600</v>
      </c>
      <c r="U368" s="104">
        <f t="shared" si="172"/>
        <v>600</v>
      </c>
      <c r="V368" s="104">
        <f t="shared" si="172"/>
        <v>600</v>
      </c>
      <c r="W368" s="104">
        <f t="shared" si="172"/>
        <v>600</v>
      </c>
      <c r="X368" s="104"/>
      <c r="Y368" s="104">
        <f t="shared" si="172"/>
        <v>600</v>
      </c>
      <c r="Z368" s="104">
        <f t="shared" si="172"/>
        <v>600</v>
      </c>
      <c r="AA368" s="104">
        <f t="shared" si="172"/>
        <v>600</v>
      </c>
      <c r="AB368" s="104">
        <f t="shared" si="172"/>
        <v>600</v>
      </c>
      <c r="AC368" s="104">
        <f t="shared" si="172"/>
        <v>600</v>
      </c>
      <c r="AD368" s="104">
        <f t="shared" si="172"/>
        <v>600</v>
      </c>
      <c r="AE368" s="104"/>
      <c r="AF368" s="104">
        <f t="shared" si="172"/>
        <v>600</v>
      </c>
      <c r="AG368" s="104">
        <f t="shared" ref="AG368" si="173">AG367-AG366</f>
        <v>600</v>
      </c>
      <c r="AH368" s="153">
        <f t="shared" si="169"/>
        <v>15600</v>
      </c>
    </row>
    <row r="369" spans="1:35" ht="18.75" x14ac:dyDescent="0.25">
      <c r="A369" s="292"/>
      <c r="B369" s="301" t="s">
        <v>197</v>
      </c>
      <c r="C369" s="302"/>
      <c r="D369" s="104">
        <f>D367-D365</f>
        <v>600</v>
      </c>
      <c r="E369" s="104">
        <f t="shared" ref="E369:G369" si="174">E367-E365</f>
        <v>600</v>
      </c>
      <c r="F369" s="104">
        <f t="shared" si="174"/>
        <v>600</v>
      </c>
      <c r="G369" s="104">
        <f t="shared" si="174"/>
        <v>600</v>
      </c>
      <c r="H369" s="104">
        <f t="shared" ref="H369:AF369" si="175">H367-H365</f>
        <v>600</v>
      </c>
      <c r="I369" s="104">
        <f t="shared" si="175"/>
        <v>600</v>
      </c>
      <c r="J369" s="104"/>
      <c r="K369" s="104">
        <f t="shared" si="175"/>
        <v>600</v>
      </c>
      <c r="L369" s="104">
        <f t="shared" si="175"/>
        <v>600</v>
      </c>
      <c r="M369" s="104">
        <f t="shared" si="175"/>
        <v>600</v>
      </c>
      <c r="N369" s="104">
        <f t="shared" si="175"/>
        <v>600</v>
      </c>
      <c r="O369" s="104">
        <f t="shared" si="175"/>
        <v>600</v>
      </c>
      <c r="P369" s="104">
        <f t="shared" si="175"/>
        <v>600</v>
      </c>
      <c r="Q369" s="104"/>
      <c r="R369" s="104">
        <f t="shared" si="175"/>
        <v>600</v>
      </c>
      <c r="S369" s="104">
        <f t="shared" si="175"/>
        <v>600</v>
      </c>
      <c r="T369" s="104">
        <f t="shared" si="175"/>
        <v>600</v>
      </c>
      <c r="U369" s="104">
        <f t="shared" si="175"/>
        <v>600</v>
      </c>
      <c r="V369" s="104">
        <f t="shared" si="175"/>
        <v>600</v>
      </c>
      <c r="W369" s="104">
        <f t="shared" si="175"/>
        <v>600</v>
      </c>
      <c r="X369" s="104"/>
      <c r="Y369" s="104">
        <f t="shared" si="175"/>
        <v>600</v>
      </c>
      <c r="Z369" s="104">
        <f t="shared" si="175"/>
        <v>600</v>
      </c>
      <c r="AA369" s="104">
        <f t="shared" si="175"/>
        <v>600</v>
      </c>
      <c r="AB369" s="104">
        <f t="shared" si="175"/>
        <v>600</v>
      </c>
      <c r="AC369" s="104">
        <f t="shared" si="175"/>
        <v>600</v>
      </c>
      <c r="AD369" s="104">
        <f t="shared" si="175"/>
        <v>600</v>
      </c>
      <c r="AE369" s="104"/>
      <c r="AF369" s="104">
        <f t="shared" si="175"/>
        <v>600</v>
      </c>
      <c r="AG369" s="104">
        <f t="shared" ref="AG369" si="176">AG367-AG365</f>
        <v>600</v>
      </c>
      <c r="AH369" s="153">
        <f t="shared" si="169"/>
        <v>15600</v>
      </c>
    </row>
    <row r="370" spans="1:35" ht="16.5" thickBot="1" x14ac:dyDescent="0.3">
      <c r="A370" s="292"/>
      <c r="B370" s="303" t="s">
        <v>116</v>
      </c>
      <c r="C370" s="304"/>
      <c r="D370" s="104">
        <f t="shared" ref="D370:F370" si="177">D351+D353+D355+D357+D359+D361</f>
        <v>0</v>
      </c>
      <c r="E370" s="104">
        <f t="shared" si="177"/>
        <v>0</v>
      </c>
      <c r="F370" s="104">
        <f t="shared" si="177"/>
        <v>0</v>
      </c>
      <c r="G370" s="104">
        <f t="shared" ref="G370:AF370" si="178">G351+G353+G355+G357+G359+G361</f>
        <v>0</v>
      </c>
      <c r="H370" s="104">
        <f t="shared" si="178"/>
        <v>0</v>
      </c>
      <c r="I370" s="104">
        <f t="shared" si="178"/>
        <v>0</v>
      </c>
      <c r="J370" s="104"/>
      <c r="K370" s="104">
        <f t="shared" si="178"/>
        <v>0</v>
      </c>
      <c r="L370" s="104">
        <f t="shared" si="178"/>
        <v>0</v>
      </c>
      <c r="M370" s="104">
        <f t="shared" si="178"/>
        <v>0</v>
      </c>
      <c r="N370" s="104">
        <f t="shared" si="178"/>
        <v>0</v>
      </c>
      <c r="O370" s="104">
        <f t="shared" si="178"/>
        <v>0</v>
      </c>
      <c r="P370" s="104">
        <f t="shared" si="178"/>
        <v>0</v>
      </c>
      <c r="Q370" s="104"/>
      <c r="R370" s="104">
        <f t="shared" si="178"/>
        <v>0</v>
      </c>
      <c r="S370" s="104">
        <f t="shared" si="178"/>
        <v>0</v>
      </c>
      <c r="T370" s="104">
        <f t="shared" si="178"/>
        <v>0</v>
      </c>
      <c r="U370" s="104">
        <f t="shared" si="178"/>
        <v>0</v>
      </c>
      <c r="V370" s="104">
        <f t="shared" si="178"/>
        <v>0</v>
      </c>
      <c r="W370" s="104">
        <f t="shared" si="178"/>
        <v>0</v>
      </c>
      <c r="X370" s="104"/>
      <c r="Y370" s="104">
        <f t="shared" si="178"/>
        <v>0</v>
      </c>
      <c r="Z370" s="104">
        <f t="shared" si="178"/>
        <v>0</v>
      </c>
      <c r="AA370" s="104">
        <f t="shared" si="178"/>
        <v>0</v>
      </c>
      <c r="AB370" s="104">
        <f t="shared" si="178"/>
        <v>0</v>
      </c>
      <c r="AC370" s="104">
        <f t="shared" si="178"/>
        <v>0</v>
      </c>
      <c r="AD370" s="104">
        <f t="shared" si="178"/>
        <v>0</v>
      </c>
      <c r="AE370" s="104"/>
      <c r="AF370" s="104">
        <f t="shared" si="178"/>
        <v>0</v>
      </c>
      <c r="AG370" s="104">
        <f t="shared" ref="AG370" si="179">AG351+AG353+AG355+AG357+AG359+AG361</f>
        <v>0</v>
      </c>
      <c r="AH370" s="149">
        <f t="shared" si="169"/>
        <v>0</v>
      </c>
    </row>
    <row r="371" spans="1:35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166</v>
      </c>
    </row>
    <row r="372" spans="1:35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 t="shared" ref="AH372:AH393" si="180">SUM(D372:AG372)</f>
        <v>0</v>
      </c>
    </row>
    <row r="373" spans="1:35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 t="shared" si="180"/>
        <v>0</v>
      </c>
    </row>
    <row r="374" spans="1:35" ht="15.75" x14ac:dyDescent="0.25">
      <c r="A374" s="306"/>
      <c r="B374" s="296"/>
      <c r="C374" s="99" t="s">
        <v>103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 t="shared" si="180"/>
        <v>0</v>
      </c>
    </row>
    <row r="375" spans="1:35" ht="15.75" x14ac:dyDescent="0.25">
      <c r="A375" s="306"/>
      <c r="B375" s="296"/>
      <c r="C375" s="99" t="s">
        <v>117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 t="shared" si="180"/>
        <v>0</v>
      </c>
    </row>
    <row r="376" spans="1:35" ht="15.75" x14ac:dyDescent="0.25">
      <c r="A376" s="306"/>
      <c r="B376" s="296"/>
      <c r="C376" s="99" t="s">
        <v>118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 t="shared" si="180"/>
        <v>0</v>
      </c>
    </row>
    <row r="377" spans="1:35" ht="15.75" x14ac:dyDescent="0.25">
      <c r="A377" s="306"/>
      <c r="B377" s="296"/>
      <c r="C377" s="99" t="s">
        <v>104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 t="shared" si="180"/>
        <v>0</v>
      </c>
    </row>
    <row r="378" spans="1:35" ht="15.75" x14ac:dyDescent="0.25">
      <c r="A378" s="306"/>
      <c r="B378" s="296"/>
      <c r="C378" s="99" t="s">
        <v>105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 t="shared" si="180"/>
        <v>0</v>
      </c>
    </row>
    <row r="379" spans="1:35" ht="15.75" x14ac:dyDescent="0.25">
      <c r="A379" s="306"/>
      <c r="B379" s="296"/>
      <c r="C379" s="99" t="s">
        <v>106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 t="shared" si="180"/>
        <v>0</v>
      </c>
    </row>
    <row r="380" spans="1:35" ht="15.75" x14ac:dyDescent="0.25">
      <c r="A380" s="306"/>
      <c r="B380" s="296"/>
      <c r="C380" s="99" t="s">
        <v>107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 t="shared" si="180"/>
        <v>0</v>
      </c>
    </row>
    <row r="381" spans="1:35" ht="15.75" x14ac:dyDescent="0.25">
      <c r="A381" s="306"/>
      <c r="B381" s="296"/>
      <c r="C381" s="99" t="s">
        <v>108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 t="shared" si="180"/>
        <v>0</v>
      </c>
    </row>
    <row r="382" spans="1:35" ht="15.75" x14ac:dyDescent="0.25">
      <c r="A382" s="306"/>
      <c r="B382" s="296"/>
      <c r="C382" s="99" t="s">
        <v>109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 t="shared" si="180"/>
        <v>0</v>
      </c>
    </row>
    <row r="383" spans="1:35" ht="15.75" x14ac:dyDescent="0.25">
      <c r="A383" s="306"/>
      <c r="B383" s="296"/>
      <c r="C383" s="99" t="s">
        <v>110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 t="shared" si="180"/>
        <v>0</v>
      </c>
    </row>
    <row r="384" spans="1:35" ht="15.75" x14ac:dyDescent="0.25">
      <c r="A384" s="306"/>
      <c r="B384" s="296"/>
      <c r="C384" s="99" t="s">
        <v>111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 t="shared" si="180"/>
        <v>0</v>
      </c>
    </row>
    <row r="385" spans="1:35" ht="15.75" x14ac:dyDescent="0.25">
      <c r="A385" s="306"/>
      <c r="B385" s="296"/>
      <c r="C385" s="99" t="s">
        <v>112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 t="shared" si="180"/>
        <v>0</v>
      </c>
    </row>
    <row r="386" spans="1:35" ht="15.75" x14ac:dyDescent="0.25">
      <c r="A386" s="306"/>
      <c r="B386" s="296"/>
      <c r="C386" s="99" t="s">
        <v>113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 t="shared" si="180"/>
        <v>0</v>
      </c>
    </row>
    <row r="387" spans="1:35" ht="16.5" thickBot="1" x14ac:dyDescent="0.3">
      <c r="A387" s="306"/>
      <c r="B387" s="296"/>
      <c r="C387" s="100" t="s">
        <v>114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 t="shared" si="180"/>
        <v>0</v>
      </c>
    </row>
    <row r="388" spans="1:35" ht="18.75" x14ac:dyDescent="0.25">
      <c r="A388" s="306"/>
      <c r="B388" s="297" t="s">
        <v>72</v>
      </c>
      <c r="C388" s="298"/>
      <c r="D388" s="271">
        <f>SUM(D373:D384,D387)</f>
        <v>0</v>
      </c>
      <c r="E388" s="271">
        <f t="shared" ref="E388:AG388" si="181">SUM(E373:E384,E387)</f>
        <v>0</v>
      </c>
      <c r="F388" s="271">
        <f t="shared" si="181"/>
        <v>0</v>
      </c>
      <c r="G388" s="271">
        <f t="shared" si="181"/>
        <v>0</v>
      </c>
      <c r="H388" s="271">
        <f t="shared" si="181"/>
        <v>0</v>
      </c>
      <c r="I388" s="271">
        <f t="shared" si="181"/>
        <v>0</v>
      </c>
      <c r="J388" s="271">
        <f t="shared" si="181"/>
        <v>0</v>
      </c>
      <c r="K388" s="271">
        <f t="shared" si="181"/>
        <v>0</v>
      </c>
      <c r="L388" s="271">
        <f t="shared" si="181"/>
        <v>0</v>
      </c>
      <c r="M388" s="271">
        <f t="shared" si="181"/>
        <v>0</v>
      </c>
      <c r="N388" s="271">
        <f t="shared" si="181"/>
        <v>0</v>
      </c>
      <c r="O388" s="271">
        <f t="shared" si="181"/>
        <v>0</v>
      </c>
      <c r="P388" s="271">
        <f t="shared" si="181"/>
        <v>0</v>
      </c>
      <c r="Q388" s="271">
        <f t="shared" si="181"/>
        <v>0</v>
      </c>
      <c r="R388" s="271">
        <f t="shared" si="181"/>
        <v>0</v>
      </c>
      <c r="S388" s="271">
        <f t="shared" si="181"/>
        <v>0</v>
      </c>
      <c r="T388" s="271">
        <f t="shared" si="181"/>
        <v>0</v>
      </c>
      <c r="U388" s="271">
        <f t="shared" si="181"/>
        <v>0</v>
      </c>
      <c r="V388" s="271">
        <f t="shared" si="181"/>
        <v>0</v>
      </c>
      <c r="W388" s="271">
        <f t="shared" si="181"/>
        <v>0</v>
      </c>
      <c r="X388" s="271">
        <f t="shared" si="181"/>
        <v>0</v>
      </c>
      <c r="Y388" s="271">
        <f t="shared" si="181"/>
        <v>0</v>
      </c>
      <c r="Z388" s="271">
        <f t="shared" si="181"/>
        <v>0</v>
      </c>
      <c r="AA388" s="271">
        <f t="shared" si="181"/>
        <v>0</v>
      </c>
      <c r="AB388" s="271">
        <f t="shared" si="181"/>
        <v>0</v>
      </c>
      <c r="AC388" s="271">
        <f t="shared" si="181"/>
        <v>0</v>
      </c>
      <c r="AD388" s="271">
        <f t="shared" si="181"/>
        <v>0</v>
      </c>
      <c r="AE388" s="271">
        <f t="shared" si="181"/>
        <v>0</v>
      </c>
      <c r="AF388" s="271">
        <f t="shared" si="181"/>
        <v>0</v>
      </c>
      <c r="AG388" s="271">
        <f t="shared" si="181"/>
        <v>0</v>
      </c>
      <c r="AH388" s="150">
        <f t="shared" si="180"/>
        <v>0</v>
      </c>
    </row>
    <row r="389" spans="1:35" ht="18.75" x14ac:dyDescent="0.25">
      <c r="A389" s="306"/>
      <c r="B389" s="299" t="s">
        <v>71</v>
      </c>
      <c r="C389" s="300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 t="shared" si="180"/>
        <v>0</v>
      </c>
    </row>
    <row r="390" spans="1:35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 t="shared" si="180"/>
        <v>10400</v>
      </c>
    </row>
    <row r="391" spans="1:35" ht="18.75" x14ac:dyDescent="0.25">
      <c r="A391" s="306"/>
      <c r="B391" s="301" t="s">
        <v>125</v>
      </c>
      <c r="C391" s="302"/>
      <c r="D391" s="104">
        <f t="shared" ref="D391:F391" si="182">D390-D389</f>
        <v>400</v>
      </c>
      <c r="E391" s="104">
        <f t="shared" si="182"/>
        <v>400</v>
      </c>
      <c r="F391" s="104">
        <f t="shared" si="182"/>
        <v>400</v>
      </c>
      <c r="G391" s="104">
        <f t="shared" ref="G391:AF391" si="183">G390-G389</f>
        <v>400</v>
      </c>
      <c r="H391" s="104">
        <f t="shared" si="183"/>
        <v>400</v>
      </c>
      <c r="I391" s="104">
        <f t="shared" si="183"/>
        <v>400</v>
      </c>
      <c r="J391" s="104"/>
      <c r="K391" s="104">
        <f t="shared" si="183"/>
        <v>400</v>
      </c>
      <c r="L391" s="104">
        <f t="shared" si="183"/>
        <v>400</v>
      </c>
      <c r="M391" s="104">
        <f t="shared" si="183"/>
        <v>400</v>
      </c>
      <c r="N391" s="104">
        <f t="shared" si="183"/>
        <v>400</v>
      </c>
      <c r="O391" s="104">
        <f t="shared" si="183"/>
        <v>400</v>
      </c>
      <c r="P391" s="104">
        <f t="shared" si="183"/>
        <v>400</v>
      </c>
      <c r="Q391" s="104"/>
      <c r="R391" s="104">
        <f t="shared" si="183"/>
        <v>400</v>
      </c>
      <c r="S391" s="104">
        <f t="shared" si="183"/>
        <v>400</v>
      </c>
      <c r="T391" s="104">
        <f t="shared" si="183"/>
        <v>400</v>
      </c>
      <c r="U391" s="104">
        <f t="shared" si="183"/>
        <v>400</v>
      </c>
      <c r="V391" s="104">
        <f t="shared" si="183"/>
        <v>400</v>
      </c>
      <c r="W391" s="104">
        <f t="shared" si="183"/>
        <v>400</v>
      </c>
      <c r="X391" s="104"/>
      <c r="Y391" s="104">
        <f t="shared" si="183"/>
        <v>400</v>
      </c>
      <c r="Z391" s="104">
        <f t="shared" si="183"/>
        <v>400</v>
      </c>
      <c r="AA391" s="104">
        <f t="shared" si="183"/>
        <v>400</v>
      </c>
      <c r="AB391" s="104">
        <f t="shared" si="183"/>
        <v>400</v>
      </c>
      <c r="AC391" s="104">
        <f t="shared" si="183"/>
        <v>400</v>
      </c>
      <c r="AD391" s="104">
        <f t="shared" si="183"/>
        <v>400</v>
      </c>
      <c r="AE391" s="104"/>
      <c r="AF391" s="104">
        <f t="shared" si="183"/>
        <v>400</v>
      </c>
      <c r="AG391" s="104">
        <f t="shared" ref="AG391" si="184">AG390-AG389</f>
        <v>400</v>
      </c>
      <c r="AH391" s="153">
        <f t="shared" si="180"/>
        <v>10400</v>
      </c>
    </row>
    <row r="392" spans="1:35" ht="18.75" x14ac:dyDescent="0.25">
      <c r="A392" s="306"/>
      <c r="B392" s="301" t="s">
        <v>197</v>
      </c>
      <c r="C392" s="302"/>
      <c r="D392" s="104">
        <f t="shared" ref="D392:F392" si="185">D390-D388</f>
        <v>400</v>
      </c>
      <c r="E392" s="104">
        <f t="shared" si="185"/>
        <v>400</v>
      </c>
      <c r="F392" s="104">
        <f t="shared" si="185"/>
        <v>400</v>
      </c>
      <c r="G392" s="104">
        <f t="shared" ref="G392:AF392" si="186">G390-G388</f>
        <v>400</v>
      </c>
      <c r="H392" s="104">
        <f t="shared" si="186"/>
        <v>400</v>
      </c>
      <c r="I392" s="104">
        <f t="shared" si="186"/>
        <v>400</v>
      </c>
      <c r="J392" s="104"/>
      <c r="K392" s="104">
        <f t="shared" si="186"/>
        <v>400</v>
      </c>
      <c r="L392" s="104">
        <f t="shared" si="186"/>
        <v>400</v>
      </c>
      <c r="M392" s="104">
        <f t="shared" si="186"/>
        <v>400</v>
      </c>
      <c r="N392" s="104">
        <f t="shared" si="186"/>
        <v>400</v>
      </c>
      <c r="O392" s="104">
        <f t="shared" si="186"/>
        <v>400</v>
      </c>
      <c r="P392" s="104">
        <f t="shared" si="186"/>
        <v>400</v>
      </c>
      <c r="Q392" s="104"/>
      <c r="R392" s="104">
        <f t="shared" si="186"/>
        <v>400</v>
      </c>
      <c r="S392" s="104">
        <f t="shared" si="186"/>
        <v>400</v>
      </c>
      <c r="T392" s="104">
        <f t="shared" si="186"/>
        <v>400</v>
      </c>
      <c r="U392" s="104">
        <f t="shared" si="186"/>
        <v>400</v>
      </c>
      <c r="V392" s="104">
        <f t="shared" si="186"/>
        <v>400</v>
      </c>
      <c r="W392" s="104">
        <f t="shared" si="186"/>
        <v>400</v>
      </c>
      <c r="X392" s="104"/>
      <c r="Y392" s="104">
        <f t="shared" si="186"/>
        <v>400</v>
      </c>
      <c r="Z392" s="104">
        <f t="shared" si="186"/>
        <v>400</v>
      </c>
      <c r="AA392" s="104">
        <f t="shared" si="186"/>
        <v>400</v>
      </c>
      <c r="AB392" s="104">
        <f t="shared" si="186"/>
        <v>400</v>
      </c>
      <c r="AC392" s="104">
        <f t="shared" si="186"/>
        <v>400</v>
      </c>
      <c r="AD392" s="104">
        <f t="shared" si="186"/>
        <v>400</v>
      </c>
      <c r="AE392" s="104"/>
      <c r="AF392" s="104">
        <f t="shared" si="186"/>
        <v>400</v>
      </c>
      <c r="AG392" s="104">
        <f t="shared" ref="AG392" si="187">AG390-AG388</f>
        <v>400</v>
      </c>
      <c r="AH392" s="153">
        <f t="shared" si="180"/>
        <v>10400</v>
      </c>
    </row>
    <row r="393" spans="1:35" ht="16.5" thickBot="1" x14ac:dyDescent="0.3">
      <c r="A393" s="306"/>
      <c r="B393" s="303" t="s">
        <v>116</v>
      </c>
      <c r="C393" s="304"/>
      <c r="D393" s="104">
        <f t="shared" ref="D393:F393" si="188">D374+D376+D378+D380+D382+D384</f>
        <v>0</v>
      </c>
      <c r="E393" s="104">
        <f t="shared" si="188"/>
        <v>0</v>
      </c>
      <c r="F393" s="104">
        <f t="shared" si="188"/>
        <v>0</v>
      </c>
      <c r="G393" s="104">
        <f t="shared" ref="G393:AF393" si="189">G374+G376+G378+G380+G382+G384</f>
        <v>0</v>
      </c>
      <c r="H393" s="104">
        <f t="shared" si="189"/>
        <v>0</v>
      </c>
      <c r="I393" s="104">
        <f t="shared" si="189"/>
        <v>0</v>
      </c>
      <c r="J393" s="104"/>
      <c r="K393" s="104">
        <f t="shared" si="189"/>
        <v>0</v>
      </c>
      <c r="L393" s="104">
        <f t="shared" si="189"/>
        <v>0</v>
      </c>
      <c r="M393" s="104">
        <f t="shared" si="189"/>
        <v>0</v>
      </c>
      <c r="N393" s="104">
        <f t="shared" si="189"/>
        <v>0</v>
      </c>
      <c r="O393" s="104">
        <f t="shared" si="189"/>
        <v>0</v>
      </c>
      <c r="P393" s="104">
        <f t="shared" si="189"/>
        <v>0</v>
      </c>
      <c r="Q393" s="104"/>
      <c r="R393" s="104">
        <f t="shared" si="189"/>
        <v>0</v>
      </c>
      <c r="S393" s="104">
        <f t="shared" si="189"/>
        <v>0</v>
      </c>
      <c r="T393" s="104">
        <f t="shared" si="189"/>
        <v>0</v>
      </c>
      <c r="U393" s="104">
        <f t="shared" si="189"/>
        <v>0</v>
      </c>
      <c r="V393" s="104">
        <f t="shared" si="189"/>
        <v>0</v>
      </c>
      <c r="W393" s="104">
        <f t="shared" si="189"/>
        <v>0</v>
      </c>
      <c r="X393" s="104"/>
      <c r="Y393" s="104">
        <f t="shared" si="189"/>
        <v>0</v>
      </c>
      <c r="Z393" s="104">
        <f t="shared" si="189"/>
        <v>0</v>
      </c>
      <c r="AA393" s="104">
        <f t="shared" si="189"/>
        <v>0</v>
      </c>
      <c r="AB393" s="104">
        <f t="shared" si="189"/>
        <v>0</v>
      </c>
      <c r="AC393" s="104">
        <f t="shared" si="189"/>
        <v>0</v>
      </c>
      <c r="AD393" s="104">
        <f t="shared" si="189"/>
        <v>0</v>
      </c>
      <c r="AE393" s="104"/>
      <c r="AF393" s="104">
        <f t="shared" si="189"/>
        <v>0</v>
      </c>
      <c r="AG393" s="104">
        <f t="shared" ref="AG393" si="190">AG374+AG376+AG378+AG380+AG382+AG384</f>
        <v>0</v>
      </c>
      <c r="AH393" s="149">
        <f t="shared" si="180"/>
        <v>0</v>
      </c>
    </row>
    <row r="394" spans="1:35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166</v>
      </c>
    </row>
    <row r="395" spans="1:35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 t="shared" ref="AH395:AH416" si="191">SUM(D395:AG395)</f>
        <v>0</v>
      </c>
    </row>
    <row r="396" spans="1:35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 t="shared" si="191"/>
        <v>0</v>
      </c>
    </row>
    <row r="397" spans="1:35" ht="15.75" x14ac:dyDescent="0.25">
      <c r="A397" s="292"/>
      <c r="B397" s="296"/>
      <c r="C397" s="99" t="s">
        <v>103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 t="shared" si="191"/>
        <v>0</v>
      </c>
    </row>
    <row r="398" spans="1:35" ht="15.75" x14ac:dyDescent="0.25">
      <c r="A398" s="292"/>
      <c r="B398" s="296"/>
      <c r="C398" s="99" t="s">
        <v>117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 t="shared" si="191"/>
        <v>0</v>
      </c>
    </row>
    <row r="399" spans="1:35" ht="15.75" x14ac:dyDescent="0.25">
      <c r="A399" s="292"/>
      <c r="B399" s="296"/>
      <c r="C399" s="99" t="s">
        <v>118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 t="shared" si="191"/>
        <v>0</v>
      </c>
    </row>
    <row r="400" spans="1:35" ht="15.75" x14ac:dyDescent="0.25">
      <c r="A400" s="292"/>
      <c r="B400" s="296"/>
      <c r="C400" s="99" t="s">
        <v>104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 t="shared" si="191"/>
        <v>0</v>
      </c>
    </row>
    <row r="401" spans="1:34" ht="15.75" x14ac:dyDescent="0.25">
      <c r="A401" s="292"/>
      <c r="B401" s="296"/>
      <c r="C401" s="99" t="s">
        <v>105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 t="shared" si="191"/>
        <v>0</v>
      </c>
    </row>
    <row r="402" spans="1:34" ht="15.75" x14ac:dyDescent="0.25">
      <c r="A402" s="292"/>
      <c r="B402" s="296"/>
      <c r="C402" s="99" t="s">
        <v>106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 t="shared" si="191"/>
        <v>0</v>
      </c>
    </row>
    <row r="403" spans="1:34" ht="15.75" x14ac:dyDescent="0.25">
      <c r="A403" s="292"/>
      <c r="B403" s="296"/>
      <c r="C403" s="99" t="s">
        <v>107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 t="shared" si="191"/>
        <v>0</v>
      </c>
    </row>
    <row r="404" spans="1:34" ht="15.75" x14ac:dyDescent="0.25">
      <c r="A404" s="292"/>
      <c r="B404" s="296"/>
      <c r="C404" s="99" t="s">
        <v>108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 t="shared" si="191"/>
        <v>0</v>
      </c>
    </row>
    <row r="405" spans="1:34" ht="15.75" x14ac:dyDescent="0.25">
      <c r="A405" s="292"/>
      <c r="B405" s="296"/>
      <c r="C405" s="99" t="s">
        <v>109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 t="shared" si="191"/>
        <v>0</v>
      </c>
    </row>
    <row r="406" spans="1:34" ht="15.75" x14ac:dyDescent="0.25">
      <c r="A406" s="292"/>
      <c r="B406" s="296"/>
      <c r="C406" s="99" t="s">
        <v>110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 t="shared" si="191"/>
        <v>0</v>
      </c>
    </row>
    <row r="407" spans="1:34" ht="15.75" x14ac:dyDescent="0.25">
      <c r="A407" s="292"/>
      <c r="B407" s="296"/>
      <c r="C407" s="99" t="s">
        <v>111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 t="shared" si="191"/>
        <v>0</v>
      </c>
    </row>
    <row r="408" spans="1:34" ht="15.75" x14ac:dyDescent="0.25">
      <c r="A408" s="292"/>
      <c r="B408" s="296"/>
      <c r="C408" s="99" t="s">
        <v>112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 t="shared" si="191"/>
        <v>0</v>
      </c>
    </row>
    <row r="409" spans="1:34" ht="15.75" x14ac:dyDescent="0.25">
      <c r="A409" s="292"/>
      <c r="B409" s="296"/>
      <c r="C409" s="99" t="s">
        <v>113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 t="shared" si="191"/>
        <v>0</v>
      </c>
    </row>
    <row r="410" spans="1:34" ht="16.5" thickBot="1" x14ac:dyDescent="0.3">
      <c r="A410" s="292"/>
      <c r="B410" s="296"/>
      <c r="C410" s="100" t="s">
        <v>114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 t="shared" si="191"/>
        <v>0</v>
      </c>
    </row>
    <row r="411" spans="1:34" ht="18.75" x14ac:dyDescent="0.25">
      <c r="A411" s="292"/>
      <c r="B411" s="297" t="s">
        <v>72</v>
      </c>
      <c r="C411" s="298"/>
      <c r="D411" s="271">
        <f>SUM(D396:D407,D410)</f>
        <v>0</v>
      </c>
      <c r="E411" s="271">
        <f t="shared" ref="E411:AG411" si="192">SUM(E396:E407,E410)</f>
        <v>0</v>
      </c>
      <c r="F411" s="271">
        <f t="shared" si="192"/>
        <v>0</v>
      </c>
      <c r="G411" s="271">
        <f t="shared" si="192"/>
        <v>0</v>
      </c>
      <c r="H411" s="271">
        <f t="shared" si="192"/>
        <v>0</v>
      </c>
      <c r="I411" s="271">
        <f t="shared" si="192"/>
        <v>0</v>
      </c>
      <c r="J411" s="271">
        <f t="shared" si="192"/>
        <v>0</v>
      </c>
      <c r="K411" s="271">
        <f t="shared" si="192"/>
        <v>0</v>
      </c>
      <c r="L411" s="271">
        <f t="shared" si="192"/>
        <v>0</v>
      </c>
      <c r="M411" s="271">
        <f t="shared" si="192"/>
        <v>0</v>
      </c>
      <c r="N411" s="271">
        <f t="shared" si="192"/>
        <v>0</v>
      </c>
      <c r="O411" s="271">
        <f t="shared" si="192"/>
        <v>0</v>
      </c>
      <c r="P411" s="271">
        <f t="shared" si="192"/>
        <v>0</v>
      </c>
      <c r="Q411" s="271">
        <f t="shared" si="192"/>
        <v>0</v>
      </c>
      <c r="R411" s="271">
        <f t="shared" si="192"/>
        <v>0</v>
      </c>
      <c r="S411" s="271">
        <f t="shared" si="192"/>
        <v>0</v>
      </c>
      <c r="T411" s="271">
        <f t="shared" si="192"/>
        <v>0</v>
      </c>
      <c r="U411" s="271">
        <f t="shared" si="192"/>
        <v>0</v>
      </c>
      <c r="V411" s="271">
        <f t="shared" si="192"/>
        <v>0</v>
      </c>
      <c r="W411" s="271">
        <f t="shared" si="192"/>
        <v>0</v>
      </c>
      <c r="X411" s="271">
        <f t="shared" si="192"/>
        <v>0</v>
      </c>
      <c r="Y411" s="271">
        <f t="shared" si="192"/>
        <v>0</v>
      </c>
      <c r="Z411" s="271">
        <f t="shared" si="192"/>
        <v>0</v>
      </c>
      <c r="AA411" s="271">
        <f t="shared" si="192"/>
        <v>0</v>
      </c>
      <c r="AB411" s="271">
        <f t="shared" si="192"/>
        <v>0</v>
      </c>
      <c r="AC411" s="271">
        <f t="shared" si="192"/>
        <v>0</v>
      </c>
      <c r="AD411" s="271">
        <f t="shared" si="192"/>
        <v>0</v>
      </c>
      <c r="AE411" s="271">
        <f t="shared" si="192"/>
        <v>0</v>
      </c>
      <c r="AF411" s="271">
        <f t="shared" si="192"/>
        <v>0</v>
      </c>
      <c r="AG411" s="271">
        <f t="shared" si="192"/>
        <v>0</v>
      </c>
      <c r="AH411" s="150">
        <f t="shared" si="191"/>
        <v>0</v>
      </c>
    </row>
    <row r="412" spans="1:34" ht="18.75" x14ac:dyDescent="0.25">
      <c r="A412" s="292"/>
      <c r="B412" s="299" t="s">
        <v>71</v>
      </c>
      <c r="C412" s="300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 t="shared" si="191"/>
        <v>0</v>
      </c>
    </row>
    <row r="413" spans="1:34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 t="shared" si="191"/>
        <v>10400</v>
      </c>
    </row>
    <row r="414" spans="1:34" ht="18.75" x14ac:dyDescent="0.25">
      <c r="A414" s="292"/>
      <c r="B414" s="301" t="s">
        <v>125</v>
      </c>
      <c r="C414" s="302"/>
      <c r="D414" s="104">
        <f t="shared" ref="D414:F414" si="193">D413-D412</f>
        <v>400</v>
      </c>
      <c r="E414" s="104">
        <f t="shared" si="193"/>
        <v>400</v>
      </c>
      <c r="F414" s="104">
        <f t="shared" si="193"/>
        <v>400</v>
      </c>
      <c r="G414" s="104">
        <f t="shared" ref="G414:AF414" si="194">G413-G412</f>
        <v>400</v>
      </c>
      <c r="H414" s="104">
        <f t="shared" si="194"/>
        <v>400</v>
      </c>
      <c r="I414" s="104">
        <f t="shared" si="194"/>
        <v>400</v>
      </c>
      <c r="J414" s="104"/>
      <c r="K414" s="104">
        <f t="shared" si="194"/>
        <v>400</v>
      </c>
      <c r="L414" s="104">
        <f t="shared" si="194"/>
        <v>400</v>
      </c>
      <c r="M414" s="104">
        <f t="shared" si="194"/>
        <v>400</v>
      </c>
      <c r="N414" s="104">
        <f t="shared" si="194"/>
        <v>400</v>
      </c>
      <c r="O414" s="104">
        <f t="shared" si="194"/>
        <v>400</v>
      </c>
      <c r="P414" s="104">
        <f t="shared" si="194"/>
        <v>400</v>
      </c>
      <c r="Q414" s="104"/>
      <c r="R414" s="104">
        <f t="shared" si="194"/>
        <v>400</v>
      </c>
      <c r="S414" s="104">
        <f t="shared" si="194"/>
        <v>400</v>
      </c>
      <c r="T414" s="104">
        <f t="shared" si="194"/>
        <v>400</v>
      </c>
      <c r="U414" s="104">
        <f t="shared" si="194"/>
        <v>400</v>
      </c>
      <c r="V414" s="104">
        <f t="shared" si="194"/>
        <v>400</v>
      </c>
      <c r="W414" s="104">
        <f t="shared" si="194"/>
        <v>400</v>
      </c>
      <c r="X414" s="104"/>
      <c r="Y414" s="104">
        <f t="shared" si="194"/>
        <v>400</v>
      </c>
      <c r="Z414" s="104">
        <f t="shared" si="194"/>
        <v>400</v>
      </c>
      <c r="AA414" s="104">
        <f t="shared" si="194"/>
        <v>400</v>
      </c>
      <c r="AB414" s="104">
        <f t="shared" si="194"/>
        <v>400</v>
      </c>
      <c r="AC414" s="104">
        <f t="shared" si="194"/>
        <v>400</v>
      </c>
      <c r="AD414" s="104">
        <f t="shared" si="194"/>
        <v>400</v>
      </c>
      <c r="AE414" s="104"/>
      <c r="AF414" s="104">
        <f t="shared" si="194"/>
        <v>400</v>
      </c>
      <c r="AG414" s="104">
        <f t="shared" ref="AG414" si="195">AG413-AG412</f>
        <v>400</v>
      </c>
      <c r="AH414" s="153">
        <f t="shared" si="191"/>
        <v>10400</v>
      </c>
    </row>
    <row r="415" spans="1:34" ht="18.75" x14ac:dyDescent="0.25">
      <c r="A415" s="292"/>
      <c r="B415" s="301" t="s">
        <v>197</v>
      </c>
      <c r="C415" s="302"/>
      <c r="D415" s="104">
        <f t="shared" ref="D415:F415" si="196">D413-D411</f>
        <v>400</v>
      </c>
      <c r="E415" s="104">
        <f t="shared" si="196"/>
        <v>400</v>
      </c>
      <c r="F415" s="104">
        <f t="shared" si="196"/>
        <v>400</v>
      </c>
      <c r="G415" s="104">
        <f t="shared" ref="G415:AF415" si="197">G413-G411</f>
        <v>400</v>
      </c>
      <c r="H415" s="104">
        <f t="shared" si="197"/>
        <v>400</v>
      </c>
      <c r="I415" s="104">
        <f t="shared" si="197"/>
        <v>400</v>
      </c>
      <c r="J415" s="104"/>
      <c r="K415" s="104">
        <f t="shared" si="197"/>
        <v>400</v>
      </c>
      <c r="L415" s="104">
        <f t="shared" si="197"/>
        <v>400</v>
      </c>
      <c r="M415" s="104">
        <f t="shared" si="197"/>
        <v>400</v>
      </c>
      <c r="N415" s="104">
        <f t="shared" si="197"/>
        <v>400</v>
      </c>
      <c r="O415" s="104">
        <f t="shared" si="197"/>
        <v>400</v>
      </c>
      <c r="P415" s="104">
        <f t="shared" si="197"/>
        <v>400</v>
      </c>
      <c r="Q415" s="104"/>
      <c r="R415" s="104">
        <f t="shared" si="197"/>
        <v>400</v>
      </c>
      <c r="S415" s="104">
        <f t="shared" si="197"/>
        <v>400</v>
      </c>
      <c r="T415" s="104">
        <f t="shared" si="197"/>
        <v>400</v>
      </c>
      <c r="U415" s="104">
        <f t="shared" si="197"/>
        <v>400</v>
      </c>
      <c r="V415" s="104">
        <f t="shared" si="197"/>
        <v>400</v>
      </c>
      <c r="W415" s="104">
        <f t="shared" si="197"/>
        <v>400</v>
      </c>
      <c r="X415" s="104"/>
      <c r="Y415" s="104">
        <f t="shared" si="197"/>
        <v>400</v>
      </c>
      <c r="Z415" s="104">
        <f t="shared" si="197"/>
        <v>400</v>
      </c>
      <c r="AA415" s="104">
        <f t="shared" si="197"/>
        <v>400</v>
      </c>
      <c r="AB415" s="104">
        <f t="shared" si="197"/>
        <v>400</v>
      </c>
      <c r="AC415" s="104">
        <f t="shared" si="197"/>
        <v>400</v>
      </c>
      <c r="AD415" s="104">
        <f t="shared" si="197"/>
        <v>400</v>
      </c>
      <c r="AE415" s="104"/>
      <c r="AF415" s="104">
        <f t="shared" si="197"/>
        <v>400</v>
      </c>
      <c r="AG415" s="104">
        <f t="shared" ref="AG415" si="198">AG413-AG411</f>
        <v>400</v>
      </c>
      <c r="AH415" s="153">
        <f t="shared" si="191"/>
        <v>10400</v>
      </c>
    </row>
    <row r="416" spans="1:34" ht="16.5" thickBot="1" x14ac:dyDescent="0.3">
      <c r="A416" s="292"/>
      <c r="B416" s="303" t="s">
        <v>116</v>
      </c>
      <c r="C416" s="304"/>
      <c r="D416" s="104">
        <f t="shared" ref="D416:F416" si="199">D397+D399+D401+D403+D405+D407</f>
        <v>0</v>
      </c>
      <c r="E416" s="104">
        <f t="shared" si="199"/>
        <v>0</v>
      </c>
      <c r="F416" s="104">
        <f t="shared" si="199"/>
        <v>0</v>
      </c>
      <c r="G416" s="104">
        <f t="shared" ref="G416:AF416" si="200">G397+G399+G401+G403+G405+G407</f>
        <v>0</v>
      </c>
      <c r="H416" s="104">
        <f t="shared" si="200"/>
        <v>0</v>
      </c>
      <c r="I416" s="104">
        <f t="shared" si="200"/>
        <v>0</v>
      </c>
      <c r="J416" s="104"/>
      <c r="K416" s="104">
        <f t="shared" si="200"/>
        <v>0</v>
      </c>
      <c r="L416" s="104">
        <f t="shared" si="200"/>
        <v>0</v>
      </c>
      <c r="M416" s="104">
        <f t="shared" si="200"/>
        <v>0</v>
      </c>
      <c r="N416" s="104">
        <f t="shared" si="200"/>
        <v>0</v>
      </c>
      <c r="O416" s="104">
        <f t="shared" si="200"/>
        <v>0</v>
      </c>
      <c r="P416" s="104">
        <f t="shared" si="200"/>
        <v>0</v>
      </c>
      <c r="Q416" s="104"/>
      <c r="R416" s="104">
        <f t="shared" si="200"/>
        <v>0</v>
      </c>
      <c r="S416" s="104">
        <f t="shared" si="200"/>
        <v>0</v>
      </c>
      <c r="T416" s="104">
        <f t="shared" si="200"/>
        <v>0</v>
      </c>
      <c r="U416" s="104">
        <f t="shared" si="200"/>
        <v>0</v>
      </c>
      <c r="V416" s="104">
        <f t="shared" si="200"/>
        <v>0</v>
      </c>
      <c r="W416" s="104">
        <f t="shared" si="200"/>
        <v>0</v>
      </c>
      <c r="X416" s="104"/>
      <c r="Y416" s="104">
        <f t="shared" si="200"/>
        <v>0</v>
      </c>
      <c r="Z416" s="104">
        <f t="shared" si="200"/>
        <v>0</v>
      </c>
      <c r="AA416" s="104">
        <f t="shared" si="200"/>
        <v>0</v>
      </c>
      <c r="AB416" s="104">
        <f t="shared" si="200"/>
        <v>0</v>
      </c>
      <c r="AC416" s="104">
        <f t="shared" si="200"/>
        <v>0</v>
      </c>
      <c r="AD416" s="104">
        <f t="shared" si="200"/>
        <v>0</v>
      </c>
      <c r="AE416" s="104"/>
      <c r="AF416" s="104">
        <f t="shared" si="200"/>
        <v>0</v>
      </c>
      <c r="AG416" s="104">
        <f t="shared" ref="AG416" si="201">AG397+AG399+AG401+AG403+AG405+AG407</f>
        <v>0</v>
      </c>
      <c r="AH416" s="149">
        <f t="shared" si="191"/>
        <v>0</v>
      </c>
    </row>
    <row r="417" spans="1:38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8" x14ac:dyDescent="0.2">
      <c r="D418" t="s">
        <v>126</v>
      </c>
    </row>
    <row r="421" spans="1:38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</row>
    <row r="422" spans="1:38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171</v>
      </c>
      <c r="AI422" s="191"/>
      <c r="AJ422" s="195" t="str">
        <f>B2</f>
        <v>SETEMBRO</v>
      </c>
      <c r="AK422" s="194">
        <f>A2</f>
        <v>2026</v>
      </c>
      <c r="AL422" s="193"/>
    </row>
    <row r="423" spans="1:38" ht="15.75" customHeight="1" x14ac:dyDescent="0.25">
      <c r="B423" s="318" t="s">
        <v>3</v>
      </c>
      <c r="C423" s="155" t="s">
        <v>127</v>
      </c>
      <c r="D423" s="181">
        <f t="shared" ref="D423:AF423" si="202">D5+D28+D51+D74+D97+D120+D143+D166+D189+D212+D235+D258+D281+D304+D327+D350+D373+D396</f>
        <v>0</v>
      </c>
      <c r="E423" s="181">
        <f t="shared" si="202"/>
        <v>0</v>
      </c>
      <c r="F423" s="181">
        <f t="shared" si="202"/>
        <v>0</v>
      </c>
      <c r="G423" s="181">
        <f t="shared" si="202"/>
        <v>0</v>
      </c>
      <c r="H423" s="181">
        <f t="shared" si="202"/>
        <v>0</v>
      </c>
      <c r="I423" s="181">
        <f t="shared" si="202"/>
        <v>0</v>
      </c>
      <c r="J423" s="181">
        <f t="shared" si="202"/>
        <v>0</v>
      </c>
      <c r="K423" s="181">
        <f t="shared" si="202"/>
        <v>0</v>
      </c>
      <c r="L423" s="181">
        <f t="shared" si="202"/>
        <v>0</v>
      </c>
      <c r="M423" s="181">
        <f t="shared" si="202"/>
        <v>0</v>
      </c>
      <c r="N423" s="181">
        <f t="shared" si="202"/>
        <v>0</v>
      </c>
      <c r="O423" s="181">
        <f t="shared" si="202"/>
        <v>0</v>
      </c>
      <c r="P423" s="181">
        <f t="shared" si="202"/>
        <v>0</v>
      </c>
      <c r="Q423" s="181">
        <f t="shared" si="202"/>
        <v>0</v>
      </c>
      <c r="R423" s="181">
        <f t="shared" si="202"/>
        <v>0</v>
      </c>
      <c r="S423" s="181">
        <f t="shared" si="202"/>
        <v>0</v>
      </c>
      <c r="T423" s="181">
        <f t="shared" si="202"/>
        <v>0</v>
      </c>
      <c r="U423" s="181">
        <f t="shared" si="202"/>
        <v>0</v>
      </c>
      <c r="V423" s="181">
        <f t="shared" si="202"/>
        <v>0</v>
      </c>
      <c r="W423" s="181">
        <f t="shared" si="202"/>
        <v>0</v>
      </c>
      <c r="X423" s="181">
        <f t="shared" si="202"/>
        <v>0</v>
      </c>
      <c r="Y423" s="181">
        <f t="shared" si="202"/>
        <v>0</v>
      </c>
      <c r="Z423" s="181">
        <f t="shared" si="202"/>
        <v>0</v>
      </c>
      <c r="AA423" s="181">
        <f t="shared" si="202"/>
        <v>0</v>
      </c>
      <c r="AB423" s="181">
        <f t="shared" si="202"/>
        <v>0</v>
      </c>
      <c r="AC423" s="181">
        <f t="shared" si="202"/>
        <v>0</v>
      </c>
      <c r="AD423" s="181">
        <f t="shared" si="202"/>
        <v>0</v>
      </c>
      <c r="AE423" s="181">
        <f t="shared" si="202"/>
        <v>0</v>
      </c>
      <c r="AF423" s="181">
        <f t="shared" si="202"/>
        <v>0</v>
      </c>
      <c r="AG423" s="181"/>
      <c r="AH423" s="156">
        <f t="shared" ref="AH423:AH434" si="203">SUM(D423:AG423)</f>
        <v>0</v>
      </c>
      <c r="AI423" s="319">
        <f>SUM(AH423:AH424)</f>
        <v>0</v>
      </c>
      <c r="AJ423" s="321" t="s">
        <v>128</v>
      </c>
      <c r="AK423" s="319">
        <f>SUM(AI423:AI426)</f>
        <v>0</v>
      </c>
      <c r="AL423" s="321" t="s">
        <v>129</v>
      </c>
    </row>
    <row r="424" spans="1:38" ht="15.75" x14ac:dyDescent="0.25">
      <c r="B424" s="318"/>
      <c r="C424" s="155" t="s">
        <v>130</v>
      </c>
      <c r="D424" s="181">
        <f t="shared" ref="D424:AF424" si="204">D6+D29+D52+D75+D98+D121+D144+D167+D190+D213+D236+D259+D282+D305+D328+D351+D374+D397</f>
        <v>0</v>
      </c>
      <c r="E424" s="181">
        <f t="shared" si="204"/>
        <v>0</v>
      </c>
      <c r="F424" s="181">
        <f t="shared" si="204"/>
        <v>0</v>
      </c>
      <c r="G424" s="181">
        <f t="shared" si="204"/>
        <v>0</v>
      </c>
      <c r="H424" s="181">
        <f t="shared" si="204"/>
        <v>0</v>
      </c>
      <c r="I424" s="181">
        <f t="shared" si="204"/>
        <v>0</v>
      </c>
      <c r="J424" s="181">
        <f t="shared" si="204"/>
        <v>0</v>
      </c>
      <c r="K424" s="181">
        <f t="shared" si="204"/>
        <v>0</v>
      </c>
      <c r="L424" s="181">
        <f t="shared" si="204"/>
        <v>0</v>
      </c>
      <c r="M424" s="181">
        <f t="shared" si="204"/>
        <v>0</v>
      </c>
      <c r="N424" s="181">
        <f t="shared" si="204"/>
        <v>0</v>
      </c>
      <c r="O424" s="181">
        <f t="shared" si="204"/>
        <v>0</v>
      </c>
      <c r="P424" s="181">
        <f t="shared" si="204"/>
        <v>0</v>
      </c>
      <c r="Q424" s="181">
        <f t="shared" si="204"/>
        <v>0</v>
      </c>
      <c r="R424" s="181">
        <f t="shared" si="204"/>
        <v>0</v>
      </c>
      <c r="S424" s="181">
        <f t="shared" si="204"/>
        <v>0</v>
      </c>
      <c r="T424" s="181">
        <f t="shared" si="204"/>
        <v>0</v>
      </c>
      <c r="U424" s="181">
        <f t="shared" si="204"/>
        <v>0</v>
      </c>
      <c r="V424" s="181">
        <f t="shared" si="204"/>
        <v>0</v>
      </c>
      <c r="W424" s="181">
        <f t="shared" si="204"/>
        <v>0</v>
      </c>
      <c r="X424" s="181">
        <f t="shared" si="204"/>
        <v>0</v>
      </c>
      <c r="Y424" s="181">
        <f t="shared" si="204"/>
        <v>0</v>
      </c>
      <c r="Z424" s="181">
        <f t="shared" si="204"/>
        <v>0</v>
      </c>
      <c r="AA424" s="181">
        <f t="shared" si="204"/>
        <v>0</v>
      </c>
      <c r="AB424" s="181">
        <f t="shared" si="204"/>
        <v>0</v>
      </c>
      <c r="AC424" s="181">
        <f t="shared" si="204"/>
        <v>0</v>
      </c>
      <c r="AD424" s="181">
        <f t="shared" si="204"/>
        <v>0</v>
      </c>
      <c r="AE424" s="181">
        <f t="shared" si="204"/>
        <v>0</v>
      </c>
      <c r="AF424" s="181">
        <f t="shared" si="204"/>
        <v>0</v>
      </c>
      <c r="AG424" s="181"/>
      <c r="AH424" s="156">
        <f t="shared" si="203"/>
        <v>0</v>
      </c>
      <c r="AI424" s="320"/>
      <c r="AJ424" s="321"/>
      <c r="AK424" s="320"/>
      <c r="AL424" s="321"/>
    </row>
    <row r="425" spans="1:38" ht="15.75" x14ac:dyDescent="0.25">
      <c r="B425" s="318"/>
      <c r="C425" s="155" t="s">
        <v>117</v>
      </c>
      <c r="D425" s="181">
        <f t="shared" ref="D425:AF425" si="205">D7+D30+D53+D76+D99+D122+D145+D168+D191+D214+D237+D260+D283+D306+D329+D352+D375+D398</f>
        <v>0</v>
      </c>
      <c r="E425" s="181">
        <f t="shared" si="205"/>
        <v>0</v>
      </c>
      <c r="F425" s="181">
        <f t="shared" si="205"/>
        <v>0</v>
      </c>
      <c r="G425" s="181">
        <f t="shared" si="205"/>
        <v>0</v>
      </c>
      <c r="H425" s="181">
        <f t="shared" si="205"/>
        <v>0</v>
      </c>
      <c r="I425" s="181">
        <f t="shared" si="205"/>
        <v>0</v>
      </c>
      <c r="J425" s="181">
        <f t="shared" si="205"/>
        <v>0</v>
      </c>
      <c r="K425" s="181">
        <f t="shared" si="205"/>
        <v>0</v>
      </c>
      <c r="L425" s="181">
        <f t="shared" si="205"/>
        <v>0</v>
      </c>
      <c r="M425" s="181">
        <f t="shared" si="205"/>
        <v>0</v>
      </c>
      <c r="N425" s="181">
        <f t="shared" si="205"/>
        <v>0</v>
      </c>
      <c r="O425" s="181">
        <f t="shared" si="205"/>
        <v>0</v>
      </c>
      <c r="P425" s="181">
        <f t="shared" si="205"/>
        <v>0</v>
      </c>
      <c r="Q425" s="181">
        <f t="shared" si="205"/>
        <v>0</v>
      </c>
      <c r="R425" s="181">
        <f t="shared" si="205"/>
        <v>0</v>
      </c>
      <c r="S425" s="181">
        <f t="shared" si="205"/>
        <v>0</v>
      </c>
      <c r="T425" s="181">
        <f t="shared" si="205"/>
        <v>0</v>
      </c>
      <c r="U425" s="181">
        <f t="shared" si="205"/>
        <v>0</v>
      </c>
      <c r="V425" s="181">
        <f t="shared" si="205"/>
        <v>0</v>
      </c>
      <c r="W425" s="181">
        <f t="shared" si="205"/>
        <v>0</v>
      </c>
      <c r="X425" s="181">
        <f t="shared" si="205"/>
        <v>0</v>
      </c>
      <c r="Y425" s="181">
        <f t="shared" si="205"/>
        <v>0</v>
      </c>
      <c r="Z425" s="181">
        <f t="shared" si="205"/>
        <v>0</v>
      </c>
      <c r="AA425" s="181">
        <f t="shared" si="205"/>
        <v>0</v>
      </c>
      <c r="AB425" s="181">
        <f t="shared" si="205"/>
        <v>0</v>
      </c>
      <c r="AC425" s="181">
        <f t="shared" si="205"/>
        <v>0</v>
      </c>
      <c r="AD425" s="181">
        <f t="shared" si="205"/>
        <v>0</v>
      </c>
      <c r="AE425" s="181">
        <f t="shared" si="205"/>
        <v>0</v>
      </c>
      <c r="AF425" s="181">
        <f t="shared" si="205"/>
        <v>0</v>
      </c>
      <c r="AG425" s="181"/>
      <c r="AH425" s="156">
        <f t="shared" si="203"/>
        <v>0</v>
      </c>
      <c r="AI425" s="319">
        <f>SUM(AH425:AH426)</f>
        <v>0</v>
      </c>
      <c r="AJ425" s="321" t="s">
        <v>131</v>
      </c>
      <c r="AK425" s="320"/>
      <c r="AL425" s="321"/>
    </row>
    <row r="426" spans="1:38" ht="15.75" x14ac:dyDescent="0.25">
      <c r="B426" s="318"/>
      <c r="C426" s="155" t="s">
        <v>118</v>
      </c>
      <c r="D426" s="181">
        <f t="shared" ref="D426:AF426" si="206">D8+D31+D54+D77+D100+D123+D146+D169+D192+D215+D238+D261+D284+D307+D330+D353+D376+D399</f>
        <v>0</v>
      </c>
      <c r="E426" s="181">
        <f t="shared" si="206"/>
        <v>0</v>
      </c>
      <c r="F426" s="181">
        <f t="shared" si="206"/>
        <v>0</v>
      </c>
      <c r="G426" s="181">
        <f t="shared" si="206"/>
        <v>0</v>
      </c>
      <c r="H426" s="181">
        <f t="shared" si="206"/>
        <v>0</v>
      </c>
      <c r="I426" s="181">
        <f t="shared" si="206"/>
        <v>0</v>
      </c>
      <c r="J426" s="181">
        <f t="shared" si="206"/>
        <v>0</v>
      </c>
      <c r="K426" s="181">
        <f t="shared" si="206"/>
        <v>0</v>
      </c>
      <c r="L426" s="181">
        <f t="shared" si="206"/>
        <v>0</v>
      </c>
      <c r="M426" s="181">
        <f t="shared" si="206"/>
        <v>0</v>
      </c>
      <c r="N426" s="181">
        <f t="shared" si="206"/>
        <v>0</v>
      </c>
      <c r="O426" s="181">
        <f t="shared" si="206"/>
        <v>0</v>
      </c>
      <c r="P426" s="181">
        <f t="shared" si="206"/>
        <v>0</v>
      </c>
      <c r="Q426" s="181">
        <f t="shared" si="206"/>
        <v>0</v>
      </c>
      <c r="R426" s="181">
        <f t="shared" si="206"/>
        <v>0</v>
      </c>
      <c r="S426" s="181">
        <f t="shared" si="206"/>
        <v>0</v>
      </c>
      <c r="T426" s="181">
        <f t="shared" si="206"/>
        <v>0</v>
      </c>
      <c r="U426" s="181">
        <f t="shared" si="206"/>
        <v>0</v>
      </c>
      <c r="V426" s="181">
        <f t="shared" si="206"/>
        <v>0</v>
      </c>
      <c r="W426" s="181">
        <f t="shared" si="206"/>
        <v>0</v>
      </c>
      <c r="X426" s="181">
        <f t="shared" si="206"/>
        <v>0</v>
      </c>
      <c r="Y426" s="181">
        <f t="shared" si="206"/>
        <v>0</v>
      </c>
      <c r="Z426" s="181">
        <f t="shared" si="206"/>
        <v>0</v>
      </c>
      <c r="AA426" s="181">
        <f t="shared" si="206"/>
        <v>0</v>
      </c>
      <c r="AB426" s="181">
        <f t="shared" si="206"/>
        <v>0</v>
      </c>
      <c r="AC426" s="181">
        <f t="shared" si="206"/>
        <v>0</v>
      </c>
      <c r="AD426" s="181">
        <f t="shared" si="206"/>
        <v>0</v>
      </c>
      <c r="AE426" s="181">
        <f t="shared" si="206"/>
        <v>0</v>
      </c>
      <c r="AF426" s="181">
        <f t="shared" si="206"/>
        <v>0</v>
      </c>
      <c r="AG426" s="181"/>
      <c r="AH426" s="156">
        <f t="shared" si="203"/>
        <v>0</v>
      </c>
      <c r="AI426" s="320"/>
      <c r="AJ426" s="321"/>
      <c r="AK426" s="320"/>
      <c r="AL426" s="321"/>
    </row>
    <row r="427" spans="1:38" ht="15.75" customHeight="1" x14ac:dyDescent="0.25">
      <c r="B427" s="318"/>
      <c r="C427" s="155" t="s">
        <v>132</v>
      </c>
      <c r="D427" s="181">
        <f t="shared" ref="D427:AF427" si="207">D9+D32+D55+D78+D101+D124+D147+D170+D193+D216+D239+D262+D285+D308+D331+D354+D377+D400</f>
        <v>0</v>
      </c>
      <c r="E427" s="181">
        <f t="shared" si="207"/>
        <v>0</v>
      </c>
      <c r="F427" s="181">
        <f t="shared" si="207"/>
        <v>0</v>
      </c>
      <c r="G427" s="181">
        <f t="shared" si="207"/>
        <v>0</v>
      </c>
      <c r="H427" s="181">
        <f t="shared" si="207"/>
        <v>0</v>
      </c>
      <c r="I427" s="181">
        <f t="shared" si="207"/>
        <v>0</v>
      </c>
      <c r="J427" s="181">
        <f t="shared" si="207"/>
        <v>0</v>
      </c>
      <c r="K427" s="181">
        <f t="shared" si="207"/>
        <v>0</v>
      </c>
      <c r="L427" s="181">
        <f t="shared" si="207"/>
        <v>0</v>
      </c>
      <c r="M427" s="181">
        <f t="shared" si="207"/>
        <v>0</v>
      </c>
      <c r="N427" s="181">
        <f t="shared" si="207"/>
        <v>0</v>
      </c>
      <c r="O427" s="181">
        <f t="shared" si="207"/>
        <v>0</v>
      </c>
      <c r="P427" s="181">
        <f t="shared" si="207"/>
        <v>0</v>
      </c>
      <c r="Q427" s="181">
        <f t="shared" si="207"/>
        <v>0</v>
      </c>
      <c r="R427" s="181">
        <f t="shared" si="207"/>
        <v>0</v>
      </c>
      <c r="S427" s="181">
        <f t="shared" si="207"/>
        <v>0</v>
      </c>
      <c r="T427" s="181">
        <f t="shared" si="207"/>
        <v>0</v>
      </c>
      <c r="U427" s="181">
        <f t="shared" si="207"/>
        <v>0</v>
      </c>
      <c r="V427" s="181">
        <f t="shared" si="207"/>
        <v>0</v>
      </c>
      <c r="W427" s="181">
        <f t="shared" si="207"/>
        <v>0</v>
      </c>
      <c r="X427" s="181">
        <f t="shared" si="207"/>
        <v>0</v>
      </c>
      <c r="Y427" s="181">
        <f t="shared" si="207"/>
        <v>0</v>
      </c>
      <c r="Z427" s="181">
        <f t="shared" si="207"/>
        <v>0</v>
      </c>
      <c r="AA427" s="181">
        <f t="shared" si="207"/>
        <v>0</v>
      </c>
      <c r="AB427" s="181">
        <f t="shared" si="207"/>
        <v>0</v>
      </c>
      <c r="AC427" s="181">
        <f t="shared" si="207"/>
        <v>0</v>
      </c>
      <c r="AD427" s="181">
        <f t="shared" si="207"/>
        <v>0</v>
      </c>
      <c r="AE427" s="181">
        <f t="shared" si="207"/>
        <v>0</v>
      </c>
      <c r="AF427" s="181">
        <f t="shared" si="207"/>
        <v>0</v>
      </c>
      <c r="AG427" s="181"/>
      <c r="AH427" s="156">
        <f t="shared" si="203"/>
        <v>0</v>
      </c>
      <c r="AI427" s="319">
        <f>SUM(AH427:AH428)</f>
        <v>0</v>
      </c>
      <c r="AJ427" s="322" t="s">
        <v>133</v>
      </c>
      <c r="AK427" s="319">
        <f>SUM(AI427:AI430)</f>
        <v>0</v>
      </c>
      <c r="AL427" s="322" t="s">
        <v>134</v>
      </c>
    </row>
    <row r="428" spans="1:38" ht="15.75" x14ac:dyDescent="0.25">
      <c r="B428" s="318"/>
      <c r="C428" s="155" t="s">
        <v>135</v>
      </c>
      <c r="D428" s="181">
        <f t="shared" ref="D428:AF428" si="208">D10+D33+D56+D79+D102+D125+D148+D171+D194+D217+D240+D263+D286+D309+D332+D355+D378+D401</f>
        <v>0</v>
      </c>
      <c r="E428" s="181">
        <f t="shared" si="208"/>
        <v>0</v>
      </c>
      <c r="F428" s="181">
        <f t="shared" si="208"/>
        <v>0</v>
      </c>
      <c r="G428" s="181">
        <f t="shared" si="208"/>
        <v>0</v>
      </c>
      <c r="H428" s="181">
        <f t="shared" si="208"/>
        <v>0</v>
      </c>
      <c r="I428" s="181">
        <f t="shared" si="208"/>
        <v>0</v>
      </c>
      <c r="J428" s="181">
        <f t="shared" si="208"/>
        <v>0</v>
      </c>
      <c r="K428" s="181">
        <f t="shared" si="208"/>
        <v>0</v>
      </c>
      <c r="L428" s="181">
        <f t="shared" si="208"/>
        <v>0</v>
      </c>
      <c r="M428" s="181">
        <f t="shared" si="208"/>
        <v>0</v>
      </c>
      <c r="N428" s="181">
        <f t="shared" si="208"/>
        <v>0</v>
      </c>
      <c r="O428" s="181">
        <f t="shared" si="208"/>
        <v>0</v>
      </c>
      <c r="P428" s="181">
        <f t="shared" si="208"/>
        <v>0</v>
      </c>
      <c r="Q428" s="181">
        <f t="shared" si="208"/>
        <v>0</v>
      </c>
      <c r="R428" s="181">
        <f t="shared" si="208"/>
        <v>0</v>
      </c>
      <c r="S428" s="181">
        <f t="shared" si="208"/>
        <v>0</v>
      </c>
      <c r="T428" s="181">
        <f t="shared" si="208"/>
        <v>0</v>
      </c>
      <c r="U428" s="181">
        <f t="shared" si="208"/>
        <v>0</v>
      </c>
      <c r="V428" s="181">
        <f t="shared" si="208"/>
        <v>0</v>
      </c>
      <c r="W428" s="181">
        <f t="shared" si="208"/>
        <v>0</v>
      </c>
      <c r="X428" s="181">
        <f t="shared" si="208"/>
        <v>0</v>
      </c>
      <c r="Y428" s="181">
        <f t="shared" si="208"/>
        <v>0</v>
      </c>
      <c r="Z428" s="181">
        <f t="shared" si="208"/>
        <v>0</v>
      </c>
      <c r="AA428" s="181">
        <f t="shared" si="208"/>
        <v>0</v>
      </c>
      <c r="AB428" s="181">
        <f t="shared" si="208"/>
        <v>0</v>
      </c>
      <c r="AC428" s="181">
        <f t="shared" si="208"/>
        <v>0</v>
      </c>
      <c r="AD428" s="181">
        <f t="shared" si="208"/>
        <v>0</v>
      </c>
      <c r="AE428" s="181">
        <f t="shared" si="208"/>
        <v>0</v>
      </c>
      <c r="AF428" s="181">
        <f t="shared" si="208"/>
        <v>0</v>
      </c>
      <c r="AG428" s="181"/>
      <c r="AH428" s="156">
        <f t="shared" si="203"/>
        <v>0</v>
      </c>
      <c r="AI428" s="320"/>
      <c r="AJ428" s="322"/>
      <c r="AK428" s="320"/>
      <c r="AL428" s="322"/>
    </row>
    <row r="429" spans="1:38" ht="15.75" x14ac:dyDescent="0.25">
      <c r="B429" s="318"/>
      <c r="C429" s="155" t="s">
        <v>136</v>
      </c>
      <c r="D429" s="181">
        <f t="shared" ref="D429:AF429" si="209">D11+D34+D57+D80+D103+D126+D149+D172+D195+D218+D241+D264+D287+D310+D333+D356+D379+D402</f>
        <v>0</v>
      </c>
      <c r="E429" s="181">
        <f t="shared" si="209"/>
        <v>0</v>
      </c>
      <c r="F429" s="181">
        <f t="shared" si="209"/>
        <v>0</v>
      </c>
      <c r="G429" s="181">
        <f t="shared" si="209"/>
        <v>0</v>
      </c>
      <c r="H429" s="181">
        <f t="shared" si="209"/>
        <v>0</v>
      </c>
      <c r="I429" s="181">
        <f t="shared" si="209"/>
        <v>0</v>
      </c>
      <c r="J429" s="181">
        <f t="shared" si="209"/>
        <v>0</v>
      </c>
      <c r="K429" s="181">
        <f t="shared" si="209"/>
        <v>0</v>
      </c>
      <c r="L429" s="181">
        <f t="shared" si="209"/>
        <v>0</v>
      </c>
      <c r="M429" s="181">
        <f t="shared" si="209"/>
        <v>0</v>
      </c>
      <c r="N429" s="181">
        <f t="shared" si="209"/>
        <v>0</v>
      </c>
      <c r="O429" s="181">
        <f t="shared" si="209"/>
        <v>0</v>
      </c>
      <c r="P429" s="181">
        <f t="shared" si="209"/>
        <v>0</v>
      </c>
      <c r="Q429" s="181">
        <f t="shared" si="209"/>
        <v>0</v>
      </c>
      <c r="R429" s="181">
        <f t="shared" si="209"/>
        <v>0</v>
      </c>
      <c r="S429" s="181">
        <f t="shared" si="209"/>
        <v>0</v>
      </c>
      <c r="T429" s="181">
        <f t="shared" si="209"/>
        <v>0</v>
      </c>
      <c r="U429" s="181">
        <f t="shared" si="209"/>
        <v>0</v>
      </c>
      <c r="V429" s="181">
        <f t="shared" si="209"/>
        <v>0</v>
      </c>
      <c r="W429" s="181">
        <f t="shared" si="209"/>
        <v>0</v>
      </c>
      <c r="X429" s="181">
        <f t="shared" si="209"/>
        <v>0</v>
      </c>
      <c r="Y429" s="181">
        <f t="shared" si="209"/>
        <v>0</v>
      </c>
      <c r="Z429" s="181">
        <f t="shared" si="209"/>
        <v>0</v>
      </c>
      <c r="AA429" s="181">
        <f t="shared" si="209"/>
        <v>0</v>
      </c>
      <c r="AB429" s="181">
        <f t="shared" si="209"/>
        <v>0</v>
      </c>
      <c r="AC429" s="181">
        <f t="shared" si="209"/>
        <v>0</v>
      </c>
      <c r="AD429" s="181">
        <f t="shared" si="209"/>
        <v>0</v>
      </c>
      <c r="AE429" s="181">
        <f t="shared" si="209"/>
        <v>0</v>
      </c>
      <c r="AF429" s="181">
        <f t="shared" si="209"/>
        <v>0</v>
      </c>
      <c r="AG429" s="181"/>
      <c r="AH429" s="156">
        <f t="shared" si="203"/>
        <v>0</v>
      </c>
      <c r="AI429" s="319">
        <f>SUM(AH429:AH430)</f>
        <v>0</v>
      </c>
      <c r="AJ429" s="322" t="s">
        <v>137</v>
      </c>
      <c r="AK429" s="320"/>
      <c r="AL429" s="322"/>
    </row>
    <row r="430" spans="1:38" ht="15.75" x14ac:dyDescent="0.25">
      <c r="B430" s="318"/>
      <c r="C430" s="155" t="s">
        <v>138</v>
      </c>
      <c r="D430" s="181">
        <f t="shared" ref="D430:AF430" si="210">D12+D35+D58+D81+D104+D127+D150+D173+D196+D219+D242+D265+D288+D311+D334+D357+D380+D403</f>
        <v>0</v>
      </c>
      <c r="E430" s="181">
        <f t="shared" si="210"/>
        <v>0</v>
      </c>
      <c r="F430" s="181">
        <f t="shared" si="210"/>
        <v>0</v>
      </c>
      <c r="G430" s="181">
        <f t="shared" si="210"/>
        <v>0</v>
      </c>
      <c r="H430" s="181">
        <f t="shared" si="210"/>
        <v>0</v>
      </c>
      <c r="I430" s="181">
        <f t="shared" si="210"/>
        <v>0</v>
      </c>
      <c r="J430" s="181">
        <f t="shared" si="210"/>
        <v>0</v>
      </c>
      <c r="K430" s="181">
        <f t="shared" si="210"/>
        <v>0</v>
      </c>
      <c r="L430" s="181">
        <f t="shared" si="210"/>
        <v>0</v>
      </c>
      <c r="M430" s="181">
        <f t="shared" si="210"/>
        <v>0</v>
      </c>
      <c r="N430" s="181">
        <f t="shared" si="210"/>
        <v>0</v>
      </c>
      <c r="O430" s="181">
        <f t="shared" si="210"/>
        <v>0</v>
      </c>
      <c r="P430" s="181">
        <f t="shared" si="210"/>
        <v>0</v>
      </c>
      <c r="Q430" s="181">
        <f t="shared" si="210"/>
        <v>0</v>
      </c>
      <c r="R430" s="181">
        <f t="shared" si="210"/>
        <v>0</v>
      </c>
      <c r="S430" s="181">
        <f t="shared" si="210"/>
        <v>0</v>
      </c>
      <c r="T430" s="181">
        <f t="shared" si="210"/>
        <v>0</v>
      </c>
      <c r="U430" s="181">
        <f t="shared" si="210"/>
        <v>0</v>
      </c>
      <c r="V430" s="181">
        <f t="shared" si="210"/>
        <v>0</v>
      </c>
      <c r="W430" s="181">
        <f t="shared" si="210"/>
        <v>0</v>
      </c>
      <c r="X430" s="181">
        <f t="shared" si="210"/>
        <v>0</v>
      </c>
      <c r="Y430" s="181">
        <f t="shared" si="210"/>
        <v>0</v>
      </c>
      <c r="Z430" s="181">
        <f t="shared" si="210"/>
        <v>0</v>
      </c>
      <c r="AA430" s="181">
        <f t="shared" si="210"/>
        <v>0</v>
      </c>
      <c r="AB430" s="181">
        <f t="shared" si="210"/>
        <v>0</v>
      </c>
      <c r="AC430" s="181">
        <f t="shared" si="210"/>
        <v>0</v>
      </c>
      <c r="AD430" s="181">
        <f t="shared" si="210"/>
        <v>0</v>
      </c>
      <c r="AE430" s="181">
        <f t="shared" si="210"/>
        <v>0</v>
      </c>
      <c r="AF430" s="181">
        <f t="shared" si="210"/>
        <v>0</v>
      </c>
      <c r="AG430" s="181"/>
      <c r="AH430" s="156">
        <f t="shared" si="203"/>
        <v>0</v>
      </c>
      <c r="AI430" s="320"/>
      <c r="AJ430" s="322"/>
      <c r="AK430" s="320"/>
      <c r="AL430" s="322"/>
    </row>
    <row r="431" spans="1:38" ht="15.75" customHeight="1" x14ac:dyDescent="0.25">
      <c r="B431" s="318"/>
      <c r="C431" s="155" t="s">
        <v>108</v>
      </c>
      <c r="D431" s="181">
        <f t="shared" ref="D431:S431" si="211">D13+D36+D59+D82+D105+D128+D151+D174+D197+D220+D243+D266+D289+D312+D335+D358+D381+D404</f>
        <v>0</v>
      </c>
      <c r="E431" s="181">
        <f t="shared" si="211"/>
        <v>0</v>
      </c>
      <c r="F431" s="181">
        <f t="shared" si="211"/>
        <v>0</v>
      </c>
      <c r="G431" s="181">
        <f t="shared" si="211"/>
        <v>0</v>
      </c>
      <c r="H431" s="181">
        <f t="shared" si="211"/>
        <v>0</v>
      </c>
      <c r="I431" s="181">
        <f t="shared" si="211"/>
        <v>0</v>
      </c>
      <c r="J431" s="181">
        <f t="shared" si="211"/>
        <v>0</v>
      </c>
      <c r="K431" s="181">
        <f t="shared" si="211"/>
        <v>0</v>
      </c>
      <c r="L431" s="181">
        <f t="shared" si="211"/>
        <v>0</v>
      </c>
      <c r="M431" s="181">
        <f t="shared" si="211"/>
        <v>0</v>
      </c>
      <c r="N431" s="181">
        <f t="shared" si="211"/>
        <v>0</v>
      </c>
      <c r="O431" s="181">
        <f t="shared" si="211"/>
        <v>0</v>
      </c>
      <c r="P431" s="181">
        <f t="shared" si="211"/>
        <v>0</v>
      </c>
      <c r="Q431" s="181">
        <f t="shared" si="211"/>
        <v>0</v>
      </c>
      <c r="R431" s="181">
        <f t="shared" si="211"/>
        <v>0</v>
      </c>
      <c r="S431" s="181">
        <f t="shared" si="211"/>
        <v>0</v>
      </c>
      <c r="T431" s="181">
        <f t="shared" ref="T431:AF431" si="212">T13+T36+T59+T82+T105+T128+T151+T174+T197+T220+T243+T266+T289+T312+T335+T358+T381+T404</f>
        <v>0</v>
      </c>
      <c r="U431" s="181">
        <f t="shared" si="212"/>
        <v>0</v>
      </c>
      <c r="V431" s="181">
        <f t="shared" si="212"/>
        <v>0</v>
      </c>
      <c r="W431" s="181">
        <f t="shared" si="212"/>
        <v>0</v>
      </c>
      <c r="X431" s="181">
        <f t="shared" si="212"/>
        <v>0</v>
      </c>
      <c r="Y431" s="181">
        <f t="shared" si="212"/>
        <v>0</v>
      </c>
      <c r="Z431" s="181">
        <f t="shared" si="212"/>
        <v>0</v>
      </c>
      <c r="AA431" s="181">
        <f t="shared" si="212"/>
        <v>0</v>
      </c>
      <c r="AB431" s="181">
        <f t="shared" si="212"/>
        <v>0</v>
      </c>
      <c r="AC431" s="181">
        <f t="shared" si="212"/>
        <v>0</v>
      </c>
      <c r="AD431" s="181">
        <f t="shared" si="212"/>
        <v>0</v>
      </c>
      <c r="AE431" s="181">
        <f t="shared" si="212"/>
        <v>0</v>
      </c>
      <c r="AF431" s="181">
        <f t="shared" si="212"/>
        <v>0</v>
      </c>
      <c r="AG431" s="181"/>
      <c r="AH431" s="156">
        <f t="shared" si="203"/>
        <v>0</v>
      </c>
      <c r="AI431" s="319">
        <f>SUM(AH431:AH432)</f>
        <v>0</v>
      </c>
      <c r="AJ431" s="322" t="s">
        <v>139</v>
      </c>
      <c r="AK431" s="319">
        <f>SUM(AI431:AI434)</f>
        <v>0</v>
      </c>
      <c r="AL431" s="322" t="s">
        <v>140</v>
      </c>
    </row>
    <row r="432" spans="1:38" ht="15.75" x14ac:dyDescent="0.25">
      <c r="B432" s="318"/>
      <c r="C432" s="155" t="s">
        <v>109</v>
      </c>
      <c r="D432" s="181">
        <f t="shared" ref="D432:S432" si="213">D14+D37+D60+D83+D106+D129+D152+D175+D198+D221+D244+D267+D290+D313+D336+D359+D382+D405</f>
        <v>0</v>
      </c>
      <c r="E432" s="181">
        <f t="shared" si="213"/>
        <v>0</v>
      </c>
      <c r="F432" s="181">
        <f t="shared" si="213"/>
        <v>0</v>
      </c>
      <c r="G432" s="181">
        <f t="shared" si="213"/>
        <v>0</v>
      </c>
      <c r="H432" s="181">
        <f t="shared" si="213"/>
        <v>0</v>
      </c>
      <c r="I432" s="181">
        <f t="shared" si="213"/>
        <v>0</v>
      </c>
      <c r="J432" s="181">
        <f t="shared" si="213"/>
        <v>0</v>
      </c>
      <c r="K432" s="181">
        <f t="shared" si="213"/>
        <v>0</v>
      </c>
      <c r="L432" s="181">
        <f t="shared" si="213"/>
        <v>0</v>
      </c>
      <c r="M432" s="181">
        <f t="shared" si="213"/>
        <v>0</v>
      </c>
      <c r="N432" s="181">
        <f t="shared" si="213"/>
        <v>0</v>
      </c>
      <c r="O432" s="181">
        <f t="shared" si="213"/>
        <v>0</v>
      </c>
      <c r="P432" s="181">
        <f t="shared" si="213"/>
        <v>0</v>
      </c>
      <c r="Q432" s="181">
        <f t="shared" si="213"/>
        <v>0</v>
      </c>
      <c r="R432" s="181">
        <f t="shared" si="213"/>
        <v>0</v>
      </c>
      <c r="S432" s="181">
        <f t="shared" si="213"/>
        <v>0</v>
      </c>
      <c r="T432" s="181">
        <f t="shared" ref="T432:AF432" si="214">T14+T37+T60+T83+T106+T129+T152+T175+T198+T221+T244+T267+T290+T313+T336+T359+T382+T405</f>
        <v>0</v>
      </c>
      <c r="U432" s="181">
        <f t="shared" si="214"/>
        <v>0</v>
      </c>
      <c r="V432" s="181">
        <f t="shared" si="214"/>
        <v>0</v>
      </c>
      <c r="W432" s="181">
        <f t="shared" si="214"/>
        <v>0</v>
      </c>
      <c r="X432" s="181">
        <f t="shared" si="214"/>
        <v>0</v>
      </c>
      <c r="Y432" s="181">
        <f t="shared" si="214"/>
        <v>0</v>
      </c>
      <c r="Z432" s="181">
        <f t="shared" si="214"/>
        <v>0</v>
      </c>
      <c r="AA432" s="181">
        <f t="shared" si="214"/>
        <v>0</v>
      </c>
      <c r="AB432" s="181">
        <f t="shared" si="214"/>
        <v>0</v>
      </c>
      <c r="AC432" s="181">
        <f t="shared" si="214"/>
        <v>0</v>
      </c>
      <c r="AD432" s="181">
        <f t="shared" si="214"/>
        <v>0</v>
      </c>
      <c r="AE432" s="181">
        <f t="shared" si="214"/>
        <v>0</v>
      </c>
      <c r="AF432" s="181">
        <f t="shared" si="214"/>
        <v>0</v>
      </c>
      <c r="AG432" s="181"/>
      <c r="AH432" s="156">
        <f t="shared" si="203"/>
        <v>0</v>
      </c>
      <c r="AI432" s="320"/>
      <c r="AJ432" s="322"/>
      <c r="AK432" s="320"/>
      <c r="AL432" s="322"/>
    </row>
    <row r="433" spans="2:38" ht="15.75" x14ac:dyDescent="0.25">
      <c r="B433" s="318"/>
      <c r="C433" s="155" t="s">
        <v>110</v>
      </c>
      <c r="D433" s="181">
        <f t="shared" ref="D433:S433" si="215">D15+D38+D61+D84+D107+D130+D153+D176+D199+D222+D245+D268+D291+D314+D337+D360+D383+D406</f>
        <v>0</v>
      </c>
      <c r="E433" s="181">
        <f t="shared" si="215"/>
        <v>0</v>
      </c>
      <c r="F433" s="181">
        <f t="shared" si="215"/>
        <v>0</v>
      </c>
      <c r="G433" s="181">
        <f t="shared" si="215"/>
        <v>0</v>
      </c>
      <c r="H433" s="181">
        <f t="shared" si="215"/>
        <v>0</v>
      </c>
      <c r="I433" s="181">
        <f t="shared" si="215"/>
        <v>0</v>
      </c>
      <c r="J433" s="181">
        <f t="shared" si="215"/>
        <v>0</v>
      </c>
      <c r="K433" s="181">
        <f t="shared" si="215"/>
        <v>0</v>
      </c>
      <c r="L433" s="181">
        <f t="shared" si="215"/>
        <v>0</v>
      </c>
      <c r="M433" s="181">
        <f t="shared" si="215"/>
        <v>0</v>
      </c>
      <c r="N433" s="181">
        <f t="shared" si="215"/>
        <v>0</v>
      </c>
      <c r="O433" s="181">
        <f t="shared" si="215"/>
        <v>0</v>
      </c>
      <c r="P433" s="181">
        <f t="shared" si="215"/>
        <v>0</v>
      </c>
      <c r="Q433" s="181">
        <f t="shared" si="215"/>
        <v>0</v>
      </c>
      <c r="R433" s="181">
        <f t="shared" si="215"/>
        <v>0</v>
      </c>
      <c r="S433" s="181">
        <f t="shared" si="215"/>
        <v>0</v>
      </c>
      <c r="T433" s="181">
        <f t="shared" ref="T433:AF433" si="216">T15+T38+T61+T84+T107+T130+T153+T176+T199+T222+T245+T268+T291+T314+T337+T360+T383+T406</f>
        <v>0</v>
      </c>
      <c r="U433" s="181">
        <f t="shared" si="216"/>
        <v>0</v>
      </c>
      <c r="V433" s="181">
        <f t="shared" si="216"/>
        <v>0</v>
      </c>
      <c r="W433" s="181">
        <f t="shared" si="216"/>
        <v>0</v>
      </c>
      <c r="X433" s="181">
        <f t="shared" si="216"/>
        <v>0</v>
      </c>
      <c r="Y433" s="181">
        <f t="shared" si="216"/>
        <v>0</v>
      </c>
      <c r="Z433" s="181">
        <f t="shared" si="216"/>
        <v>0</v>
      </c>
      <c r="AA433" s="181">
        <f t="shared" si="216"/>
        <v>0</v>
      </c>
      <c r="AB433" s="181">
        <f t="shared" si="216"/>
        <v>0</v>
      </c>
      <c r="AC433" s="181">
        <f t="shared" si="216"/>
        <v>0</v>
      </c>
      <c r="AD433" s="181">
        <f t="shared" si="216"/>
        <v>0</v>
      </c>
      <c r="AE433" s="181">
        <f t="shared" si="216"/>
        <v>0</v>
      </c>
      <c r="AF433" s="181">
        <f t="shared" si="216"/>
        <v>0</v>
      </c>
      <c r="AG433" s="181"/>
      <c r="AH433" s="156">
        <f t="shared" si="203"/>
        <v>0</v>
      </c>
      <c r="AI433" s="319">
        <f>SUM(AH433:AH434)</f>
        <v>0</v>
      </c>
      <c r="AJ433" s="322" t="s">
        <v>141</v>
      </c>
      <c r="AK433" s="320"/>
      <c r="AL433" s="322"/>
    </row>
    <row r="434" spans="2:38" ht="15.75" x14ac:dyDescent="0.25">
      <c r="B434" s="318"/>
      <c r="C434" s="155" t="s">
        <v>111</v>
      </c>
      <c r="D434" s="181">
        <f t="shared" ref="D434:S434" si="217">D16+D39+D62+D85+D108+D131+D154+D177+D200+D223+D246+D269+D292+D315+D338+D361+D384+D407</f>
        <v>0</v>
      </c>
      <c r="E434" s="181">
        <f t="shared" si="217"/>
        <v>0</v>
      </c>
      <c r="F434" s="181">
        <f t="shared" si="217"/>
        <v>0</v>
      </c>
      <c r="G434" s="181">
        <f t="shared" si="217"/>
        <v>0</v>
      </c>
      <c r="H434" s="181">
        <f t="shared" si="217"/>
        <v>0</v>
      </c>
      <c r="I434" s="181">
        <f t="shared" si="217"/>
        <v>0</v>
      </c>
      <c r="J434" s="181">
        <f t="shared" si="217"/>
        <v>0</v>
      </c>
      <c r="K434" s="181">
        <f t="shared" si="217"/>
        <v>0</v>
      </c>
      <c r="L434" s="181">
        <f t="shared" si="217"/>
        <v>0</v>
      </c>
      <c r="M434" s="181">
        <f t="shared" si="217"/>
        <v>0</v>
      </c>
      <c r="N434" s="181">
        <f t="shared" si="217"/>
        <v>0</v>
      </c>
      <c r="O434" s="181">
        <f t="shared" si="217"/>
        <v>0</v>
      </c>
      <c r="P434" s="181">
        <f t="shared" si="217"/>
        <v>0</v>
      </c>
      <c r="Q434" s="181">
        <f t="shared" si="217"/>
        <v>0</v>
      </c>
      <c r="R434" s="181">
        <f t="shared" si="217"/>
        <v>0</v>
      </c>
      <c r="S434" s="181">
        <f t="shared" si="217"/>
        <v>0</v>
      </c>
      <c r="T434" s="181">
        <f t="shared" ref="T434:AF434" si="218">T16+T39+T62+T85+T108+T131+T154+T177+T200+T223+T246+T269+T292+T315+T338+T361+T384+T407</f>
        <v>0</v>
      </c>
      <c r="U434" s="181">
        <f t="shared" si="218"/>
        <v>0</v>
      </c>
      <c r="V434" s="181">
        <f t="shared" si="218"/>
        <v>0</v>
      </c>
      <c r="W434" s="181">
        <f t="shared" si="218"/>
        <v>0</v>
      </c>
      <c r="X434" s="181">
        <f t="shared" si="218"/>
        <v>0</v>
      </c>
      <c r="Y434" s="181">
        <f t="shared" si="218"/>
        <v>0</v>
      </c>
      <c r="Z434" s="181">
        <f t="shared" si="218"/>
        <v>0</v>
      </c>
      <c r="AA434" s="181">
        <f t="shared" si="218"/>
        <v>0</v>
      </c>
      <c r="AB434" s="181">
        <f t="shared" si="218"/>
        <v>0</v>
      </c>
      <c r="AC434" s="181">
        <f t="shared" si="218"/>
        <v>0</v>
      </c>
      <c r="AD434" s="181">
        <f t="shared" si="218"/>
        <v>0</v>
      </c>
      <c r="AE434" s="181">
        <f t="shared" si="218"/>
        <v>0</v>
      </c>
      <c r="AF434" s="181">
        <f t="shared" si="218"/>
        <v>0</v>
      </c>
      <c r="AG434" s="181"/>
      <c r="AH434" s="156">
        <f t="shared" si="203"/>
        <v>0</v>
      </c>
      <c r="AI434" s="320"/>
      <c r="AJ434" s="322"/>
      <c r="AK434" s="320"/>
      <c r="AL434" s="322"/>
    </row>
  </sheetData>
  <mergeCells count="183"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49 G234:H249 J234:K249 M234:N249 P234:Q249 S234:T249 V234:W249 Y234:Z249 AB234:AC249 AE234:AG249 D251:AG253">
    <cfRule type="containsBlanks" dxfId="1107" priority="168">
      <formula>LEN(TRIM(D234))=0</formula>
    </cfRule>
  </conditionalFormatting>
  <conditionalFormatting sqref="D3:AG3">
    <cfRule type="expression" priority="4082">
      <formula>OR(TEXT(B2,"dddd")="sábado", TEXT(B2,"dddd")="domingo")</formula>
    </cfRule>
    <cfRule type="containsText" dxfId="1106" priority="4084" operator="containsText" text="sáb">
      <formula>NOT(ISERROR(SEARCH("sáb",D3)))</formula>
    </cfRule>
    <cfRule type="expression" priority="4085">
      <formula>MêsParaExibiçãoNúmero&lt;&gt;MONTH(B4)</formula>
    </cfRule>
    <cfRule type="containsText" dxfId="1105" priority="4083" operator="containsText" text="dom">
      <formula>NOT(ISERROR(SEARCH("dom",D3)))</formula>
    </cfRule>
  </conditionalFormatting>
  <conditionalFormatting sqref="D4:AG19">
    <cfRule type="containsBlanks" dxfId="1104" priority="108">
      <formula>LEN(TRIM(D4))=0</formula>
    </cfRule>
  </conditionalFormatting>
  <conditionalFormatting sqref="D21:AG22">
    <cfRule type="cellIs" dxfId="1102" priority="202" operator="greaterThan">
      <formula>600</formula>
    </cfRule>
  </conditionalFormatting>
  <conditionalFormatting sqref="D21:AG23">
    <cfRule type="containsBlanks" dxfId="1101" priority="201">
      <formula>LEN(TRIM(D21))=0</formula>
    </cfRule>
  </conditionalFormatting>
  <conditionalFormatting sqref="D24:AG24">
    <cfRule type="containsBlanks" dxfId="1100" priority="76">
      <formula>LEN(TRIM(D24))=0</formula>
    </cfRule>
  </conditionalFormatting>
  <conditionalFormatting sqref="D25:AG25">
    <cfRule type="cellIs" dxfId="1099" priority="81" operator="greaterThan">
      <formula>600</formula>
    </cfRule>
    <cfRule type="containsBlanks" dxfId="1098" priority="82">
      <formula>LEN(TRIM(D25))=0</formula>
    </cfRule>
  </conditionalFormatting>
  <conditionalFormatting sqref="D27:AG42 D44:AG47">
    <cfRule type="containsBlanks" dxfId="1097" priority="75">
      <formula>LEN(TRIM(D27))=0</formula>
    </cfRule>
  </conditionalFormatting>
  <conditionalFormatting sqref="D44:AG45">
    <cfRule type="cellIs" dxfId="1095" priority="214" operator="greaterThan">
      <formula>270</formula>
    </cfRule>
  </conditionalFormatting>
  <conditionalFormatting sqref="D48:AG48">
    <cfRule type="cellIs" dxfId="1094" priority="83" operator="greaterThan">
      <formula>600</formula>
    </cfRule>
    <cfRule type="containsBlanks" dxfId="1093" priority="84">
      <formula>LEN(TRIM(D48))=0</formula>
    </cfRule>
  </conditionalFormatting>
  <conditionalFormatting sqref="D50:AG65 D165:AG180">
    <cfRule type="containsBlanks" dxfId="1092" priority="124">
      <formula>LEN(TRIM(D50))=0</formula>
    </cfRule>
  </conditionalFormatting>
  <conditionalFormatting sqref="D67:AG68">
    <cfRule type="containsBlanks" dxfId="1089" priority="158">
      <formula>LEN(TRIM(D67))=0</formula>
    </cfRule>
  </conditionalFormatting>
  <conditionalFormatting sqref="D67:AG69">
    <cfRule type="cellIs" dxfId="1088" priority="159" operator="greaterThan">
      <formula>500</formula>
    </cfRule>
  </conditionalFormatting>
  <conditionalFormatting sqref="D68:AG68">
    <cfRule type="cellIs" dxfId="1087" priority="157" operator="greaterThan">
      <formula>500</formula>
    </cfRule>
  </conditionalFormatting>
  <conditionalFormatting sqref="D68:AG70">
    <cfRule type="containsBlanks" dxfId="1086" priority="74">
      <formula>LEN(TRIM(D68))=0</formula>
    </cfRule>
  </conditionalFormatting>
  <conditionalFormatting sqref="D69:AG69">
    <cfRule type="cellIs" dxfId="1085" priority="213" operator="greaterThan">
      <formula>500</formula>
    </cfRule>
    <cfRule type="containsBlanks" dxfId="1084" priority="160">
      <formula>LEN(TRIM(D69))=0</formula>
    </cfRule>
  </conditionalFormatting>
  <conditionalFormatting sqref="D71:AG71">
    <cfRule type="cellIs" dxfId="1083" priority="85" operator="greaterThan">
      <formula>600</formula>
    </cfRule>
    <cfRule type="containsBlanks" dxfId="1082" priority="86">
      <formula>LEN(TRIM(D71))=0</formula>
    </cfRule>
  </conditionalFormatting>
  <conditionalFormatting sqref="D73:AG88 D90:AG93">
    <cfRule type="containsBlanks" dxfId="1081" priority="73">
      <formula>LEN(TRIM(D73))=0</formula>
    </cfRule>
  </conditionalFormatting>
  <conditionalFormatting sqref="D90:AG91">
    <cfRule type="cellIs" dxfId="1078" priority="105" operator="greaterThan">
      <formula>450</formula>
    </cfRule>
  </conditionalFormatting>
  <conditionalFormatting sqref="D94:AG94">
    <cfRule type="containsBlanks" dxfId="1077" priority="88">
      <formula>LEN(TRIM(D94))=0</formula>
    </cfRule>
    <cfRule type="cellIs" dxfId="1076" priority="87" operator="greaterThan">
      <formula>600</formula>
    </cfRule>
  </conditionalFormatting>
  <conditionalFormatting sqref="D96:AG111 D113:AG116">
    <cfRule type="containsBlanks" dxfId="1075" priority="72">
      <formula>LEN(TRIM(D96))=0</formula>
    </cfRule>
  </conditionalFormatting>
  <conditionalFormatting sqref="D113:AG114">
    <cfRule type="cellIs" dxfId="1072" priority="130" operator="greaterThan">
      <formula>400</formula>
    </cfRule>
  </conditionalFormatting>
  <conditionalFormatting sqref="D117:AG117">
    <cfRule type="cellIs" dxfId="1071" priority="89" operator="greaterThan">
      <formula>600</formula>
    </cfRule>
    <cfRule type="containsBlanks" dxfId="1070" priority="90">
      <formula>LEN(TRIM(D117))=0</formula>
    </cfRule>
  </conditionalFormatting>
  <conditionalFormatting sqref="D119:AG134">
    <cfRule type="containsBlanks" dxfId="1069" priority="79">
      <formula>LEN(TRIM(D119))=0</formula>
    </cfRule>
  </conditionalFormatting>
  <conditionalFormatting sqref="D136:AG138">
    <cfRule type="containsBlanks" dxfId="1063" priority="178">
      <formula>LEN(TRIM(D136))=0</formula>
    </cfRule>
  </conditionalFormatting>
  <conditionalFormatting sqref="D136:AG137">
    <cfRule type="cellIs" dxfId="1062" priority="114" operator="greaterThan">
      <formula>400</formula>
    </cfRule>
    <cfRule type="cellIs" dxfId="1061" priority="212" operator="greaterThan">
      <formula>400</formula>
    </cfRule>
  </conditionalFormatting>
  <conditionalFormatting sqref="D139:AG139">
    <cfRule type="containsBlanks" dxfId="1060" priority="71">
      <formula>LEN(TRIM(D139))=0</formula>
    </cfRule>
  </conditionalFormatting>
  <conditionalFormatting sqref="D140:AG140">
    <cfRule type="cellIs" dxfId="1059" priority="91" operator="greaterThan">
      <formula>600</formula>
    </cfRule>
    <cfRule type="containsBlanks" dxfId="1058" priority="92">
      <formula>LEN(TRIM(D140))=0</formula>
    </cfRule>
  </conditionalFormatting>
  <conditionalFormatting sqref="D159:AG160">
    <cfRule type="containsBlanks" dxfId="1054" priority="176">
      <formula>LEN(TRIM(D159))=0</formula>
    </cfRule>
  </conditionalFormatting>
  <conditionalFormatting sqref="D159:AG160">
    <cfRule type="cellIs" dxfId="1053" priority="211" operator="greaterThan">
      <formula>400</formula>
    </cfRule>
    <cfRule type="cellIs" dxfId="1052" priority="129" operator="greaterThan">
      <formula>400</formula>
    </cfRule>
  </conditionalFormatting>
  <conditionalFormatting sqref="D161:AG162">
    <cfRule type="containsBlanks" dxfId="1051" priority="70">
      <formula>LEN(TRIM(D161))=0</formula>
    </cfRule>
  </conditionalFormatting>
  <conditionalFormatting sqref="D163:AG163">
    <cfRule type="cellIs" dxfId="1050" priority="121" operator="greaterThan">
      <formula>600</formula>
    </cfRule>
    <cfRule type="containsBlanks" dxfId="1049" priority="122">
      <formula>LEN(TRIM(D163))=0</formula>
    </cfRule>
  </conditionalFormatting>
  <conditionalFormatting sqref="D182:AG184">
    <cfRule type="containsBlanks" dxfId="1045" priority="174">
      <formula>LEN(TRIM(D182))=0</formula>
    </cfRule>
  </conditionalFormatting>
  <conditionalFormatting sqref="D182:AG183">
    <cfRule type="cellIs" dxfId="1044" priority="113" operator="greaterThan">
      <formula>400</formula>
    </cfRule>
    <cfRule type="cellIs" dxfId="1043" priority="210" operator="greaterThan">
      <formula>400</formula>
    </cfRule>
  </conditionalFormatting>
  <conditionalFormatting sqref="D185:AG185">
    <cfRule type="containsBlanks" dxfId="1042" priority="69">
      <formula>LEN(TRIM(D185))=0</formula>
    </cfRule>
  </conditionalFormatting>
  <conditionalFormatting sqref="D186:AG186">
    <cfRule type="cellIs" dxfId="1041" priority="93" operator="greaterThan">
      <formula>600</formula>
    </cfRule>
    <cfRule type="containsBlanks" dxfId="1040" priority="94">
      <formula>LEN(TRIM(D186))=0</formula>
    </cfRule>
  </conditionalFormatting>
  <conditionalFormatting sqref="D188:AG203">
    <cfRule type="containsBlanks" dxfId="1039" priority="123">
      <formula>LEN(TRIM(D188))=0</formula>
    </cfRule>
  </conditionalFormatting>
  <conditionalFormatting sqref="D205:AG207">
    <cfRule type="containsBlanks" dxfId="1035" priority="172">
      <formula>LEN(TRIM(D205))=0</formula>
    </cfRule>
  </conditionalFormatting>
  <conditionalFormatting sqref="D205:AG206">
    <cfRule type="cellIs" dxfId="1034" priority="112" operator="greaterThan">
      <formula>400</formula>
    </cfRule>
    <cfRule type="cellIs" dxfId="1033" priority="209" operator="greaterThan">
      <formula>400</formula>
    </cfRule>
  </conditionalFormatting>
  <conditionalFormatting sqref="D208:AG208">
    <cfRule type="containsBlanks" dxfId="1032" priority="68">
      <formula>LEN(TRIM(D208))=0</formula>
    </cfRule>
  </conditionalFormatting>
  <conditionalFormatting sqref="D209:AG209">
    <cfRule type="containsBlanks" dxfId="1031" priority="96">
      <formula>LEN(TRIM(D209))=0</formula>
    </cfRule>
    <cfRule type="cellIs" dxfId="1030" priority="95" operator="greaterThan">
      <formula>600</formula>
    </cfRule>
  </conditionalFormatting>
  <conditionalFormatting sqref="D211:AG226">
    <cfRule type="containsBlanks" dxfId="1029" priority="107">
      <formula>LEN(TRIM(D211))=0</formula>
    </cfRule>
  </conditionalFormatting>
  <conditionalFormatting sqref="D228:AG230">
    <cfRule type="containsBlanks" dxfId="1025" priority="170">
      <formula>LEN(TRIM(D228))=0</formula>
    </cfRule>
  </conditionalFormatting>
  <conditionalFormatting sqref="D228:AG229">
    <cfRule type="cellIs" dxfId="1024" priority="80" operator="greaterThan">
      <formula>400</formula>
    </cfRule>
    <cfRule type="cellIs" dxfId="1023" priority="208" operator="greaterThan">
      <formula>400</formula>
    </cfRule>
  </conditionalFormatting>
  <conditionalFormatting sqref="D231:AG231">
    <cfRule type="containsBlanks" dxfId="1022" priority="67">
      <formula>LEN(TRIM(D231))=0</formula>
    </cfRule>
  </conditionalFormatting>
  <conditionalFormatting sqref="D232:AG232">
    <cfRule type="cellIs" dxfId="1021" priority="97" operator="greaterThan">
      <formula>600</formula>
    </cfRule>
    <cfRule type="containsBlanks" dxfId="1020" priority="98">
      <formula>LEN(TRIM(D232))=0</formula>
    </cfRule>
  </conditionalFormatting>
  <conditionalFormatting sqref="D251:AG252">
    <cfRule type="cellIs" dxfId="1015" priority="127" operator="greaterThan">
      <formula>400</formula>
    </cfRule>
    <cfRule type="cellIs" dxfId="1014" priority="207" operator="greaterThan">
      <formula>400</formula>
    </cfRule>
  </conditionalFormatting>
  <conditionalFormatting sqref="D254:AG254">
    <cfRule type="containsBlanks" dxfId="1013" priority="66">
      <formula>LEN(TRIM(D254))=0</formula>
    </cfRule>
  </conditionalFormatting>
  <conditionalFormatting sqref="D255:AG255">
    <cfRule type="containsBlanks" dxfId="1012" priority="100">
      <formula>LEN(TRIM(D255))=0</formula>
    </cfRule>
    <cfRule type="cellIs" dxfId="1011" priority="99" operator="greaterThan">
      <formula>600</formula>
    </cfRule>
  </conditionalFormatting>
  <conditionalFormatting sqref="D257:AG272">
    <cfRule type="containsBlanks" dxfId="1010" priority="106">
      <formula>LEN(TRIM(D257))=0</formula>
    </cfRule>
  </conditionalFormatting>
  <conditionalFormatting sqref="D274:AG276">
    <cfRule type="containsBlanks" dxfId="1002" priority="166">
      <formula>LEN(TRIM(D274))=0</formula>
    </cfRule>
  </conditionalFormatting>
  <conditionalFormatting sqref="D274:AG275">
    <cfRule type="cellIs" dxfId="1001" priority="206" operator="greaterThan">
      <formula>400</formula>
    </cfRule>
    <cfRule type="cellIs" dxfId="1000" priority="126" operator="greaterThan">
      <formula>400</formula>
    </cfRule>
  </conditionalFormatting>
  <conditionalFormatting sqref="D277:AG277">
    <cfRule type="containsBlanks" dxfId="999" priority="65">
      <formula>LEN(TRIM(D277))=0</formula>
    </cfRule>
  </conditionalFormatting>
  <conditionalFormatting sqref="D278:AG278">
    <cfRule type="containsBlanks" dxfId="998" priority="102">
      <formula>LEN(TRIM(D278))=0</formula>
    </cfRule>
    <cfRule type="cellIs" dxfId="997" priority="101" operator="greaterThan">
      <formula>600</formula>
    </cfRule>
  </conditionalFormatting>
  <conditionalFormatting sqref="D297:AG299">
    <cfRule type="containsBlanks" dxfId="987" priority="163">
      <formula>LEN(TRIM(D297))=0</formula>
    </cfRule>
  </conditionalFormatting>
  <conditionalFormatting sqref="D297:AG298">
    <cfRule type="cellIs" dxfId="986" priority="205" operator="greaterThan">
      <formula>400</formula>
    </cfRule>
    <cfRule type="cellIs" dxfId="985" priority="111" operator="greaterThan">
      <formula>400</formula>
    </cfRule>
  </conditionalFormatting>
  <conditionalFormatting sqref="D300:AG300">
    <cfRule type="containsBlanks" dxfId="984" priority="64">
      <formula>LEN(TRIM(D300))=0</formula>
    </cfRule>
  </conditionalFormatting>
  <conditionalFormatting sqref="D301:AG301">
    <cfRule type="containsBlanks" dxfId="983" priority="104">
      <formula>LEN(TRIM(D301))=0</formula>
    </cfRule>
    <cfRule type="cellIs" dxfId="982" priority="103" operator="greaterThan">
      <formula>600</formula>
    </cfRule>
  </conditionalFormatting>
  <conditionalFormatting sqref="D303:AG318 D320:AG324">
    <cfRule type="containsBlanks" dxfId="981" priority="56">
      <formula>LEN(TRIM(D303))=0</formula>
    </cfRule>
  </conditionalFormatting>
  <conditionalFormatting sqref="D320:AG321">
    <cfRule type="cellIs" dxfId="980" priority="58" operator="greaterThan">
      <formula>900</formula>
    </cfRule>
  </conditionalFormatting>
  <conditionalFormatting sqref="D324:AG324">
    <cfRule type="cellIs" dxfId="979" priority="55" operator="greaterThan">
      <formula>600</formula>
    </cfRule>
  </conditionalFormatting>
  <conditionalFormatting sqref="D326:AG341 D343:AG346">
    <cfRule type="containsBlanks" dxfId="978" priority="60">
      <formula>LEN(TRIM(D326))=0</formula>
    </cfRule>
  </conditionalFormatting>
  <conditionalFormatting sqref="D343:AG344">
    <cfRule type="cellIs" dxfId="977" priority="204" operator="greaterThan">
      <formula>1000</formula>
    </cfRule>
  </conditionalFormatting>
  <conditionalFormatting sqref="D347:AG347">
    <cfRule type="cellIs" dxfId="976" priority="144" operator="greaterThan">
      <formula>600</formula>
    </cfRule>
    <cfRule type="containsBlanks" dxfId="975" priority="145">
      <formula>LEN(TRIM(D347))=0</formula>
    </cfRule>
  </conditionalFormatting>
  <conditionalFormatting sqref="D349:AG364 D366:AG369">
    <cfRule type="containsBlanks" dxfId="974" priority="63">
      <formula>LEN(TRIM(D349))=0</formula>
    </cfRule>
  </conditionalFormatting>
  <conditionalFormatting sqref="D366:AG367">
    <cfRule type="cellIs" dxfId="973" priority="78" operator="greaterThan">
      <formula>600</formula>
    </cfRule>
  </conditionalFormatting>
  <conditionalFormatting sqref="D370:AG370">
    <cfRule type="cellIs" dxfId="972" priority="142" operator="greaterThan">
      <formula>600</formula>
    </cfRule>
    <cfRule type="containsBlanks" dxfId="971" priority="143">
      <formula>LEN(TRIM(D370))=0</formula>
    </cfRule>
  </conditionalFormatting>
  <conditionalFormatting sqref="D372:AG387 D389:AG392">
    <cfRule type="containsBlanks" dxfId="970" priority="62">
      <formula>LEN(TRIM(D372))=0</formula>
    </cfRule>
  </conditionalFormatting>
  <conditionalFormatting sqref="D389:AG390">
    <cfRule type="cellIs" dxfId="969" priority="137" operator="greaterThan">
      <formula>400</formula>
    </cfRule>
  </conditionalFormatting>
  <conditionalFormatting sqref="D390:AG390">
    <cfRule type="cellIs" dxfId="968" priority="203" operator="greaterThan">
      <formula>400</formula>
    </cfRule>
  </conditionalFormatting>
  <conditionalFormatting sqref="D390:AG391">
    <cfRule type="containsBlanks" dxfId="967" priority="179">
      <formula>LEN(TRIM(D390))=0</formula>
    </cfRule>
  </conditionalFormatting>
  <conditionalFormatting sqref="D393:AG393">
    <cfRule type="containsBlanks" dxfId="966" priority="141">
      <formula>LEN(TRIM(D393))=0</formula>
    </cfRule>
    <cfRule type="cellIs" dxfId="965" priority="135" operator="greaterThan">
      <formula>600</formula>
    </cfRule>
    <cfRule type="cellIs" dxfId="964" priority="140" operator="greaterThan">
      <formula>600</formula>
    </cfRule>
    <cfRule type="containsBlanks" dxfId="963" priority="136">
      <formula>LEN(TRIM(D393))=0</formula>
    </cfRule>
  </conditionalFormatting>
  <conditionalFormatting sqref="D395:AG410 D412:AG415">
    <cfRule type="containsBlanks" dxfId="962" priority="61">
      <formula>LEN(TRIM(D395))=0</formula>
    </cfRule>
  </conditionalFormatting>
  <conditionalFormatting sqref="D412:AG413">
    <cfRule type="cellIs" dxfId="961" priority="77" operator="greaterThan">
      <formula>400</formula>
    </cfRule>
  </conditionalFormatting>
  <conditionalFormatting sqref="D416:AG416">
    <cfRule type="cellIs" dxfId="960" priority="138" operator="greaterThan">
      <formula>600</formula>
    </cfRule>
    <cfRule type="containsBlanks" dxfId="959" priority="139">
      <formula>LEN(TRIM(D416))=0</formula>
    </cfRule>
  </conditionalFormatting>
  <conditionalFormatting sqref="E50:F65 H50:I65 K50:L65 N50:O65 Q50:R65 T50:U65 W50:X65 Z50:AA65 AC50:AD65 AF50:AG65 D142:AG157">
    <cfRule type="containsBlanks" dxfId="958" priority="116">
      <formula>LEN(TRIM(D50))=0</formula>
    </cfRule>
  </conditionalFormatting>
  <conditionalFormatting sqref="E73:F88 H73:I88 K73:L88 N73:O88 Q73:R88 T73:U88 W73:X88 Z73:AA88 AC73:AD88 AF73:AG88 D280:AG295">
    <cfRule type="containsBlanks" dxfId="957" priority="110">
      <formula>LEN(TRIM(D73))=0</formula>
    </cfRule>
  </conditionalFormatting>
  <conditionalFormatting sqref="F234:F249 I234:I249 L234:L249 O234:O249 R234:R249 U234:U249 X234:X249 AA234:AA249 AD234:AD249">
    <cfRule type="containsBlanks" dxfId="956" priority="115">
      <formula>LEN(TRIM(F234))=0</formula>
    </cfRule>
  </conditionalFormatting>
  <conditionalFormatting sqref="D20:AG20">
    <cfRule type="containsBlanks" dxfId="218" priority="52">
      <formula>LEN(TRIM(D20))=0</formula>
    </cfRule>
  </conditionalFormatting>
  <conditionalFormatting sqref="D20:AG20">
    <cfRule type="cellIs" dxfId="217" priority="53" operator="greaterThan">
      <formula>600</formula>
    </cfRule>
    <cfRule type="containsBlanks" dxfId="216" priority="54">
      <formula>LEN(TRIM(D20))=0</formula>
    </cfRule>
  </conditionalFormatting>
  <conditionalFormatting sqref="D43:AG43">
    <cfRule type="containsBlanks" dxfId="215" priority="49">
      <formula>LEN(TRIM(D43))=0</formula>
    </cfRule>
  </conditionalFormatting>
  <conditionalFormatting sqref="D43:AG43">
    <cfRule type="cellIs" dxfId="214" priority="50" operator="greaterThan">
      <formula>600</formula>
    </cfRule>
    <cfRule type="containsBlanks" dxfId="213" priority="51">
      <formula>LEN(TRIM(D43))=0</formula>
    </cfRule>
  </conditionalFormatting>
  <conditionalFormatting sqref="D66:AG66">
    <cfRule type="containsBlanks" dxfId="212" priority="46">
      <formula>LEN(TRIM(D66))=0</formula>
    </cfRule>
  </conditionalFormatting>
  <conditionalFormatting sqref="D66:AG66">
    <cfRule type="cellIs" dxfId="211" priority="47" operator="greaterThan">
      <formula>600</formula>
    </cfRule>
    <cfRule type="containsBlanks" dxfId="210" priority="48">
      <formula>LEN(TRIM(D66))=0</formula>
    </cfRule>
  </conditionalFormatting>
  <conditionalFormatting sqref="D89:AG89">
    <cfRule type="containsBlanks" dxfId="209" priority="43">
      <formula>LEN(TRIM(D89))=0</formula>
    </cfRule>
  </conditionalFormatting>
  <conditionalFormatting sqref="D89:AG89">
    <cfRule type="cellIs" dxfId="208" priority="44" operator="greaterThan">
      <formula>600</formula>
    </cfRule>
    <cfRule type="containsBlanks" dxfId="207" priority="45">
      <formula>LEN(TRIM(D89))=0</formula>
    </cfRule>
  </conditionalFormatting>
  <conditionalFormatting sqref="D112:AG112">
    <cfRule type="containsBlanks" dxfId="206" priority="40">
      <formula>LEN(TRIM(D112))=0</formula>
    </cfRule>
  </conditionalFormatting>
  <conditionalFormatting sqref="D112:AG112">
    <cfRule type="cellIs" dxfId="205" priority="41" operator="greaterThan">
      <formula>600</formula>
    </cfRule>
    <cfRule type="containsBlanks" dxfId="204" priority="42">
      <formula>LEN(TRIM(D112))=0</formula>
    </cfRule>
  </conditionalFormatting>
  <conditionalFormatting sqref="D135:AG135">
    <cfRule type="containsBlanks" dxfId="203" priority="37">
      <formula>LEN(TRIM(D135))=0</formula>
    </cfRule>
  </conditionalFormatting>
  <conditionalFormatting sqref="D135:AG135">
    <cfRule type="cellIs" dxfId="202" priority="38" operator="greaterThan">
      <formula>600</formula>
    </cfRule>
    <cfRule type="containsBlanks" dxfId="201" priority="39">
      <formula>LEN(TRIM(D135))=0</formula>
    </cfRule>
  </conditionalFormatting>
  <conditionalFormatting sqref="D158:AG158">
    <cfRule type="containsBlanks" dxfId="200" priority="34">
      <formula>LEN(TRIM(D158))=0</formula>
    </cfRule>
  </conditionalFormatting>
  <conditionalFormatting sqref="D158:AG158">
    <cfRule type="cellIs" dxfId="199" priority="35" operator="greaterThan">
      <formula>600</formula>
    </cfRule>
    <cfRule type="containsBlanks" dxfId="198" priority="36">
      <formula>LEN(TRIM(D158))=0</formula>
    </cfRule>
  </conditionalFormatting>
  <conditionalFormatting sqref="D181:AG181">
    <cfRule type="containsBlanks" dxfId="197" priority="31">
      <formula>LEN(TRIM(D181))=0</formula>
    </cfRule>
  </conditionalFormatting>
  <conditionalFormatting sqref="D181:AG181">
    <cfRule type="cellIs" dxfId="196" priority="32" operator="greaterThan">
      <formula>600</formula>
    </cfRule>
    <cfRule type="containsBlanks" dxfId="195" priority="33">
      <formula>LEN(TRIM(D181))=0</formula>
    </cfRule>
  </conditionalFormatting>
  <conditionalFormatting sqref="D204:AG204">
    <cfRule type="containsBlanks" dxfId="194" priority="28">
      <formula>LEN(TRIM(D204))=0</formula>
    </cfRule>
  </conditionalFormatting>
  <conditionalFormatting sqref="D204:AG204">
    <cfRule type="cellIs" dxfId="193" priority="29" operator="greaterThan">
      <formula>600</formula>
    </cfRule>
    <cfRule type="containsBlanks" dxfId="192" priority="30">
      <formula>LEN(TRIM(D204))=0</formula>
    </cfRule>
  </conditionalFormatting>
  <conditionalFormatting sqref="D227:AG227">
    <cfRule type="containsBlanks" dxfId="191" priority="25">
      <formula>LEN(TRIM(D227))=0</formula>
    </cfRule>
  </conditionalFormatting>
  <conditionalFormatting sqref="D227:AG227">
    <cfRule type="cellIs" dxfId="190" priority="26" operator="greaterThan">
      <formula>600</formula>
    </cfRule>
    <cfRule type="containsBlanks" dxfId="189" priority="27">
      <formula>LEN(TRIM(D227))=0</formula>
    </cfRule>
  </conditionalFormatting>
  <conditionalFormatting sqref="D250:AG250">
    <cfRule type="containsBlanks" dxfId="188" priority="22">
      <formula>LEN(TRIM(D250))=0</formula>
    </cfRule>
  </conditionalFormatting>
  <conditionalFormatting sqref="D250:AG250">
    <cfRule type="cellIs" dxfId="187" priority="23" operator="greaterThan">
      <formula>600</formula>
    </cfRule>
    <cfRule type="containsBlanks" dxfId="186" priority="24">
      <formula>LEN(TRIM(D250))=0</formula>
    </cfRule>
  </conditionalFormatting>
  <conditionalFormatting sqref="D273:AG273">
    <cfRule type="containsBlanks" dxfId="185" priority="19">
      <formula>LEN(TRIM(D273))=0</formula>
    </cfRule>
  </conditionalFormatting>
  <conditionalFormatting sqref="D273:AG273">
    <cfRule type="cellIs" dxfId="184" priority="20" operator="greaterThan">
      <formula>600</formula>
    </cfRule>
    <cfRule type="containsBlanks" dxfId="183" priority="21">
      <formula>LEN(TRIM(D273))=0</formula>
    </cfRule>
  </conditionalFormatting>
  <conditionalFormatting sqref="D296:AG296">
    <cfRule type="containsBlanks" dxfId="182" priority="16">
      <formula>LEN(TRIM(D296))=0</formula>
    </cfRule>
  </conditionalFormatting>
  <conditionalFormatting sqref="D296:AG296">
    <cfRule type="cellIs" dxfId="181" priority="17" operator="greaterThan">
      <formula>600</formula>
    </cfRule>
    <cfRule type="containsBlanks" dxfId="180" priority="18">
      <formula>LEN(TRIM(D296))=0</formula>
    </cfRule>
  </conditionalFormatting>
  <conditionalFormatting sqref="D319:AG319">
    <cfRule type="containsBlanks" dxfId="179" priority="13">
      <formula>LEN(TRIM(D319))=0</formula>
    </cfRule>
  </conditionalFormatting>
  <conditionalFormatting sqref="D319:AG319">
    <cfRule type="cellIs" dxfId="178" priority="14" operator="greaterThan">
      <formula>600</formula>
    </cfRule>
    <cfRule type="containsBlanks" dxfId="177" priority="15">
      <formula>LEN(TRIM(D319))=0</formula>
    </cfRule>
  </conditionalFormatting>
  <conditionalFormatting sqref="D342:AG342">
    <cfRule type="containsBlanks" dxfId="176" priority="10">
      <formula>LEN(TRIM(D342))=0</formula>
    </cfRule>
  </conditionalFormatting>
  <conditionalFormatting sqref="D342:AG342">
    <cfRule type="cellIs" dxfId="175" priority="11" operator="greaterThan">
      <formula>600</formula>
    </cfRule>
    <cfRule type="containsBlanks" dxfId="174" priority="12">
      <formula>LEN(TRIM(D342))=0</formula>
    </cfRule>
  </conditionalFormatting>
  <conditionalFormatting sqref="D365:AG365">
    <cfRule type="containsBlanks" dxfId="173" priority="7">
      <formula>LEN(TRIM(D365))=0</formula>
    </cfRule>
  </conditionalFormatting>
  <conditionalFormatting sqref="D365:AG365">
    <cfRule type="cellIs" dxfId="172" priority="8" operator="greaterThan">
      <formula>600</formula>
    </cfRule>
    <cfRule type="containsBlanks" dxfId="171" priority="9">
      <formula>LEN(TRIM(D365))=0</formula>
    </cfRule>
  </conditionalFormatting>
  <conditionalFormatting sqref="D388:AG388">
    <cfRule type="containsBlanks" dxfId="170" priority="4">
      <formula>LEN(TRIM(D388))=0</formula>
    </cfRule>
  </conditionalFormatting>
  <conditionalFormatting sqref="D388:AG388">
    <cfRule type="cellIs" dxfId="169" priority="5" operator="greaterThan">
      <formula>600</formula>
    </cfRule>
    <cfRule type="containsBlanks" dxfId="168" priority="6">
      <formula>LEN(TRIM(D388))=0</formula>
    </cfRule>
  </conditionalFormatting>
  <conditionalFormatting sqref="D411:AG411">
    <cfRule type="containsBlanks" dxfId="167" priority="1">
      <formula>LEN(TRIM(D411))=0</formula>
    </cfRule>
  </conditionalFormatting>
  <conditionalFormatting sqref="D411:AG411">
    <cfRule type="cellIs" dxfId="166" priority="2" operator="greaterThan">
      <formula>600</formula>
    </cfRule>
    <cfRule type="containsBlanks" dxfId="165" priority="3">
      <formula>LEN(TRIM(D411))=0</formula>
    </cfRule>
  </conditionalFormatting>
  <dataValidations count="2"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A00-000000000000}">
      <formula1>"JANEIRO,FEVEREIRO,MARÇO,ABRIL,MAIO,JUNHO,JULHO,AGOSTO,SETEMBRO,OUTUBRO,NOVEMBRO,DEZEMBRO"</formula1>
    </dataValidation>
    <dataValidation allowBlank="1" showInputMessage="1" showErrorMessage="1" prompt="Insira o ano para este calendário mensal" sqref="A2" xr:uid="{00000000-0002-0000-0A00-000001000000}"/>
  </dataValidations>
  <pageMargins left="0" right="0" top="0" bottom="0" header="0" footer="0"/>
  <pageSetup paperSize="9" scale="52" fitToHeight="0" orientation="landscape" r:id="rId1"/>
  <rowBreaks count="7" manualBreakCount="7">
    <brk id="48" max="16383" man="1"/>
    <brk id="117" max="16383" man="1"/>
    <brk id="186" max="16383" man="1"/>
    <brk id="255" max="16383" man="1"/>
    <brk id="324" max="16383" man="1"/>
    <brk id="393" max="16383" man="1"/>
    <brk id="41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pageSetUpPr fitToPage="1"/>
  </sheetPr>
  <dimension ref="A1:AM434"/>
  <sheetViews>
    <sheetView zoomScale="70" zoomScaleNormal="70" zoomScaleSheetLayoutView="50" workbookViewId="0">
      <pane xSplit="3" ySplit="3" topLeftCell="D4" activePane="bottomRight" state="frozen"/>
      <selection activeCell="W410" sqref="W410"/>
      <selection pane="topRight" activeCell="W410" sqref="W410"/>
      <selection pane="bottomLeft" activeCell="W410" sqref="W410"/>
      <selection pane="bottomRight" activeCell="D20" sqref="D20:AH20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5.2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5.5" bestFit="1" customWidth="1"/>
    <col min="19" max="19" width="6.5" bestFit="1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3" width="5.875" bestFit="1" customWidth="1"/>
    <col min="34" max="34" width="5.875" customWidth="1"/>
    <col min="35" max="35" width="9" customWidth="1"/>
    <col min="36" max="36" width="12.125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88"/>
    </row>
    <row r="2" spans="1:36" ht="18" customHeight="1" thickBot="1" x14ac:dyDescent="0.4">
      <c r="A2" s="176">
        <v>2026</v>
      </c>
      <c r="B2" s="184" t="s">
        <v>172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qui</v>
      </c>
      <c r="E3" s="108" t="str">
        <f t="shared" ref="E3:AH3" si="1">IF(E2="","",TEXT(DATE($A$2,$B$3,E2),"ddd"))</f>
        <v>sex</v>
      </c>
      <c r="F3" s="108" t="str">
        <f t="shared" si="1"/>
        <v>sáb</v>
      </c>
      <c r="G3" s="108" t="str">
        <f t="shared" si="1"/>
        <v>dom</v>
      </c>
      <c r="H3" s="108" t="str">
        <f t="shared" si="1"/>
        <v>seg</v>
      </c>
      <c r="I3" s="108" t="str">
        <f t="shared" si="1"/>
        <v>ter</v>
      </c>
      <c r="J3" s="108" t="str">
        <f t="shared" si="1"/>
        <v>qua</v>
      </c>
      <c r="K3" s="108" t="str">
        <f t="shared" si="1"/>
        <v>qui</v>
      </c>
      <c r="L3" s="108" t="str">
        <f t="shared" si="1"/>
        <v>sex</v>
      </c>
      <c r="M3" s="108" t="str">
        <f t="shared" si="1"/>
        <v>sáb</v>
      </c>
      <c r="N3" s="108" t="str">
        <f t="shared" si="1"/>
        <v>dom</v>
      </c>
      <c r="O3" s="108" t="str">
        <f t="shared" si="1"/>
        <v>seg</v>
      </c>
      <c r="P3" s="108" t="str">
        <f t="shared" si="1"/>
        <v>ter</v>
      </c>
      <c r="Q3" s="108" t="str">
        <f t="shared" si="1"/>
        <v>qua</v>
      </c>
      <c r="R3" s="108" t="str">
        <f t="shared" si="1"/>
        <v>qui</v>
      </c>
      <c r="S3" s="108" t="str">
        <f t="shared" si="1"/>
        <v>sex</v>
      </c>
      <c r="T3" s="108" t="str">
        <f t="shared" si="1"/>
        <v>sáb</v>
      </c>
      <c r="U3" s="108" t="str">
        <f t="shared" si="1"/>
        <v>dom</v>
      </c>
      <c r="V3" s="108" t="str">
        <f t="shared" si="1"/>
        <v>seg</v>
      </c>
      <c r="W3" s="108" t="str">
        <f t="shared" si="1"/>
        <v>ter</v>
      </c>
      <c r="X3" s="108" t="str">
        <f t="shared" si="1"/>
        <v>qua</v>
      </c>
      <c r="Y3" s="108" t="str">
        <f t="shared" si="1"/>
        <v>qui</v>
      </c>
      <c r="Z3" s="108" t="str">
        <f t="shared" si="1"/>
        <v>sex</v>
      </c>
      <c r="AA3" s="108" t="str">
        <f t="shared" si="1"/>
        <v>sáb</v>
      </c>
      <c r="AB3" s="108" t="str">
        <f t="shared" si="1"/>
        <v>dom</v>
      </c>
      <c r="AC3" s="108" t="str">
        <f t="shared" si="1"/>
        <v>seg</v>
      </c>
      <c r="AD3" s="108" t="str">
        <f t="shared" si="1"/>
        <v>ter</v>
      </c>
      <c r="AE3" s="108" t="str">
        <f t="shared" si="1"/>
        <v>qua</v>
      </c>
      <c r="AF3" s="108" t="str">
        <f t="shared" si="1"/>
        <v>qui</v>
      </c>
      <c r="AG3" s="108" t="str">
        <f t="shared" si="1"/>
        <v>sex</v>
      </c>
      <c r="AH3" s="108" t="str">
        <f t="shared" si="1"/>
        <v>sáb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167</v>
      </c>
    </row>
    <row r="5" spans="1:36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168</v>
      </c>
    </row>
    <row r="6" spans="1:36" ht="15.75" x14ac:dyDescent="0.25">
      <c r="A6" s="292"/>
      <c r="B6" s="296"/>
      <c r="C6" s="99" t="s">
        <v>103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194</v>
      </c>
    </row>
    <row r="7" spans="1:36" ht="15.75" x14ac:dyDescent="0.25">
      <c r="A7" s="292"/>
      <c r="B7" s="296"/>
      <c r="C7" s="99" t="s">
        <v>117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 t="shared" ref="AI7:AI25" si="2">SUM(D7:AH7)</f>
        <v>0</v>
      </c>
      <c r="AJ7" t="s">
        <v>195</v>
      </c>
    </row>
    <row r="8" spans="1:36" ht="15.75" x14ac:dyDescent="0.25">
      <c r="A8" s="292"/>
      <c r="B8" s="296"/>
      <c r="C8" s="99" t="s">
        <v>118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 t="shared" si="2"/>
        <v>0</v>
      </c>
    </row>
    <row r="10" spans="1:36" ht="15.75" x14ac:dyDescent="0.25">
      <c r="A10" s="292"/>
      <c r="B10" s="296"/>
      <c r="C10" s="99" t="s">
        <v>105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 t="shared" si="2"/>
        <v>0</v>
      </c>
    </row>
    <row r="11" spans="1:36" ht="15.75" x14ac:dyDescent="0.25">
      <c r="A11" s="292"/>
      <c r="B11" s="296"/>
      <c r="C11" s="99" t="s">
        <v>106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 t="shared" si="2"/>
        <v>0</v>
      </c>
    </row>
    <row r="12" spans="1:36" ht="15.75" x14ac:dyDescent="0.25">
      <c r="A12" s="292"/>
      <c r="B12" s="296"/>
      <c r="C12" s="99" t="s">
        <v>107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 t="shared" si="2"/>
        <v>0</v>
      </c>
    </row>
    <row r="13" spans="1:36" ht="15.75" x14ac:dyDescent="0.25">
      <c r="A13" s="292"/>
      <c r="B13" s="296"/>
      <c r="C13" s="99" t="s">
        <v>108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 t="shared" si="2"/>
        <v>0</v>
      </c>
    </row>
    <row r="14" spans="1:36" ht="15.75" x14ac:dyDescent="0.25">
      <c r="A14" s="292"/>
      <c r="B14" s="296"/>
      <c r="C14" s="99" t="s">
        <v>109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 t="shared" si="2"/>
        <v>0</v>
      </c>
    </row>
    <row r="15" spans="1:36" ht="15.75" x14ac:dyDescent="0.25">
      <c r="A15" s="292"/>
      <c r="B15" s="296"/>
      <c r="C15" s="99" t="s">
        <v>110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 t="shared" si="2"/>
        <v>0</v>
      </c>
    </row>
    <row r="16" spans="1:36" ht="15.75" x14ac:dyDescent="0.25">
      <c r="A16" s="292"/>
      <c r="B16" s="296"/>
      <c r="C16" s="99" t="s">
        <v>111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 t="shared" si="2"/>
        <v>0</v>
      </c>
    </row>
    <row r="17" spans="1:36" ht="15.75" x14ac:dyDescent="0.25">
      <c r="A17" s="292"/>
      <c r="B17" s="296"/>
      <c r="C17" s="99" t="s">
        <v>112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 t="shared" si="2"/>
        <v>0</v>
      </c>
    </row>
    <row r="18" spans="1:36" ht="15.75" x14ac:dyDescent="0.25">
      <c r="A18" s="292"/>
      <c r="B18" s="296"/>
      <c r="C18" s="99" t="s">
        <v>113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 t="shared" si="2"/>
        <v>0</v>
      </c>
    </row>
    <row r="19" spans="1:36" ht="16.5" thickBot="1" x14ac:dyDescent="0.3">
      <c r="A19" s="292"/>
      <c r="B19" s="296"/>
      <c r="C19" s="100" t="s">
        <v>114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 t="shared" si="2"/>
        <v>0</v>
      </c>
    </row>
    <row r="20" spans="1:36" ht="18.75" x14ac:dyDescent="0.25">
      <c r="A20" s="292"/>
      <c r="B20" s="297" t="s">
        <v>72</v>
      </c>
      <c r="C20" s="298"/>
      <c r="D20" s="271">
        <f>SUM(D5:D16,D19)</f>
        <v>0</v>
      </c>
      <c r="E20" s="271">
        <f t="shared" ref="E20:AH20" si="3">SUM(E5:E16,E19)</f>
        <v>0</v>
      </c>
      <c r="F20" s="271">
        <f t="shared" si="3"/>
        <v>0</v>
      </c>
      <c r="G20" s="271">
        <f t="shared" si="3"/>
        <v>0</v>
      </c>
      <c r="H20" s="271">
        <f t="shared" si="3"/>
        <v>0</v>
      </c>
      <c r="I20" s="271">
        <f t="shared" si="3"/>
        <v>0</v>
      </c>
      <c r="J20" s="271">
        <f t="shared" si="3"/>
        <v>0</v>
      </c>
      <c r="K20" s="271">
        <f t="shared" si="3"/>
        <v>0</v>
      </c>
      <c r="L20" s="271">
        <f t="shared" si="3"/>
        <v>0</v>
      </c>
      <c r="M20" s="271">
        <f t="shared" si="3"/>
        <v>0</v>
      </c>
      <c r="N20" s="271">
        <f t="shared" si="3"/>
        <v>0</v>
      </c>
      <c r="O20" s="271">
        <f t="shared" si="3"/>
        <v>0</v>
      </c>
      <c r="P20" s="271">
        <f t="shared" si="3"/>
        <v>0</v>
      </c>
      <c r="Q20" s="271">
        <f t="shared" si="3"/>
        <v>0</v>
      </c>
      <c r="R20" s="271">
        <f t="shared" si="3"/>
        <v>0</v>
      </c>
      <c r="S20" s="271">
        <f t="shared" si="3"/>
        <v>0</v>
      </c>
      <c r="T20" s="271">
        <f t="shared" si="3"/>
        <v>0</v>
      </c>
      <c r="U20" s="271">
        <f t="shared" si="3"/>
        <v>0</v>
      </c>
      <c r="V20" s="271">
        <f t="shared" si="3"/>
        <v>0</v>
      </c>
      <c r="W20" s="271">
        <f t="shared" si="3"/>
        <v>0</v>
      </c>
      <c r="X20" s="271">
        <f t="shared" si="3"/>
        <v>0</v>
      </c>
      <c r="Y20" s="271">
        <f t="shared" si="3"/>
        <v>0</v>
      </c>
      <c r="Z20" s="271">
        <f t="shared" si="3"/>
        <v>0</v>
      </c>
      <c r="AA20" s="271">
        <f t="shared" si="3"/>
        <v>0</v>
      </c>
      <c r="AB20" s="271">
        <f t="shared" si="3"/>
        <v>0</v>
      </c>
      <c r="AC20" s="271">
        <f t="shared" si="3"/>
        <v>0</v>
      </c>
      <c r="AD20" s="271">
        <f t="shared" si="3"/>
        <v>0</v>
      </c>
      <c r="AE20" s="271">
        <f t="shared" si="3"/>
        <v>0</v>
      </c>
      <c r="AF20" s="271">
        <f t="shared" si="3"/>
        <v>0</v>
      </c>
      <c r="AG20" s="271">
        <f t="shared" si="3"/>
        <v>0</v>
      </c>
      <c r="AH20" s="271">
        <f t="shared" si="3"/>
        <v>0</v>
      </c>
      <c r="AI20" s="150">
        <f t="shared" si="2"/>
        <v>0</v>
      </c>
    </row>
    <row r="21" spans="1:36" ht="18.75" x14ac:dyDescent="0.25">
      <c r="A21" s="292"/>
      <c r="B21" s="299" t="s">
        <v>71</v>
      </c>
      <c r="C21" s="300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 t="shared" si="2"/>
        <v>0</v>
      </c>
    </row>
    <row r="22" spans="1:36" ht="18.75" x14ac:dyDescent="0.25">
      <c r="A22" s="292"/>
      <c r="B22" s="301" t="s">
        <v>115</v>
      </c>
      <c r="C22" s="302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 t="shared" si="2"/>
        <v>13200</v>
      </c>
    </row>
    <row r="23" spans="1:36" ht="18.75" x14ac:dyDescent="0.25">
      <c r="A23" s="292"/>
      <c r="B23" s="301" t="s">
        <v>125</v>
      </c>
      <c r="C23" s="302"/>
      <c r="D23" s="104">
        <f>D22-D21</f>
        <v>600</v>
      </c>
      <c r="E23" s="104">
        <f t="shared" ref="E23" si="4">E22-E21</f>
        <v>600</v>
      </c>
      <c r="F23" s="104"/>
      <c r="G23" s="104"/>
      <c r="H23" s="104">
        <f t="shared" ref="H23:AD23" si="5">H22-H21</f>
        <v>600</v>
      </c>
      <c r="I23" s="104">
        <f t="shared" si="5"/>
        <v>600</v>
      </c>
      <c r="J23" s="104">
        <f t="shared" si="5"/>
        <v>600</v>
      </c>
      <c r="K23" s="104">
        <f t="shared" si="5"/>
        <v>600</v>
      </c>
      <c r="L23" s="104">
        <f t="shared" si="5"/>
        <v>600</v>
      </c>
      <c r="M23" s="104"/>
      <c r="N23" s="104"/>
      <c r="O23" s="104">
        <f t="shared" si="5"/>
        <v>600</v>
      </c>
      <c r="P23" s="104">
        <f t="shared" si="5"/>
        <v>600</v>
      </c>
      <c r="Q23" s="104">
        <f t="shared" si="5"/>
        <v>600</v>
      </c>
      <c r="R23" s="104">
        <f t="shared" si="5"/>
        <v>600</v>
      </c>
      <c r="S23" s="104">
        <f t="shared" si="5"/>
        <v>600</v>
      </c>
      <c r="T23" s="104"/>
      <c r="U23" s="104"/>
      <c r="V23" s="104">
        <f t="shared" si="5"/>
        <v>600</v>
      </c>
      <c r="W23" s="104">
        <f t="shared" si="5"/>
        <v>600</v>
      </c>
      <c r="X23" s="104">
        <f t="shared" si="5"/>
        <v>600</v>
      </c>
      <c r="Y23" s="104">
        <f t="shared" si="5"/>
        <v>600</v>
      </c>
      <c r="Z23" s="104">
        <f t="shared" si="5"/>
        <v>600</v>
      </c>
      <c r="AA23" s="104"/>
      <c r="AB23" s="104"/>
      <c r="AC23" s="104">
        <f t="shared" si="5"/>
        <v>600</v>
      </c>
      <c r="AD23" s="104">
        <f t="shared" si="5"/>
        <v>600</v>
      </c>
      <c r="AE23" s="104">
        <f t="shared" ref="AE23:AG23" si="6">AE22-AE21</f>
        <v>600</v>
      </c>
      <c r="AF23" s="104">
        <f t="shared" si="6"/>
        <v>600</v>
      </c>
      <c r="AG23" s="104">
        <f t="shared" si="6"/>
        <v>600</v>
      </c>
      <c r="AH23" s="104"/>
      <c r="AI23" s="153">
        <f t="shared" si="2"/>
        <v>13200</v>
      </c>
    </row>
    <row r="24" spans="1:36" ht="18.75" x14ac:dyDescent="0.25">
      <c r="A24" s="292"/>
      <c r="B24" s="301" t="s">
        <v>197</v>
      </c>
      <c r="C24" s="302"/>
      <c r="D24" s="104">
        <f>D22-D20</f>
        <v>600</v>
      </c>
      <c r="E24" s="104">
        <f t="shared" ref="E24" si="7">E22-E20</f>
        <v>600</v>
      </c>
      <c r="F24" s="104"/>
      <c r="G24" s="104"/>
      <c r="H24" s="104">
        <f t="shared" ref="H24:AD24" si="8">H22-H20</f>
        <v>600</v>
      </c>
      <c r="I24" s="104">
        <f t="shared" si="8"/>
        <v>600</v>
      </c>
      <c r="J24" s="104">
        <f t="shared" si="8"/>
        <v>600</v>
      </c>
      <c r="K24" s="104">
        <f t="shared" si="8"/>
        <v>600</v>
      </c>
      <c r="L24" s="104">
        <f t="shared" si="8"/>
        <v>600</v>
      </c>
      <c r="M24" s="104"/>
      <c r="N24" s="104"/>
      <c r="O24" s="104">
        <f t="shared" si="8"/>
        <v>600</v>
      </c>
      <c r="P24" s="104">
        <f t="shared" si="8"/>
        <v>600</v>
      </c>
      <c r="Q24" s="104">
        <f t="shared" si="8"/>
        <v>600</v>
      </c>
      <c r="R24" s="104">
        <f t="shared" si="8"/>
        <v>600</v>
      </c>
      <c r="S24" s="104">
        <f t="shared" si="8"/>
        <v>600</v>
      </c>
      <c r="T24" s="104"/>
      <c r="U24" s="104"/>
      <c r="V24" s="104">
        <f t="shared" si="8"/>
        <v>600</v>
      </c>
      <c r="W24" s="104">
        <f t="shared" si="8"/>
        <v>600</v>
      </c>
      <c r="X24" s="104">
        <f t="shared" si="8"/>
        <v>600</v>
      </c>
      <c r="Y24" s="104">
        <f t="shared" si="8"/>
        <v>600</v>
      </c>
      <c r="Z24" s="104">
        <f t="shared" si="8"/>
        <v>600</v>
      </c>
      <c r="AA24" s="104"/>
      <c r="AB24" s="104"/>
      <c r="AC24" s="104">
        <f t="shared" si="8"/>
        <v>600</v>
      </c>
      <c r="AD24" s="104">
        <f t="shared" si="8"/>
        <v>600</v>
      </c>
      <c r="AE24" s="104">
        <f t="shared" ref="AE24:AG24" si="9">AE22-AE20</f>
        <v>600</v>
      </c>
      <c r="AF24" s="104">
        <f t="shared" si="9"/>
        <v>600</v>
      </c>
      <c r="AG24" s="104">
        <f t="shared" si="9"/>
        <v>600</v>
      </c>
      <c r="AH24" s="104"/>
      <c r="AI24" s="153">
        <f>SUM(D24:AH24)</f>
        <v>13200</v>
      </c>
    </row>
    <row r="25" spans="1:36" ht="16.5" thickBot="1" x14ac:dyDescent="0.3">
      <c r="A25" s="292"/>
      <c r="B25" s="303" t="s">
        <v>116</v>
      </c>
      <c r="C25" s="304"/>
      <c r="D25" s="104">
        <f>D6+D8+D10+D12+D14+D16</f>
        <v>0</v>
      </c>
      <c r="E25" s="104">
        <f t="shared" ref="E25" si="10">E6+E8+E10+E12+E14+E16</f>
        <v>0</v>
      </c>
      <c r="F25" s="104"/>
      <c r="G25" s="104"/>
      <c r="H25" s="104">
        <f t="shared" ref="H25:AD25" si="11">H6+H8+H10+H12+H14+H16</f>
        <v>0</v>
      </c>
      <c r="I25" s="104">
        <f t="shared" si="11"/>
        <v>0</v>
      </c>
      <c r="J25" s="104">
        <f t="shared" si="11"/>
        <v>0</v>
      </c>
      <c r="K25" s="104">
        <f t="shared" si="11"/>
        <v>0</v>
      </c>
      <c r="L25" s="104">
        <f t="shared" si="11"/>
        <v>0</v>
      </c>
      <c r="M25" s="104"/>
      <c r="N25" s="104"/>
      <c r="O25" s="104">
        <f t="shared" si="11"/>
        <v>0</v>
      </c>
      <c r="P25" s="104">
        <f t="shared" si="11"/>
        <v>0</v>
      </c>
      <c r="Q25" s="104">
        <f t="shared" si="11"/>
        <v>0</v>
      </c>
      <c r="R25" s="104">
        <f t="shared" si="11"/>
        <v>0</v>
      </c>
      <c r="S25" s="104">
        <f t="shared" si="11"/>
        <v>0</v>
      </c>
      <c r="T25" s="104"/>
      <c r="U25" s="104"/>
      <c r="V25" s="104">
        <f t="shared" si="11"/>
        <v>0</v>
      </c>
      <c r="W25" s="104">
        <f t="shared" si="11"/>
        <v>0</v>
      </c>
      <c r="X25" s="104">
        <f t="shared" si="11"/>
        <v>0</v>
      </c>
      <c r="Y25" s="104">
        <f t="shared" si="11"/>
        <v>0</v>
      </c>
      <c r="Z25" s="104">
        <f t="shared" si="11"/>
        <v>0</v>
      </c>
      <c r="AA25" s="104"/>
      <c r="AB25" s="104"/>
      <c r="AC25" s="104">
        <f t="shared" si="11"/>
        <v>0</v>
      </c>
      <c r="AD25" s="104">
        <f t="shared" si="11"/>
        <v>0</v>
      </c>
      <c r="AE25" s="104">
        <f t="shared" ref="AE25:AG25" si="12">AE6+AE8+AE10+AE12+AE14+AE16</f>
        <v>0</v>
      </c>
      <c r="AF25" s="104">
        <f t="shared" si="12"/>
        <v>0</v>
      </c>
      <c r="AG25" s="104">
        <f t="shared" si="12"/>
        <v>0</v>
      </c>
      <c r="AH25" s="104"/>
      <c r="AI25" s="149">
        <f t="shared" si="2"/>
        <v>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169</v>
      </c>
    </row>
    <row r="28" spans="1:36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36" ht="15.75" x14ac:dyDescent="0.25">
      <c r="A29" s="306"/>
      <c r="B29" s="296"/>
      <c r="C29" s="99" t="s">
        <v>103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36" ht="15.75" x14ac:dyDescent="0.25">
      <c r="A30" s="306"/>
      <c r="B30" s="296"/>
      <c r="C30" s="99" t="s">
        <v>117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 t="shared" ref="AI30:AI48" si="13">SUM(D30:AH30)</f>
        <v>0</v>
      </c>
    </row>
    <row r="31" spans="1:36" ht="15.75" x14ac:dyDescent="0.25">
      <c r="A31" s="306"/>
      <c r="B31" s="296"/>
      <c r="C31" s="99" t="s">
        <v>118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 t="shared" si="13"/>
        <v>0</v>
      </c>
    </row>
    <row r="32" spans="1:36" ht="15.75" x14ac:dyDescent="0.25">
      <c r="A32" s="306"/>
      <c r="B32" s="296"/>
      <c r="C32" s="99" t="s">
        <v>104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 t="shared" si="13"/>
        <v>0</v>
      </c>
    </row>
    <row r="33" spans="1:35" ht="15.75" x14ac:dyDescent="0.25">
      <c r="A33" s="306"/>
      <c r="B33" s="296"/>
      <c r="C33" s="99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 t="shared" si="13"/>
        <v>0</v>
      </c>
    </row>
    <row r="34" spans="1:35" ht="15.75" x14ac:dyDescent="0.25">
      <c r="A34" s="306"/>
      <c r="B34" s="296"/>
      <c r="C34" s="99" t="s">
        <v>106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 t="shared" si="13"/>
        <v>0</v>
      </c>
    </row>
    <row r="35" spans="1:35" ht="15.75" x14ac:dyDescent="0.25">
      <c r="A35" s="306"/>
      <c r="B35" s="296"/>
      <c r="C35" s="99" t="s">
        <v>107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 t="shared" si="13"/>
        <v>0</v>
      </c>
    </row>
    <row r="36" spans="1:35" ht="15.75" x14ac:dyDescent="0.25">
      <c r="A36" s="306"/>
      <c r="B36" s="296"/>
      <c r="C36" s="99" t="s">
        <v>108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 t="shared" si="13"/>
        <v>0</v>
      </c>
    </row>
    <row r="37" spans="1:35" ht="15.75" x14ac:dyDescent="0.25">
      <c r="A37" s="306"/>
      <c r="B37" s="296"/>
      <c r="C37" s="99" t="s">
        <v>109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 t="shared" si="13"/>
        <v>0</v>
      </c>
    </row>
    <row r="38" spans="1:35" ht="15.75" x14ac:dyDescent="0.25">
      <c r="A38" s="306"/>
      <c r="B38" s="296"/>
      <c r="C38" s="99" t="s">
        <v>110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 t="shared" si="13"/>
        <v>0</v>
      </c>
    </row>
    <row r="39" spans="1:35" ht="15.75" x14ac:dyDescent="0.25">
      <c r="A39" s="306"/>
      <c r="B39" s="296"/>
      <c r="C39" s="99" t="s">
        <v>111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 t="shared" si="13"/>
        <v>0</v>
      </c>
    </row>
    <row r="40" spans="1:35" ht="15.75" x14ac:dyDescent="0.25">
      <c r="A40" s="306"/>
      <c r="B40" s="296"/>
      <c r="C40" s="99" t="s">
        <v>112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 t="shared" si="13"/>
        <v>0</v>
      </c>
    </row>
    <row r="41" spans="1:35" ht="15.75" x14ac:dyDescent="0.25">
      <c r="A41" s="306"/>
      <c r="B41" s="296"/>
      <c r="C41" s="99" t="s">
        <v>113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 t="shared" si="13"/>
        <v>0</v>
      </c>
    </row>
    <row r="42" spans="1:35" ht="16.5" thickBot="1" x14ac:dyDescent="0.3">
      <c r="A42" s="306"/>
      <c r="B42" s="296"/>
      <c r="C42" s="100" t="s">
        <v>114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 t="shared" si="13"/>
        <v>0</v>
      </c>
    </row>
    <row r="43" spans="1:35" ht="18.75" x14ac:dyDescent="0.25">
      <c r="A43" s="306"/>
      <c r="B43" s="297" t="s">
        <v>72</v>
      </c>
      <c r="C43" s="298"/>
      <c r="D43" s="271">
        <f>SUM(D28:D39,D42)</f>
        <v>0</v>
      </c>
      <c r="E43" s="271">
        <f t="shared" ref="E43:AH43" si="14">SUM(E28:E39,E42)</f>
        <v>0</v>
      </c>
      <c r="F43" s="271">
        <f t="shared" si="14"/>
        <v>0</v>
      </c>
      <c r="G43" s="271">
        <f t="shared" si="14"/>
        <v>0</v>
      </c>
      <c r="H43" s="271">
        <f t="shared" si="14"/>
        <v>0</v>
      </c>
      <c r="I43" s="271">
        <f t="shared" si="14"/>
        <v>0</v>
      </c>
      <c r="J43" s="271">
        <f t="shared" si="14"/>
        <v>0</v>
      </c>
      <c r="K43" s="271">
        <f t="shared" si="14"/>
        <v>0</v>
      </c>
      <c r="L43" s="271">
        <f t="shared" si="14"/>
        <v>0</v>
      </c>
      <c r="M43" s="271">
        <f t="shared" si="14"/>
        <v>0</v>
      </c>
      <c r="N43" s="271">
        <f t="shared" si="14"/>
        <v>0</v>
      </c>
      <c r="O43" s="271">
        <f t="shared" si="14"/>
        <v>0</v>
      </c>
      <c r="P43" s="271">
        <f t="shared" si="14"/>
        <v>0</v>
      </c>
      <c r="Q43" s="271">
        <f t="shared" si="14"/>
        <v>0</v>
      </c>
      <c r="R43" s="271">
        <f t="shared" si="14"/>
        <v>0</v>
      </c>
      <c r="S43" s="271">
        <f t="shared" si="14"/>
        <v>0</v>
      </c>
      <c r="T43" s="271">
        <f t="shared" si="14"/>
        <v>0</v>
      </c>
      <c r="U43" s="271">
        <f t="shared" si="14"/>
        <v>0</v>
      </c>
      <c r="V43" s="271">
        <f t="shared" si="14"/>
        <v>0</v>
      </c>
      <c r="W43" s="271">
        <f t="shared" si="14"/>
        <v>0</v>
      </c>
      <c r="X43" s="271">
        <f t="shared" si="14"/>
        <v>0</v>
      </c>
      <c r="Y43" s="271">
        <f t="shared" si="14"/>
        <v>0</v>
      </c>
      <c r="Z43" s="271">
        <f t="shared" si="14"/>
        <v>0</v>
      </c>
      <c r="AA43" s="271">
        <f t="shared" si="14"/>
        <v>0</v>
      </c>
      <c r="AB43" s="271">
        <f t="shared" si="14"/>
        <v>0</v>
      </c>
      <c r="AC43" s="271">
        <f t="shared" si="14"/>
        <v>0</v>
      </c>
      <c r="AD43" s="271">
        <f t="shared" si="14"/>
        <v>0</v>
      </c>
      <c r="AE43" s="271">
        <f t="shared" si="14"/>
        <v>0</v>
      </c>
      <c r="AF43" s="271">
        <f t="shared" si="14"/>
        <v>0</v>
      </c>
      <c r="AG43" s="271">
        <f t="shared" si="14"/>
        <v>0</v>
      </c>
      <c r="AH43" s="271">
        <f t="shared" si="14"/>
        <v>0</v>
      </c>
      <c r="AI43" s="150">
        <f t="shared" si="13"/>
        <v>0</v>
      </c>
    </row>
    <row r="44" spans="1:35" ht="18.75" x14ac:dyDescent="0.25">
      <c r="A44" s="306"/>
      <c r="B44" s="299" t="s">
        <v>71</v>
      </c>
      <c r="C44" s="30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 t="shared" si="13"/>
        <v>0</v>
      </c>
    </row>
    <row r="45" spans="1:35" ht="18.75" x14ac:dyDescent="0.25">
      <c r="A45" s="306"/>
      <c r="B45" s="301" t="s">
        <v>115</v>
      </c>
      <c r="C45" s="302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 t="shared" si="13"/>
        <v>5940</v>
      </c>
    </row>
    <row r="46" spans="1:35" ht="18.75" x14ac:dyDescent="0.25">
      <c r="A46" s="306"/>
      <c r="B46" s="301" t="s">
        <v>125</v>
      </c>
      <c r="C46" s="302"/>
      <c r="D46" s="104">
        <f t="shared" ref="D46:E46" si="15">D45-D44</f>
        <v>270</v>
      </c>
      <c r="E46" s="104">
        <f t="shared" si="15"/>
        <v>270</v>
      </c>
      <c r="F46" s="104"/>
      <c r="G46" s="104"/>
      <c r="H46" s="104">
        <f t="shared" ref="H46:AD46" si="16">H45-H44</f>
        <v>270</v>
      </c>
      <c r="I46" s="104">
        <f t="shared" si="16"/>
        <v>270</v>
      </c>
      <c r="J46" s="104">
        <f t="shared" si="16"/>
        <v>270</v>
      </c>
      <c r="K46" s="104">
        <f t="shared" si="16"/>
        <v>270</v>
      </c>
      <c r="L46" s="104">
        <f t="shared" si="16"/>
        <v>270</v>
      </c>
      <c r="M46" s="104"/>
      <c r="N46" s="104"/>
      <c r="O46" s="104">
        <f t="shared" si="16"/>
        <v>270</v>
      </c>
      <c r="P46" s="104">
        <f t="shared" si="16"/>
        <v>270</v>
      </c>
      <c r="Q46" s="104">
        <f t="shared" si="16"/>
        <v>270</v>
      </c>
      <c r="R46" s="104">
        <f t="shared" si="16"/>
        <v>270</v>
      </c>
      <c r="S46" s="104">
        <f t="shared" si="16"/>
        <v>270</v>
      </c>
      <c r="T46" s="104"/>
      <c r="U46" s="104"/>
      <c r="V46" s="104">
        <f t="shared" si="16"/>
        <v>270</v>
      </c>
      <c r="W46" s="104">
        <f t="shared" si="16"/>
        <v>270</v>
      </c>
      <c r="X46" s="104">
        <f t="shared" si="16"/>
        <v>270</v>
      </c>
      <c r="Y46" s="104">
        <f t="shared" si="16"/>
        <v>270</v>
      </c>
      <c r="Z46" s="104">
        <f t="shared" si="16"/>
        <v>270</v>
      </c>
      <c r="AA46" s="104"/>
      <c r="AB46" s="104"/>
      <c r="AC46" s="104">
        <f t="shared" si="16"/>
        <v>270</v>
      </c>
      <c r="AD46" s="104">
        <f t="shared" si="16"/>
        <v>270</v>
      </c>
      <c r="AE46" s="104">
        <f t="shared" ref="AE46:AG46" si="17">AE45-AE44</f>
        <v>270</v>
      </c>
      <c r="AF46" s="104">
        <f t="shared" si="17"/>
        <v>270</v>
      </c>
      <c r="AG46" s="104">
        <f t="shared" si="17"/>
        <v>270</v>
      </c>
      <c r="AH46" s="104"/>
      <c r="AI46" s="153">
        <f t="shared" si="13"/>
        <v>5940</v>
      </c>
    </row>
    <row r="47" spans="1:35" ht="18.75" x14ac:dyDescent="0.25">
      <c r="A47" s="306"/>
      <c r="B47" s="301" t="s">
        <v>197</v>
      </c>
      <c r="C47" s="302"/>
      <c r="D47" s="104">
        <f>D45-D43</f>
        <v>270</v>
      </c>
      <c r="E47" s="104">
        <f t="shared" ref="E47" si="18">E45-E43</f>
        <v>270</v>
      </c>
      <c r="F47" s="104"/>
      <c r="G47" s="104"/>
      <c r="H47" s="104">
        <f t="shared" ref="H47:AD47" si="19">H45-H43</f>
        <v>270</v>
      </c>
      <c r="I47" s="104">
        <f t="shared" si="19"/>
        <v>270</v>
      </c>
      <c r="J47" s="104">
        <f t="shared" si="19"/>
        <v>270</v>
      </c>
      <c r="K47" s="104">
        <f t="shared" si="19"/>
        <v>270</v>
      </c>
      <c r="L47" s="104">
        <f t="shared" si="19"/>
        <v>270</v>
      </c>
      <c r="M47" s="104"/>
      <c r="N47" s="104"/>
      <c r="O47" s="104">
        <f t="shared" si="19"/>
        <v>270</v>
      </c>
      <c r="P47" s="104">
        <f t="shared" si="19"/>
        <v>270</v>
      </c>
      <c r="Q47" s="104">
        <f t="shared" si="19"/>
        <v>270</v>
      </c>
      <c r="R47" s="104">
        <f t="shared" si="19"/>
        <v>270</v>
      </c>
      <c r="S47" s="104">
        <f t="shared" si="19"/>
        <v>270</v>
      </c>
      <c r="T47" s="104"/>
      <c r="U47" s="104"/>
      <c r="V47" s="104">
        <f t="shared" si="19"/>
        <v>270</v>
      </c>
      <c r="W47" s="104">
        <f t="shared" si="19"/>
        <v>270</v>
      </c>
      <c r="X47" s="104">
        <f t="shared" si="19"/>
        <v>270</v>
      </c>
      <c r="Y47" s="104">
        <f t="shared" si="19"/>
        <v>270</v>
      </c>
      <c r="Z47" s="104">
        <f t="shared" si="19"/>
        <v>270</v>
      </c>
      <c r="AA47" s="104"/>
      <c r="AB47" s="104"/>
      <c r="AC47" s="104">
        <f t="shared" si="19"/>
        <v>270</v>
      </c>
      <c r="AD47" s="104">
        <f t="shared" si="19"/>
        <v>270</v>
      </c>
      <c r="AE47" s="104">
        <f t="shared" ref="AE47:AG47" si="20">AE45-AE43</f>
        <v>270</v>
      </c>
      <c r="AF47" s="104">
        <f t="shared" si="20"/>
        <v>270</v>
      </c>
      <c r="AG47" s="104">
        <f t="shared" si="20"/>
        <v>270</v>
      </c>
      <c r="AH47" s="104"/>
      <c r="AI47" s="153">
        <f>SUM(D47:AH47)</f>
        <v>5940</v>
      </c>
    </row>
    <row r="48" spans="1:35" ht="16.5" thickBot="1" x14ac:dyDescent="0.3">
      <c r="A48" s="306"/>
      <c r="B48" s="303" t="s">
        <v>116</v>
      </c>
      <c r="C48" s="304"/>
      <c r="D48" s="104">
        <f t="shared" ref="D48:E48" si="21">D29+D31+D33+D35+D37+D39</f>
        <v>0</v>
      </c>
      <c r="E48" s="104">
        <f t="shared" si="21"/>
        <v>0</v>
      </c>
      <c r="F48" s="104"/>
      <c r="G48" s="104"/>
      <c r="H48" s="104">
        <f t="shared" ref="H48:AD48" si="22">H29+H31+H33+H35+H37+H39</f>
        <v>0</v>
      </c>
      <c r="I48" s="104">
        <f t="shared" si="22"/>
        <v>0</v>
      </c>
      <c r="J48" s="104">
        <f t="shared" si="22"/>
        <v>0</v>
      </c>
      <c r="K48" s="104">
        <f t="shared" si="22"/>
        <v>0</v>
      </c>
      <c r="L48" s="104">
        <f t="shared" si="22"/>
        <v>0</v>
      </c>
      <c r="M48" s="104"/>
      <c r="N48" s="104"/>
      <c r="O48" s="104">
        <f t="shared" si="22"/>
        <v>0</v>
      </c>
      <c r="P48" s="104">
        <f t="shared" si="22"/>
        <v>0</v>
      </c>
      <c r="Q48" s="104">
        <f t="shared" si="22"/>
        <v>0</v>
      </c>
      <c r="R48" s="104">
        <f t="shared" si="22"/>
        <v>0</v>
      </c>
      <c r="S48" s="104">
        <f t="shared" si="22"/>
        <v>0</v>
      </c>
      <c r="T48" s="104"/>
      <c r="U48" s="104"/>
      <c r="V48" s="104">
        <f t="shared" si="22"/>
        <v>0</v>
      </c>
      <c r="W48" s="104">
        <f t="shared" si="22"/>
        <v>0</v>
      </c>
      <c r="X48" s="104">
        <f t="shared" si="22"/>
        <v>0</v>
      </c>
      <c r="Y48" s="104">
        <f t="shared" si="22"/>
        <v>0</v>
      </c>
      <c r="Z48" s="104">
        <f t="shared" si="22"/>
        <v>0</v>
      </c>
      <c r="AA48" s="104"/>
      <c r="AB48" s="104"/>
      <c r="AC48" s="104">
        <f t="shared" si="22"/>
        <v>0</v>
      </c>
      <c r="AD48" s="104">
        <f t="shared" si="22"/>
        <v>0</v>
      </c>
      <c r="AE48" s="104">
        <f t="shared" ref="AE48:AG48" si="23">AE29+AE31+AE33+AE35+AE37+AE39</f>
        <v>0</v>
      </c>
      <c r="AF48" s="104">
        <f t="shared" si="23"/>
        <v>0</v>
      </c>
      <c r="AG48" s="104">
        <f t="shared" si="23"/>
        <v>0</v>
      </c>
      <c r="AH48" s="104"/>
      <c r="AI48" s="149">
        <f t="shared" si="13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36" ht="15.75" x14ac:dyDescent="0.25">
      <c r="A52" s="292"/>
      <c r="B52" s="296"/>
      <c r="C52" s="99" t="s">
        <v>103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36" ht="15.75" x14ac:dyDescent="0.25">
      <c r="A53" s="292"/>
      <c r="B53" s="296"/>
      <c r="C53" s="99" t="s">
        <v>117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 t="shared" ref="AI53:AI71" si="24">SUM(D53:AH53)</f>
        <v>0</v>
      </c>
    </row>
    <row r="54" spans="1:36" ht="15.75" x14ac:dyDescent="0.25">
      <c r="A54" s="292"/>
      <c r="B54" s="296"/>
      <c r="C54" s="99" t="s">
        <v>118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 t="shared" si="24"/>
        <v>0</v>
      </c>
    </row>
    <row r="55" spans="1:36" ht="15.75" x14ac:dyDescent="0.25">
      <c r="A55" s="292"/>
      <c r="B55" s="296"/>
      <c r="C55" s="99" t="s">
        <v>104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 t="shared" si="24"/>
        <v>0</v>
      </c>
    </row>
    <row r="56" spans="1:36" ht="15.75" x14ac:dyDescent="0.25">
      <c r="A56" s="292"/>
      <c r="B56" s="296"/>
      <c r="C56" s="99" t="s">
        <v>105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 t="shared" si="24"/>
        <v>0</v>
      </c>
    </row>
    <row r="57" spans="1:36" ht="15.75" x14ac:dyDescent="0.25">
      <c r="A57" s="292"/>
      <c r="B57" s="296"/>
      <c r="C57" s="99" t="s">
        <v>106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 t="shared" si="24"/>
        <v>0</v>
      </c>
    </row>
    <row r="58" spans="1:36" ht="15.75" x14ac:dyDescent="0.25">
      <c r="A58" s="292"/>
      <c r="B58" s="296"/>
      <c r="C58" s="99" t="s">
        <v>107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 t="shared" si="24"/>
        <v>0</v>
      </c>
    </row>
    <row r="59" spans="1:36" ht="15.75" x14ac:dyDescent="0.25">
      <c r="A59" s="292"/>
      <c r="B59" s="296"/>
      <c r="C59" s="99" t="s">
        <v>108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 t="shared" si="24"/>
        <v>0</v>
      </c>
    </row>
    <row r="60" spans="1:36" ht="15.75" x14ac:dyDescent="0.25">
      <c r="A60" s="292"/>
      <c r="B60" s="296"/>
      <c r="C60" s="99" t="s">
        <v>109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 t="shared" si="24"/>
        <v>0</v>
      </c>
    </row>
    <row r="61" spans="1:36" ht="15.75" x14ac:dyDescent="0.25">
      <c r="A61" s="292"/>
      <c r="B61" s="296"/>
      <c r="C61" s="99" t="s">
        <v>110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 t="shared" si="24"/>
        <v>0</v>
      </c>
    </row>
    <row r="62" spans="1:36" ht="15.75" x14ac:dyDescent="0.25">
      <c r="A62" s="292"/>
      <c r="B62" s="296"/>
      <c r="C62" s="99" t="s">
        <v>111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 t="shared" si="24"/>
        <v>0</v>
      </c>
    </row>
    <row r="63" spans="1:36" ht="15.75" x14ac:dyDescent="0.25">
      <c r="A63" s="292"/>
      <c r="B63" s="296"/>
      <c r="C63" s="99" t="s">
        <v>112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 t="shared" si="24"/>
        <v>0</v>
      </c>
    </row>
    <row r="64" spans="1:36" ht="15.75" x14ac:dyDescent="0.25">
      <c r="A64" s="292"/>
      <c r="B64" s="296"/>
      <c r="C64" s="99" t="s">
        <v>113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 t="shared" si="24"/>
        <v>0</v>
      </c>
    </row>
    <row r="65" spans="1:36" ht="16.5" thickBot="1" x14ac:dyDescent="0.3">
      <c r="A65" s="292"/>
      <c r="B65" s="296"/>
      <c r="C65" s="100" t="s">
        <v>114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 t="shared" si="24"/>
        <v>0</v>
      </c>
    </row>
    <row r="66" spans="1:36" ht="18.75" x14ac:dyDescent="0.25">
      <c r="A66" s="292"/>
      <c r="B66" s="297" t="s">
        <v>72</v>
      </c>
      <c r="C66" s="298"/>
      <c r="D66" s="271">
        <f>SUM(D51:D62,D65)</f>
        <v>0</v>
      </c>
      <c r="E66" s="271">
        <f t="shared" ref="E66:AH66" si="25">SUM(E51:E62,E65)</f>
        <v>0</v>
      </c>
      <c r="F66" s="271">
        <f t="shared" si="25"/>
        <v>0</v>
      </c>
      <c r="G66" s="271">
        <f t="shared" si="25"/>
        <v>0</v>
      </c>
      <c r="H66" s="271">
        <f t="shared" si="25"/>
        <v>0</v>
      </c>
      <c r="I66" s="271">
        <f t="shared" si="25"/>
        <v>0</v>
      </c>
      <c r="J66" s="271">
        <f t="shared" si="25"/>
        <v>0</v>
      </c>
      <c r="K66" s="271">
        <f t="shared" si="25"/>
        <v>0</v>
      </c>
      <c r="L66" s="271">
        <f t="shared" si="25"/>
        <v>0</v>
      </c>
      <c r="M66" s="271">
        <f t="shared" si="25"/>
        <v>0</v>
      </c>
      <c r="N66" s="271">
        <f t="shared" si="25"/>
        <v>0</v>
      </c>
      <c r="O66" s="271">
        <f t="shared" si="25"/>
        <v>0</v>
      </c>
      <c r="P66" s="271">
        <f t="shared" si="25"/>
        <v>0</v>
      </c>
      <c r="Q66" s="271">
        <f t="shared" si="25"/>
        <v>0</v>
      </c>
      <c r="R66" s="271">
        <f t="shared" si="25"/>
        <v>0</v>
      </c>
      <c r="S66" s="271">
        <f t="shared" si="25"/>
        <v>0</v>
      </c>
      <c r="T66" s="271">
        <f t="shared" si="25"/>
        <v>0</v>
      </c>
      <c r="U66" s="271">
        <f t="shared" si="25"/>
        <v>0</v>
      </c>
      <c r="V66" s="271">
        <f t="shared" si="25"/>
        <v>0</v>
      </c>
      <c r="W66" s="271">
        <f t="shared" si="25"/>
        <v>0</v>
      </c>
      <c r="X66" s="271">
        <f t="shared" si="25"/>
        <v>0</v>
      </c>
      <c r="Y66" s="271">
        <f t="shared" si="25"/>
        <v>0</v>
      </c>
      <c r="Z66" s="271">
        <f t="shared" si="25"/>
        <v>0</v>
      </c>
      <c r="AA66" s="271">
        <f t="shared" si="25"/>
        <v>0</v>
      </c>
      <c r="AB66" s="271">
        <f t="shared" si="25"/>
        <v>0</v>
      </c>
      <c r="AC66" s="271">
        <f t="shared" si="25"/>
        <v>0</v>
      </c>
      <c r="AD66" s="271">
        <f t="shared" si="25"/>
        <v>0</v>
      </c>
      <c r="AE66" s="271">
        <f t="shared" si="25"/>
        <v>0</v>
      </c>
      <c r="AF66" s="271">
        <f t="shared" si="25"/>
        <v>0</v>
      </c>
      <c r="AG66" s="271">
        <f t="shared" si="25"/>
        <v>0</v>
      </c>
      <c r="AH66" s="271">
        <f t="shared" si="25"/>
        <v>0</v>
      </c>
      <c r="AI66" s="150">
        <f t="shared" si="24"/>
        <v>0</v>
      </c>
    </row>
    <row r="67" spans="1:36" ht="18.75" x14ac:dyDescent="0.25">
      <c r="A67" s="292"/>
      <c r="B67" s="299" t="s">
        <v>71</v>
      </c>
      <c r="C67" s="300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 t="shared" si="24"/>
        <v>0</v>
      </c>
    </row>
    <row r="68" spans="1:36" ht="18.75" x14ac:dyDescent="0.25">
      <c r="A68" s="292"/>
      <c r="B68" s="301" t="s">
        <v>115</v>
      </c>
      <c r="C68" s="302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 t="shared" si="24"/>
        <v>11000</v>
      </c>
    </row>
    <row r="69" spans="1:36" ht="18.75" x14ac:dyDescent="0.25">
      <c r="A69" s="292"/>
      <c r="B69" s="301" t="s">
        <v>125</v>
      </c>
      <c r="C69" s="302"/>
      <c r="D69" s="104">
        <f t="shared" ref="D69:E69" si="26">D68-D67</f>
        <v>500</v>
      </c>
      <c r="E69" s="104">
        <f t="shared" si="26"/>
        <v>500</v>
      </c>
      <c r="F69" s="104"/>
      <c r="G69" s="104"/>
      <c r="H69" s="104">
        <f t="shared" ref="H69:AD69" si="27">H68-H67</f>
        <v>500</v>
      </c>
      <c r="I69" s="104">
        <f t="shared" si="27"/>
        <v>500</v>
      </c>
      <c r="J69" s="104">
        <f t="shared" si="27"/>
        <v>500</v>
      </c>
      <c r="K69" s="104">
        <f t="shared" si="27"/>
        <v>500</v>
      </c>
      <c r="L69" s="104">
        <f t="shared" si="27"/>
        <v>500</v>
      </c>
      <c r="M69" s="104"/>
      <c r="N69" s="104"/>
      <c r="O69" s="104">
        <f t="shared" si="27"/>
        <v>500</v>
      </c>
      <c r="P69" s="104">
        <f t="shared" si="27"/>
        <v>500</v>
      </c>
      <c r="Q69" s="104">
        <f t="shared" si="27"/>
        <v>500</v>
      </c>
      <c r="R69" s="104">
        <f t="shared" si="27"/>
        <v>500</v>
      </c>
      <c r="S69" s="104">
        <f t="shared" si="27"/>
        <v>500</v>
      </c>
      <c r="T69" s="104"/>
      <c r="U69" s="104"/>
      <c r="V69" s="104">
        <f t="shared" si="27"/>
        <v>500</v>
      </c>
      <c r="W69" s="104">
        <f t="shared" si="27"/>
        <v>500</v>
      </c>
      <c r="X69" s="104">
        <f t="shared" si="27"/>
        <v>500</v>
      </c>
      <c r="Y69" s="104">
        <f t="shared" si="27"/>
        <v>500</v>
      </c>
      <c r="Z69" s="104">
        <f t="shared" si="27"/>
        <v>500</v>
      </c>
      <c r="AA69" s="104"/>
      <c r="AB69" s="104"/>
      <c r="AC69" s="104">
        <f t="shared" si="27"/>
        <v>500</v>
      </c>
      <c r="AD69" s="104">
        <f t="shared" si="27"/>
        <v>500</v>
      </c>
      <c r="AE69" s="104">
        <f t="shared" ref="AE69:AG69" si="28">AE68-AE67</f>
        <v>500</v>
      </c>
      <c r="AF69" s="104">
        <f t="shared" si="28"/>
        <v>500</v>
      </c>
      <c r="AG69" s="104">
        <f t="shared" si="28"/>
        <v>500</v>
      </c>
      <c r="AH69" s="104"/>
      <c r="AI69" s="153">
        <f t="shared" si="24"/>
        <v>11000</v>
      </c>
    </row>
    <row r="70" spans="1:36" ht="18.75" x14ac:dyDescent="0.25">
      <c r="A70" s="292"/>
      <c r="B70" s="301" t="s">
        <v>197</v>
      </c>
      <c r="C70" s="302"/>
      <c r="D70" s="104">
        <f>D68-D66</f>
        <v>500</v>
      </c>
      <c r="E70" s="104">
        <f t="shared" ref="E70" si="29">E68-E66</f>
        <v>500</v>
      </c>
      <c r="F70" s="104"/>
      <c r="G70" s="104"/>
      <c r="H70" s="104">
        <f t="shared" ref="H70:AD70" si="30">H68-H66</f>
        <v>500</v>
      </c>
      <c r="I70" s="104">
        <f t="shared" si="30"/>
        <v>500</v>
      </c>
      <c r="J70" s="104">
        <f t="shared" si="30"/>
        <v>500</v>
      </c>
      <c r="K70" s="104">
        <f t="shared" si="30"/>
        <v>500</v>
      </c>
      <c r="L70" s="104">
        <f t="shared" si="30"/>
        <v>500</v>
      </c>
      <c r="M70" s="104"/>
      <c r="N70" s="104"/>
      <c r="O70" s="104">
        <f t="shared" si="30"/>
        <v>500</v>
      </c>
      <c r="P70" s="104">
        <f t="shared" si="30"/>
        <v>500</v>
      </c>
      <c r="Q70" s="104">
        <f t="shared" si="30"/>
        <v>500</v>
      </c>
      <c r="R70" s="104">
        <f t="shared" si="30"/>
        <v>500</v>
      </c>
      <c r="S70" s="104">
        <f t="shared" si="30"/>
        <v>500</v>
      </c>
      <c r="T70" s="104"/>
      <c r="U70" s="104"/>
      <c r="V70" s="104">
        <f t="shared" si="30"/>
        <v>500</v>
      </c>
      <c r="W70" s="104">
        <f t="shared" si="30"/>
        <v>500</v>
      </c>
      <c r="X70" s="104">
        <f t="shared" si="30"/>
        <v>500</v>
      </c>
      <c r="Y70" s="104">
        <f t="shared" si="30"/>
        <v>500</v>
      </c>
      <c r="Z70" s="104">
        <f t="shared" si="30"/>
        <v>500</v>
      </c>
      <c r="AA70" s="104"/>
      <c r="AB70" s="104"/>
      <c r="AC70" s="104">
        <f t="shared" si="30"/>
        <v>500</v>
      </c>
      <c r="AD70" s="104">
        <f t="shared" si="30"/>
        <v>500</v>
      </c>
      <c r="AE70" s="104">
        <f t="shared" ref="AE70:AG70" si="31">AE68-AE66</f>
        <v>500</v>
      </c>
      <c r="AF70" s="104">
        <f t="shared" si="31"/>
        <v>500</v>
      </c>
      <c r="AG70" s="104">
        <f t="shared" si="31"/>
        <v>500</v>
      </c>
      <c r="AH70" s="104"/>
      <c r="AI70" s="153">
        <f>SUM(D70:AH70)</f>
        <v>11000</v>
      </c>
    </row>
    <row r="71" spans="1:36" ht="16.5" thickBot="1" x14ac:dyDescent="0.3">
      <c r="A71" s="292"/>
      <c r="B71" s="303" t="s">
        <v>116</v>
      </c>
      <c r="C71" s="304"/>
      <c r="D71" s="104">
        <f>D52+D54+D56+D58+D60+D62</f>
        <v>0</v>
      </c>
      <c r="E71" s="104">
        <f t="shared" ref="E71" si="32">E52+E54+E56+E58+E60+E62</f>
        <v>0</v>
      </c>
      <c r="F71" s="104"/>
      <c r="G71" s="104"/>
      <c r="H71" s="104">
        <f t="shared" ref="H71:AD71" si="33">H52+H54+H56+H58+H60+H62</f>
        <v>0</v>
      </c>
      <c r="I71" s="104">
        <f t="shared" si="33"/>
        <v>0</v>
      </c>
      <c r="J71" s="104">
        <f t="shared" si="33"/>
        <v>0</v>
      </c>
      <c r="K71" s="104">
        <f t="shared" si="33"/>
        <v>0</v>
      </c>
      <c r="L71" s="104">
        <f t="shared" si="33"/>
        <v>0</v>
      </c>
      <c r="M71" s="104"/>
      <c r="N71" s="104"/>
      <c r="O71" s="104">
        <f t="shared" si="33"/>
        <v>0</v>
      </c>
      <c r="P71" s="104">
        <f t="shared" si="33"/>
        <v>0</v>
      </c>
      <c r="Q71" s="104">
        <f t="shared" si="33"/>
        <v>0</v>
      </c>
      <c r="R71" s="104">
        <f t="shared" si="33"/>
        <v>0</v>
      </c>
      <c r="S71" s="104">
        <f t="shared" si="33"/>
        <v>0</v>
      </c>
      <c r="T71" s="104"/>
      <c r="U71" s="104"/>
      <c r="V71" s="104">
        <f t="shared" si="33"/>
        <v>0</v>
      </c>
      <c r="W71" s="104">
        <f t="shared" si="33"/>
        <v>0</v>
      </c>
      <c r="X71" s="104">
        <f t="shared" si="33"/>
        <v>0</v>
      </c>
      <c r="Y71" s="104">
        <f t="shared" si="33"/>
        <v>0</v>
      </c>
      <c r="Z71" s="104">
        <f t="shared" si="33"/>
        <v>0</v>
      </c>
      <c r="AA71" s="104"/>
      <c r="AB71" s="104"/>
      <c r="AC71" s="104">
        <f t="shared" si="33"/>
        <v>0</v>
      </c>
      <c r="AD71" s="104">
        <f t="shared" si="33"/>
        <v>0</v>
      </c>
      <c r="AE71" s="104">
        <f t="shared" ref="AE71:AG71" si="34">AE52+AE54+AE56+AE58+AE60+AE62</f>
        <v>0</v>
      </c>
      <c r="AF71" s="104">
        <f t="shared" si="34"/>
        <v>0</v>
      </c>
      <c r="AG71" s="104">
        <f t="shared" si="34"/>
        <v>0</v>
      </c>
      <c r="AH71" s="104"/>
      <c r="AI71" s="149">
        <f t="shared" si="24"/>
        <v>0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193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36" ht="15.75" x14ac:dyDescent="0.25">
      <c r="A75" s="306"/>
      <c r="B75" s="296"/>
      <c r="C75" s="99" t="s">
        <v>103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36" ht="15.75" x14ac:dyDescent="0.25">
      <c r="A76" s="306"/>
      <c r="B76" s="296"/>
      <c r="C76" s="99" t="s">
        <v>117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 t="shared" ref="AI76:AI94" si="35">SUM(D76:AH76)</f>
        <v>0</v>
      </c>
    </row>
    <row r="77" spans="1:36" ht="15.75" x14ac:dyDescent="0.25">
      <c r="A77" s="306"/>
      <c r="B77" s="296"/>
      <c r="C77" s="99" t="s">
        <v>118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 t="shared" si="35"/>
        <v>0</v>
      </c>
    </row>
    <row r="78" spans="1:36" ht="15.75" x14ac:dyDescent="0.25">
      <c r="A78" s="306"/>
      <c r="B78" s="296"/>
      <c r="C78" s="99" t="s">
        <v>104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 t="shared" si="35"/>
        <v>0</v>
      </c>
    </row>
    <row r="79" spans="1:36" ht="15.75" x14ac:dyDescent="0.25">
      <c r="A79" s="306"/>
      <c r="B79" s="296"/>
      <c r="C79" s="99" t="s">
        <v>105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 t="shared" si="35"/>
        <v>0</v>
      </c>
    </row>
    <row r="80" spans="1:36" ht="15.75" x14ac:dyDescent="0.25">
      <c r="A80" s="306"/>
      <c r="B80" s="296"/>
      <c r="C80" s="99" t="s">
        <v>106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 t="shared" si="35"/>
        <v>0</v>
      </c>
    </row>
    <row r="81" spans="1:36" ht="15.75" x14ac:dyDescent="0.25">
      <c r="A81" s="306"/>
      <c r="B81" s="296"/>
      <c r="C81" s="99" t="s">
        <v>107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 t="shared" si="35"/>
        <v>0</v>
      </c>
    </row>
    <row r="82" spans="1:36" ht="15.75" x14ac:dyDescent="0.25">
      <c r="A82" s="306"/>
      <c r="B82" s="296"/>
      <c r="C82" s="99" t="s">
        <v>108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 t="shared" si="35"/>
        <v>0</v>
      </c>
    </row>
    <row r="83" spans="1:36" ht="15.75" x14ac:dyDescent="0.25">
      <c r="A83" s="306"/>
      <c r="B83" s="296"/>
      <c r="C83" s="99" t="s">
        <v>109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 t="shared" si="35"/>
        <v>0</v>
      </c>
    </row>
    <row r="84" spans="1:36" ht="15.75" x14ac:dyDescent="0.25">
      <c r="A84" s="306"/>
      <c r="B84" s="296"/>
      <c r="C84" s="99" t="s">
        <v>110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 t="shared" si="35"/>
        <v>0</v>
      </c>
    </row>
    <row r="85" spans="1:36" ht="15.75" x14ac:dyDescent="0.25">
      <c r="A85" s="306"/>
      <c r="B85" s="296"/>
      <c r="C85" s="99" t="s">
        <v>111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 t="shared" si="35"/>
        <v>0</v>
      </c>
    </row>
    <row r="86" spans="1:36" ht="15.75" x14ac:dyDescent="0.25">
      <c r="A86" s="306"/>
      <c r="B86" s="296"/>
      <c r="C86" s="99" t="s">
        <v>112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 t="shared" si="35"/>
        <v>0</v>
      </c>
    </row>
    <row r="87" spans="1:36" ht="15.75" x14ac:dyDescent="0.25">
      <c r="A87" s="306"/>
      <c r="B87" s="296"/>
      <c r="C87" s="99" t="s">
        <v>113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 t="shared" si="35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 t="shared" si="35"/>
        <v>0</v>
      </c>
    </row>
    <row r="89" spans="1:36" ht="18.75" x14ac:dyDescent="0.25">
      <c r="A89" s="306"/>
      <c r="B89" s="297" t="s">
        <v>72</v>
      </c>
      <c r="C89" s="298"/>
      <c r="D89" s="271">
        <f>SUM(D74:D85,D88)</f>
        <v>0</v>
      </c>
      <c r="E89" s="271">
        <f t="shared" ref="E89:AH89" si="36">SUM(E74:E85,E88)</f>
        <v>0</v>
      </c>
      <c r="F89" s="271">
        <f t="shared" si="36"/>
        <v>0</v>
      </c>
      <c r="G89" s="271">
        <f t="shared" si="36"/>
        <v>0</v>
      </c>
      <c r="H89" s="271">
        <f t="shared" si="36"/>
        <v>0</v>
      </c>
      <c r="I89" s="271">
        <f t="shared" si="36"/>
        <v>0</v>
      </c>
      <c r="J89" s="271">
        <f t="shared" si="36"/>
        <v>0</v>
      </c>
      <c r="K89" s="271">
        <f t="shared" si="36"/>
        <v>0</v>
      </c>
      <c r="L89" s="271">
        <f t="shared" si="36"/>
        <v>0</v>
      </c>
      <c r="M89" s="271">
        <f t="shared" si="36"/>
        <v>0</v>
      </c>
      <c r="N89" s="271">
        <f t="shared" si="36"/>
        <v>0</v>
      </c>
      <c r="O89" s="271">
        <f t="shared" si="36"/>
        <v>0</v>
      </c>
      <c r="P89" s="271">
        <f t="shared" si="36"/>
        <v>0</v>
      </c>
      <c r="Q89" s="271">
        <f t="shared" si="36"/>
        <v>0</v>
      </c>
      <c r="R89" s="271">
        <f t="shared" si="36"/>
        <v>0</v>
      </c>
      <c r="S89" s="271">
        <f t="shared" si="36"/>
        <v>0</v>
      </c>
      <c r="T89" s="271">
        <f t="shared" si="36"/>
        <v>0</v>
      </c>
      <c r="U89" s="271">
        <f t="shared" si="36"/>
        <v>0</v>
      </c>
      <c r="V89" s="271">
        <f t="shared" si="36"/>
        <v>0</v>
      </c>
      <c r="W89" s="271">
        <f t="shared" si="36"/>
        <v>0</v>
      </c>
      <c r="X89" s="271">
        <f t="shared" si="36"/>
        <v>0</v>
      </c>
      <c r="Y89" s="271">
        <f t="shared" si="36"/>
        <v>0</v>
      </c>
      <c r="Z89" s="271">
        <f t="shared" si="36"/>
        <v>0</v>
      </c>
      <c r="AA89" s="271">
        <f t="shared" si="36"/>
        <v>0</v>
      </c>
      <c r="AB89" s="271">
        <f t="shared" si="36"/>
        <v>0</v>
      </c>
      <c r="AC89" s="271">
        <f t="shared" si="36"/>
        <v>0</v>
      </c>
      <c r="AD89" s="271">
        <f t="shared" si="36"/>
        <v>0</v>
      </c>
      <c r="AE89" s="271">
        <f t="shared" si="36"/>
        <v>0</v>
      </c>
      <c r="AF89" s="271">
        <f t="shared" si="36"/>
        <v>0</v>
      </c>
      <c r="AG89" s="271">
        <f t="shared" si="36"/>
        <v>0</v>
      </c>
      <c r="AH89" s="271">
        <f t="shared" si="36"/>
        <v>0</v>
      </c>
      <c r="AI89" s="150">
        <f t="shared" si="35"/>
        <v>0</v>
      </c>
    </row>
    <row r="90" spans="1:36" ht="18.75" x14ac:dyDescent="0.25">
      <c r="A90" s="306"/>
      <c r="B90" s="299" t="s">
        <v>71</v>
      </c>
      <c r="C90" s="300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 t="shared" si="35"/>
        <v>0</v>
      </c>
    </row>
    <row r="91" spans="1:36" ht="18.75" x14ac:dyDescent="0.25">
      <c r="A91" s="306"/>
      <c r="B91" s="301" t="s">
        <v>115</v>
      </c>
      <c r="C91" s="302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 t="shared" si="35"/>
        <v>9900</v>
      </c>
    </row>
    <row r="92" spans="1:36" ht="18.75" x14ac:dyDescent="0.25">
      <c r="A92" s="306"/>
      <c r="B92" s="301" t="s">
        <v>125</v>
      </c>
      <c r="C92" s="302"/>
      <c r="D92" s="104">
        <f t="shared" ref="D92:E92" si="37">D91-D90</f>
        <v>450</v>
      </c>
      <c r="E92" s="104">
        <f t="shared" si="37"/>
        <v>450</v>
      </c>
      <c r="F92" s="104"/>
      <c r="G92" s="104"/>
      <c r="H92" s="104">
        <f t="shared" ref="H92:AD92" si="38">H91-H90</f>
        <v>450</v>
      </c>
      <c r="I92" s="104">
        <f t="shared" si="38"/>
        <v>450</v>
      </c>
      <c r="J92" s="104">
        <f t="shared" si="38"/>
        <v>450</v>
      </c>
      <c r="K92" s="104">
        <f t="shared" si="38"/>
        <v>450</v>
      </c>
      <c r="L92" s="104">
        <f t="shared" si="38"/>
        <v>450</v>
      </c>
      <c r="M92" s="104"/>
      <c r="N92" s="104"/>
      <c r="O92" s="104">
        <f t="shared" si="38"/>
        <v>450</v>
      </c>
      <c r="P92" s="104">
        <f t="shared" si="38"/>
        <v>450</v>
      </c>
      <c r="Q92" s="104">
        <f t="shared" si="38"/>
        <v>450</v>
      </c>
      <c r="R92" s="104">
        <f t="shared" si="38"/>
        <v>450</v>
      </c>
      <c r="S92" s="104">
        <f t="shared" si="38"/>
        <v>450</v>
      </c>
      <c r="T92" s="104"/>
      <c r="U92" s="104"/>
      <c r="V92" s="104">
        <f t="shared" si="38"/>
        <v>450</v>
      </c>
      <c r="W92" s="104">
        <f t="shared" si="38"/>
        <v>450</v>
      </c>
      <c r="X92" s="104">
        <f t="shared" si="38"/>
        <v>450</v>
      </c>
      <c r="Y92" s="104">
        <f t="shared" si="38"/>
        <v>450</v>
      </c>
      <c r="Z92" s="104">
        <f t="shared" si="38"/>
        <v>450</v>
      </c>
      <c r="AA92" s="104"/>
      <c r="AB92" s="104"/>
      <c r="AC92" s="104">
        <f t="shared" si="38"/>
        <v>450</v>
      </c>
      <c r="AD92" s="104">
        <f t="shared" si="38"/>
        <v>450</v>
      </c>
      <c r="AE92" s="104">
        <f t="shared" ref="AE92:AG92" si="39">AE91-AE90</f>
        <v>450</v>
      </c>
      <c r="AF92" s="104">
        <f t="shared" si="39"/>
        <v>450</v>
      </c>
      <c r="AG92" s="104">
        <f t="shared" si="39"/>
        <v>450</v>
      </c>
      <c r="AH92" s="104"/>
      <c r="AI92" s="153">
        <f t="shared" si="35"/>
        <v>9900</v>
      </c>
    </row>
    <row r="93" spans="1:36" ht="18.75" x14ac:dyDescent="0.25">
      <c r="A93" s="306"/>
      <c r="B93" s="301" t="s">
        <v>197</v>
      </c>
      <c r="C93" s="302"/>
      <c r="D93" s="104">
        <f t="shared" ref="D93:E93" si="40">D91-D89</f>
        <v>450</v>
      </c>
      <c r="E93" s="104">
        <f t="shared" si="40"/>
        <v>450</v>
      </c>
      <c r="F93" s="104"/>
      <c r="G93" s="104"/>
      <c r="H93" s="104">
        <f t="shared" ref="H93:AD93" si="41">H91-H89</f>
        <v>450</v>
      </c>
      <c r="I93" s="104">
        <f t="shared" si="41"/>
        <v>450</v>
      </c>
      <c r="J93" s="104">
        <f t="shared" si="41"/>
        <v>450</v>
      </c>
      <c r="K93" s="104">
        <f t="shared" si="41"/>
        <v>450</v>
      </c>
      <c r="L93" s="104">
        <f t="shared" si="41"/>
        <v>450</v>
      </c>
      <c r="M93" s="104"/>
      <c r="N93" s="104"/>
      <c r="O93" s="104">
        <f t="shared" si="41"/>
        <v>450</v>
      </c>
      <c r="P93" s="104">
        <f t="shared" si="41"/>
        <v>450</v>
      </c>
      <c r="Q93" s="104">
        <f t="shared" si="41"/>
        <v>450</v>
      </c>
      <c r="R93" s="104">
        <f t="shared" si="41"/>
        <v>450</v>
      </c>
      <c r="S93" s="104">
        <f t="shared" si="41"/>
        <v>450</v>
      </c>
      <c r="T93" s="104"/>
      <c r="U93" s="104"/>
      <c r="V93" s="104">
        <f t="shared" si="41"/>
        <v>450</v>
      </c>
      <c r="W93" s="104">
        <f t="shared" si="41"/>
        <v>450</v>
      </c>
      <c r="X93" s="104">
        <f t="shared" si="41"/>
        <v>450</v>
      </c>
      <c r="Y93" s="104">
        <f t="shared" si="41"/>
        <v>450</v>
      </c>
      <c r="Z93" s="104">
        <f t="shared" si="41"/>
        <v>450</v>
      </c>
      <c r="AA93" s="104"/>
      <c r="AB93" s="104"/>
      <c r="AC93" s="104">
        <f t="shared" si="41"/>
        <v>450</v>
      </c>
      <c r="AD93" s="104">
        <f t="shared" si="41"/>
        <v>450</v>
      </c>
      <c r="AE93" s="104">
        <f t="shared" ref="AE93:AG93" si="42">AE91-AE89</f>
        <v>450</v>
      </c>
      <c r="AF93" s="104">
        <f t="shared" si="42"/>
        <v>450</v>
      </c>
      <c r="AG93" s="104">
        <f t="shared" si="42"/>
        <v>450</v>
      </c>
      <c r="AH93" s="104"/>
      <c r="AI93" s="153">
        <f>SUM(D93:AH93)</f>
        <v>9900</v>
      </c>
    </row>
    <row r="94" spans="1:36" ht="16.5" thickBot="1" x14ac:dyDescent="0.3">
      <c r="A94" s="306"/>
      <c r="B94" s="303" t="s">
        <v>116</v>
      </c>
      <c r="C94" s="304"/>
      <c r="D94" s="104">
        <f t="shared" ref="D94:E94" si="43">D75+D77+D79+D81+D83+D85</f>
        <v>0</v>
      </c>
      <c r="E94" s="104">
        <f t="shared" si="43"/>
        <v>0</v>
      </c>
      <c r="F94" s="104"/>
      <c r="G94" s="104"/>
      <c r="H94" s="104">
        <f t="shared" ref="H94:AD94" si="44">H75+H77+H79+H81+H83+H85</f>
        <v>0</v>
      </c>
      <c r="I94" s="104">
        <f t="shared" si="44"/>
        <v>0</v>
      </c>
      <c r="J94" s="104">
        <f t="shared" si="44"/>
        <v>0</v>
      </c>
      <c r="K94" s="104">
        <f t="shared" si="44"/>
        <v>0</v>
      </c>
      <c r="L94" s="104">
        <f t="shared" si="44"/>
        <v>0</v>
      </c>
      <c r="M94" s="104"/>
      <c r="N94" s="104"/>
      <c r="O94" s="104">
        <f t="shared" si="44"/>
        <v>0</v>
      </c>
      <c r="P94" s="104">
        <f t="shared" si="44"/>
        <v>0</v>
      </c>
      <c r="Q94" s="104">
        <f t="shared" si="44"/>
        <v>0</v>
      </c>
      <c r="R94" s="104">
        <f t="shared" si="44"/>
        <v>0</v>
      </c>
      <c r="S94" s="104">
        <f t="shared" si="44"/>
        <v>0</v>
      </c>
      <c r="T94" s="104"/>
      <c r="U94" s="104"/>
      <c r="V94" s="104">
        <f t="shared" si="44"/>
        <v>0</v>
      </c>
      <c r="W94" s="104">
        <f t="shared" si="44"/>
        <v>0</v>
      </c>
      <c r="X94" s="104">
        <f t="shared" si="44"/>
        <v>0</v>
      </c>
      <c r="Y94" s="104">
        <f t="shared" si="44"/>
        <v>0</v>
      </c>
      <c r="Z94" s="104">
        <f t="shared" si="44"/>
        <v>0</v>
      </c>
      <c r="AA94" s="104"/>
      <c r="AB94" s="104"/>
      <c r="AC94" s="104">
        <f t="shared" si="44"/>
        <v>0</v>
      </c>
      <c r="AD94" s="104">
        <f t="shared" si="44"/>
        <v>0</v>
      </c>
      <c r="AE94" s="104">
        <f t="shared" ref="AE94:AG94" si="45">AE75+AE77+AE79+AE81+AE83+AE85</f>
        <v>0</v>
      </c>
      <c r="AF94" s="104">
        <f t="shared" si="45"/>
        <v>0</v>
      </c>
      <c r="AG94" s="104">
        <f t="shared" si="45"/>
        <v>0</v>
      </c>
      <c r="AH94" s="104"/>
      <c r="AI94" s="149">
        <f t="shared" si="35"/>
        <v>0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35" ht="15.75" x14ac:dyDescent="0.25">
      <c r="A98" s="292"/>
      <c r="B98" s="296"/>
      <c r="C98" s="99" t="s">
        <v>103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35" ht="15.75" x14ac:dyDescent="0.25">
      <c r="A99" s="292"/>
      <c r="B99" s="296"/>
      <c r="C99" s="99" t="s">
        <v>117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 t="shared" ref="AI99:AI117" si="46">SUM(D99:AH99)</f>
        <v>0</v>
      </c>
    </row>
    <row r="100" spans="1:35" ht="15.75" x14ac:dyDescent="0.25">
      <c r="A100" s="292"/>
      <c r="B100" s="296"/>
      <c r="C100" s="99" t="s">
        <v>118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 t="shared" si="46"/>
        <v>0</v>
      </c>
    </row>
    <row r="101" spans="1:35" ht="15.75" x14ac:dyDescent="0.25">
      <c r="A101" s="292"/>
      <c r="B101" s="296"/>
      <c r="C101" s="99" t="s">
        <v>104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 t="shared" si="46"/>
        <v>0</v>
      </c>
    </row>
    <row r="102" spans="1:35" ht="15.75" x14ac:dyDescent="0.25">
      <c r="A102" s="292"/>
      <c r="B102" s="296"/>
      <c r="C102" s="99" t="s">
        <v>105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 t="shared" si="46"/>
        <v>0</v>
      </c>
    </row>
    <row r="103" spans="1:35" ht="15.75" x14ac:dyDescent="0.25">
      <c r="A103" s="292"/>
      <c r="B103" s="296"/>
      <c r="C103" s="99" t="s">
        <v>106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 t="shared" si="46"/>
        <v>0</v>
      </c>
    </row>
    <row r="104" spans="1:35" ht="15.75" x14ac:dyDescent="0.25">
      <c r="A104" s="292"/>
      <c r="B104" s="296"/>
      <c r="C104" s="99" t="s">
        <v>107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 t="shared" si="46"/>
        <v>0</v>
      </c>
    </row>
    <row r="105" spans="1:35" ht="15.75" x14ac:dyDescent="0.25">
      <c r="A105" s="292"/>
      <c r="B105" s="296"/>
      <c r="C105" s="99" t="s">
        <v>108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 t="shared" si="46"/>
        <v>0</v>
      </c>
    </row>
    <row r="106" spans="1:35" ht="15.75" x14ac:dyDescent="0.25">
      <c r="A106" s="292"/>
      <c r="B106" s="296"/>
      <c r="C106" s="99" t="s">
        <v>109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 t="shared" si="46"/>
        <v>0</v>
      </c>
    </row>
    <row r="107" spans="1:35" ht="15.75" x14ac:dyDescent="0.25">
      <c r="A107" s="292"/>
      <c r="B107" s="296"/>
      <c r="C107" s="99" t="s">
        <v>110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 t="shared" si="46"/>
        <v>0</v>
      </c>
    </row>
    <row r="108" spans="1:35" ht="15.75" x14ac:dyDescent="0.25">
      <c r="A108" s="292"/>
      <c r="B108" s="296"/>
      <c r="C108" s="99" t="s">
        <v>111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 t="shared" si="46"/>
        <v>0</v>
      </c>
    </row>
    <row r="109" spans="1:35" ht="15.75" x14ac:dyDescent="0.25">
      <c r="A109" s="292"/>
      <c r="B109" s="296"/>
      <c r="C109" s="99" t="s">
        <v>112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 t="shared" si="46"/>
        <v>0</v>
      </c>
    </row>
    <row r="110" spans="1:35" ht="15.75" x14ac:dyDescent="0.25">
      <c r="A110" s="292"/>
      <c r="B110" s="296"/>
      <c r="C110" s="99" t="s">
        <v>113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 t="shared" si="46"/>
        <v>0</v>
      </c>
    </row>
    <row r="111" spans="1:35" ht="16.5" thickBot="1" x14ac:dyDescent="0.3">
      <c r="A111" s="292"/>
      <c r="B111" s="296"/>
      <c r="C111" s="100" t="s">
        <v>114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 t="shared" si="46"/>
        <v>0</v>
      </c>
    </row>
    <row r="112" spans="1:35" ht="18.75" x14ac:dyDescent="0.25">
      <c r="A112" s="292"/>
      <c r="B112" s="297" t="s">
        <v>72</v>
      </c>
      <c r="C112" s="298"/>
      <c r="D112" s="271">
        <f>SUM(D97:D108,D111)</f>
        <v>0</v>
      </c>
      <c r="E112" s="271">
        <f t="shared" ref="E112:AH112" si="47">SUM(E97:E108,E111)</f>
        <v>0</v>
      </c>
      <c r="F112" s="271">
        <f t="shared" si="47"/>
        <v>0</v>
      </c>
      <c r="G112" s="271">
        <f t="shared" si="47"/>
        <v>0</v>
      </c>
      <c r="H112" s="271">
        <f t="shared" si="47"/>
        <v>0</v>
      </c>
      <c r="I112" s="271">
        <f t="shared" si="47"/>
        <v>0</v>
      </c>
      <c r="J112" s="271">
        <f t="shared" si="47"/>
        <v>0</v>
      </c>
      <c r="K112" s="271">
        <f t="shared" si="47"/>
        <v>0</v>
      </c>
      <c r="L112" s="271">
        <f t="shared" si="47"/>
        <v>0</v>
      </c>
      <c r="M112" s="271">
        <f t="shared" si="47"/>
        <v>0</v>
      </c>
      <c r="N112" s="271">
        <f t="shared" si="47"/>
        <v>0</v>
      </c>
      <c r="O112" s="271">
        <f t="shared" si="47"/>
        <v>0</v>
      </c>
      <c r="P112" s="271">
        <f t="shared" si="47"/>
        <v>0</v>
      </c>
      <c r="Q112" s="271">
        <f t="shared" si="47"/>
        <v>0</v>
      </c>
      <c r="R112" s="271">
        <f t="shared" si="47"/>
        <v>0</v>
      </c>
      <c r="S112" s="271">
        <f t="shared" si="47"/>
        <v>0</v>
      </c>
      <c r="T112" s="271">
        <f t="shared" si="47"/>
        <v>0</v>
      </c>
      <c r="U112" s="271">
        <f t="shared" si="47"/>
        <v>0</v>
      </c>
      <c r="V112" s="271">
        <f t="shared" si="47"/>
        <v>0</v>
      </c>
      <c r="W112" s="271">
        <f t="shared" si="47"/>
        <v>0</v>
      </c>
      <c r="X112" s="271">
        <f t="shared" si="47"/>
        <v>0</v>
      </c>
      <c r="Y112" s="271">
        <f t="shared" si="47"/>
        <v>0</v>
      </c>
      <c r="Z112" s="271">
        <f t="shared" si="47"/>
        <v>0</v>
      </c>
      <c r="AA112" s="271">
        <f t="shared" si="47"/>
        <v>0</v>
      </c>
      <c r="AB112" s="271">
        <f t="shared" si="47"/>
        <v>0</v>
      </c>
      <c r="AC112" s="271">
        <f t="shared" si="47"/>
        <v>0</v>
      </c>
      <c r="AD112" s="271">
        <f t="shared" si="47"/>
        <v>0</v>
      </c>
      <c r="AE112" s="271">
        <f t="shared" si="47"/>
        <v>0</v>
      </c>
      <c r="AF112" s="271">
        <f t="shared" si="47"/>
        <v>0</v>
      </c>
      <c r="AG112" s="271">
        <f t="shared" si="47"/>
        <v>0</v>
      </c>
      <c r="AH112" s="271">
        <f t="shared" si="47"/>
        <v>0</v>
      </c>
      <c r="AI112" s="150">
        <f t="shared" si="46"/>
        <v>0</v>
      </c>
    </row>
    <row r="113" spans="1:36" ht="18.75" x14ac:dyDescent="0.25">
      <c r="A113" s="292"/>
      <c r="B113" s="299" t="s">
        <v>71</v>
      </c>
      <c r="C113" s="300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 t="shared" si="46"/>
        <v>0</v>
      </c>
    </row>
    <row r="114" spans="1:36" ht="18.75" x14ac:dyDescent="0.25">
      <c r="A114" s="292"/>
      <c r="B114" s="301" t="s">
        <v>115</v>
      </c>
      <c r="C114" s="302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 t="shared" si="46"/>
        <v>8800</v>
      </c>
    </row>
    <row r="115" spans="1:36" ht="18.75" x14ac:dyDescent="0.25">
      <c r="A115" s="292"/>
      <c r="B115" s="301" t="s">
        <v>125</v>
      </c>
      <c r="C115" s="302"/>
      <c r="D115" s="104">
        <f>D114-D113</f>
        <v>400</v>
      </c>
      <c r="E115" s="104">
        <f t="shared" ref="E115" si="48">E114-E113</f>
        <v>400</v>
      </c>
      <c r="F115" s="104"/>
      <c r="G115" s="104"/>
      <c r="H115" s="104">
        <f t="shared" ref="H115:AD115" si="49">H114-H113</f>
        <v>400</v>
      </c>
      <c r="I115" s="104">
        <f t="shared" si="49"/>
        <v>400</v>
      </c>
      <c r="J115" s="104">
        <f t="shared" si="49"/>
        <v>400</v>
      </c>
      <c r="K115" s="104">
        <f t="shared" si="49"/>
        <v>400</v>
      </c>
      <c r="L115" s="104">
        <f t="shared" si="49"/>
        <v>400</v>
      </c>
      <c r="M115" s="104"/>
      <c r="N115" s="104"/>
      <c r="O115" s="104">
        <f t="shared" si="49"/>
        <v>400</v>
      </c>
      <c r="P115" s="104">
        <f t="shared" si="49"/>
        <v>400</v>
      </c>
      <c r="Q115" s="104">
        <f t="shared" si="49"/>
        <v>400</v>
      </c>
      <c r="R115" s="104">
        <f t="shared" si="49"/>
        <v>400</v>
      </c>
      <c r="S115" s="104">
        <f t="shared" si="49"/>
        <v>400</v>
      </c>
      <c r="T115" s="104"/>
      <c r="U115" s="104"/>
      <c r="V115" s="104">
        <f t="shared" si="49"/>
        <v>400</v>
      </c>
      <c r="W115" s="104">
        <f t="shared" si="49"/>
        <v>400</v>
      </c>
      <c r="X115" s="104">
        <f t="shared" si="49"/>
        <v>400</v>
      </c>
      <c r="Y115" s="104">
        <f t="shared" si="49"/>
        <v>400</v>
      </c>
      <c r="Z115" s="104">
        <f t="shared" si="49"/>
        <v>400</v>
      </c>
      <c r="AA115" s="104"/>
      <c r="AB115" s="104"/>
      <c r="AC115" s="104">
        <f t="shared" si="49"/>
        <v>400</v>
      </c>
      <c r="AD115" s="104">
        <f t="shared" si="49"/>
        <v>400</v>
      </c>
      <c r="AE115" s="104">
        <f t="shared" ref="AE115:AG115" si="50">AE114-AE113</f>
        <v>400</v>
      </c>
      <c r="AF115" s="104">
        <f t="shared" si="50"/>
        <v>400</v>
      </c>
      <c r="AG115" s="104">
        <f t="shared" si="50"/>
        <v>400</v>
      </c>
      <c r="AH115" s="104"/>
      <c r="AI115" s="153">
        <f t="shared" si="46"/>
        <v>8800</v>
      </c>
    </row>
    <row r="116" spans="1:36" ht="18.75" x14ac:dyDescent="0.25">
      <c r="A116" s="292"/>
      <c r="B116" s="301" t="s">
        <v>197</v>
      </c>
      <c r="C116" s="302"/>
      <c r="D116" s="104">
        <f>D114-D112</f>
        <v>400</v>
      </c>
      <c r="E116" s="104">
        <f t="shared" ref="E116" si="51">E114-E112</f>
        <v>400</v>
      </c>
      <c r="F116" s="104"/>
      <c r="G116" s="104"/>
      <c r="H116" s="104">
        <f t="shared" ref="H116:AD116" si="52">H114-H112</f>
        <v>400</v>
      </c>
      <c r="I116" s="104">
        <f t="shared" si="52"/>
        <v>400</v>
      </c>
      <c r="J116" s="104">
        <f t="shared" si="52"/>
        <v>400</v>
      </c>
      <c r="K116" s="104">
        <f t="shared" si="52"/>
        <v>400</v>
      </c>
      <c r="L116" s="104">
        <f t="shared" si="52"/>
        <v>400</v>
      </c>
      <c r="M116" s="104"/>
      <c r="N116" s="104"/>
      <c r="O116" s="104">
        <f t="shared" si="52"/>
        <v>400</v>
      </c>
      <c r="P116" s="104">
        <f t="shared" si="52"/>
        <v>400</v>
      </c>
      <c r="Q116" s="104">
        <f t="shared" si="52"/>
        <v>400</v>
      </c>
      <c r="R116" s="104">
        <f t="shared" si="52"/>
        <v>400</v>
      </c>
      <c r="S116" s="104">
        <f t="shared" si="52"/>
        <v>400</v>
      </c>
      <c r="T116" s="104"/>
      <c r="U116" s="104"/>
      <c r="V116" s="104">
        <f t="shared" si="52"/>
        <v>400</v>
      </c>
      <c r="W116" s="104">
        <f t="shared" si="52"/>
        <v>400</v>
      </c>
      <c r="X116" s="104">
        <f t="shared" si="52"/>
        <v>400</v>
      </c>
      <c r="Y116" s="104">
        <f t="shared" si="52"/>
        <v>400</v>
      </c>
      <c r="Z116" s="104">
        <f t="shared" si="52"/>
        <v>400</v>
      </c>
      <c r="AA116" s="104"/>
      <c r="AB116" s="104"/>
      <c r="AC116" s="104">
        <f t="shared" si="52"/>
        <v>400</v>
      </c>
      <c r="AD116" s="104">
        <f t="shared" si="52"/>
        <v>400</v>
      </c>
      <c r="AE116" s="104">
        <f t="shared" ref="AE116:AG116" si="53">AE114-AE112</f>
        <v>400</v>
      </c>
      <c r="AF116" s="104">
        <f t="shared" si="53"/>
        <v>400</v>
      </c>
      <c r="AG116" s="104">
        <f t="shared" si="53"/>
        <v>400</v>
      </c>
      <c r="AH116" s="104"/>
      <c r="AI116" s="153">
        <f>SUM(D116:AH116)</f>
        <v>8800</v>
      </c>
    </row>
    <row r="117" spans="1:36" ht="16.5" thickBot="1" x14ac:dyDescent="0.3">
      <c r="A117" s="292"/>
      <c r="B117" s="303" t="s">
        <v>116</v>
      </c>
      <c r="C117" s="304"/>
      <c r="D117" s="104">
        <f>D98+D100+D102+D104+D106+D108</f>
        <v>0</v>
      </c>
      <c r="E117" s="104">
        <f t="shared" ref="E117" si="54">E98+E100+E102+E104+E106+E108</f>
        <v>0</v>
      </c>
      <c r="F117" s="104"/>
      <c r="G117" s="104"/>
      <c r="H117" s="104">
        <f t="shared" ref="H117:AD117" si="55">H98+H100+H102+H104+H106+H108</f>
        <v>0</v>
      </c>
      <c r="I117" s="104">
        <f t="shared" si="55"/>
        <v>0</v>
      </c>
      <c r="J117" s="104">
        <f t="shared" si="55"/>
        <v>0</v>
      </c>
      <c r="K117" s="104">
        <f t="shared" si="55"/>
        <v>0</v>
      </c>
      <c r="L117" s="104">
        <f t="shared" si="55"/>
        <v>0</v>
      </c>
      <c r="M117" s="104"/>
      <c r="N117" s="104"/>
      <c r="O117" s="104">
        <f t="shared" si="55"/>
        <v>0</v>
      </c>
      <c r="P117" s="104">
        <f t="shared" si="55"/>
        <v>0</v>
      </c>
      <c r="Q117" s="104">
        <f t="shared" si="55"/>
        <v>0</v>
      </c>
      <c r="R117" s="104">
        <f t="shared" si="55"/>
        <v>0</v>
      </c>
      <c r="S117" s="104">
        <f t="shared" si="55"/>
        <v>0</v>
      </c>
      <c r="T117" s="104"/>
      <c r="U117" s="104"/>
      <c r="V117" s="104">
        <f t="shared" si="55"/>
        <v>0</v>
      </c>
      <c r="W117" s="104">
        <f t="shared" si="55"/>
        <v>0</v>
      </c>
      <c r="X117" s="104">
        <f t="shared" si="55"/>
        <v>0</v>
      </c>
      <c r="Y117" s="104">
        <f t="shared" si="55"/>
        <v>0</v>
      </c>
      <c r="Z117" s="104">
        <f t="shared" si="55"/>
        <v>0</v>
      </c>
      <c r="AA117" s="104"/>
      <c r="AB117" s="104"/>
      <c r="AC117" s="104">
        <f t="shared" si="55"/>
        <v>0</v>
      </c>
      <c r="AD117" s="104">
        <f t="shared" si="55"/>
        <v>0</v>
      </c>
      <c r="AE117" s="104">
        <f t="shared" ref="AE117:AG117" si="56">AE98+AE100+AE102+AE104+AE106+AE108</f>
        <v>0</v>
      </c>
      <c r="AF117" s="104">
        <f t="shared" si="56"/>
        <v>0</v>
      </c>
      <c r="AG117" s="104">
        <f t="shared" si="56"/>
        <v>0</v>
      </c>
      <c r="AH117" s="104"/>
      <c r="AI117" s="149">
        <f t="shared" si="46"/>
        <v>0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180</v>
      </c>
      <c r="B119" s="310" t="s">
        <v>2</v>
      </c>
      <c r="C119" s="31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36" ht="15.75" x14ac:dyDescent="0.25">
      <c r="A121" s="306"/>
      <c r="B121" s="296"/>
      <c r="C121" s="99" t="s">
        <v>103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36" ht="15.75" x14ac:dyDescent="0.25">
      <c r="A122" s="306"/>
      <c r="B122" s="296"/>
      <c r="C122" s="99" t="s">
        <v>117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36" ht="15.75" x14ac:dyDescent="0.25">
      <c r="A123" s="306"/>
      <c r="B123" s="296"/>
      <c r="C123" s="99" t="s">
        <v>118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 t="shared" ref="AI123:AI140" si="57">SUM(D123:AH123)</f>
        <v>0</v>
      </c>
    </row>
    <row r="124" spans="1:36" ht="15.75" x14ac:dyDescent="0.25">
      <c r="A124" s="306"/>
      <c r="B124" s="296"/>
      <c r="C124" s="99" t="s">
        <v>104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 t="shared" si="57"/>
        <v>0</v>
      </c>
    </row>
    <row r="125" spans="1:36" ht="15.75" x14ac:dyDescent="0.25">
      <c r="A125" s="306"/>
      <c r="B125" s="296"/>
      <c r="C125" s="99" t="s">
        <v>105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 t="shared" si="57"/>
        <v>0</v>
      </c>
    </row>
    <row r="126" spans="1:36" ht="15.75" x14ac:dyDescent="0.25">
      <c r="A126" s="306"/>
      <c r="B126" s="296"/>
      <c r="C126" s="99" t="s">
        <v>106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 t="shared" si="57"/>
        <v>0</v>
      </c>
    </row>
    <row r="127" spans="1:36" ht="15.75" x14ac:dyDescent="0.25">
      <c r="A127" s="306"/>
      <c r="B127" s="296"/>
      <c r="C127" s="99" t="s">
        <v>107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 t="shared" si="57"/>
        <v>0</v>
      </c>
    </row>
    <row r="128" spans="1:36" ht="15.75" x14ac:dyDescent="0.25">
      <c r="A128" s="306"/>
      <c r="B128" s="296"/>
      <c r="C128" s="99" t="s">
        <v>108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 t="shared" si="57"/>
        <v>0</v>
      </c>
    </row>
    <row r="129" spans="1:39" ht="15.75" x14ac:dyDescent="0.25">
      <c r="A129" s="306"/>
      <c r="B129" s="296"/>
      <c r="C129" s="99" t="s">
        <v>109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 t="shared" si="57"/>
        <v>0</v>
      </c>
    </row>
    <row r="130" spans="1:39" ht="15.75" x14ac:dyDescent="0.25">
      <c r="A130" s="306"/>
      <c r="B130" s="296"/>
      <c r="C130" s="99" t="s">
        <v>110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 t="shared" si="57"/>
        <v>0</v>
      </c>
    </row>
    <row r="131" spans="1:39" ht="15.75" x14ac:dyDescent="0.25">
      <c r="A131" s="306"/>
      <c r="B131" s="296"/>
      <c r="C131" s="99" t="s">
        <v>111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 t="shared" si="57"/>
        <v>0</v>
      </c>
    </row>
    <row r="132" spans="1:39" ht="15.75" x14ac:dyDescent="0.25">
      <c r="A132" s="306"/>
      <c r="B132" s="296"/>
      <c r="C132" s="99" t="s">
        <v>112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 t="shared" si="57"/>
        <v>0</v>
      </c>
    </row>
    <row r="133" spans="1:39" ht="15.75" x14ac:dyDescent="0.25">
      <c r="A133" s="306"/>
      <c r="B133" s="296"/>
      <c r="C133" s="99" t="s">
        <v>113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 t="shared" si="57"/>
        <v>0</v>
      </c>
    </row>
    <row r="134" spans="1:39" ht="16.5" thickBot="1" x14ac:dyDescent="0.3">
      <c r="A134" s="306"/>
      <c r="B134" s="296"/>
      <c r="C134" s="100" t="s">
        <v>114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 t="shared" si="57"/>
        <v>0</v>
      </c>
    </row>
    <row r="135" spans="1:39" ht="18.75" x14ac:dyDescent="0.25">
      <c r="A135" s="306"/>
      <c r="B135" s="297" t="s">
        <v>72</v>
      </c>
      <c r="C135" s="298"/>
      <c r="D135" s="271">
        <f>SUM(D120:D131,D134)</f>
        <v>0</v>
      </c>
      <c r="E135" s="271">
        <f t="shared" ref="E135:AH135" si="58">SUM(E120:E131,E134)</f>
        <v>0</v>
      </c>
      <c r="F135" s="271">
        <f t="shared" si="58"/>
        <v>0</v>
      </c>
      <c r="G135" s="271">
        <f t="shared" si="58"/>
        <v>0</v>
      </c>
      <c r="H135" s="271">
        <f t="shared" si="58"/>
        <v>0</v>
      </c>
      <c r="I135" s="271">
        <f t="shared" si="58"/>
        <v>0</v>
      </c>
      <c r="J135" s="271">
        <f t="shared" si="58"/>
        <v>0</v>
      </c>
      <c r="K135" s="271">
        <f t="shared" si="58"/>
        <v>0</v>
      </c>
      <c r="L135" s="271">
        <f t="shared" si="58"/>
        <v>0</v>
      </c>
      <c r="M135" s="271">
        <f t="shared" si="58"/>
        <v>0</v>
      </c>
      <c r="N135" s="271">
        <f t="shared" si="58"/>
        <v>0</v>
      </c>
      <c r="O135" s="271">
        <f t="shared" si="58"/>
        <v>0</v>
      </c>
      <c r="P135" s="271">
        <f t="shared" si="58"/>
        <v>0</v>
      </c>
      <c r="Q135" s="271">
        <f t="shared" si="58"/>
        <v>0</v>
      </c>
      <c r="R135" s="271">
        <f t="shared" si="58"/>
        <v>0</v>
      </c>
      <c r="S135" s="271">
        <f t="shared" si="58"/>
        <v>0</v>
      </c>
      <c r="T135" s="271">
        <f t="shared" si="58"/>
        <v>0</v>
      </c>
      <c r="U135" s="271">
        <f t="shared" si="58"/>
        <v>0</v>
      </c>
      <c r="V135" s="271">
        <f t="shared" si="58"/>
        <v>0</v>
      </c>
      <c r="W135" s="271">
        <f t="shared" si="58"/>
        <v>0</v>
      </c>
      <c r="X135" s="271">
        <f t="shared" si="58"/>
        <v>0</v>
      </c>
      <c r="Y135" s="271">
        <f t="shared" si="58"/>
        <v>0</v>
      </c>
      <c r="Z135" s="271">
        <f t="shared" si="58"/>
        <v>0</v>
      </c>
      <c r="AA135" s="271">
        <f t="shared" si="58"/>
        <v>0</v>
      </c>
      <c r="AB135" s="271">
        <f t="shared" si="58"/>
        <v>0</v>
      </c>
      <c r="AC135" s="271">
        <f t="shared" si="58"/>
        <v>0</v>
      </c>
      <c r="AD135" s="271">
        <f t="shared" si="58"/>
        <v>0</v>
      </c>
      <c r="AE135" s="271">
        <f t="shared" si="58"/>
        <v>0</v>
      </c>
      <c r="AF135" s="271">
        <f t="shared" si="58"/>
        <v>0</v>
      </c>
      <c r="AG135" s="271">
        <f t="shared" si="58"/>
        <v>0</v>
      </c>
      <c r="AH135" s="271">
        <f t="shared" si="58"/>
        <v>0</v>
      </c>
      <c r="AI135" s="150">
        <f t="shared" si="57"/>
        <v>0</v>
      </c>
      <c r="AM135">
        <v>2</v>
      </c>
    </row>
    <row r="136" spans="1:39" ht="18.75" x14ac:dyDescent="0.25">
      <c r="A136" s="306"/>
      <c r="B136" s="299" t="s">
        <v>71</v>
      </c>
      <c r="C136" s="300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 t="shared" si="57"/>
        <v>0</v>
      </c>
    </row>
    <row r="137" spans="1:39" ht="18.75" x14ac:dyDescent="0.25">
      <c r="A137" s="306"/>
      <c r="B137" s="301" t="s">
        <v>115</v>
      </c>
      <c r="C137" s="302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 t="shared" si="57"/>
        <v>8800</v>
      </c>
    </row>
    <row r="138" spans="1:39" ht="18.75" x14ac:dyDescent="0.25">
      <c r="A138" s="306"/>
      <c r="B138" s="301" t="s">
        <v>125</v>
      </c>
      <c r="C138" s="302"/>
      <c r="D138" s="104">
        <f t="shared" ref="D138:E138" si="59">D137-D136</f>
        <v>400</v>
      </c>
      <c r="E138" s="104">
        <f t="shared" si="59"/>
        <v>400</v>
      </c>
      <c r="F138" s="104"/>
      <c r="G138" s="104"/>
      <c r="H138" s="104">
        <f t="shared" ref="H138:AD138" si="60">H137-H136</f>
        <v>400</v>
      </c>
      <c r="I138" s="104">
        <f t="shared" si="60"/>
        <v>400</v>
      </c>
      <c r="J138" s="104">
        <f t="shared" si="60"/>
        <v>400</v>
      </c>
      <c r="K138" s="104">
        <f t="shared" si="60"/>
        <v>400</v>
      </c>
      <c r="L138" s="104">
        <f t="shared" si="60"/>
        <v>400</v>
      </c>
      <c r="M138" s="104"/>
      <c r="N138" s="104"/>
      <c r="O138" s="104">
        <f t="shared" si="60"/>
        <v>400</v>
      </c>
      <c r="P138" s="104">
        <f t="shared" si="60"/>
        <v>400</v>
      </c>
      <c r="Q138" s="104">
        <f t="shared" si="60"/>
        <v>400</v>
      </c>
      <c r="R138" s="104">
        <f t="shared" si="60"/>
        <v>400</v>
      </c>
      <c r="S138" s="104">
        <f t="shared" si="60"/>
        <v>400</v>
      </c>
      <c r="T138" s="104"/>
      <c r="U138" s="104"/>
      <c r="V138" s="104">
        <f t="shared" si="60"/>
        <v>400</v>
      </c>
      <c r="W138" s="104">
        <f t="shared" si="60"/>
        <v>400</v>
      </c>
      <c r="X138" s="104">
        <f t="shared" si="60"/>
        <v>400</v>
      </c>
      <c r="Y138" s="104">
        <f t="shared" si="60"/>
        <v>400</v>
      </c>
      <c r="Z138" s="104">
        <f t="shared" si="60"/>
        <v>400</v>
      </c>
      <c r="AA138" s="104"/>
      <c r="AB138" s="104"/>
      <c r="AC138" s="104">
        <f t="shared" si="60"/>
        <v>400</v>
      </c>
      <c r="AD138" s="104">
        <f t="shared" si="60"/>
        <v>400</v>
      </c>
      <c r="AE138" s="104">
        <f t="shared" ref="AE138:AG138" si="61">AE137-AE136</f>
        <v>400</v>
      </c>
      <c r="AF138" s="104">
        <f t="shared" si="61"/>
        <v>400</v>
      </c>
      <c r="AG138" s="104">
        <f t="shared" si="61"/>
        <v>400</v>
      </c>
      <c r="AH138" s="104"/>
      <c r="AI138" s="153">
        <f t="shared" si="57"/>
        <v>8800</v>
      </c>
    </row>
    <row r="139" spans="1:39" ht="18.75" x14ac:dyDescent="0.25">
      <c r="A139" s="306"/>
      <c r="B139" s="301" t="s">
        <v>197</v>
      </c>
      <c r="C139" s="302"/>
      <c r="D139" s="104">
        <f t="shared" ref="D139:E139" si="62">D137-D135</f>
        <v>400</v>
      </c>
      <c r="E139" s="104">
        <f t="shared" si="62"/>
        <v>400</v>
      </c>
      <c r="F139" s="104"/>
      <c r="G139" s="104"/>
      <c r="H139" s="104">
        <f t="shared" ref="H139:AD139" si="63">H137-H135</f>
        <v>400</v>
      </c>
      <c r="I139" s="104">
        <f t="shared" si="63"/>
        <v>400</v>
      </c>
      <c r="J139" s="104">
        <f t="shared" si="63"/>
        <v>400</v>
      </c>
      <c r="K139" s="104">
        <f t="shared" si="63"/>
        <v>400</v>
      </c>
      <c r="L139" s="104">
        <f t="shared" si="63"/>
        <v>400</v>
      </c>
      <c r="M139" s="104"/>
      <c r="N139" s="104"/>
      <c r="O139" s="104">
        <f t="shared" si="63"/>
        <v>400</v>
      </c>
      <c r="P139" s="104">
        <f t="shared" si="63"/>
        <v>400</v>
      </c>
      <c r="Q139" s="104">
        <f t="shared" si="63"/>
        <v>400</v>
      </c>
      <c r="R139" s="104">
        <f t="shared" si="63"/>
        <v>400</v>
      </c>
      <c r="S139" s="104">
        <f t="shared" si="63"/>
        <v>400</v>
      </c>
      <c r="T139" s="104"/>
      <c r="U139" s="104"/>
      <c r="V139" s="104">
        <f t="shared" si="63"/>
        <v>400</v>
      </c>
      <c r="W139" s="104">
        <f t="shared" si="63"/>
        <v>400</v>
      </c>
      <c r="X139" s="104">
        <f t="shared" si="63"/>
        <v>400</v>
      </c>
      <c r="Y139" s="104">
        <f t="shared" si="63"/>
        <v>400</v>
      </c>
      <c r="Z139" s="104">
        <f t="shared" si="63"/>
        <v>400</v>
      </c>
      <c r="AA139" s="104"/>
      <c r="AB139" s="104"/>
      <c r="AC139" s="104">
        <f t="shared" si="63"/>
        <v>400</v>
      </c>
      <c r="AD139" s="104">
        <f t="shared" si="63"/>
        <v>400</v>
      </c>
      <c r="AE139" s="104">
        <f t="shared" ref="AE139:AG139" si="64">AE137-AE135</f>
        <v>400</v>
      </c>
      <c r="AF139" s="104">
        <f t="shared" si="64"/>
        <v>400</v>
      </c>
      <c r="AG139" s="104">
        <f t="shared" si="64"/>
        <v>400</v>
      </c>
      <c r="AH139" s="104"/>
      <c r="AI139" s="153">
        <f>SUM(D139:AH139)</f>
        <v>8800</v>
      </c>
    </row>
    <row r="140" spans="1:39" ht="16.5" thickBot="1" x14ac:dyDescent="0.3">
      <c r="A140" s="306"/>
      <c r="B140" s="303" t="s">
        <v>116</v>
      </c>
      <c r="C140" s="304"/>
      <c r="D140" s="104">
        <f t="shared" ref="D140:E140" si="65">D121+D123+D125+D127+D129+D131</f>
        <v>0</v>
      </c>
      <c r="E140" s="104">
        <f t="shared" si="65"/>
        <v>0</v>
      </c>
      <c r="F140" s="104"/>
      <c r="G140" s="104"/>
      <c r="H140" s="104">
        <f t="shared" ref="H140:AD140" si="66">H121+H123+H125+H127+H129+H131</f>
        <v>0</v>
      </c>
      <c r="I140" s="104">
        <f t="shared" si="66"/>
        <v>0</v>
      </c>
      <c r="J140" s="104">
        <f t="shared" si="66"/>
        <v>0</v>
      </c>
      <c r="K140" s="104">
        <f t="shared" si="66"/>
        <v>0</v>
      </c>
      <c r="L140" s="104">
        <f t="shared" si="66"/>
        <v>0</v>
      </c>
      <c r="M140" s="104"/>
      <c r="N140" s="104"/>
      <c r="O140" s="104">
        <f t="shared" si="66"/>
        <v>0</v>
      </c>
      <c r="P140" s="104">
        <f t="shared" si="66"/>
        <v>0</v>
      </c>
      <c r="Q140" s="104">
        <f t="shared" si="66"/>
        <v>0</v>
      </c>
      <c r="R140" s="104">
        <f t="shared" si="66"/>
        <v>0</v>
      </c>
      <c r="S140" s="104">
        <f t="shared" si="66"/>
        <v>0</v>
      </c>
      <c r="T140" s="104"/>
      <c r="U140" s="104"/>
      <c r="V140" s="104">
        <f t="shared" si="66"/>
        <v>0</v>
      </c>
      <c r="W140" s="104">
        <f t="shared" si="66"/>
        <v>0</v>
      </c>
      <c r="X140" s="104">
        <f t="shared" si="66"/>
        <v>0</v>
      </c>
      <c r="Y140" s="104">
        <f t="shared" si="66"/>
        <v>0</v>
      </c>
      <c r="Z140" s="104">
        <f t="shared" si="66"/>
        <v>0</v>
      </c>
      <c r="AA140" s="104"/>
      <c r="AB140" s="104"/>
      <c r="AC140" s="104">
        <f t="shared" si="66"/>
        <v>0</v>
      </c>
      <c r="AD140" s="104">
        <f t="shared" si="66"/>
        <v>0</v>
      </c>
      <c r="AE140" s="104">
        <f t="shared" ref="AE140:AG140" si="67">AE121+AE123+AE125+AE127+AE129+AE131</f>
        <v>0</v>
      </c>
      <c r="AF140" s="104">
        <f t="shared" si="67"/>
        <v>0</v>
      </c>
      <c r="AG140" s="104">
        <f t="shared" si="67"/>
        <v>0</v>
      </c>
      <c r="AH140" s="104"/>
      <c r="AI140" s="149">
        <f t="shared" si="57"/>
        <v>0</v>
      </c>
    </row>
    <row r="141" spans="1:39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9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39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39" ht="15.75" x14ac:dyDescent="0.25">
      <c r="A144" s="292"/>
      <c r="B144" s="296"/>
      <c r="C144" s="99" t="s">
        <v>103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35" ht="15.75" x14ac:dyDescent="0.25">
      <c r="A145" s="292"/>
      <c r="B145" s="296"/>
      <c r="C145" s="99" t="s">
        <v>117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 t="shared" ref="AI145:AI163" si="68">SUM(D145:AH145)</f>
        <v>0</v>
      </c>
    </row>
    <row r="146" spans="1:35" ht="15.75" x14ac:dyDescent="0.25">
      <c r="A146" s="292"/>
      <c r="B146" s="296"/>
      <c r="C146" s="99" t="s">
        <v>118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 t="shared" si="68"/>
        <v>0</v>
      </c>
    </row>
    <row r="147" spans="1:35" ht="15.75" x14ac:dyDescent="0.25">
      <c r="A147" s="292"/>
      <c r="B147" s="296"/>
      <c r="C147" s="99" t="s">
        <v>104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 t="shared" si="68"/>
        <v>0</v>
      </c>
    </row>
    <row r="148" spans="1:35" ht="15.75" x14ac:dyDescent="0.25">
      <c r="A148" s="292"/>
      <c r="B148" s="296"/>
      <c r="C148" s="99" t="s">
        <v>105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 t="shared" si="68"/>
        <v>0</v>
      </c>
    </row>
    <row r="149" spans="1:35" ht="15.75" x14ac:dyDescent="0.25">
      <c r="A149" s="292"/>
      <c r="B149" s="296"/>
      <c r="C149" s="99" t="s">
        <v>106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 t="shared" si="68"/>
        <v>0</v>
      </c>
    </row>
    <row r="150" spans="1:35" ht="15.75" x14ac:dyDescent="0.25">
      <c r="A150" s="292"/>
      <c r="B150" s="296"/>
      <c r="C150" s="99" t="s">
        <v>107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 t="shared" si="68"/>
        <v>0</v>
      </c>
    </row>
    <row r="151" spans="1:35" ht="15.75" x14ac:dyDescent="0.25">
      <c r="A151" s="292"/>
      <c r="B151" s="296"/>
      <c r="C151" s="99" t="s">
        <v>108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 t="shared" si="68"/>
        <v>0</v>
      </c>
    </row>
    <row r="152" spans="1:35" ht="15.75" x14ac:dyDescent="0.25">
      <c r="A152" s="292"/>
      <c r="B152" s="296"/>
      <c r="C152" s="99" t="s">
        <v>109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 t="shared" si="68"/>
        <v>0</v>
      </c>
    </row>
    <row r="153" spans="1:35" ht="15.75" x14ac:dyDescent="0.25">
      <c r="A153" s="292"/>
      <c r="B153" s="296"/>
      <c r="C153" s="99" t="s">
        <v>110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 t="shared" si="68"/>
        <v>0</v>
      </c>
    </row>
    <row r="154" spans="1:35" ht="15.75" x14ac:dyDescent="0.25">
      <c r="A154" s="292"/>
      <c r="B154" s="296"/>
      <c r="C154" s="99" t="s">
        <v>111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 t="shared" si="68"/>
        <v>0</v>
      </c>
    </row>
    <row r="155" spans="1:35" ht="15.75" x14ac:dyDescent="0.25">
      <c r="A155" s="292"/>
      <c r="B155" s="296"/>
      <c r="C155" s="99" t="s">
        <v>112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 t="shared" si="68"/>
        <v>0</v>
      </c>
    </row>
    <row r="156" spans="1:35" ht="15.75" x14ac:dyDescent="0.25">
      <c r="A156" s="292"/>
      <c r="B156" s="296"/>
      <c r="C156" s="99" t="s">
        <v>113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 t="shared" si="68"/>
        <v>0</v>
      </c>
    </row>
    <row r="157" spans="1:35" ht="16.5" thickBot="1" x14ac:dyDescent="0.3">
      <c r="A157" s="292"/>
      <c r="B157" s="296"/>
      <c r="C157" s="100" t="s">
        <v>114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 t="shared" si="68"/>
        <v>0</v>
      </c>
    </row>
    <row r="158" spans="1:35" ht="18.75" x14ac:dyDescent="0.25">
      <c r="A158" s="292"/>
      <c r="B158" s="297" t="s">
        <v>72</v>
      </c>
      <c r="C158" s="298"/>
      <c r="D158" s="271">
        <f>SUM(D143:D154,D157)</f>
        <v>0</v>
      </c>
      <c r="E158" s="271">
        <f t="shared" ref="E158:AH158" si="69">SUM(E143:E154,E157)</f>
        <v>0</v>
      </c>
      <c r="F158" s="271">
        <f t="shared" si="69"/>
        <v>0</v>
      </c>
      <c r="G158" s="271">
        <f t="shared" si="69"/>
        <v>0</v>
      </c>
      <c r="H158" s="271">
        <f t="shared" si="69"/>
        <v>0</v>
      </c>
      <c r="I158" s="271">
        <f t="shared" si="69"/>
        <v>0</v>
      </c>
      <c r="J158" s="271">
        <f t="shared" si="69"/>
        <v>0</v>
      </c>
      <c r="K158" s="271">
        <f t="shared" si="69"/>
        <v>0</v>
      </c>
      <c r="L158" s="271">
        <f t="shared" si="69"/>
        <v>0</v>
      </c>
      <c r="M158" s="271">
        <f t="shared" si="69"/>
        <v>0</v>
      </c>
      <c r="N158" s="271">
        <f t="shared" si="69"/>
        <v>0</v>
      </c>
      <c r="O158" s="271">
        <f t="shared" si="69"/>
        <v>0</v>
      </c>
      <c r="P158" s="271">
        <f t="shared" si="69"/>
        <v>0</v>
      </c>
      <c r="Q158" s="271">
        <f t="shared" si="69"/>
        <v>0</v>
      </c>
      <c r="R158" s="271">
        <f t="shared" si="69"/>
        <v>0</v>
      </c>
      <c r="S158" s="271">
        <f t="shared" si="69"/>
        <v>0</v>
      </c>
      <c r="T158" s="271">
        <f t="shared" si="69"/>
        <v>0</v>
      </c>
      <c r="U158" s="271">
        <f t="shared" si="69"/>
        <v>0</v>
      </c>
      <c r="V158" s="271">
        <f t="shared" si="69"/>
        <v>0</v>
      </c>
      <c r="W158" s="271">
        <f t="shared" si="69"/>
        <v>0</v>
      </c>
      <c r="X158" s="271">
        <f t="shared" si="69"/>
        <v>0</v>
      </c>
      <c r="Y158" s="271">
        <f t="shared" si="69"/>
        <v>0</v>
      </c>
      <c r="Z158" s="271">
        <f t="shared" si="69"/>
        <v>0</v>
      </c>
      <c r="AA158" s="271">
        <f t="shared" si="69"/>
        <v>0</v>
      </c>
      <c r="AB158" s="271">
        <f t="shared" si="69"/>
        <v>0</v>
      </c>
      <c r="AC158" s="271">
        <f t="shared" si="69"/>
        <v>0</v>
      </c>
      <c r="AD158" s="271">
        <f t="shared" si="69"/>
        <v>0</v>
      </c>
      <c r="AE158" s="271">
        <f t="shared" si="69"/>
        <v>0</v>
      </c>
      <c r="AF158" s="271">
        <f t="shared" si="69"/>
        <v>0</v>
      </c>
      <c r="AG158" s="271">
        <f t="shared" si="69"/>
        <v>0</v>
      </c>
      <c r="AH158" s="271">
        <f t="shared" si="69"/>
        <v>0</v>
      </c>
      <c r="AI158" s="150">
        <f t="shared" si="68"/>
        <v>0</v>
      </c>
    </row>
    <row r="159" spans="1:35" ht="18.75" x14ac:dyDescent="0.25">
      <c r="A159" s="292"/>
      <c r="B159" s="299" t="s">
        <v>71</v>
      </c>
      <c r="C159" s="300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 t="shared" si="68"/>
        <v>0</v>
      </c>
    </row>
    <row r="160" spans="1:35" ht="18.75" x14ac:dyDescent="0.25">
      <c r="A160" s="292"/>
      <c r="B160" s="301" t="s">
        <v>115</v>
      </c>
      <c r="C160" s="302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 t="shared" si="68"/>
        <v>8800</v>
      </c>
    </row>
    <row r="161" spans="1:36" ht="18.75" x14ac:dyDescent="0.25">
      <c r="A161" s="292"/>
      <c r="B161" s="301" t="s">
        <v>125</v>
      </c>
      <c r="C161" s="302"/>
      <c r="D161" s="104">
        <f>D160-D159</f>
        <v>400</v>
      </c>
      <c r="E161" s="104">
        <f t="shared" ref="E161" si="70">E160-E159</f>
        <v>400</v>
      </c>
      <c r="F161" s="104"/>
      <c r="G161" s="104"/>
      <c r="H161" s="104">
        <f t="shared" ref="H161:AG161" si="71">H160-H159</f>
        <v>400</v>
      </c>
      <c r="I161" s="104">
        <f t="shared" si="71"/>
        <v>400</v>
      </c>
      <c r="J161" s="104">
        <f t="shared" si="71"/>
        <v>400</v>
      </c>
      <c r="K161" s="104">
        <f t="shared" si="71"/>
        <v>400</v>
      </c>
      <c r="L161" s="104">
        <f t="shared" si="71"/>
        <v>400</v>
      </c>
      <c r="M161" s="104"/>
      <c r="N161" s="104"/>
      <c r="O161" s="104">
        <f t="shared" si="71"/>
        <v>400</v>
      </c>
      <c r="P161" s="104">
        <f t="shared" si="71"/>
        <v>400</v>
      </c>
      <c r="Q161" s="104">
        <f t="shared" si="71"/>
        <v>400</v>
      </c>
      <c r="R161" s="104">
        <f t="shared" si="71"/>
        <v>400</v>
      </c>
      <c r="S161" s="104">
        <f t="shared" si="71"/>
        <v>400</v>
      </c>
      <c r="T161" s="104"/>
      <c r="U161" s="104"/>
      <c r="V161" s="104">
        <f t="shared" si="71"/>
        <v>400</v>
      </c>
      <c r="W161" s="104">
        <f t="shared" si="71"/>
        <v>400</v>
      </c>
      <c r="X161" s="104">
        <f t="shared" si="71"/>
        <v>400</v>
      </c>
      <c r="Y161" s="104">
        <f t="shared" si="71"/>
        <v>400</v>
      </c>
      <c r="Z161" s="104">
        <f t="shared" si="71"/>
        <v>400</v>
      </c>
      <c r="AA161" s="104"/>
      <c r="AB161" s="104"/>
      <c r="AC161" s="104">
        <f t="shared" si="71"/>
        <v>400</v>
      </c>
      <c r="AD161" s="104">
        <f t="shared" si="71"/>
        <v>400</v>
      </c>
      <c r="AE161" s="104">
        <f t="shared" si="71"/>
        <v>400</v>
      </c>
      <c r="AF161" s="104">
        <f t="shared" si="71"/>
        <v>400</v>
      </c>
      <c r="AG161" s="104">
        <f t="shared" si="71"/>
        <v>400</v>
      </c>
      <c r="AH161" s="104"/>
      <c r="AI161" s="153">
        <f t="shared" si="68"/>
        <v>8800</v>
      </c>
    </row>
    <row r="162" spans="1:36" ht="18.75" x14ac:dyDescent="0.25">
      <c r="A162" s="292"/>
      <c r="B162" s="301" t="s">
        <v>197</v>
      </c>
      <c r="C162" s="302"/>
      <c r="D162" s="104">
        <f>D160-D158</f>
        <v>400</v>
      </c>
      <c r="E162" s="104">
        <f t="shared" ref="E162" si="72">E160-E158</f>
        <v>400</v>
      </c>
      <c r="F162" s="104"/>
      <c r="G162" s="104"/>
      <c r="H162" s="104">
        <f t="shared" ref="H162:AG162" si="73">H160-H158</f>
        <v>400</v>
      </c>
      <c r="I162" s="104">
        <f t="shared" si="73"/>
        <v>400</v>
      </c>
      <c r="J162" s="104">
        <f t="shared" si="73"/>
        <v>400</v>
      </c>
      <c r="K162" s="104">
        <f t="shared" si="73"/>
        <v>400</v>
      </c>
      <c r="L162" s="104">
        <f t="shared" si="73"/>
        <v>400</v>
      </c>
      <c r="M162" s="104"/>
      <c r="N162" s="104"/>
      <c r="O162" s="104">
        <f t="shared" si="73"/>
        <v>400</v>
      </c>
      <c r="P162" s="104">
        <f t="shared" si="73"/>
        <v>400</v>
      </c>
      <c r="Q162" s="104">
        <f t="shared" si="73"/>
        <v>400</v>
      </c>
      <c r="R162" s="104">
        <f t="shared" si="73"/>
        <v>400</v>
      </c>
      <c r="S162" s="104">
        <f t="shared" si="73"/>
        <v>400</v>
      </c>
      <c r="T162" s="104"/>
      <c r="U162" s="104"/>
      <c r="V162" s="104">
        <f t="shared" si="73"/>
        <v>400</v>
      </c>
      <c r="W162" s="104">
        <f t="shared" si="73"/>
        <v>400</v>
      </c>
      <c r="X162" s="104">
        <f t="shared" si="73"/>
        <v>400</v>
      </c>
      <c r="Y162" s="104">
        <f t="shared" si="73"/>
        <v>400</v>
      </c>
      <c r="Z162" s="104">
        <f t="shared" si="73"/>
        <v>400</v>
      </c>
      <c r="AA162" s="104"/>
      <c r="AB162" s="104"/>
      <c r="AC162" s="104">
        <f t="shared" si="73"/>
        <v>400</v>
      </c>
      <c r="AD162" s="104">
        <f t="shared" si="73"/>
        <v>400</v>
      </c>
      <c r="AE162" s="104">
        <f t="shared" si="73"/>
        <v>400</v>
      </c>
      <c r="AF162" s="104">
        <f t="shared" si="73"/>
        <v>400</v>
      </c>
      <c r="AG162" s="104">
        <f t="shared" si="73"/>
        <v>400</v>
      </c>
      <c r="AH162" s="104"/>
      <c r="AI162" s="153">
        <f>SUM(D162:AH162)</f>
        <v>8800</v>
      </c>
    </row>
    <row r="163" spans="1:36" ht="16.5" thickBot="1" x14ac:dyDescent="0.3">
      <c r="A163" s="292"/>
      <c r="B163" s="303" t="s">
        <v>116</v>
      </c>
      <c r="C163" s="304"/>
      <c r="D163" s="104">
        <f>D144+D146+D148+D150+D152+D154</f>
        <v>0</v>
      </c>
      <c r="E163" s="104">
        <f t="shared" ref="E163" si="74">E144+E146+E148+E150+E152+E154</f>
        <v>0</v>
      </c>
      <c r="F163" s="104"/>
      <c r="G163" s="104"/>
      <c r="H163" s="104">
        <f t="shared" ref="H163:AG163" si="75">H144+H146+H148+H150+H152+H154</f>
        <v>0</v>
      </c>
      <c r="I163" s="104">
        <f t="shared" si="75"/>
        <v>0</v>
      </c>
      <c r="J163" s="104">
        <f t="shared" si="75"/>
        <v>0</v>
      </c>
      <c r="K163" s="104">
        <f t="shared" si="75"/>
        <v>0</v>
      </c>
      <c r="L163" s="104">
        <f t="shared" si="75"/>
        <v>0</v>
      </c>
      <c r="M163" s="104"/>
      <c r="N163" s="104"/>
      <c r="O163" s="104">
        <f t="shared" si="75"/>
        <v>0</v>
      </c>
      <c r="P163" s="104">
        <f t="shared" si="75"/>
        <v>0</v>
      </c>
      <c r="Q163" s="104">
        <f t="shared" si="75"/>
        <v>0</v>
      </c>
      <c r="R163" s="104">
        <f t="shared" si="75"/>
        <v>0</v>
      </c>
      <c r="S163" s="104">
        <f t="shared" si="75"/>
        <v>0</v>
      </c>
      <c r="T163" s="104"/>
      <c r="U163" s="104"/>
      <c r="V163" s="104">
        <f t="shared" si="75"/>
        <v>0</v>
      </c>
      <c r="W163" s="104">
        <f t="shared" si="75"/>
        <v>0</v>
      </c>
      <c r="X163" s="104">
        <f t="shared" si="75"/>
        <v>0</v>
      </c>
      <c r="Y163" s="104">
        <f t="shared" si="75"/>
        <v>0</v>
      </c>
      <c r="Z163" s="104">
        <f t="shared" si="75"/>
        <v>0</v>
      </c>
      <c r="AA163" s="104"/>
      <c r="AB163" s="104"/>
      <c r="AC163" s="104">
        <f t="shared" si="75"/>
        <v>0</v>
      </c>
      <c r="AD163" s="104">
        <f t="shared" si="75"/>
        <v>0</v>
      </c>
      <c r="AE163" s="104">
        <f t="shared" si="75"/>
        <v>0</v>
      </c>
      <c r="AF163" s="104">
        <f t="shared" si="75"/>
        <v>0</v>
      </c>
      <c r="AG163" s="104">
        <f t="shared" si="75"/>
        <v>0</v>
      </c>
      <c r="AH163" s="104"/>
      <c r="AI163" s="149">
        <f t="shared" si="68"/>
        <v>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170</v>
      </c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36" ht="15.75" x14ac:dyDescent="0.25">
      <c r="A167" s="313"/>
      <c r="B167" s="296"/>
      <c r="C167" s="99" t="s">
        <v>103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36" ht="15.75" x14ac:dyDescent="0.25">
      <c r="A168" s="313"/>
      <c r="B168" s="296"/>
      <c r="C168" s="99" t="s">
        <v>117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 t="shared" ref="AI168:AI186" si="76">SUM(D168:AH168)</f>
        <v>0</v>
      </c>
    </row>
    <row r="169" spans="1:36" ht="15.75" x14ac:dyDescent="0.25">
      <c r="A169" s="313"/>
      <c r="B169" s="296"/>
      <c r="C169" s="99" t="s">
        <v>118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 t="shared" si="76"/>
        <v>0</v>
      </c>
    </row>
    <row r="170" spans="1:36" ht="15.75" x14ac:dyDescent="0.25">
      <c r="A170" s="313"/>
      <c r="B170" s="296"/>
      <c r="C170" s="99" t="s">
        <v>104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 t="shared" si="76"/>
        <v>0</v>
      </c>
    </row>
    <row r="171" spans="1:36" ht="15.75" x14ac:dyDescent="0.25">
      <c r="A171" s="313"/>
      <c r="B171" s="296"/>
      <c r="C171" s="99" t="s">
        <v>105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 t="shared" si="76"/>
        <v>0</v>
      </c>
    </row>
    <row r="172" spans="1:36" ht="15.75" x14ac:dyDescent="0.25">
      <c r="A172" s="313"/>
      <c r="B172" s="296"/>
      <c r="C172" s="99" t="s">
        <v>106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 t="shared" si="76"/>
        <v>0</v>
      </c>
    </row>
    <row r="173" spans="1:36" ht="15.75" x14ac:dyDescent="0.25">
      <c r="A173" s="313"/>
      <c r="B173" s="296"/>
      <c r="C173" s="99" t="s">
        <v>107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 t="shared" si="76"/>
        <v>0</v>
      </c>
    </row>
    <row r="174" spans="1:36" ht="15.75" x14ac:dyDescent="0.25">
      <c r="A174" s="313"/>
      <c r="B174" s="296"/>
      <c r="C174" s="99" t="s">
        <v>108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 t="shared" si="76"/>
        <v>0</v>
      </c>
    </row>
    <row r="175" spans="1:36" ht="15.75" x14ac:dyDescent="0.25">
      <c r="A175" s="313"/>
      <c r="B175" s="296"/>
      <c r="C175" s="99" t="s">
        <v>109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 t="shared" si="76"/>
        <v>0</v>
      </c>
    </row>
    <row r="176" spans="1:36" ht="15.75" x14ac:dyDescent="0.25">
      <c r="A176" s="313"/>
      <c r="B176" s="296"/>
      <c r="C176" s="99" t="s">
        <v>110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 t="shared" si="76"/>
        <v>0</v>
      </c>
    </row>
    <row r="177" spans="1:36" ht="15.75" x14ac:dyDescent="0.25">
      <c r="A177" s="313"/>
      <c r="B177" s="296"/>
      <c r="C177" s="99" t="s">
        <v>111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 t="shared" si="76"/>
        <v>0</v>
      </c>
    </row>
    <row r="178" spans="1:36" ht="15.75" x14ac:dyDescent="0.25">
      <c r="A178" s="313"/>
      <c r="B178" s="296"/>
      <c r="C178" s="99" t="s">
        <v>112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 t="shared" si="76"/>
        <v>0</v>
      </c>
    </row>
    <row r="179" spans="1:36" ht="15.75" x14ac:dyDescent="0.25">
      <c r="A179" s="313"/>
      <c r="B179" s="296"/>
      <c r="C179" s="99" t="s">
        <v>113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 t="shared" si="76"/>
        <v>0</v>
      </c>
    </row>
    <row r="180" spans="1:36" ht="16.5" thickBot="1" x14ac:dyDescent="0.3">
      <c r="A180" s="313"/>
      <c r="B180" s="296"/>
      <c r="C180" s="100" t="s">
        <v>114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 t="shared" si="76"/>
        <v>0</v>
      </c>
    </row>
    <row r="181" spans="1:36" ht="18.75" x14ac:dyDescent="0.25">
      <c r="A181" s="313"/>
      <c r="B181" s="297" t="s">
        <v>72</v>
      </c>
      <c r="C181" s="298"/>
      <c r="D181" s="271">
        <f>SUM(D166:D177,D180)</f>
        <v>0</v>
      </c>
      <c r="E181" s="271">
        <f t="shared" ref="E181:AH181" si="77">SUM(E166:E177,E180)</f>
        <v>0</v>
      </c>
      <c r="F181" s="271">
        <f t="shared" si="77"/>
        <v>0</v>
      </c>
      <c r="G181" s="271">
        <f t="shared" si="77"/>
        <v>0</v>
      </c>
      <c r="H181" s="271">
        <f t="shared" si="77"/>
        <v>0</v>
      </c>
      <c r="I181" s="271">
        <f t="shared" si="77"/>
        <v>0</v>
      </c>
      <c r="J181" s="271">
        <f t="shared" si="77"/>
        <v>0</v>
      </c>
      <c r="K181" s="271">
        <f t="shared" si="77"/>
        <v>0</v>
      </c>
      <c r="L181" s="271">
        <f t="shared" si="77"/>
        <v>0</v>
      </c>
      <c r="M181" s="271">
        <f t="shared" si="77"/>
        <v>0</v>
      </c>
      <c r="N181" s="271">
        <f t="shared" si="77"/>
        <v>0</v>
      </c>
      <c r="O181" s="271">
        <f t="shared" si="77"/>
        <v>0</v>
      </c>
      <c r="P181" s="271">
        <f t="shared" si="77"/>
        <v>0</v>
      </c>
      <c r="Q181" s="271">
        <f t="shared" si="77"/>
        <v>0</v>
      </c>
      <c r="R181" s="271">
        <f t="shared" si="77"/>
        <v>0</v>
      </c>
      <c r="S181" s="271">
        <f t="shared" si="77"/>
        <v>0</v>
      </c>
      <c r="T181" s="271">
        <f t="shared" si="77"/>
        <v>0</v>
      </c>
      <c r="U181" s="271">
        <f t="shared" si="77"/>
        <v>0</v>
      </c>
      <c r="V181" s="271">
        <f t="shared" si="77"/>
        <v>0</v>
      </c>
      <c r="W181" s="271">
        <f t="shared" si="77"/>
        <v>0</v>
      </c>
      <c r="X181" s="271">
        <f t="shared" si="77"/>
        <v>0</v>
      </c>
      <c r="Y181" s="271">
        <f t="shared" si="77"/>
        <v>0</v>
      </c>
      <c r="Z181" s="271">
        <f t="shared" si="77"/>
        <v>0</v>
      </c>
      <c r="AA181" s="271">
        <f t="shared" si="77"/>
        <v>0</v>
      </c>
      <c r="AB181" s="271">
        <f t="shared" si="77"/>
        <v>0</v>
      </c>
      <c r="AC181" s="271">
        <f t="shared" si="77"/>
        <v>0</v>
      </c>
      <c r="AD181" s="271">
        <f t="shared" si="77"/>
        <v>0</v>
      </c>
      <c r="AE181" s="271">
        <f t="shared" si="77"/>
        <v>0</v>
      </c>
      <c r="AF181" s="271">
        <f t="shared" si="77"/>
        <v>0</v>
      </c>
      <c r="AG181" s="271">
        <f t="shared" si="77"/>
        <v>0</v>
      </c>
      <c r="AH181" s="271">
        <f t="shared" si="77"/>
        <v>0</v>
      </c>
      <c r="AI181" s="150">
        <f t="shared" si="76"/>
        <v>0</v>
      </c>
    </row>
    <row r="182" spans="1:36" ht="18.75" x14ac:dyDescent="0.25">
      <c r="A182" s="313"/>
      <c r="B182" s="299" t="s">
        <v>71</v>
      </c>
      <c r="C182" s="300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 t="shared" si="76"/>
        <v>0</v>
      </c>
    </row>
    <row r="183" spans="1:36" ht="18.75" x14ac:dyDescent="0.25">
      <c r="A183" s="313"/>
      <c r="B183" s="301" t="s">
        <v>115</v>
      </c>
      <c r="C183" s="302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 t="shared" si="76"/>
        <v>8800</v>
      </c>
    </row>
    <row r="184" spans="1:36" ht="18.75" x14ac:dyDescent="0.25">
      <c r="A184" s="313"/>
      <c r="B184" s="301" t="s">
        <v>125</v>
      </c>
      <c r="C184" s="302"/>
      <c r="D184" s="104">
        <f>D183-D182</f>
        <v>400</v>
      </c>
      <c r="E184" s="104">
        <f t="shared" ref="E184" si="78">E183-E182</f>
        <v>400</v>
      </c>
      <c r="F184" s="104"/>
      <c r="G184" s="104"/>
      <c r="H184" s="104">
        <f t="shared" ref="H184:AG184" si="79">H183-H182</f>
        <v>400</v>
      </c>
      <c r="I184" s="104">
        <f t="shared" si="79"/>
        <v>400</v>
      </c>
      <c r="J184" s="104">
        <f t="shared" si="79"/>
        <v>400</v>
      </c>
      <c r="K184" s="104">
        <f t="shared" si="79"/>
        <v>400</v>
      </c>
      <c r="L184" s="104">
        <f t="shared" si="79"/>
        <v>400</v>
      </c>
      <c r="M184" s="104"/>
      <c r="N184" s="104"/>
      <c r="O184" s="104">
        <f t="shared" si="79"/>
        <v>400</v>
      </c>
      <c r="P184" s="104">
        <f t="shared" si="79"/>
        <v>400</v>
      </c>
      <c r="Q184" s="104">
        <f t="shared" si="79"/>
        <v>400</v>
      </c>
      <c r="R184" s="104">
        <f t="shared" si="79"/>
        <v>400</v>
      </c>
      <c r="S184" s="104">
        <f t="shared" si="79"/>
        <v>400</v>
      </c>
      <c r="T184" s="104"/>
      <c r="U184" s="104"/>
      <c r="V184" s="104">
        <f t="shared" si="79"/>
        <v>400</v>
      </c>
      <c r="W184" s="104">
        <f t="shared" si="79"/>
        <v>400</v>
      </c>
      <c r="X184" s="104">
        <f t="shared" si="79"/>
        <v>400</v>
      </c>
      <c r="Y184" s="104">
        <f t="shared" si="79"/>
        <v>400</v>
      </c>
      <c r="Z184" s="104">
        <f t="shared" si="79"/>
        <v>400</v>
      </c>
      <c r="AA184" s="104"/>
      <c r="AB184" s="104"/>
      <c r="AC184" s="104">
        <f t="shared" si="79"/>
        <v>400</v>
      </c>
      <c r="AD184" s="104">
        <f t="shared" si="79"/>
        <v>400</v>
      </c>
      <c r="AE184" s="104">
        <f t="shared" si="79"/>
        <v>400</v>
      </c>
      <c r="AF184" s="104">
        <f t="shared" si="79"/>
        <v>400</v>
      </c>
      <c r="AG184" s="104">
        <f t="shared" si="79"/>
        <v>400</v>
      </c>
      <c r="AH184" s="104"/>
      <c r="AI184" s="153">
        <f t="shared" si="76"/>
        <v>8800</v>
      </c>
    </row>
    <row r="185" spans="1:36" ht="18.75" x14ac:dyDescent="0.25">
      <c r="A185" s="313"/>
      <c r="B185" s="301" t="s">
        <v>197</v>
      </c>
      <c r="C185" s="302"/>
      <c r="D185" s="104">
        <f>D183-D181</f>
        <v>400</v>
      </c>
      <c r="E185" s="104">
        <f t="shared" ref="E185" si="80">E183-E181</f>
        <v>400</v>
      </c>
      <c r="F185" s="104"/>
      <c r="G185" s="104"/>
      <c r="H185" s="104">
        <f t="shared" ref="H185:AG185" si="81">H183-H181</f>
        <v>400</v>
      </c>
      <c r="I185" s="104">
        <f t="shared" si="81"/>
        <v>400</v>
      </c>
      <c r="J185" s="104">
        <f t="shared" si="81"/>
        <v>400</v>
      </c>
      <c r="K185" s="104">
        <f t="shared" si="81"/>
        <v>400</v>
      </c>
      <c r="L185" s="104">
        <f t="shared" si="81"/>
        <v>400</v>
      </c>
      <c r="M185" s="104"/>
      <c r="N185" s="104"/>
      <c r="O185" s="104">
        <f t="shared" si="81"/>
        <v>400</v>
      </c>
      <c r="P185" s="104">
        <f t="shared" si="81"/>
        <v>400</v>
      </c>
      <c r="Q185" s="104">
        <f t="shared" si="81"/>
        <v>400</v>
      </c>
      <c r="R185" s="104">
        <f t="shared" si="81"/>
        <v>400</v>
      </c>
      <c r="S185" s="104">
        <f t="shared" si="81"/>
        <v>400</v>
      </c>
      <c r="T185" s="104"/>
      <c r="U185" s="104"/>
      <c r="V185" s="104">
        <f t="shared" si="81"/>
        <v>400</v>
      </c>
      <c r="W185" s="104">
        <f t="shared" si="81"/>
        <v>400</v>
      </c>
      <c r="X185" s="104">
        <f t="shared" si="81"/>
        <v>400</v>
      </c>
      <c r="Y185" s="104">
        <f t="shared" si="81"/>
        <v>400</v>
      </c>
      <c r="Z185" s="104">
        <f t="shared" si="81"/>
        <v>400</v>
      </c>
      <c r="AA185" s="104"/>
      <c r="AB185" s="104"/>
      <c r="AC185" s="104">
        <f t="shared" si="81"/>
        <v>400</v>
      </c>
      <c r="AD185" s="104">
        <f t="shared" si="81"/>
        <v>400</v>
      </c>
      <c r="AE185" s="104">
        <f t="shared" si="81"/>
        <v>400</v>
      </c>
      <c r="AF185" s="104">
        <f t="shared" si="81"/>
        <v>400</v>
      </c>
      <c r="AG185" s="104">
        <f t="shared" si="81"/>
        <v>400</v>
      </c>
      <c r="AH185" s="104"/>
      <c r="AI185" s="153">
        <f>SUM(D185:AH185)</f>
        <v>8800</v>
      </c>
    </row>
    <row r="186" spans="1:36" ht="16.5" thickBot="1" x14ac:dyDescent="0.3">
      <c r="A186" s="313"/>
      <c r="B186" s="303" t="s">
        <v>116</v>
      </c>
      <c r="C186" s="304"/>
      <c r="D186" s="104">
        <f>D167+D169+D171+D173+D175+D177</f>
        <v>0</v>
      </c>
      <c r="E186" s="104">
        <f t="shared" ref="E186" si="82">E167+E169+E171+E173+E175+E177</f>
        <v>0</v>
      </c>
      <c r="F186" s="104"/>
      <c r="G186" s="104"/>
      <c r="H186" s="104">
        <f t="shared" ref="H186:AG186" si="83">H167+H169+H171+H173+H175+H177</f>
        <v>0</v>
      </c>
      <c r="I186" s="104">
        <f t="shared" si="83"/>
        <v>0</v>
      </c>
      <c r="J186" s="104">
        <f t="shared" si="83"/>
        <v>0</v>
      </c>
      <c r="K186" s="104">
        <f t="shared" si="83"/>
        <v>0</v>
      </c>
      <c r="L186" s="104">
        <f t="shared" si="83"/>
        <v>0</v>
      </c>
      <c r="M186" s="104"/>
      <c r="N186" s="104"/>
      <c r="O186" s="104">
        <f t="shared" si="83"/>
        <v>0</v>
      </c>
      <c r="P186" s="104">
        <f t="shared" si="83"/>
        <v>0</v>
      </c>
      <c r="Q186" s="104">
        <f t="shared" si="83"/>
        <v>0</v>
      </c>
      <c r="R186" s="104">
        <f t="shared" si="83"/>
        <v>0</v>
      </c>
      <c r="S186" s="104">
        <f t="shared" si="83"/>
        <v>0</v>
      </c>
      <c r="T186" s="104"/>
      <c r="U186" s="104"/>
      <c r="V186" s="104">
        <f t="shared" si="83"/>
        <v>0</v>
      </c>
      <c r="W186" s="104">
        <f t="shared" si="83"/>
        <v>0</v>
      </c>
      <c r="X186" s="104">
        <f t="shared" si="83"/>
        <v>0</v>
      </c>
      <c r="Y186" s="104">
        <f t="shared" si="83"/>
        <v>0</v>
      </c>
      <c r="Z186" s="104">
        <f t="shared" si="83"/>
        <v>0</v>
      </c>
      <c r="AA186" s="104"/>
      <c r="AB186" s="104"/>
      <c r="AC186" s="104">
        <f t="shared" si="83"/>
        <v>0</v>
      </c>
      <c r="AD186" s="104">
        <f t="shared" si="83"/>
        <v>0</v>
      </c>
      <c r="AE186" s="104">
        <f t="shared" si="83"/>
        <v>0</v>
      </c>
      <c r="AF186" s="104">
        <f t="shared" si="83"/>
        <v>0</v>
      </c>
      <c r="AG186" s="104">
        <f t="shared" si="83"/>
        <v>0</v>
      </c>
      <c r="AH186" s="104"/>
      <c r="AI186" s="149">
        <f t="shared" si="76"/>
        <v>0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36" ht="15.75" x14ac:dyDescent="0.25">
      <c r="A190" s="315"/>
      <c r="B190" s="296"/>
      <c r="C190" s="99" t="s">
        <v>103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36" ht="15.75" x14ac:dyDescent="0.25">
      <c r="A191" s="315"/>
      <c r="B191" s="296"/>
      <c r="C191" s="99" t="s">
        <v>117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 t="shared" ref="AI191:AI209" si="84">SUM(D191:AH191)</f>
        <v>0</v>
      </c>
    </row>
    <row r="192" spans="1:36" ht="15.75" x14ac:dyDescent="0.25">
      <c r="A192" s="315"/>
      <c r="B192" s="296"/>
      <c r="C192" s="99" t="s">
        <v>118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 t="shared" si="84"/>
        <v>0</v>
      </c>
    </row>
    <row r="193" spans="1:35" ht="15.75" x14ac:dyDescent="0.25">
      <c r="A193" s="315"/>
      <c r="B193" s="296"/>
      <c r="C193" s="99" t="s">
        <v>104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 t="shared" si="84"/>
        <v>0</v>
      </c>
    </row>
    <row r="194" spans="1:35" ht="15.75" x14ac:dyDescent="0.25">
      <c r="A194" s="315"/>
      <c r="B194" s="296"/>
      <c r="C194" s="99" t="s">
        <v>105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 t="shared" si="84"/>
        <v>0</v>
      </c>
    </row>
    <row r="195" spans="1:35" ht="15.75" x14ac:dyDescent="0.25">
      <c r="A195" s="315"/>
      <c r="B195" s="296"/>
      <c r="C195" s="99" t="s">
        <v>106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 t="shared" si="84"/>
        <v>0</v>
      </c>
    </row>
    <row r="196" spans="1:35" ht="15.75" x14ac:dyDescent="0.25">
      <c r="A196" s="315"/>
      <c r="B196" s="296"/>
      <c r="C196" s="99" t="s">
        <v>107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 t="shared" si="84"/>
        <v>0</v>
      </c>
    </row>
    <row r="197" spans="1:35" ht="15.75" x14ac:dyDescent="0.25">
      <c r="A197" s="315"/>
      <c r="B197" s="296"/>
      <c r="C197" s="99" t="s">
        <v>108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 t="shared" si="84"/>
        <v>0</v>
      </c>
    </row>
    <row r="198" spans="1:35" ht="15.75" x14ac:dyDescent="0.25">
      <c r="A198" s="315"/>
      <c r="B198" s="296"/>
      <c r="C198" s="99" t="s">
        <v>109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 t="shared" si="84"/>
        <v>0</v>
      </c>
    </row>
    <row r="199" spans="1:35" ht="15.75" x14ac:dyDescent="0.25">
      <c r="A199" s="315"/>
      <c r="B199" s="296"/>
      <c r="C199" s="99" t="s">
        <v>110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 t="shared" si="84"/>
        <v>0</v>
      </c>
    </row>
    <row r="200" spans="1:35" ht="15.75" x14ac:dyDescent="0.25">
      <c r="A200" s="315"/>
      <c r="B200" s="296"/>
      <c r="C200" s="99" t="s">
        <v>111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 t="shared" si="84"/>
        <v>0</v>
      </c>
    </row>
    <row r="201" spans="1:35" ht="15.75" x14ac:dyDescent="0.25">
      <c r="A201" s="315"/>
      <c r="B201" s="296"/>
      <c r="C201" s="99" t="s">
        <v>112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 t="shared" si="84"/>
        <v>0</v>
      </c>
    </row>
    <row r="202" spans="1:35" ht="15.75" x14ac:dyDescent="0.25">
      <c r="A202" s="315"/>
      <c r="B202" s="296"/>
      <c r="C202" s="99" t="s">
        <v>113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 t="shared" si="84"/>
        <v>0</v>
      </c>
    </row>
    <row r="203" spans="1:35" ht="16.5" thickBot="1" x14ac:dyDescent="0.3">
      <c r="A203" s="315"/>
      <c r="B203" s="296"/>
      <c r="C203" s="100" t="s">
        <v>114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 t="shared" si="84"/>
        <v>0</v>
      </c>
    </row>
    <row r="204" spans="1:35" ht="18.75" x14ac:dyDescent="0.25">
      <c r="A204" s="315"/>
      <c r="B204" s="297" t="s">
        <v>72</v>
      </c>
      <c r="C204" s="298"/>
      <c r="D204" s="271">
        <f>SUM(D189:D200,D203)</f>
        <v>0</v>
      </c>
      <c r="E204" s="271">
        <f t="shared" ref="E204:AH204" si="85">SUM(E189:E200,E203)</f>
        <v>0</v>
      </c>
      <c r="F204" s="271">
        <f t="shared" si="85"/>
        <v>0</v>
      </c>
      <c r="G204" s="271">
        <f t="shared" si="85"/>
        <v>0</v>
      </c>
      <c r="H204" s="271">
        <f t="shared" si="85"/>
        <v>0</v>
      </c>
      <c r="I204" s="271">
        <f t="shared" si="85"/>
        <v>0</v>
      </c>
      <c r="J204" s="271">
        <f t="shared" si="85"/>
        <v>0</v>
      </c>
      <c r="K204" s="271">
        <f t="shared" si="85"/>
        <v>0</v>
      </c>
      <c r="L204" s="271">
        <f t="shared" si="85"/>
        <v>0</v>
      </c>
      <c r="M204" s="271">
        <f t="shared" si="85"/>
        <v>0</v>
      </c>
      <c r="N204" s="271">
        <f t="shared" si="85"/>
        <v>0</v>
      </c>
      <c r="O204" s="271">
        <f t="shared" si="85"/>
        <v>0</v>
      </c>
      <c r="P204" s="271">
        <f t="shared" si="85"/>
        <v>0</v>
      </c>
      <c r="Q204" s="271">
        <f t="shared" si="85"/>
        <v>0</v>
      </c>
      <c r="R204" s="271">
        <f t="shared" si="85"/>
        <v>0</v>
      </c>
      <c r="S204" s="271">
        <f t="shared" si="85"/>
        <v>0</v>
      </c>
      <c r="T204" s="271">
        <f t="shared" si="85"/>
        <v>0</v>
      </c>
      <c r="U204" s="271">
        <f t="shared" si="85"/>
        <v>0</v>
      </c>
      <c r="V204" s="271">
        <f t="shared" si="85"/>
        <v>0</v>
      </c>
      <c r="W204" s="271">
        <f t="shared" si="85"/>
        <v>0</v>
      </c>
      <c r="X204" s="271">
        <f t="shared" si="85"/>
        <v>0</v>
      </c>
      <c r="Y204" s="271">
        <f t="shared" si="85"/>
        <v>0</v>
      </c>
      <c r="Z204" s="271">
        <f t="shared" si="85"/>
        <v>0</v>
      </c>
      <c r="AA204" s="271">
        <f t="shared" si="85"/>
        <v>0</v>
      </c>
      <c r="AB204" s="271">
        <f t="shared" si="85"/>
        <v>0</v>
      </c>
      <c r="AC204" s="271">
        <f t="shared" si="85"/>
        <v>0</v>
      </c>
      <c r="AD204" s="271">
        <f t="shared" si="85"/>
        <v>0</v>
      </c>
      <c r="AE204" s="271">
        <f t="shared" si="85"/>
        <v>0</v>
      </c>
      <c r="AF204" s="271">
        <f t="shared" si="85"/>
        <v>0</v>
      </c>
      <c r="AG204" s="271">
        <f t="shared" si="85"/>
        <v>0</v>
      </c>
      <c r="AH204" s="271">
        <f t="shared" si="85"/>
        <v>0</v>
      </c>
      <c r="AI204" s="150">
        <f t="shared" si="84"/>
        <v>0</v>
      </c>
    </row>
    <row r="205" spans="1:35" ht="18.75" x14ac:dyDescent="0.25">
      <c r="A205" s="315"/>
      <c r="B205" s="299" t="s">
        <v>71</v>
      </c>
      <c r="C205" s="300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 t="shared" si="84"/>
        <v>0</v>
      </c>
    </row>
    <row r="206" spans="1:35" ht="18.75" x14ac:dyDescent="0.25">
      <c r="A206" s="315"/>
      <c r="B206" s="301" t="s">
        <v>115</v>
      </c>
      <c r="C206" s="302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 t="shared" si="84"/>
        <v>8800</v>
      </c>
    </row>
    <row r="207" spans="1:35" ht="18.75" x14ac:dyDescent="0.25">
      <c r="A207" s="315"/>
      <c r="B207" s="301" t="s">
        <v>125</v>
      </c>
      <c r="C207" s="302"/>
      <c r="D207" s="104">
        <f>D206-D205</f>
        <v>400</v>
      </c>
      <c r="E207" s="104">
        <f t="shared" ref="E207" si="86">E206-E205</f>
        <v>400</v>
      </c>
      <c r="F207" s="104"/>
      <c r="G207" s="104"/>
      <c r="H207" s="104">
        <f t="shared" ref="H207:AG207" si="87">H206-H205</f>
        <v>400</v>
      </c>
      <c r="I207" s="104">
        <f t="shared" si="87"/>
        <v>400</v>
      </c>
      <c r="J207" s="104">
        <f t="shared" si="87"/>
        <v>400</v>
      </c>
      <c r="K207" s="104">
        <f t="shared" si="87"/>
        <v>400</v>
      </c>
      <c r="L207" s="104">
        <f t="shared" si="87"/>
        <v>400</v>
      </c>
      <c r="M207" s="104"/>
      <c r="N207" s="104"/>
      <c r="O207" s="104">
        <f t="shared" si="87"/>
        <v>400</v>
      </c>
      <c r="P207" s="104">
        <f t="shared" si="87"/>
        <v>400</v>
      </c>
      <c r="Q207" s="104">
        <f t="shared" si="87"/>
        <v>400</v>
      </c>
      <c r="R207" s="104">
        <f t="shared" si="87"/>
        <v>400</v>
      </c>
      <c r="S207" s="104">
        <f t="shared" si="87"/>
        <v>400</v>
      </c>
      <c r="T207" s="104"/>
      <c r="U207" s="104"/>
      <c r="V207" s="104">
        <f t="shared" si="87"/>
        <v>400</v>
      </c>
      <c r="W207" s="104">
        <f t="shared" si="87"/>
        <v>400</v>
      </c>
      <c r="X207" s="104">
        <f t="shared" si="87"/>
        <v>400</v>
      </c>
      <c r="Y207" s="104">
        <f t="shared" si="87"/>
        <v>400</v>
      </c>
      <c r="Z207" s="104">
        <f t="shared" si="87"/>
        <v>400</v>
      </c>
      <c r="AA207" s="104"/>
      <c r="AB207" s="104"/>
      <c r="AC207" s="104">
        <f t="shared" si="87"/>
        <v>400</v>
      </c>
      <c r="AD207" s="104">
        <f t="shared" si="87"/>
        <v>400</v>
      </c>
      <c r="AE207" s="104">
        <f t="shared" si="87"/>
        <v>400</v>
      </c>
      <c r="AF207" s="104">
        <f t="shared" si="87"/>
        <v>400</v>
      </c>
      <c r="AG207" s="104">
        <f t="shared" si="87"/>
        <v>400</v>
      </c>
      <c r="AH207" s="104"/>
      <c r="AI207" s="153">
        <f t="shared" si="84"/>
        <v>8800</v>
      </c>
    </row>
    <row r="208" spans="1:35" ht="18.75" x14ac:dyDescent="0.25">
      <c r="A208" s="315"/>
      <c r="B208" s="301" t="s">
        <v>197</v>
      </c>
      <c r="C208" s="302"/>
      <c r="D208" s="104">
        <f>D206-D204</f>
        <v>400</v>
      </c>
      <c r="E208" s="104">
        <f t="shared" ref="E208" si="88">E206-E204</f>
        <v>400</v>
      </c>
      <c r="F208" s="104"/>
      <c r="G208" s="104"/>
      <c r="H208" s="104">
        <f t="shared" ref="H208:AG208" si="89">H206-H204</f>
        <v>400</v>
      </c>
      <c r="I208" s="104">
        <f t="shared" si="89"/>
        <v>400</v>
      </c>
      <c r="J208" s="104">
        <f t="shared" si="89"/>
        <v>400</v>
      </c>
      <c r="K208" s="104">
        <f t="shared" si="89"/>
        <v>400</v>
      </c>
      <c r="L208" s="104">
        <f t="shared" si="89"/>
        <v>400</v>
      </c>
      <c r="M208" s="104"/>
      <c r="N208" s="104"/>
      <c r="O208" s="104">
        <f t="shared" si="89"/>
        <v>400</v>
      </c>
      <c r="P208" s="104">
        <f t="shared" si="89"/>
        <v>400</v>
      </c>
      <c r="Q208" s="104">
        <f t="shared" si="89"/>
        <v>400</v>
      </c>
      <c r="R208" s="104">
        <f t="shared" si="89"/>
        <v>400</v>
      </c>
      <c r="S208" s="104">
        <f t="shared" si="89"/>
        <v>400</v>
      </c>
      <c r="T208" s="104"/>
      <c r="U208" s="104"/>
      <c r="V208" s="104">
        <f t="shared" si="89"/>
        <v>400</v>
      </c>
      <c r="W208" s="104">
        <f t="shared" si="89"/>
        <v>400</v>
      </c>
      <c r="X208" s="104">
        <f t="shared" si="89"/>
        <v>400</v>
      </c>
      <c r="Y208" s="104">
        <f t="shared" si="89"/>
        <v>400</v>
      </c>
      <c r="Z208" s="104">
        <f t="shared" si="89"/>
        <v>400</v>
      </c>
      <c r="AA208" s="104"/>
      <c r="AB208" s="104"/>
      <c r="AC208" s="104">
        <f t="shared" si="89"/>
        <v>400</v>
      </c>
      <c r="AD208" s="104">
        <f t="shared" si="89"/>
        <v>400</v>
      </c>
      <c r="AE208" s="104">
        <f t="shared" si="89"/>
        <v>400</v>
      </c>
      <c r="AF208" s="104">
        <f t="shared" si="89"/>
        <v>400</v>
      </c>
      <c r="AG208" s="104">
        <f t="shared" si="89"/>
        <v>400</v>
      </c>
      <c r="AH208" s="104"/>
      <c r="AI208" s="153">
        <f>SUM(D208:AH208)</f>
        <v>8800</v>
      </c>
    </row>
    <row r="209" spans="1:36" ht="16.5" thickBot="1" x14ac:dyDescent="0.3">
      <c r="A209" s="315"/>
      <c r="B209" s="303" t="s">
        <v>116</v>
      </c>
      <c r="C209" s="304"/>
      <c r="D209" s="104">
        <f>D190+D192+D194+D196+D198+D200</f>
        <v>0</v>
      </c>
      <c r="E209" s="104">
        <f t="shared" ref="E209" si="90">E190+E192+E194+E196+E198+E200</f>
        <v>0</v>
      </c>
      <c r="F209" s="104"/>
      <c r="G209" s="104"/>
      <c r="H209" s="104">
        <f t="shared" ref="H209:AG209" si="91">H190+H192+H194+H196+H198+H200</f>
        <v>0</v>
      </c>
      <c r="I209" s="104">
        <f t="shared" si="91"/>
        <v>0</v>
      </c>
      <c r="J209" s="104">
        <f t="shared" si="91"/>
        <v>0</v>
      </c>
      <c r="K209" s="104">
        <f t="shared" si="91"/>
        <v>0</v>
      </c>
      <c r="L209" s="104">
        <f t="shared" si="91"/>
        <v>0</v>
      </c>
      <c r="M209" s="104"/>
      <c r="N209" s="104"/>
      <c r="O209" s="104">
        <f t="shared" si="91"/>
        <v>0</v>
      </c>
      <c r="P209" s="104">
        <f t="shared" si="91"/>
        <v>0</v>
      </c>
      <c r="Q209" s="104">
        <f t="shared" si="91"/>
        <v>0</v>
      </c>
      <c r="R209" s="104">
        <f t="shared" si="91"/>
        <v>0</v>
      </c>
      <c r="S209" s="104">
        <f t="shared" si="91"/>
        <v>0</v>
      </c>
      <c r="T209" s="104"/>
      <c r="U209" s="104"/>
      <c r="V209" s="104">
        <f t="shared" si="91"/>
        <v>0</v>
      </c>
      <c r="W209" s="104">
        <f t="shared" si="91"/>
        <v>0</v>
      </c>
      <c r="X209" s="104">
        <f t="shared" si="91"/>
        <v>0</v>
      </c>
      <c r="Y209" s="104">
        <f t="shared" si="91"/>
        <v>0</v>
      </c>
      <c r="Z209" s="104">
        <f t="shared" si="91"/>
        <v>0</v>
      </c>
      <c r="AA209" s="104"/>
      <c r="AB209" s="104"/>
      <c r="AC209" s="104">
        <f t="shared" si="91"/>
        <v>0</v>
      </c>
      <c r="AD209" s="104">
        <f t="shared" si="91"/>
        <v>0</v>
      </c>
      <c r="AE209" s="104">
        <f t="shared" si="91"/>
        <v>0</v>
      </c>
      <c r="AF209" s="104">
        <f t="shared" si="91"/>
        <v>0</v>
      </c>
      <c r="AG209" s="104">
        <f t="shared" si="91"/>
        <v>0</v>
      </c>
      <c r="AH209" s="104"/>
      <c r="AI209" s="149">
        <f t="shared" si="84"/>
        <v>0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196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36" ht="15.75" x14ac:dyDescent="0.25">
      <c r="A213" s="315"/>
      <c r="B213" s="296"/>
      <c r="C213" s="99" t="s">
        <v>103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36" ht="15.75" x14ac:dyDescent="0.25">
      <c r="A214" s="315"/>
      <c r="B214" s="296"/>
      <c r="C214" s="99" t="s">
        <v>117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 t="shared" ref="AI214:AI232" si="92">SUM(D214:AH214)</f>
        <v>0</v>
      </c>
    </row>
    <row r="215" spans="1:36" ht="15.75" x14ac:dyDescent="0.25">
      <c r="A215" s="315"/>
      <c r="B215" s="296"/>
      <c r="C215" s="99" t="s">
        <v>118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 t="shared" si="92"/>
        <v>0</v>
      </c>
    </row>
    <row r="216" spans="1:36" ht="15.75" x14ac:dyDescent="0.25">
      <c r="A216" s="315"/>
      <c r="B216" s="296"/>
      <c r="C216" s="99" t="s">
        <v>104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 t="shared" si="92"/>
        <v>0</v>
      </c>
    </row>
    <row r="217" spans="1:36" ht="15.75" x14ac:dyDescent="0.25">
      <c r="A217" s="315"/>
      <c r="B217" s="296"/>
      <c r="C217" s="99" t="s">
        <v>105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 t="shared" si="92"/>
        <v>0</v>
      </c>
    </row>
    <row r="218" spans="1:36" ht="15.75" x14ac:dyDescent="0.25">
      <c r="A218" s="315"/>
      <c r="B218" s="296"/>
      <c r="C218" s="99" t="s">
        <v>106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 t="shared" si="92"/>
        <v>0</v>
      </c>
    </row>
    <row r="219" spans="1:36" ht="15.75" x14ac:dyDescent="0.25">
      <c r="A219" s="315"/>
      <c r="B219" s="296"/>
      <c r="C219" s="99" t="s">
        <v>107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 t="shared" si="92"/>
        <v>0</v>
      </c>
    </row>
    <row r="220" spans="1:36" ht="15.75" x14ac:dyDescent="0.25">
      <c r="A220" s="315"/>
      <c r="B220" s="296"/>
      <c r="C220" s="99" t="s">
        <v>108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 t="shared" si="92"/>
        <v>0</v>
      </c>
    </row>
    <row r="221" spans="1:36" ht="15.75" x14ac:dyDescent="0.25">
      <c r="A221" s="315"/>
      <c r="B221" s="296"/>
      <c r="C221" s="99" t="s">
        <v>109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 t="shared" si="92"/>
        <v>0</v>
      </c>
    </row>
    <row r="222" spans="1:36" ht="15.75" x14ac:dyDescent="0.25">
      <c r="A222" s="315"/>
      <c r="B222" s="296"/>
      <c r="C222" s="99" t="s">
        <v>110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 t="shared" si="92"/>
        <v>0</v>
      </c>
    </row>
    <row r="223" spans="1:36" ht="15.75" x14ac:dyDescent="0.25">
      <c r="A223" s="315"/>
      <c r="B223" s="296"/>
      <c r="C223" s="99" t="s">
        <v>111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 t="shared" si="92"/>
        <v>0</v>
      </c>
    </row>
    <row r="224" spans="1:36" ht="15.75" x14ac:dyDescent="0.25">
      <c r="A224" s="315"/>
      <c r="B224" s="296"/>
      <c r="C224" s="99" t="s">
        <v>112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 t="shared" si="92"/>
        <v>0</v>
      </c>
    </row>
    <row r="225" spans="1:36" ht="15.75" x14ac:dyDescent="0.25">
      <c r="A225" s="315"/>
      <c r="B225" s="296"/>
      <c r="C225" s="99" t="s">
        <v>113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 t="shared" si="92"/>
        <v>0</v>
      </c>
    </row>
    <row r="226" spans="1:36" ht="16.5" thickBot="1" x14ac:dyDescent="0.3">
      <c r="A226" s="315"/>
      <c r="B226" s="296"/>
      <c r="C226" s="100" t="s">
        <v>114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 t="shared" si="92"/>
        <v>0</v>
      </c>
    </row>
    <row r="227" spans="1:36" ht="18.75" x14ac:dyDescent="0.25">
      <c r="A227" s="315"/>
      <c r="B227" s="297" t="s">
        <v>72</v>
      </c>
      <c r="C227" s="298"/>
      <c r="D227" s="271">
        <f>SUM(D212:D223,D226)</f>
        <v>0</v>
      </c>
      <c r="E227" s="271">
        <f t="shared" ref="E227:AH227" si="93">SUM(E212:E223,E226)</f>
        <v>0</v>
      </c>
      <c r="F227" s="271">
        <f t="shared" si="93"/>
        <v>0</v>
      </c>
      <c r="G227" s="271">
        <f t="shared" si="93"/>
        <v>0</v>
      </c>
      <c r="H227" s="271">
        <f t="shared" si="93"/>
        <v>0</v>
      </c>
      <c r="I227" s="271">
        <f t="shared" si="93"/>
        <v>0</v>
      </c>
      <c r="J227" s="271">
        <f t="shared" si="93"/>
        <v>0</v>
      </c>
      <c r="K227" s="271">
        <f t="shared" si="93"/>
        <v>0</v>
      </c>
      <c r="L227" s="271">
        <f t="shared" si="93"/>
        <v>0</v>
      </c>
      <c r="M227" s="271">
        <f t="shared" si="93"/>
        <v>0</v>
      </c>
      <c r="N227" s="271">
        <f t="shared" si="93"/>
        <v>0</v>
      </c>
      <c r="O227" s="271">
        <f t="shared" si="93"/>
        <v>0</v>
      </c>
      <c r="P227" s="271">
        <f t="shared" si="93"/>
        <v>0</v>
      </c>
      <c r="Q227" s="271">
        <f t="shared" si="93"/>
        <v>0</v>
      </c>
      <c r="R227" s="271">
        <f t="shared" si="93"/>
        <v>0</v>
      </c>
      <c r="S227" s="271">
        <f t="shared" si="93"/>
        <v>0</v>
      </c>
      <c r="T227" s="271">
        <f t="shared" si="93"/>
        <v>0</v>
      </c>
      <c r="U227" s="271">
        <f t="shared" si="93"/>
        <v>0</v>
      </c>
      <c r="V227" s="271">
        <f t="shared" si="93"/>
        <v>0</v>
      </c>
      <c r="W227" s="271">
        <f t="shared" si="93"/>
        <v>0</v>
      </c>
      <c r="X227" s="271">
        <f t="shared" si="93"/>
        <v>0</v>
      </c>
      <c r="Y227" s="271">
        <f t="shared" si="93"/>
        <v>0</v>
      </c>
      <c r="Z227" s="271">
        <f t="shared" si="93"/>
        <v>0</v>
      </c>
      <c r="AA227" s="271">
        <f t="shared" si="93"/>
        <v>0</v>
      </c>
      <c r="AB227" s="271">
        <f t="shared" si="93"/>
        <v>0</v>
      </c>
      <c r="AC227" s="271">
        <f t="shared" si="93"/>
        <v>0</v>
      </c>
      <c r="AD227" s="271">
        <f t="shared" si="93"/>
        <v>0</v>
      </c>
      <c r="AE227" s="271">
        <f t="shared" si="93"/>
        <v>0</v>
      </c>
      <c r="AF227" s="271">
        <f t="shared" si="93"/>
        <v>0</v>
      </c>
      <c r="AG227" s="271">
        <f t="shared" si="93"/>
        <v>0</v>
      </c>
      <c r="AH227" s="271">
        <f t="shared" si="93"/>
        <v>0</v>
      </c>
      <c r="AI227" s="150">
        <f t="shared" si="92"/>
        <v>0</v>
      </c>
    </row>
    <row r="228" spans="1:36" ht="18.75" x14ac:dyDescent="0.25">
      <c r="A228" s="315"/>
      <c r="B228" s="299" t="s">
        <v>71</v>
      </c>
      <c r="C228" s="300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 t="shared" si="92"/>
        <v>0</v>
      </c>
    </row>
    <row r="229" spans="1:36" ht="18.75" x14ac:dyDescent="0.25">
      <c r="A229" s="315"/>
      <c r="B229" s="301" t="s">
        <v>115</v>
      </c>
      <c r="C229" s="302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 t="shared" si="92"/>
        <v>8800</v>
      </c>
    </row>
    <row r="230" spans="1:36" ht="18.75" x14ac:dyDescent="0.25">
      <c r="A230" s="315"/>
      <c r="B230" s="301" t="s">
        <v>125</v>
      </c>
      <c r="C230" s="302"/>
      <c r="D230" s="104">
        <f>D229-D228</f>
        <v>400</v>
      </c>
      <c r="E230" s="104">
        <f t="shared" ref="E230" si="94">E229-E228</f>
        <v>400</v>
      </c>
      <c r="F230" s="104"/>
      <c r="G230" s="104"/>
      <c r="H230" s="104">
        <f t="shared" ref="H230:AG230" si="95">H229-H228</f>
        <v>400</v>
      </c>
      <c r="I230" s="104">
        <f t="shared" si="95"/>
        <v>400</v>
      </c>
      <c r="J230" s="104">
        <f t="shared" si="95"/>
        <v>400</v>
      </c>
      <c r="K230" s="104">
        <f t="shared" si="95"/>
        <v>400</v>
      </c>
      <c r="L230" s="104">
        <f t="shared" si="95"/>
        <v>400</v>
      </c>
      <c r="M230" s="104"/>
      <c r="N230" s="104"/>
      <c r="O230" s="104">
        <f t="shared" si="95"/>
        <v>400</v>
      </c>
      <c r="P230" s="104">
        <f t="shared" si="95"/>
        <v>400</v>
      </c>
      <c r="Q230" s="104">
        <f t="shared" si="95"/>
        <v>400</v>
      </c>
      <c r="R230" s="104">
        <f t="shared" si="95"/>
        <v>400</v>
      </c>
      <c r="S230" s="104">
        <f t="shared" si="95"/>
        <v>400</v>
      </c>
      <c r="T230" s="104"/>
      <c r="U230" s="104"/>
      <c r="V230" s="104">
        <f t="shared" si="95"/>
        <v>400</v>
      </c>
      <c r="W230" s="104">
        <f t="shared" si="95"/>
        <v>400</v>
      </c>
      <c r="X230" s="104">
        <f t="shared" si="95"/>
        <v>400</v>
      </c>
      <c r="Y230" s="104">
        <f t="shared" si="95"/>
        <v>400</v>
      </c>
      <c r="Z230" s="104">
        <f t="shared" si="95"/>
        <v>400</v>
      </c>
      <c r="AA230" s="104"/>
      <c r="AB230" s="104"/>
      <c r="AC230" s="104">
        <f t="shared" si="95"/>
        <v>400</v>
      </c>
      <c r="AD230" s="104">
        <f t="shared" si="95"/>
        <v>400</v>
      </c>
      <c r="AE230" s="104">
        <f t="shared" si="95"/>
        <v>400</v>
      </c>
      <c r="AF230" s="104">
        <f t="shared" si="95"/>
        <v>400</v>
      </c>
      <c r="AG230" s="104">
        <f t="shared" si="95"/>
        <v>400</v>
      </c>
      <c r="AH230" s="104"/>
      <c r="AI230" s="153">
        <f t="shared" si="92"/>
        <v>8800</v>
      </c>
    </row>
    <row r="231" spans="1:36" ht="18.75" x14ac:dyDescent="0.25">
      <c r="A231" s="315"/>
      <c r="B231" s="301" t="s">
        <v>197</v>
      </c>
      <c r="C231" s="302"/>
      <c r="D231" s="104">
        <f t="shared" ref="D231:E231" si="96">D229-D227</f>
        <v>400</v>
      </c>
      <c r="E231" s="104">
        <f t="shared" si="96"/>
        <v>400</v>
      </c>
      <c r="F231" s="104"/>
      <c r="G231" s="104"/>
      <c r="H231" s="104">
        <f t="shared" ref="H231:AG231" si="97">H229-H227</f>
        <v>400</v>
      </c>
      <c r="I231" s="104">
        <f t="shared" si="97"/>
        <v>400</v>
      </c>
      <c r="J231" s="104">
        <f t="shared" si="97"/>
        <v>400</v>
      </c>
      <c r="K231" s="104">
        <f t="shared" si="97"/>
        <v>400</v>
      </c>
      <c r="L231" s="104">
        <f t="shared" si="97"/>
        <v>400</v>
      </c>
      <c r="M231" s="104"/>
      <c r="N231" s="104"/>
      <c r="O231" s="104">
        <f t="shared" si="97"/>
        <v>400</v>
      </c>
      <c r="P231" s="104">
        <f t="shared" si="97"/>
        <v>400</v>
      </c>
      <c r="Q231" s="104">
        <f t="shared" si="97"/>
        <v>400</v>
      </c>
      <c r="R231" s="104">
        <f t="shared" si="97"/>
        <v>400</v>
      </c>
      <c r="S231" s="104">
        <f t="shared" si="97"/>
        <v>400</v>
      </c>
      <c r="T231" s="104"/>
      <c r="U231" s="104"/>
      <c r="V231" s="104">
        <f t="shared" si="97"/>
        <v>400</v>
      </c>
      <c r="W231" s="104">
        <f t="shared" si="97"/>
        <v>400</v>
      </c>
      <c r="X231" s="104">
        <f t="shared" si="97"/>
        <v>400</v>
      </c>
      <c r="Y231" s="104">
        <f t="shared" si="97"/>
        <v>400</v>
      </c>
      <c r="Z231" s="104">
        <f t="shared" si="97"/>
        <v>400</v>
      </c>
      <c r="AA231" s="104"/>
      <c r="AB231" s="104"/>
      <c r="AC231" s="104">
        <f t="shared" si="97"/>
        <v>400</v>
      </c>
      <c r="AD231" s="104">
        <f t="shared" si="97"/>
        <v>400</v>
      </c>
      <c r="AE231" s="104">
        <f t="shared" si="97"/>
        <v>400</v>
      </c>
      <c r="AF231" s="104">
        <f t="shared" si="97"/>
        <v>400</v>
      </c>
      <c r="AG231" s="104">
        <f t="shared" si="97"/>
        <v>400</v>
      </c>
      <c r="AH231" s="104"/>
      <c r="AI231" s="153">
        <f>SUM(D231:AH231)</f>
        <v>8800</v>
      </c>
    </row>
    <row r="232" spans="1:36" ht="16.5" thickBot="1" x14ac:dyDescent="0.3">
      <c r="A232" s="315"/>
      <c r="B232" s="303" t="s">
        <v>116</v>
      </c>
      <c r="C232" s="304"/>
      <c r="D232" s="104">
        <f>D213+D215+D217+D219+D221+D223</f>
        <v>0</v>
      </c>
      <c r="E232" s="104">
        <f t="shared" ref="E232" si="98">E213+E215+E217+E219+E221+E223</f>
        <v>0</v>
      </c>
      <c r="F232" s="104"/>
      <c r="G232" s="104"/>
      <c r="H232" s="104">
        <f t="shared" ref="H232:AG232" si="99">H213+H215+H217+H219+H221+H223</f>
        <v>0</v>
      </c>
      <c r="I232" s="104">
        <f t="shared" si="99"/>
        <v>0</v>
      </c>
      <c r="J232" s="104">
        <f t="shared" si="99"/>
        <v>0</v>
      </c>
      <c r="K232" s="104">
        <f t="shared" si="99"/>
        <v>0</v>
      </c>
      <c r="L232" s="104">
        <f t="shared" si="99"/>
        <v>0</v>
      </c>
      <c r="M232" s="104"/>
      <c r="N232" s="104"/>
      <c r="O232" s="104">
        <f t="shared" si="99"/>
        <v>0</v>
      </c>
      <c r="P232" s="104">
        <f t="shared" si="99"/>
        <v>0</v>
      </c>
      <c r="Q232" s="104">
        <f t="shared" si="99"/>
        <v>0</v>
      </c>
      <c r="R232" s="104">
        <f t="shared" si="99"/>
        <v>0</v>
      </c>
      <c r="S232" s="104">
        <f t="shared" si="99"/>
        <v>0</v>
      </c>
      <c r="T232" s="104"/>
      <c r="U232" s="104"/>
      <c r="V232" s="104">
        <f t="shared" si="99"/>
        <v>0</v>
      </c>
      <c r="W232" s="104">
        <f t="shared" si="99"/>
        <v>0</v>
      </c>
      <c r="X232" s="104">
        <f t="shared" si="99"/>
        <v>0</v>
      </c>
      <c r="Y232" s="104">
        <f t="shared" si="99"/>
        <v>0</v>
      </c>
      <c r="Z232" s="104">
        <f t="shared" si="99"/>
        <v>0</v>
      </c>
      <c r="AA232" s="104"/>
      <c r="AB232" s="104"/>
      <c r="AC232" s="104">
        <f t="shared" si="99"/>
        <v>0</v>
      </c>
      <c r="AD232" s="104">
        <f t="shared" si="99"/>
        <v>0</v>
      </c>
      <c r="AE232" s="104">
        <f t="shared" si="99"/>
        <v>0</v>
      </c>
      <c r="AF232" s="104">
        <f t="shared" si="99"/>
        <v>0</v>
      </c>
      <c r="AG232" s="104">
        <f t="shared" si="99"/>
        <v>0</v>
      </c>
      <c r="AH232" s="104"/>
      <c r="AI232" s="149">
        <f t="shared" si="92"/>
        <v>0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36" ht="15.75" x14ac:dyDescent="0.25">
      <c r="A236" s="315"/>
      <c r="B236" s="296"/>
      <c r="C236" s="99" t="s">
        <v>103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36" ht="15.75" x14ac:dyDescent="0.25">
      <c r="A237" s="315"/>
      <c r="B237" s="296"/>
      <c r="C237" s="99" t="s">
        <v>117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 t="shared" ref="AI237:AI255" si="100">SUM(D237:AH237)</f>
        <v>0</v>
      </c>
    </row>
    <row r="238" spans="1:36" ht="15.75" x14ac:dyDescent="0.25">
      <c r="A238" s="315"/>
      <c r="B238" s="296"/>
      <c r="C238" s="99" t="s">
        <v>118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 t="shared" si="100"/>
        <v>0</v>
      </c>
    </row>
    <row r="239" spans="1:36" ht="15.75" x14ac:dyDescent="0.25">
      <c r="A239" s="315"/>
      <c r="B239" s="296"/>
      <c r="C239" s="99" t="s">
        <v>104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 t="shared" si="100"/>
        <v>0</v>
      </c>
    </row>
    <row r="240" spans="1:36" ht="15.75" x14ac:dyDescent="0.25">
      <c r="A240" s="315"/>
      <c r="B240" s="296"/>
      <c r="C240" s="99" t="s">
        <v>105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 t="shared" si="100"/>
        <v>0</v>
      </c>
    </row>
    <row r="241" spans="1:36" ht="15.75" x14ac:dyDescent="0.25">
      <c r="A241" s="315"/>
      <c r="B241" s="296"/>
      <c r="C241" s="99" t="s">
        <v>106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 t="shared" si="100"/>
        <v>0</v>
      </c>
    </row>
    <row r="242" spans="1:36" ht="15.75" x14ac:dyDescent="0.25">
      <c r="A242" s="315"/>
      <c r="B242" s="296"/>
      <c r="C242" s="99" t="s">
        <v>107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 t="shared" si="100"/>
        <v>0</v>
      </c>
    </row>
    <row r="243" spans="1:36" ht="15.75" x14ac:dyDescent="0.25">
      <c r="A243" s="315"/>
      <c r="B243" s="296"/>
      <c r="C243" s="99" t="s">
        <v>108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 t="shared" si="100"/>
        <v>0</v>
      </c>
    </row>
    <row r="244" spans="1:36" ht="15.75" x14ac:dyDescent="0.25">
      <c r="A244" s="315"/>
      <c r="B244" s="296"/>
      <c r="C244" s="99" t="s">
        <v>109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 t="shared" si="100"/>
        <v>0</v>
      </c>
    </row>
    <row r="245" spans="1:36" ht="15.75" x14ac:dyDescent="0.25">
      <c r="A245" s="315"/>
      <c r="B245" s="296"/>
      <c r="C245" s="99" t="s">
        <v>110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 t="shared" si="100"/>
        <v>0</v>
      </c>
    </row>
    <row r="246" spans="1:36" ht="15.75" x14ac:dyDescent="0.25">
      <c r="A246" s="315"/>
      <c r="B246" s="296"/>
      <c r="C246" s="99" t="s">
        <v>111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 t="shared" si="100"/>
        <v>0</v>
      </c>
    </row>
    <row r="247" spans="1:36" ht="15.75" x14ac:dyDescent="0.25">
      <c r="A247" s="315"/>
      <c r="B247" s="296"/>
      <c r="C247" s="99" t="s">
        <v>112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 t="shared" si="100"/>
        <v>0</v>
      </c>
    </row>
    <row r="248" spans="1:36" ht="15.75" x14ac:dyDescent="0.25">
      <c r="A248" s="315"/>
      <c r="B248" s="296"/>
      <c r="C248" s="99" t="s">
        <v>113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 t="shared" si="100"/>
        <v>0</v>
      </c>
    </row>
    <row r="249" spans="1:36" ht="16.5" thickBot="1" x14ac:dyDescent="0.3">
      <c r="A249" s="315"/>
      <c r="B249" s="296"/>
      <c r="C249" s="100" t="s">
        <v>114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 t="shared" si="100"/>
        <v>0</v>
      </c>
    </row>
    <row r="250" spans="1:36" ht="18.75" x14ac:dyDescent="0.25">
      <c r="A250" s="315"/>
      <c r="B250" s="297" t="s">
        <v>72</v>
      </c>
      <c r="C250" s="298"/>
      <c r="D250" s="271">
        <f>SUM(D235:D246,D249)</f>
        <v>0</v>
      </c>
      <c r="E250" s="271">
        <f t="shared" ref="E250:AH250" si="101">SUM(E235:E246,E249)</f>
        <v>0</v>
      </c>
      <c r="F250" s="271">
        <f t="shared" si="101"/>
        <v>0</v>
      </c>
      <c r="G250" s="271">
        <f t="shared" si="101"/>
        <v>0</v>
      </c>
      <c r="H250" s="271">
        <f t="shared" si="101"/>
        <v>0</v>
      </c>
      <c r="I250" s="271">
        <f t="shared" si="101"/>
        <v>0</v>
      </c>
      <c r="J250" s="271">
        <f t="shared" si="101"/>
        <v>0</v>
      </c>
      <c r="K250" s="271">
        <f t="shared" si="101"/>
        <v>0</v>
      </c>
      <c r="L250" s="271">
        <f t="shared" si="101"/>
        <v>0</v>
      </c>
      <c r="M250" s="271">
        <f t="shared" si="101"/>
        <v>0</v>
      </c>
      <c r="N250" s="271">
        <f t="shared" si="101"/>
        <v>0</v>
      </c>
      <c r="O250" s="271">
        <f t="shared" si="101"/>
        <v>0</v>
      </c>
      <c r="P250" s="271">
        <f t="shared" si="101"/>
        <v>0</v>
      </c>
      <c r="Q250" s="271">
        <f t="shared" si="101"/>
        <v>0</v>
      </c>
      <c r="R250" s="271">
        <f t="shared" si="101"/>
        <v>0</v>
      </c>
      <c r="S250" s="271">
        <f t="shared" si="101"/>
        <v>0</v>
      </c>
      <c r="T250" s="271">
        <f t="shared" si="101"/>
        <v>0</v>
      </c>
      <c r="U250" s="271">
        <f t="shared" si="101"/>
        <v>0</v>
      </c>
      <c r="V250" s="271">
        <f t="shared" si="101"/>
        <v>0</v>
      </c>
      <c r="W250" s="271">
        <f t="shared" si="101"/>
        <v>0</v>
      </c>
      <c r="X250" s="271">
        <f t="shared" si="101"/>
        <v>0</v>
      </c>
      <c r="Y250" s="271">
        <f t="shared" si="101"/>
        <v>0</v>
      </c>
      <c r="Z250" s="271">
        <f t="shared" si="101"/>
        <v>0</v>
      </c>
      <c r="AA250" s="271">
        <f t="shared" si="101"/>
        <v>0</v>
      </c>
      <c r="AB250" s="271">
        <f t="shared" si="101"/>
        <v>0</v>
      </c>
      <c r="AC250" s="271">
        <f t="shared" si="101"/>
        <v>0</v>
      </c>
      <c r="AD250" s="271">
        <f t="shared" si="101"/>
        <v>0</v>
      </c>
      <c r="AE250" s="271">
        <f t="shared" si="101"/>
        <v>0</v>
      </c>
      <c r="AF250" s="271">
        <f t="shared" si="101"/>
        <v>0</v>
      </c>
      <c r="AG250" s="271">
        <f t="shared" si="101"/>
        <v>0</v>
      </c>
      <c r="AH250" s="271">
        <f t="shared" si="101"/>
        <v>0</v>
      </c>
      <c r="AI250" s="150">
        <f t="shared" si="100"/>
        <v>0</v>
      </c>
    </row>
    <row r="251" spans="1:36" ht="18.75" x14ac:dyDescent="0.25">
      <c r="A251" s="315"/>
      <c r="B251" s="299" t="s">
        <v>71</v>
      </c>
      <c r="C251" s="300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 t="shared" si="100"/>
        <v>0</v>
      </c>
    </row>
    <row r="252" spans="1:36" ht="18.75" x14ac:dyDescent="0.25">
      <c r="A252" s="315"/>
      <c r="B252" s="301" t="s">
        <v>115</v>
      </c>
      <c r="C252" s="302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 t="shared" si="100"/>
        <v>8800</v>
      </c>
    </row>
    <row r="253" spans="1:36" ht="18.75" x14ac:dyDescent="0.25">
      <c r="A253" s="315"/>
      <c r="B253" s="301" t="s">
        <v>125</v>
      </c>
      <c r="C253" s="302"/>
      <c r="D253" s="104">
        <f>D252-D251</f>
        <v>400</v>
      </c>
      <c r="E253" s="104">
        <f t="shared" ref="E253" si="102">E252-E251</f>
        <v>400</v>
      </c>
      <c r="F253" s="104"/>
      <c r="G253" s="104"/>
      <c r="H253" s="104">
        <f t="shared" ref="H253:AG253" si="103">H252-H251</f>
        <v>400</v>
      </c>
      <c r="I253" s="104">
        <f t="shared" si="103"/>
        <v>400</v>
      </c>
      <c r="J253" s="104">
        <f t="shared" si="103"/>
        <v>400</v>
      </c>
      <c r="K253" s="104">
        <f t="shared" si="103"/>
        <v>400</v>
      </c>
      <c r="L253" s="104">
        <f t="shared" si="103"/>
        <v>400</v>
      </c>
      <c r="M253" s="104"/>
      <c r="N253" s="104"/>
      <c r="O253" s="104">
        <f t="shared" si="103"/>
        <v>400</v>
      </c>
      <c r="P253" s="104">
        <f t="shared" si="103"/>
        <v>400</v>
      </c>
      <c r="Q253" s="104">
        <f t="shared" si="103"/>
        <v>400</v>
      </c>
      <c r="R253" s="104">
        <f t="shared" si="103"/>
        <v>400</v>
      </c>
      <c r="S253" s="104">
        <f t="shared" si="103"/>
        <v>400</v>
      </c>
      <c r="T253" s="104"/>
      <c r="U253" s="104"/>
      <c r="V253" s="104">
        <f t="shared" si="103"/>
        <v>400</v>
      </c>
      <c r="W253" s="104">
        <f t="shared" si="103"/>
        <v>400</v>
      </c>
      <c r="X253" s="104">
        <f t="shared" si="103"/>
        <v>400</v>
      </c>
      <c r="Y253" s="104">
        <f t="shared" si="103"/>
        <v>400</v>
      </c>
      <c r="Z253" s="104">
        <f t="shared" si="103"/>
        <v>400</v>
      </c>
      <c r="AA253" s="104"/>
      <c r="AB253" s="104"/>
      <c r="AC253" s="104">
        <f t="shared" si="103"/>
        <v>400</v>
      </c>
      <c r="AD253" s="104">
        <f t="shared" si="103"/>
        <v>400</v>
      </c>
      <c r="AE253" s="104">
        <f t="shared" si="103"/>
        <v>400</v>
      </c>
      <c r="AF253" s="104">
        <f t="shared" si="103"/>
        <v>400</v>
      </c>
      <c r="AG253" s="104">
        <f t="shared" si="103"/>
        <v>400</v>
      </c>
      <c r="AH253" s="104"/>
      <c r="AI253" s="153">
        <f t="shared" si="100"/>
        <v>8800</v>
      </c>
    </row>
    <row r="254" spans="1:36" ht="18.75" x14ac:dyDescent="0.25">
      <c r="A254" s="315"/>
      <c r="B254" s="301" t="s">
        <v>197</v>
      </c>
      <c r="C254" s="302"/>
      <c r="D254" s="104">
        <f>D252-D250</f>
        <v>400</v>
      </c>
      <c r="E254" s="104">
        <f t="shared" ref="E254" si="104">E252-E250</f>
        <v>400</v>
      </c>
      <c r="F254" s="104"/>
      <c r="G254" s="104"/>
      <c r="H254" s="104">
        <f t="shared" ref="H254:AG254" si="105">H252-H250</f>
        <v>400</v>
      </c>
      <c r="I254" s="104">
        <f t="shared" si="105"/>
        <v>400</v>
      </c>
      <c r="J254" s="104">
        <f t="shared" si="105"/>
        <v>400</v>
      </c>
      <c r="K254" s="104">
        <f t="shared" si="105"/>
        <v>400</v>
      </c>
      <c r="L254" s="104">
        <f t="shared" si="105"/>
        <v>400</v>
      </c>
      <c r="M254" s="104"/>
      <c r="N254" s="104"/>
      <c r="O254" s="104">
        <f t="shared" si="105"/>
        <v>400</v>
      </c>
      <c r="P254" s="104">
        <f t="shared" si="105"/>
        <v>400</v>
      </c>
      <c r="Q254" s="104">
        <f t="shared" si="105"/>
        <v>400</v>
      </c>
      <c r="R254" s="104">
        <f t="shared" si="105"/>
        <v>400</v>
      </c>
      <c r="S254" s="104">
        <f t="shared" si="105"/>
        <v>400</v>
      </c>
      <c r="T254" s="104"/>
      <c r="U254" s="104"/>
      <c r="V254" s="104">
        <f t="shared" si="105"/>
        <v>400</v>
      </c>
      <c r="W254" s="104">
        <f t="shared" si="105"/>
        <v>400</v>
      </c>
      <c r="X254" s="104">
        <f t="shared" si="105"/>
        <v>400</v>
      </c>
      <c r="Y254" s="104">
        <f t="shared" si="105"/>
        <v>400</v>
      </c>
      <c r="Z254" s="104">
        <f t="shared" si="105"/>
        <v>400</v>
      </c>
      <c r="AA254" s="104"/>
      <c r="AB254" s="104"/>
      <c r="AC254" s="104">
        <f t="shared" si="105"/>
        <v>400</v>
      </c>
      <c r="AD254" s="104">
        <f t="shared" si="105"/>
        <v>400</v>
      </c>
      <c r="AE254" s="104">
        <f t="shared" si="105"/>
        <v>400</v>
      </c>
      <c r="AF254" s="104">
        <f t="shared" si="105"/>
        <v>400</v>
      </c>
      <c r="AG254" s="104">
        <f t="shared" si="105"/>
        <v>400</v>
      </c>
      <c r="AH254" s="104"/>
      <c r="AI254" s="153">
        <f>SUM(D254:AH254)</f>
        <v>8800</v>
      </c>
    </row>
    <row r="255" spans="1:36" ht="16.5" thickBot="1" x14ac:dyDescent="0.3">
      <c r="A255" s="315"/>
      <c r="B255" s="303" t="s">
        <v>116</v>
      </c>
      <c r="C255" s="304"/>
      <c r="D255" s="104">
        <f>D236+D238+D240+D242+D244+D246</f>
        <v>0</v>
      </c>
      <c r="E255" s="104">
        <f t="shared" ref="E255" si="106">E236+E238+E240+E242+E244+E246</f>
        <v>0</v>
      </c>
      <c r="F255" s="104"/>
      <c r="G255" s="104"/>
      <c r="H255" s="104">
        <f t="shared" ref="H255:AG255" si="107">H236+H238+H240+H242+H244+H246</f>
        <v>0</v>
      </c>
      <c r="I255" s="104">
        <f t="shared" si="107"/>
        <v>0</v>
      </c>
      <c r="J255" s="104">
        <f t="shared" si="107"/>
        <v>0</v>
      </c>
      <c r="K255" s="104">
        <f t="shared" si="107"/>
        <v>0</v>
      </c>
      <c r="L255" s="104">
        <f t="shared" si="107"/>
        <v>0</v>
      </c>
      <c r="M255" s="104"/>
      <c r="N255" s="104"/>
      <c r="O255" s="104">
        <f t="shared" si="107"/>
        <v>0</v>
      </c>
      <c r="P255" s="104">
        <f t="shared" si="107"/>
        <v>0</v>
      </c>
      <c r="Q255" s="104">
        <f t="shared" si="107"/>
        <v>0</v>
      </c>
      <c r="R255" s="104">
        <f t="shared" si="107"/>
        <v>0</v>
      </c>
      <c r="S255" s="104">
        <f t="shared" si="107"/>
        <v>0</v>
      </c>
      <c r="T255" s="104"/>
      <c r="U255" s="104"/>
      <c r="V255" s="104">
        <f t="shared" si="107"/>
        <v>0</v>
      </c>
      <c r="W255" s="104">
        <f t="shared" si="107"/>
        <v>0</v>
      </c>
      <c r="X255" s="104">
        <f t="shared" si="107"/>
        <v>0</v>
      </c>
      <c r="Y255" s="104">
        <f t="shared" si="107"/>
        <v>0</v>
      </c>
      <c r="Z255" s="104">
        <f t="shared" si="107"/>
        <v>0</v>
      </c>
      <c r="AA255" s="104"/>
      <c r="AB255" s="104"/>
      <c r="AC255" s="104">
        <f t="shared" si="107"/>
        <v>0</v>
      </c>
      <c r="AD255" s="104">
        <f t="shared" si="107"/>
        <v>0</v>
      </c>
      <c r="AE255" s="104">
        <f t="shared" si="107"/>
        <v>0</v>
      </c>
      <c r="AF255" s="104">
        <f t="shared" si="107"/>
        <v>0</v>
      </c>
      <c r="AG255" s="104">
        <f t="shared" si="107"/>
        <v>0</v>
      </c>
      <c r="AH255" s="104"/>
      <c r="AI255" s="149">
        <f t="shared" si="100"/>
        <v>0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35" ht="15.75" x14ac:dyDescent="0.25">
      <c r="A259" s="315"/>
      <c r="B259" s="296"/>
      <c r="C259" s="99" t="s">
        <v>103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35" ht="15.75" x14ac:dyDescent="0.25">
      <c r="A260" s="315"/>
      <c r="B260" s="296"/>
      <c r="C260" s="99" t="s">
        <v>117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 t="shared" ref="AI260:AI278" si="108">SUM(D260:AH260)</f>
        <v>0</v>
      </c>
    </row>
    <row r="261" spans="1:35" ht="15.75" x14ac:dyDescent="0.25">
      <c r="A261" s="315"/>
      <c r="B261" s="296"/>
      <c r="C261" s="99" t="s">
        <v>118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 t="shared" si="108"/>
        <v>0</v>
      </c>
    </row>
    <row r="262" spans="1:35" ht="15.75" x14ac:dyDescent="0.25">
      <c r="A262" s="315"/>
      <c r="B262" s="296"/>
      <c r="C262" s="99" t="s">
        <v>104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 t="shared" si="108"/>
        <v>0</v>
      </c>
    </row>
    <row r="263" spans="1:35" ht="15.75" x14ac:dyDescent="0.25">
      <c r="A263" s="315"/>
      <c r="B263" s="296"/>
      <c r="C263" s="99" t="s">
        <v>105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 t="shared" si="108"/>
        <v>0</v>
      </c>
    </row>
    <row r="264" spans="1:35" ht="15.75" x14ac:dyDescent="0.25">
      <c r="A264" s="315"/>
      <c r="B264" s="296"/>
      <c r="C264" s="99" t="s">
        <v>106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 t="shared" si="108"/>
        <v>0</v>
      </c>
    </row>
    <row r="265" spans="1:35" ht="15.75" x14ac:dyDescent="0.25">
      <c r="A265" s="315"/>
      <c r="B265" s="296"/>
      <c r="C265" s="99" t="s">
        <v>107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 t="shared" si="108"/>
        <v>0</v>
      </c>
    </row>
    <row r="266" spans="1:35" ht="15.75" x14ac:dyDescent="0.25">
      <c r="A266" s="315"/>
      <c r="B266" s="296"/>
      <c r="C266" s="99" t="s">
        <v>108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 t="shared" si="108"/>
        <v>0</v>
      </c>
    </row>
    <row r="267" spans="1:35" ht="15.75" x14ac:dyDescent="0.25">
      <c r="A267" s="315"/>
      <c r="B267" s="296"/>
      <c r="C267" s="99" t="s">
        <v>109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 t="shared" si="108"/>
        <v>0</v>
      </c>
    </row>
    <row r="268" spans="1:35" ht="15.75" x14ac:dyDescent="0.25">
      <c r="A268" s="315"/>
      <c r="B268" s="296"/>
      <c r="C268" s="99" t="s">
        <v>110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 t="shared" si="108"/>
        <v>0</v>
      </c>
    </row>
    <row r="269" spans="1:35" ht="15.75" x14ac:dyDescent="0.25">
      <c r="A269" s="315"/>
      <c r="B269" s="296"/>
      <c r="C269" s="99" t="s">
        <v>111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 t="shared" si="108"/>
        <v>0</v>
      </c>
    </row>
    <row r="270" spans="1:35" ht="15.75" x14ac:dyDescent="0.25">
      <c r="A270" s="315"/>
      <c r="B270" s="296"/>
      <c r="C270" s="99" t="s">
        <v>112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 t="shared" si="108"/>
        <v>0</v>
      </c>
    </row>
    <row r="271" spans="1:35" ht="15.75" x14ac:dyDescent="0.25">
      <c r="A271" s="315"/>
      <c r="B271" s="296"/>
      <c r="C271" s="99" t="s">
        <v>113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 t="shared" si="108"/>
        <v>0</v>
      </c>
    </row>
    <row r="272" spans="1:35" ht="16.5" thickBot="1" x14ac:dyDescent="0.3">
      <c r="A272" s="315"/>
      <c r="B272" s="296"/>
      <c r="C272" s="100" t="s">
        <v>114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 t="shared" si="108"/>
        <v>0</v>
      </c>
    </row>
    <row r="273" spans="1:36" ht="18.75" x14ac:dyDescent="0.25">
      <c r="A273" s="315"/>
      <c r="B273" s="297" t="s">
        <v>72</v>
      </c>
      <c r="C273" s="298"/>
      <c r="D273" s="271">
        <f>SUM(D258:D269,D272)</f>
        <v>0</v>
      </c>
      <c r="E273" s="271">
        <f t="shared" ref="E273:AH273" si="109">SUM(E258:E269,E272)</f>
        <v>0</v>
      </c>
      <c r="F273" s="271">
        <f t="shared" si="109"/>
        <v>0</v>
      </c>
      <c r="G273" s="271">
        <f t="shared" si="109"/>
        <v>0</v>
      </c>
      <c r="H273" s="271">
        <f t="shared" si="109"/>
        <v>0</v>
      </c>
      <c r="I273" s="271">
        <f t="shared" si="109"/>
        <v>0</v>
      </c>
      <c r="J273" s="271">
        <f t="shared" si="109"/>
        <v>0</v>
      </c>
      <c r="K273" s="271">
        <f t="shared" si="109"/>
        <v>0</v>
      </c>
      <c r="L273" s="271">
        <f t="shared" si="109"/>
        <v>0</v>
      </c>
      <c r="M273" s="271">
        <f t="shared" si="109"/>
        <v>0</v>
      </c>
      <c r="N273" s="271">
        <f t="shared" si="109"/>
        <v>0</v>
      </c>
      <c r="O273" s="271">
        <f t="shared" si="109"/>
        <v>0</v>
      </c>
      <c r="P273" s="271">
        <f t="shared" si="109"/>
        <v>0</v>
      </c>
      <c r="Q273" s="271">
        <f t="shared" si="109"/>
        <v>0</v>
      </c>
      <c r="R273" s="271">
        <f t="shared" si="109"/>
        <v>0</v>
      </c>
      <c r="S273" s="271">
        <f t="shared" si="109"/>
        <v>0</v>
      </c>
      <c r="T273" s="271">
        <f t="shared" si="109"/>
        <v>0</v>
      </c>
      <c r="U273" s="271">
        <f t="shared" si="109"/>
        <v>0</v>
      </c>
      <c r="V273" s="271">
        <f t="shared" si="109"/>
        <v>0</v>
      </c>
      <c r="W273" s="271">
        <f t="shared" si="109"/>
        <v>0</v>
      </c>
      <c r="X273" s="271">
        <f t="shared" si="109"/>
        <v>0</v>
      </c>
      <c r="Y273" s="271">
        <f t="shared" si="109"/>
        <v>0</v>
      </c>
      <c r="Z273" s="271">
        <f t="shared" si="109"/>
        <v>0</v>
      </c>
      <c r="AA273" s="271">
        <f t="shared" si="109"/>
        <v>0</v>
      </c>
      <c r="AB273" s="271">
        <f t="shared" si="109"/>
        <v>0</v>
      </c>
      <c r="AC273" s="271">
        <f t="shared" si="109"/>
        <v>0</v>
      </c>
      <c r="AD273" s="271">
        <f t="shared" si="109"/>
        <v>0</v>
      </c>
      <c r="AE273" s="271">
        <f t="shared" si="109"/>
        <v>0</v>
      </c>
      <c r="AF273" s="271">
        <f t="shared" si="109"/>
        <v>0</v>
      </c>
      <c r="AG273" s="271">
        <f t="shared" si="109"/>
        <v>0</v>
      </c>
      <c r="AH273" s="271">
        <f t="shared" si="109"/>
        <v>0</v>
      </c>
      <c r="AI273" s="150">
        <f t="shared" si="108"/>
        <v>0</v>
      </c>
    </row>
    <row r="274" spans="1:36" ht="18.75" x14ac:dyDescent="0.25">
      <c r="A274" s="315"/>
      <c r="B274" s="299" t="s">
        <v>71</v>
      </c>
      <c r="C274" s="300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 t="shared" si="108"/>
        <v>0</v>
      </c>
    </row>
    <row r="275" spans="1:36" ht="18.75" x14ac:dyDescent="0.25">
      <c r="A275" s="315"/>
      <c r="B275" s="301" t="s">
        <v>115</v>
      </c>
      <c r="C275" s="302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 t="shared" si="108"/>
        <v>8800</v>
      </c>
    </row>
    <row r="276" spans="1:36" ht="18.75" x14ac:dyDescent="0.25">
      <c r="A276" s="315"/>
      <c r="B276" s="301" t="s">
        <v>125</v>
      </c>
      <c r="C276" s="302"/>
      <c r="D276" s="104">
        <f>D275-D274</f>
        <v>400</v>
      </c>
      <c r="E276" s="104">
        <f t="shared" ref="E276" si="110">E275-E274</f>
        <v>400</v>
      </c>
      <c r="F276" s="104"/>
      <c r="G276" s="104"/>
      <c r="H276" s="104">
        <f t="shared" ref="H276:AG276" si="111">H275-H274</f>
        <v>400</v>
      </c>
      <c r="I276" s="104">
        <f t="shared" si="111"/>
        <v>400</v>
      </c>
      <c r="J276" s="104">
        <f t="shared" si="111"/>
        <v>400</v>
      </c>
      <c r="K276" s="104">
        <f t="shared" si="111"/>
        <v>400</v>
      </c>
      <c r="L276" s="104">
        <f t="shared" si="111"/>
        <v>400</v>
      </c>
      <c r="M276" s="104"/>
      <c r="N276" s="104"/>
      <c r="O276" s="104">
        <f t="shared" si="111"/>
        <v>400</v>
      </c>
      <c r="P276" s="104">
        <f t="shared" si="111"/>
        <v>400</v>
      </c>
      <c r="Q276" s="104">
        <f t="shared" si="111"/>
        <v>400</v>
      </c>
      <c r="R276" s="104">
        <f t="shared" si="111"/>
        <v>400</v>
      </c>
      <c r="S276" s="104">
        <f t="shared" si="111"/>
        <v>400</v>
      </c>
      <c r="T276" s="104"/>
      <c r="U276" s="104"/>
      <c r="V276" s="104">
        <f t="shared" si="111"/>
        <v>400</v>
      </c>
      <c r="W276" s="104">
        <f t="shared" si="111"/>
        <v>400</v>
      </c>
      <c r="X276" s="104">
        <f t="shared" si="111"/>
        <v>400</v>
      </c>
      <c r="Y276" s="104">
        <f t="shared" si="111"/>
        <v>400</v>
      </c>
      <c r="Z276" s="104">
        <f t="shared" si="111"/>
        <v>400</v>
      </c>
      <c r="AA276" s="104"/>
      <c r="AB276" s="104"/>
      <c r="AC276" s="104">
        <f t="shared" si="111"/>
        <v>400</v>
      </c>
      <c r="AD276" s="104">
        <f t="shared" si="111"/>
        <v>400</v>
      </c>
      <c r="AE276" s="104">
        <f t="shared" si="111"/>
        <v>400</v>
      </c>
      <c r="AF276" s="104">
        <f t="shared" si="111"/>
        <v>400</v>
      </c>
      <c r="AG276" s="104">
        <f t="shared" si="111"/>
        <v>400</v>
      </c>
      <c r="AH276" s="104"/>
      <c r="AI276" s="153">
        <f t="shared" si="108"/>
        <v>8800</v>
      </c>
    </row>
    <row r="277" spans="1:36" ht="18.75" x14ac:dyDescent="0.25">
      <c r="A277" s="315"/>
      <c r="B277" s="301" t="s">
        <v>197</v>
      </c>
      <c r="C277" s="302"/>
      <c r="D277" s="104">
        <f t="shared" ref="D277:E277" si="112">D275-D273</f>
        <v>400</v>
      </c>
      <c r="E277" s="104">
        <f t="shared" si="112"/>
        <v>400</v>
      </c>
      <c r="F277" s="104"/>
      <c r="G277" s="104"/>
      <c r="H277" s="104">
        <f t="shared" ref="H277:AG277" si="113">H275-H273</f>
        <v>400</v>
      </c>
      <c r="I277" s="104">
        <f t="shared" si="113"/>
        <v>400</v>
      </c>
      <c r="J277" s="104">
        <f t="shared" si="113"/>
        <v>400</v>
      </c>
      <c r="K277" s="104">
        <f t="shared" si="113"/>
        <v>400</v>
      </c>
      <c r="L277" s="104">
        <f t="shared" si="113"/>
        <v>400</v>
      </c>
      <c r="M277" s="104"/>
      <c r="N277" s="104"/>
      <c r="O277" s="104">
        <f t="shared" si="113"/>
        <v>400</v>
      </c>
      <c r="P277" s="104">
        <f t="shared" si="113"/>
        <v>400</v>
      </c>
      <c r="Q277" s="104">
        <f t="shared" si="113"/>
        <v>400</v>
      </c>
      <c r="R277" s="104">
        <f t="shared" si="113"/>
        <v>400</v>
      </c>
      <c r="S277" s="104">
        <f t="shared" si="113"/>
        <v>400</v>
      </c>
      <c r="T277" s="104"/>
      <c r="U277" s="104"/>
      <c r="V277" s="104">
        <f t="shared" si="113"/>
        <v>400</v>
      </c>
      <c r="W277" s="104">
        <f t="shared" si="113"/>
        <v>400</v>
      </c>
      <c r="X277" s="104">
        <f t="shared" si="113"/>
        <v>400</v>
      </c>
      <c r="Y277" s="104">
        <f t="shared" si="113"/>
        <v>400</v>
      </c>
      <c r="Z277" s="104">
        <f t="shared" si="113"/>
        <v>400</v>
      </c>
      <c r="AA277" s="104"/>
      <c r="AB277" s="104"/>
      <c r="AC277" s="104">
        <f t="shared" si="113"/>
        <v>400</v>
      </c>
      <c r="AD277" s="104">
        <f t="shared" si="113"/>
        <v>400</v>
      </c>
      <c r="AE277" s="104">
        <f t="shared" si="113"/>
        <v>400</v>
      </c>
      <c r="AF277" s="104">
        <f t="shared" si="113"/>
        <v>400</v>
      </c>
      <c r="AG277" s="104">
        <f t="shared" si="113"/>
        <v>400</v>
      </c>
      <c r="AH277" s="104"/>
      <c r="AI277" s="153">
        <f>SUM(D277:AH277)</f>
        <v>8800</v>
      </c>
    </row>
    <row r="278" spans="1:36" ht="16.5" thickBot="1" x14ac:dyDescent="0.3">
      <c r="A278" s="315"/>
      <c r="B278" s="303" t="s">
        <v>116</v>
      </c>
      <c r="C278" s="304"/>
      <c r="D278" s="104">
        <f>D259+D261+D263+D265+D267+D269</f>
        <v>0</v>
      </c>
      <c r="E278" s="104">
        <f t="shared" ref="E278" si="114">E259+E261+E263+E265+E267+E269</f>
        <v>0</v>
      </c>
      <c r="F278" s="104"/>
      <c r="G278" s="104"/>
      <c r="H278" s="104">
        <f t="shared" ref="H278:AG278" si="115">H259+H261+H263+H265+H267+H269</f>
        <v>0</v>
      </c>
      <c r="I278" s="104">
        <f t="shared" si="115"/>
        <v>0</v>
      </c>
      <c r="J278" s="104">
        <f t="shared" si="115"/>
        <v>0</v>
      </c>
      <c r="K278" s="104">
        <f t="shared" si="115"/>
        <v>0</v>
      </c>
      <c r="L278" s="104">
        <f t="shared" si="115"/>
        <v>0</v>
      </c>
      <c r="M278" s="104"/>
      <c r="N278" s="104"/>
      <c r="O278" s="104">
        <f t="shared" si="115"/>
        <v>0</v>
      </c>
      <c r="P278" s="104">
        <f t="shared" si="115"/>
        <v>0</v>
      </c>
      <c r="Q278" s="104">
        <f t="shared" si="115"/>
        <v>0</v>
      </c>
      <c r="R278" s="104">
        <f t="shared" si="115"/>
        <v>0</v>
      </c>
      <c r="S278" s="104">
        <f t="shared" si="115"/>
        <v>0</v>
      </c>
      <c r="T278" s="104"/>
      <c r="U278" s="104"/>
      <c r="V278" s="104">
        <f t="shared" si="115"/>
        <v>0</v>
      </c>
      <c r="W278" s="104">
        <f t="shared" si="115"/>
        <v>0</v>
      </c>
      <c r="X278" s="104">
        <f t="shared" si="115"/>
        <v>0</v>
      </c>
      <c r="Y278" s="104">
        <f t="shared" si="115"/>
        <v>0</v>
      </c>
      <c r="Z278" s="104">
        <f t="shared" si="115"/>
        <v>0</v>
      </c>
      <c r="AA278" s="104"/>
      <c r="AB278" s="104"/>
      <c r="AC278" s="104">
        <f t="shared" si="115"/>
        <v>0</v>
      </c>
      <c r="AD278" s="104">
        <f t="shared" si="115"/>
        <v>0</v>
      </c>
      <c r="AE278" s="104">
        <f t="shared" si="115"/>
        <v>0</v>
      </c>
      <c r="AF278" s="104">
        <f t="shared" si="115"/>
        <v>0</v>
      </c>
      <c r="AG278" s="104">
        <f t="shared" si="115"/>
        <v>0</v>
      </c>
      <c r="AH278" s="104"/>
      <c r="AI278" s="149">
        <f t="shared" si="108"/>
        <v>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36" ht="15.75" x14ac:dyDescent="0.25">
      <c r="A282" s="315"/>
      <c r="B282" s="296"/>
      <c r="C282" s="99" t="s">
        <v>103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36" ht="15.75" x14ac:dyDescent="0.25">
      <c r="A283" s="315"/>
      <c r="B283" s="296"/>
      <c r="C283" s="99" t="s">
        <v>117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 t="shared" ref="AI283:AI301" si="116">SUM(D283:AH283)</f>
        <v>0</v>
      </c>
    </row>
    <row r="284" spans="1:36" ht="15.75" x14ac:dyDescent="0.25">
      <c r="A284" s="315"/>
      <c r="B284" s="296"/>
      <c r="C284" s="99" t="s">
        <v>118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 t="shared" si="116"/>
        <v>0</v>
      </c>
    </row>
    <row r="285" spans="1:36" ht="15.75" x14ac:dyDescent="0.25">
      <c r="A285" s="315"/>
      <c r="B285" s="296"/>
      <c r="C285" s="99" t="s">
        <v>104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 t="shared" si="116"/>
        <v>0</v>
      </c>
    </row>
    <row r="286" spans="1:36" ht="15.75" x14ac:dyDescent="0.25">
      <c r="A286" s="315"/>
      <c r="B286" s="296"/>
      <c r="C286" s="99" t="s">
        <v>105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 t="shared" si="116"/>
        <v>0</v>
      </c>
    </row>
    <row r="287" spans="1:36" ht="15.75" x14ac:dyDescent="0.25">
      <c r="A287" s="315"/>
      <c r="B287" s="296"/>
      <c r="C287" s="99" t="s">
        <v>106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 t="shared" si="116"/>
        <v>0</v>
      </c>
    </row>
    <row r="288" spans="1:36" ht="15.75" x14ac:dyDescent="0.25">
      <c r="A288" s="315"/>
      <c r="B288" s="296"/>
      <c r="C288" s="99" t="s">
        <v>107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 t="shared" si="116"/>
        <v>0</v>
      </c>
    </row>
    <row r="289" spans="1:36" ht="15.75" x14ac:dyDescent="0.25">
      <c r="A289" s="315"/>
      <c r="B289" s="296"/>
      <c r="C289" s="99" t="s">
        <v>108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 t="shared" si="116"/>
        <v>0</v>
      </c>
    </row>
    <row r="290" spans="1:36" ht="15.75" x14ac:dyDescent="0.25">
      <c r="A290" s="315"/>
      <c r="B290" s="296"/>
      <c r="C290" s="99" t="s">
        <v>109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 t="shared" si="116"/>
        <v>0</v>
      </c>
    </row>
    <row r="291" spans="1:36" ht="15.75" x14ac:dyDescent="0.25">
      <c r="A291" s="315"/>
      <c r="B291" s="296"/>
      <c r="C291" s="99" t="s">
        <v>110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 t="shared" si="116"/>
        <v>0</v>
      </c>
    </row>
    <row r="292" spans="1:36" ht="15.75" x14ac:dyDescent="0.25">
      <c r="A292" s="315"/>
      <c r="B292" s="296"/>
      <c r="C292" s="99" t="s">
        <v>111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 t="shared" si="116"/>
        <v>0</v>
      </c>
    </row>
    <row r="293" spans="1:36" ht="15.75" x14ac:dyDescent="0.25">
      <c r="A293" s="315"/>
      <c r="B293" s="296"/>
      <c r="C293" s="99" t="s">
        <v>112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 t="shared" si="116"/>
        <v>0</v>
      </c>
    </row>
    <row r="294" spans="1:36" ht="15.75" x14ac:dyDescent="0.25">
      <c r="A294" s="315"/>
      <c r="B294" s="296"/>
      <c r="C294" s="99" t="s">
        <v>113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 t="shared" si="116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 t="shared" si="116"/>
        <v>0</v>
      </c>
    </row>
    <row r="296" spans="1:36" ht="18.75" x14ac:dyDescent="0.25">
      <c r="A296" s="315"/>
      <c r="B296" s="297" t="s">
        <v>72</v>
      </c>
      <c r="C296" s="298"/>
      <c r="D296" s="271">
        <f>SUM(D281:D292,D295)</f>
        <v>0</v>
      </c>
      <c r="E296" s="271">
        <f t="shared" ref="E296:AH296" si="117">SUM(E281:E292,E295)</f>
        <v>0</v>
      </c>
      <c r="F296" s="271">
        <f t="shared" si="117"/>
        <v>0</v>
      </c>
      <c r="G296" s="271">
        <f t="shared" si="117"/>
        <v>0</v>
      </c>
      <c r="H296" s="271">
        <f t="shared" si="117"/>
        <v>0</v>
      </c>
      <c r="I296" s="271">
        <f t="shared" si="117"/>
        <v>0</v>
      </c>
      <c r="J296" s="271">
        <f t="shared" si="117"/>
        <v>0</v>
      </c>
      <c r="K296" s="271">
        <f t="shared" si="117"/>
        <v>0</v>
      </c>
      <c r="L296" s="271">
        <f t="shared" si="117"/>
        <v>0</v>
      </c>
      <c r="M296" s="271">
        <f t="shared" si="117"/>
        <v>0</v>
      </c>
      <c r="N296" s="271">
        <f t="shared" si="117"/>
        <v>0</v>
      </c>
      <c r="O296" s="271">
        <f t="shared" si="117"/>
        <v>0</v>
      </c>
      <c r="P296" s="271">
        <f t="shared" si="117"/>
        <v>0</v>
      </c>
      <c r="Q296" s="271">
        <f t="shared" si="117"/>
        <v>0</v>
      </c>
      <c r="R296" s="271">
        <f t="shared" si="117"/>
        <v>0</v>
      </c>
      <c r="S296" s="271">
        <f t="shared" si="117"/>
        <v>0</v>
      </c>
      <c r="T296" s="271">
        <f t="shared" si="117"/>
        <v>0</v>
      </c>
      <c r="U296" s="271">
        <f t="shared" si="117"/>
        <v>0</v>
      </c>
      <c r="V296" s="271">
        <f t="shared" si="117"/>
        <v>0</v>
      </c>
      <c r="W296" s="271">
        <f t="shared" si="117"/>
        <v>0</v>
      </c>
      <c r="X296" s="271">
        <f t="shared" si="117"/>
        <v>0</v>
      </c>
      <c r="Y296" s="271">
        <f t="shared" si="117"/>
        <v>0</v>
      </c>
      <c r="Z296" s="271">
        <f t="shared" si="117"/>
        <v>0</v>
      </c>
      <c r="AA296" s="271">
        <f t="shared" si="117"/>
        <v>0</v>
      </c>
      <c r="AB296" s="271">
        <f t="shared" si="117"/>
        <v>0</v>
      </c>
      <c r="AC296" s="271">
        <f t="shared" si="117"/>
        <v>0</v>
      </c>
      <c r="AD296" s="271">
        <f t="shared" si="117"/>
        <v>0</v>
      </c>
      <c r="AE296" s="271">
        <f t="shared" si="117"/>
        <v>0</v>
      </c>
      <c r="AF296" s="271">
        <f t="shared" si="117"/>
        <v>0</v>
      </c>
      <c r="AG296" s="271">
        <f t="shared" si="117"/>
        <v>0</v>
      </c>
      <c r="AH296" s="271">
        <f t="shared" si="117"/>
        <v>0</v>
      </c>
      <c r="AI296" s="150">
        <f t="shared" si="116"/>
        <v>0</v>
      </c>
    </row>
    <row r="297" spans="1:36" ht="18.75" x14ac:dyDescent="0.25">
      <c r="A297" s="315"/>
      <c r="B297" s="299" t="s">
        <v>71</v>
      </c>
      <c r="C297" s="300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 t="shared" si="116"/>
        <v>0</v>
      </c>
    </row>
    <row r="298" spans="1:36" ht="18.75" x14ac:dyDescent="0.25">
      <c r="A298" s="315"/>
      <c r="B298" s="301" t="s">
        <v>115</v>
      </c>
      <c r="C298" s="302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 t="shared" si="116"/>
        <v>8800</v>
      </c>
    </row>
    <row r="299" spans="1:36" ht="18.75" x14ac:dyDescent="0.25">
      <c r="A299" s="315"/>
      <c r="B299" s="301" t="s">
        <v>125</v>
      </c>
      <c r="C299" s="302"/>
      <c r="D299" s="104">
        <f>D298-D297</f>
        <v>400</v>
      </c>
      <c r="E299" s="104">
        <f t="shared" ref="E299" si="118">E298-E297</f>
        <v>400</v>
      </c>
      <c r="F299" s="104"/>
      <c r="G299" s="104"/>
      <c r="H299" s="104">
        <f t="shared" ref="H299:AG299" si="119">H298-H297</f>
        <v>400</v>
      </c>
      <c r="I299" s="104">
        <f t="shared" si="119"/>
        <v>400</v>
      </c>
      <c r="J299" s="104">
        <f t="shared" si="119"/>
        <v>400</v>
      </c>
      <c r="K299" s="104">
        <f t="shared" si="119"/>
        <v>400</v>
      </c>
      <c r="L299" s="104">
        <f t="shared" si="119"/>
        <v>400</v>
      </c>
      <c r="M299" s="104"/>
      <c r="N299" s="104"/>
      <c r="O299" s="104">
        <f t="shared" si="119"/>
        <v>400</v>
      </c>
      <c r="P299" s="104">
        <f t="shared" si="119"/>
        <v>400</v>
      </c>
      <c r="Q299" s="104">
        <f t="shared" si="119"/>
        <v>400</v>
      </c>
      <c r="R299" s="104">
        <f t="shared" si="119"/>
        <v>400</v>
      </c>
      <c r="S299" s="104">
        <f t="shared" si="119"/>
        <v>400</v>
      </c>
      <c r="T299" s="104"/>
      <c r="U299" s="104"/>
      <c r="V299" s="104">
        <f t="shared" si="119"/>
        <v>400</v>
      </c>
      <c r="W299" s="104">
        <f t="shared" si="119"/>
        <v>400</v>
      </c>
      <c r="X299" s="104">
        <f t="shared" si="119"/>
        <v>400</v>
      </c>
      <c r="Y299" s="104">
        <f t="shared" si="119"/>
        <v>400</v>
      </c>
      <c r="Z299" s="104">
        <f t="shared" si="119"/>
        <v>400</v>
      </c>
      <c r="AA299" s="104"/>
      <c r="AB299" s="104"/>
      <c r="AC299" s="104">
        <f t="shared" si="119"/>
        <v>400</v>
      </c>
      <c r="AD299" s="104">
        <f t="shared" si="119"/>
        <v>400</v>
      </c>
      <c r="AE299" s="104">
        <f t="shared" si="119"/>
        <v>400</v>
      </c>
      <c r="AF299" s="104">
        <f t="shared" si="119"/>
        <v>400</v>
      </c>
      <c r="AG299" s="104">
        <f t="shared" si="119"/>
        <v>400</v>
      </c>
      <c r="AH299" s="104"/>
      <c r="AI299" s="153">
        <f t="shared" si="116"/>
        <v>8800</v>
      </c>
    </row>
    <row r="300" spans="1:36" ht="18.75" x14ac:dyDescent="0.25">
      <c r="A300" s="315"/>
      <c r="B300" s="301" t="s">
        <v>197</v>
      </c>
      <c r="C300" s="302"/>
      <c r="D300" s="104">
        <f>D298-D296</f>
        <v>400</v>
      </c>
      <c r="E300" s="104">
        <f t="shared" ref="E300" si="120">E298-E296</f>
        <v>400</v>
      </c>
      <c r="F300" s="104"/>
      <c r="G300" s="104"/>
      <c r="H300" s="104">
        <f t="shared" ref="H300:AG300" si="121">H298-H296</f>
        <v>400</v>
      </c>
      <c r="I300" s="104">
        <f t="shared" si="121"/>
        <v>400</v>
      </c>
      <c r="J300" s="104">
        <f t="shared" si="121"/>
        <v>400</v>
      </c>
      <c r="K300" s="104">
        <f t="shared" si="121"/>
        <v>400</v>
      </c>
      <c r="L300" s="104">
        <f t="shared" si="121"/>
        <v>400</v>
      </c>
      <c r="M300" s="104"/>
      <c r="N300" s="104"/>
      <c r="O300" s="104">
        <f t="shared" si="121"/>
        <v>400</v>
      </c>
      <c r="P300" s="104">
        <f t="shared" si="121"/>
        <v>400</v>
      </c>
      <c r="Q300" s="104">
        <f t="shared" si="121"/>
        <v>400</v>
      </c>
      <c r="R300" s="104">
        <f t="shared" si="121"/>
        <v>400</v>
      </c>
      <c r="S300" s="104">
        <f t="shared" si="121"/>
        <v>400</v>
      </c>
      <c r="T300" s="104"/>
      <c r="U300" s="104"/>
      <c r="V300" s="104">
        <f t="shared" si="121"/>
        <v>400</v>
      </c>
      <c r="W300" s="104">
        <f t="shared" si="121"/>
        <v>400</v>
      </c>
      <c r="X300" s="104">
        <f t="shared" si="121"/>
        <v>400</v>
      </c>
      <c r="Y300" s="104">
        <f t="shared" si="121"/>
        <v>400</v>
      </c>
      <c r="Z300" s="104">
        <f t="shared" si="121"/>
        <v>400</v>
      </c>
      <c r="AA300" s="104"/>
      <c r="AB300" s="104"/>
      <c r="AC300" s="104">
        <f t="shared" si="121"/>
        <v>400</v>
      </c>
      <c r="AD300" s="104">
        <f t="shared" si="121"/>
        <v>400</v>
      </c>
      <c r="AE300" s="104">
        <f t="shared" si="121"/>
        <v>400</v>
      </c>
      <c r="AF300" s="104">
        <f t="shared" si="121"/>
        <v>400</v>
      </c>
      <c r="AG300" s="104">
        <f t="shared" si="121"/>
        <v>400</v>
      </c>
      <c r="AH300" s="104"/>
      <c r="AI300" s="153">
        <f>SUM(D300:AH300)</f>
        <v>8800</v>
      </c>
    </row>
    <row r="301" spans="1:36" ht="16.5" thickBot="1" x14ac:dyDescent="0.3">
      <c r="A301" s="315"/>
      <c r="B301" s="303" t="s">
        <v>116</v>
      </c>
      <c r="C301" s="304"/>
      <c r="D301" s="104">
        <f>D282+D284+D286+D288+D290+D292</f>
        <v>0</v>
      </c>
      <c r="E301" s="104">
        <f t="shared" ref="E301" si="122">E282+E284+E286+E288+E290+E292</f>
        <v>0</v>
      </c>
      <c r="F301" s="104"/>
      <c r="G301" s="104"/>
      <c r="H301" s="104">
        <f t="shared" ref="H301:AG301" si="123">H282+H284+H286+H288+H290+H292</f>
        <v>0</v>
      </c>
      <c r="I301" s="104">
        <f t="shared" si="123"/>
        <v>0</v>
      </c>
      <c r="J301" s="104">
        <f t="shared" si="123"/>
        <v>0</v>
      </c>
      <c r="K301" s="104">
        <f t="shared" si="123"/>
        <v>0</v>
      </c>
      <c r="L301" s="104">
        <f t="shared" si="123"/>
        <v>0</v>
      </c>
      <c r="M301" s="104"/>
      <c r="N301" s="104"/>
      <c r="O301" s="104">
        <f t="shared" si="123"/>
        <v>0</v>
      </c>
      <c r="P301" s="104">
        <f t="shared" si="123"/>
        <v>0</v>
      </c>
      <c r="Q301" s="104">
        <f t="shared" si="123"/>
        <v>0</v>
      </c>
      <c r="R301" s="104">
        <f t="shared" si="123"/>
        <v>0</v>
      </c>
      <c r="S301" s="104">
        <f t="shared" si="123"/>
        <v>0</v>
      </c>
      <c r="T301" s="104"/>
      <c r="U301" s="104"/>
      <c r="V301" s="104">
        <f t="shared" si="123"/>
        <v>0</v>
      </c>
      <c r="W301" s="104">
        <f t="shared" si="123"/>
        <v>0</v>
      </c>
      <c r="X301" s="104">
        <f t="shared" si="123"/>
        <v>0</v>
      </c>
      <c r="Y301" s="104">
        <f t="shared" si="123"/>
        <v>0</v>
      </c>
      <c r="Z301" s="104">
        <f t="shared" si="123"/>
        <v>0</v>
      </c>
      <c r="AA301" s="104"/>
      <c r="AB301" s="104"/>
      <c r="AC301" s="104">
        <f t="shared" si="123"/>
        <v>0</v>
      </c>
      <c r="AD301" s="104">
        <f t="shared" si="123"/>
        <v>0</v>
      </c>
      <c r="AE301" s="104">
        <f t="shared" si="123"/>
        <v>0</v>
      </c>
      <c r="AF301" s="104">
        <f t="shared" si="123"/>
        <v>0</v>
      </c>
      <c r="AG301" s="104">
        <f t="shared" si="123"/>
        <v>0</v>
      </c>
      <c r="AH301" s="104"/>
      <c r="AI301" s="149">
        <f t="shared" si="116"/>
        <v>0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35" ht="15.75" x14ac:dyDescent="0.25">
      <c r="A305" s="292"/>
      <c r="B305" s="296"/>
      <c r="C305" s="99" t="s">
        <v>103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35" ht="15.75" x14ac:dyDescent="0.25">
      <c r="A306" s="292"/>
      <c r="B306" s="296"/>
      <c r="C306" s="99" t="s">
        <v>117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 t="shared" ref="AI306:AI324" si="124">SUM(D306:AH306)</f>
        <v>0</v>
      </c>
    </row>
    <row r="307" spans="1:35" ht="15.75" x14ac:dyDescent="0.25">
      <c r="A307" s="292"/>
      <c r="B307" s="296"/>
      <c r="C307" s="99" t="s">
        <v>118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 t="shared" si="124"/>
        <v>0</v>
      </c>
    </row>
    <row r="308" spans="1:35" ht="15.75" x14ac:dyDescent="0.25">
      <c r="A308" s="292"/>
      <c r="B308" s="296"/>
      <c r="C308" s="99" t="s">
        <v>104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 t="shared" si="124"/>
        <v>0</v>
      </c>
    </row>
    <row r="309" spans="1:35" ht="15.75" x14ac:dyDescent="0.25">
      <c r="A309" s="292"/>
      <c r="B309" s="296"/>
      <c r="C309" s="99" t="s">
        <v>105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 t="shared" si="124"/>
        <v>0</v>
      </c>
    </row>
    <row r="310" spans="1:35" ht="15.75" x14ac:dyDescent="0.25">
      <c r="A310" s="292"/>
      <c r="B310" s="296"/>
      <c r="C310" s="99" t="s">
        <v>106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 t="shared" si="124"/>
        <v>0</v>
      </c>
    </row>
    <row r="311" spans="1:35" ht="15.75" x14ac:dyDescent="0.25">
      <c r="A311" s="292"/>
      <c r="B311" s="296"/>
      <c r="C311" s="99" t="s">
        <v>107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 t="shared" si="124"/>
        <v>0</v>
      </c>
    </row>
    <row r="312" spans="1:35" ht="15.75" x14ac:dyDescent="0.25">
      <c r="A312" s="292"/>
      <c r="B312" s="296"/>
      <c r="C312" s="99" t="s">
        <v>108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 t="shared" si="124"/>
        <v>0</v>
      </c>
    </row>
    <row r="313" spans="1:35" ht="15.75" x14ac:dyDescent="0.25">
      <c r="A313" s="292"/>
      <c r="B313" s="296"/>
      <c r="C313" s="99" t="s">
        <v>109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 t="shared" si="124"/>
        <v>0</v>
      </c>
    </row>
    <row r="314" spans="1:35" ht="15.75" x14ac:dyDescent="0.25">
      <c r="A314" s="292"/>
      <c r="B314" s="296"/>
      <c r="C314" s="99" t="s">
        <v>110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 t="shared" si="124"/>
        <v>0</v>
      </c>
    </row>
    <row r="315" spans="1:35" ht="15.75" x14ac:dyDescent="0.25">
      <c r="A315" s="292"/>
      <c r="B315" s="296"/>
      <c r="C315" s="99" t="s">
        <v>111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 t="shared" si="124"/>
        <v>0</v>
      </c>
    </row>
    <row r="316" spans="1:35" ht="15.75" x14ac:dyDescent="0.25">
      <c r="A316" s="292"/>
      <c r="B316" s="296"/>
      <c r="C316" s="99" t="s">
        <v>112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 t="shared" si="124"/>
        <v>0</v>
      </c>
    </row>
    <row r="317" spans="1:35" ht="15.75" x14ac:dyDescent="0.25">
      <c r="A317" s="292"/>
      <c r="B317" s="296"/>
      <c r="C317" s="99" t="s">
        <v>113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 t="shared" si="124"/>
        <v>0</v>
      </c>
    </row>
    <row r="318" spans="1:35" ht="16.5" thickBot="1" x14ac:dyDescent="0.3">
      <c r="A318" s="292"/>
      <c r="B318" s="296"/>
      <c r="C318" s="100" t="s">
        <v>114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 t="shared" si="124"/>
        <v>0</v>
      </c>
    </row>
    <row r="319" spans="1:35" ht="18.75" x14ac:dyDescent="0.25">
      <c r="A319" s="292"/>
      <c r="B319" s="297" t="s">
        <v>72</v>
      </c>
      <c r="C319" s="298"/>
      <c r="D319" s="271">
        <f>SUM(D304:D315,D318)</f>
        <v>0</v>
      </c>
      <c r="E319" s="271">
        <f t="shared" ref="E319:AH319" si="125">SUM(E304:E315,E318)</f>
        <v>0</v>
      </c>
      <c r="F319" s="271">
        <f t="shared" si="125"/>
        <v>0</v>
      </c>
      <c r="G319" s="271">
        <f t="shared" si="125"/>
        <v>0</v>
      </c>
      <c r="H319" s="271">
        <f t="shared" si="125"/>
        <v>0</v>
      </c>
      <c r="I319" s="271">
        <f t="shared" si="125"/>
        <v>0</v>
      </c>
      <c r="J319" s="271">
        <f t="shared" si="125"/>
        <v>0</v>
      </c>
      <c r="K319" s="271">
        <f t="shared" si="125"/>
        <v>0</v>
      </c>
      <c r="L319" s="271">
        <f t="shared" si="125"/>
        <v>0</v>
      </c>
      <c r="M319" s="271">
        <f t="shared" si="125"/>
        <v>0</v>
      </c>
      <c r="N319" s="271">
        <f t="shared" si="125"/>
        <v>0</v>
      </c>
      <c r="O319" s="271">
        <f t="shared" si="125"/>
        <v>0</v>
      </c>
      <c r="P319" s="271">
        <f t="shared" si="125"/>
        <v>0</v>
      </c>
      <c r="Q319" s="271">
        <f t="shared" si="125"/>
        <v>0</v>
      </c>
      <c r="R319" s="271">
        <f t="shared" si="125"/>
        <v>0</v>
      </c>
      <c r="S319" s="271">
        <f t="shared" si="125"/>
        <v>0</v>
      </c>
      <c r="T319" s="271">
        <f t="shared" si="125"/>
        <v>0</v>
      </c>
      <c r="U319" s="271">
        <f t="shared" si="125"/>
        <v>0</v>
      </c>
      <c r="V319" s="271">
        <f t="shared" si="125"/>
        <v>0</v>
      </c>
      <c r="W319" s="271">
        <f t="shared" si="125"/>
        <v>0</v>
      </c>
      <c r="X319" s="271">
        <f t="shared" si="125"/>
        <v>0</v>
      </c>
      <c r="Y319" s="271">
        <f t="shared" si="125"/>
        <v>0</v>
      </c>
      <c r="Z319" s="271">
        <f t="shared" si="125"/>
        <v>0</v>
      </c>
      <c r="AA319" s="271">
        <f t="shared" si="125"/>
        <v>0</v>
      </c>
      <c r="AB319" s="271">
        <f t="shared" si="125"/>
        <v>0</v>
      </c>
      <c r="AC319" s="271">
        <f t="shared" si="125"/>
        <v>0</v>
      </c>
      <c r="AD319" s="271">
        <f t="shared" si="125"/>
        <v>0</v>
      </c>
      <c r="AE319" s="271">
        <f t="shared" si="125"/>
        <v>0</v>
      </c>
      <c r="AF319" s="271">
        <f t="shared" si="125"/>
        <v>0</v>
      </c>
      <c r="AG319" s="271">
        <f t="shared" si="125"/>
        <v>0</v>
      </c>
      <c r="AH319" s="271">
        <f t="shared" si="125"/>
        <v>0</v>
      </c>
      <c r="AI319" s="150">
        <f t="shared" si="124"/>
        <v>0</v>
      </c>
    </row>
    <row r="320" spans="1:35" ht="18.75" x14ac:dyDescent="0.25">
      <c r="A320" s="292"/>
      <c r="B320" s="299" t="s">
        <v>71</v>
      </c>
      <c r="C320" s="300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 t="shared" si="124"/>
        <v>0</v>
      </c>
    </row>
    <row r="321" spans="1:36" ht="18.75" x14ac:dyDescent="0.25">
      <c r="A321" s="292"/>
      <c r="B321" s="301" t="s">
        <v>115</v>
      </c>
      <c r="C321" s="302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36" ht="18.75" x14ac:dyDescent="0.25">
      <c r="A322" s="292"/>
      <c r="B322" s="301" t="s">
        <v>125</v>
      </c>
      <c r="C322" s="302"/>
      <c r="D322" s="104">
        <f t="shared" ref="D322:E322" si="126">D321-D320</f>
        <v>900</v>
      </c>
      <c r="E322" s="104">
        <f t="shared" si="126"/>
        <v>900</v>
      </c>
      <c r="F322" s="104">
        <f t="shared" ref="F322:AH322" si="127">F321-F320</f>
        <v>900</v>
      </c>
      <c r="G322" s="104"/>
      <c r="H322" s="104">
        <f t="shared" si="127"/>
        <v>900</v>
      </c>
      <c r="I322" s="104">
        <f t="shared" si="127"/>
        <v>900</v>
      </c>
      <c r="J322" s="104">
        <f t="shared" si="127"/>
        <v>900</v>
      </c>
      <c r="K322" s="104">
        <f t="shared" si="127"/>
        <v>900</v>
      </c>
      <c r="L322" s="104">
        <f t="shared" si="127"/>
        <v>900</v>
      </c>
      <c r="M322" s="104">
        <f t="shared" si="127"/>
        <v>900</v>
      </c>
      <c r="N322" s="104"/>
      <c r="O322" s="104">
        <f t="shared" si="127"/>
        <v>900</v>
      </c>
      <c r="P322" s="104">
        <f t="shared" si="127"/>
        <v>900</v>
      </c>
      <c r="Q322" s="104">
        <f t="shared" si="127"/>
        <v>900</v>
      </c>
      <c r="R322" s="104">
        <f t="shared" si="127"/>
        <v>900</v>
      </c>
      <c r="S322" s="104">
        <f t="shared" si="127"/>
        <v>900</v>
      </c>
      <c r="T322" s="104">
        <f t="shared" si="127"/>
        <v>900</v>
      </c>
      <c r="U322" s="104"/>
      <c r="V322" s="104">
        <f t="shared" si="127"/>
        <v>900</v>
      </c>
      <c r="W322" s="104">
        <f t="shared" si="127"/>
        <v>900</v>
      </c>
      <c r="X322" s="104">
        <f t="shared" si="127"/>
        <v>900</v>
      </c>
      <c r="Y322" s="104">
        <f t="shared" si="127"/>
        <v>900</v>
      </c>
      <c r="Z322" s="104">
        <f t="shared" si="127"/>
        <v>900</v>
      </c>
      <c r="AA322" s="104">
        <f t="shared" si="127"/>
        <v>900</v>
      </c>
      <c r="AB322" s="104"/>
      <c r="AC322" s="104">
        <f t="shared" si="127"/>
        <v>900</v>
      </c>
      <c r="AD322" s="104">
        <f t="shared" si="127"/>
        <v>900</v>
      </c>
      <c r="AE322" s="104">
        <f t="shared" si="127"/>
        <v>900</v>
      </c>
      <c r="AF322" s="104">
        <f t="shared" si="127"/>
        <v>900</v>
      </c>
      <c r="AG322" s="104">
        <f t="shared" si="127"/>
        <v>900</v>
      </c>
      <c r="AH322" s="104">
        <f t="shared" si="127"/>
        <v>900</v>
      </c>
      <c r="AI322" s="153">
        <f t="shared" si="124"/>
        <v>24300</v>
      </c>
    </row>
    <row r="323" spans="1:36" ht="18.75" x14ac:dyDescent="0.25">
      <c r="A323" s="292"/>
      <c r="B323" s="301" t="s">
        <v>197</v>
      </c>
      <c r="C323" s="302"/>
      <c r="D323" s="104">
        <f>D321-D319</f>
        <v>900</v>
      </c>
      <c r="E323" s="104">
        <f t="shared" ref="E323:F323" si="128">E321-E319</f>
        <v>900</v>
      </c>
      <c r="F323" s="104">
        <f t="shared" si="128"/>
        <v>900</v>
      </c>
      <c r="G323" s="104"/>
      <c r="H323" s="104">
        <f t="shared" ref="H323:AH323" si="129">H321-H319</f>
        <v>900</v>
      </c>
      <c r="I323" s="104">
        <f t="shared" si="129"/>
        <v>900</v>
      </c>
      <c r="J323" s="104">
        <f t="shared" si="129"/>
        <v>900</v>
      </c>
      <c r="K323" s="104">
        <f t="shared" si="129"/>
        <v>900</v>
      </c>
      <c r="L323" s="104">
        <f t="shared" si="129"/>
        <v>900</v>
      </c>
      <c r="M323" s="104">
        <f t="shared" si="129"/>
        <v>900</v>
      </c>
      <c r="N323" s="104"/>
      <c r="O323" s="104">
        <f t="shared" si="129"/>
        <v>900</v>
      </c>
      <c r="P323" s="104">
        <f t="shared" si="129"/>
        <v>900</v>
      </c>
      <c r="Q323" s="104">
        <f t="shared" si="129"/>
        <v>900</v>
      </c>
      <c r="R323" s="104">
        <f t="shared" si="129"/>
        <v>900</v>
      </c>
      <c r="S323" s="104">
        <f t="shared" si="129"/>
        <v>900</v>
      </c>
      <c r="T323" s="104">
        <f t="shared" si="129"/>
        <v>900</v>
      </c>
      <c r="U323" s="104"/>
      <c r="V323" s="104">
        <f t="shared" si="129"/>
        <v>900</v>
      </c>
      <c r="W323" s="104">
        <f t="shared" si="129"/>
        <v>900</v>
      </c>
      <c r="X323" s="104">
        <f t="shared" si="129"/>
        <v>900</v>
      </c>
      <c r="Y323" s="104">
        <f t="shared" si="129"/>
        <v>900</v>
      </c>
      <c r="Z323" s="104">
        <f t="shared" si="129"/>
        <v>900</v>
      </c>
      <c r="AA323" s="104">
        <f t="shared" si="129"/>
        <v>900</v>
      </c>
      <c r="AB323" s="104"/>
      <c r="AC323" s="104">
        <f t="shared" si="129"/>
        <v>900</v>
      </c>
      <c r="AD323" s="104">
        <f t="shared" si="129"/>
        <v>900</v>
      </c>
      <c r="AE323" s="104">
        <f t="shared" si="129"/>
        <v>900</v>
      </c>
      <c r="AF323" s="104">
        <f t="shared" si="129"/>
        <v>900</v>
      </c>
      <c r="AG323" s="104">
        <f t="shared" si="129"/>
        <v>900</v>
      </c>
      <c r="AH323" s="104">
        <f t="shared" si="129"/>
        <v>900</v>
      </c>
      <c r="AI323" s="153">
        <f>SUM(D323:AH323)</f>
        <v>24300</v>
      </c>
    </row>
    <row r="324" spans="1:36" ht="16.5" thickBot="1" x14ac:dyDescent="0.3">
      <c r="A324" s="292"/>
      <c r="B324" s="303" t="s">
        <v>116</v>
      </c>
      <c r="C324" s="304"/>
      <c r="D324" s="104">
        <f t="shared" ref="D324:E324" si="130">D305+D307+D309+D311+D313+D315</f>
        <v>0</v>
      </c>
      <c r="E324" s="104">
        <f t="shared" si="130"/>
        <v>0</v>
      </c>
      <c r="F324" s="104">
        <f t="shared" ref="F324:AH324" si="131">F305+F307+F309+F311+F313+F315</f>
        <v>0</v>
      </c>
      <c r="G324" s="104"/>
      <c r="H324" s="104">
        <f t="shared" si="131"/>
        <v>0</v>
      </c>
      <c r="I324" s="104">
        <f t="shared" si="131"/>
        <v>0</v>
      </c>
      <c r="J324" s="104">
        <f t="shared" si="131"/>
        <v>0</v>
      </c>
      <c r="K324" s="104">
        <f t="shared" si="131"/>
        <v>0</v>
      </c>
      <c r="L324" s="104">
        <f t="shared" si="131"/>
        <v>0</v>
      </c>
      <c r="M324" s="104">
        <f t="shared" si="131"/>
        <v>0</v>
      </c>
      <c r="N324" s="104"/>
      <c r="O324" s="104">
        <f t="shared" si="131"/>
        <v>0</v>
      </c>
      <c r="P324" s="104">
        <f t="shared" si="131"/>
        <v>0</v>
      </c>
      <c r="Q324" s="104">
        <f t="shared" si="131"/>
        <v>0</v>
      </c>
      <c r="R324" s="104">
        <f t="shared" si="131"/>
        <v>0</v>
      </c>
      <c r="S324" s="104">
        <f t="shared" si="131"/>
        <v>0</v>
      </c>
      <c r="T324" s="104">
        <f t="shared" si="131"/>
        <v>0</v>
      </c>
      <c r="U324" s="104"/>
      <c r="V324" s="104">
        <f t="shared" si="131"/>
        <v>0</v>
      </c>
      <c r="W324" s="104">
        <f t="shared" si="131"/>
        <v>0</v>
      </c>
      <c r="X324" s="104">
        <f t="shared" si="131"/>
        <v>0</v>
      </c>
      <c r="Y324" s="104">
        <f t="shared" si="131"/>
        <v>0</v>
      </c>
      <c r="Z324" s="104">
        <f t="shared" si="131"/>
        <v>0</v>
      </c>
      <c r="AA324" s="104">
        <f t="shared" si="131"/>
        <v>0</v>
      </c>
      <c r="AB324" s="104"/>
      <c r="AC324" s="104">
        <f t="shared" si="131"/>
        <v>0</v>
      </c>
      <c r="AD324" s="104">
        <f t="shared" si="131"/>
        <v>0</v>
      </c>
      <c r="AE324" s="104">
        <f t="shared" si="131"/>
        <v>0</v>
      </c>
      <c r="AF324" s="104">
        <f t="shared" si="131"/>
        <v>0</v>
      </c>
      <c r="AG324" s="104">
        <f t="shared" si="131"/>
        <v>0</v>
      </c>
      <c r="AH324" s="104">
        <f t="shared" si="131"/>
        <v>0</v>
      </c>
      <c r="AI324" s="149">
        <f t="shared" si="124"/>
        <v>0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36" ht="15.75" x14ac:dyDescent="0.25">
      <c r="A328" s="306"/>
      <c r="B328" s="296"/>
      <c r="C328" s="99" t="s">
        <v>103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36" ht="15.75" x14ac:dyDescent="0.25">
      <c r="A329" s="306"/>
      <c r="B329" s="296"/>
      <c r="C329" s="99" t="s">
        <v>117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 t="shared" ref="AI329:AI347" si="132">SUM(D329:AH329)</f>
        <v>0</v>
      </c>
    </row>
    <row r="330" spans="1:36" ht="15.75" x14ac:dyDescent="0.25">
      <c r="A330" s="306"/>
      <c r="B330" s="296"/>
      <c r="C330" s="99" t="s">
        <v>118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 t="shared" si="132"/>
        <v>0</v>
      </c>
    </row>
    <row r="331" spans="1:36" ht="15.75" x14ac:dyDescent="0.25">
      <c r="A331" s="306"/>
      <c r="B331" s="296"/>
      <c r="C331" s="99" t="s">
        <v>104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 t="shared" si="132"/>
        <v>0</v>
      </c>
    </row>
    <row r="332" spans="1:36" ht="15.75" x14ac:dyDescent="0.25">
      <c r="A332" s="306"/>
      <c r="B332" s="296"/>
      <c r="C332" s="99" t="s">
        <v>105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 t="shared" si="132"/>
        <v>0</v>
      </c>
    </row>
    <row r="333" spans="1:36" ht="15.75" x14ac:dyDescent="0.25">
      <c r="A333" s="306"/>
      <c r="B333" s="296"/>
      <c r="C333" s="99" t="s">
        <v>106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 t="shared" si="132"/>
        <v>0</v>
      </c>
    </row>
    <row r="334" spans="1:36" ht="15.75" x14ac:dyDescent="0.25">
      <c r="A334" s="306"/>
      <c r="B334" s="296"/>
      <c r="C334" s="99" t="s">
        <v>107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 t="shared" si="132"/>
        <v>0</v>
      </c>
    </row>
    <row r="335" spans="1:36" ht="15.75" x14ac:dyDescent="0.25">
      <c r="A335" s="306"/>
      <c r="B335" s="296"/>
      <c r="C335" s="99" t="s">
        <v>108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 t="shared" si="132"/>
        <v>0</v>
      </c>
    </row>
    <row r="336" spans="1:36" ht="15.75" x14ac:dyDescent="0.25">
      <c r="A336" s="306"/>
      <c r="B336" s="296"/>
      <c r="C336" s="99" t="s">
        <v>109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 t="shared" si="132"/>
        <v>0</v>
      </c>
    </row>
    <row r="337" spans="1:36" ht="15.75" x14ac:dyDescent="0.25">
      <c r="A337" s="306"/>
      <c r="B337" s="296"/>
      <c r="C337" s="99" t="s">
        <v>110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 t="shared" si="132"/>
        <v>0</v>
      </c>
    </row>
    <row r="338" spans="1:36" ht="15.75" x14ac:dyDescent="0.25">
      <c r="A338" s="306"/>
      <c r="B338" s="296"/>
      <c r="C338" s="99" t="s">
        <v>111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 t="shared" si="132"/>
        <v>0</v>
      </c>
    </row>
    <row r="339" spans="1:36" ht="15.75" x14ac:dyDescent="0.25">
      <c r="A339" s="306"/>
      <c r="B339" s="296"/>
      <c r="C339" s="99" t="s">
        <v>112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 t="shared" si="132"/>
        <v>0</v>
      </c>
    </row>
    <row r="340" spans="1:36" ht="15.75" x14ac:dyDescent="0.25">
      <c r="A340" s="306"/>
      <c r="B340" s="296"/>
      <c r="C340" s="99" t="s">
        <v>113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 t="shared" si="132"/>
        <v>0</v>
      </c>
    </row>
    <row r="341" spans="1:36" ht="16.5" thickBot="1" x14ac:dyDescent="0.3">
      <c r="A341" s="306"/>
      <c r="B341" s="296"/>
      <c r="C341" s="100" t="s">
        <v>114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 t="shared" si="132"/>
        <v>0</v>
      </c>
    </row>
    <row r="342" spans="1:36" ht="18.75" x14ac:dyDescent="0.25">
      <c r="A342" s="306"/>
      <c r="B342" s="297" t="s">
        <v>72</v>
      </c>
      <c r="C342" s="298"/>
      <c r="D342" s="271">
        <f>SUM(D327:D338,D341)</f>
        <v>0</v>
      </c>
      <c r="E342" s="271">
        <f t="shared" ref="E342:AH342" si="133">SUM(E327:E338,E341)</f>
        <v>0</v>
      </c>
      <c r="F342" s="271">
        <f t="shared" si="133"/>
        <v>0</v>
      </c>
      <c r="G342" s="271">
        <f t="shared" si="133"/>
        <v>0</v>
      </c>
      <c r="H342" s="271">
        <f t="shared" si="133"/>
        <v>0</v>
      </c>
      <c r="I342" s="271">
        <f t="shared" si="133"/>
        <v>0</v>
      </c>
      <c r="J342" s="271">
        <f t="shared" si="133"/>
        <v>0</v>
      </c>
      <c r="K342" s="271">
        <f t="shared" si="133"/>
        <v>0</v>
      </c>
      <c r="L342" s="271">
        <f t="shared" si="133"/>
        <v>0</v>
      </c>
      <c r="M342" s="271">
        <f t="shared" si="133"/>
        <v>0</v>
      </c>
      <c r="N342" s="271">
        <f t="shared" si="133"/>
        <v>0</v>
      </c>
      <c r="O342" s="271">
        <f t="shared" si="133"/>
        <v>0</v>
      </c>
      <c r="P342" s="271">
        <f t="shared" si="133"/>
        <v>0</v>
      </c>
      <c r="Q342" s="271">
        <f t="shared" si="133"/>
        <v>0</v>
      </c>
      <c r="R342" s="271">
        <f t="shared" si="133"/>
        <v>0</v>
      </c>
      <c r="S342" s="271">
        <f t="shared" si="133"/>
        <v>0</v>
      </c>
      <c r="T342" s="271">
        <f t="shared" si="133"/>
        <v>0</v>
      </c>
      <c r="U342" s="271">
        <f t="shared" si="133"/>
        <v>0</v>
      </c>
      <c r="V342" s="271">
        <f t="shared" si="133"/>
        <v>0</v>
      </c>
      <c r="W342" s="271">
        <f t="shared" si="133"/>
        <v>0</v>
      </c>
      <c r="X342" s="271">
        <f t="shared" si="133"/>
        <v>0</v>
      </c>
      <c r="Y342" s="271">
        <f t="shared" si="133"/>
        <v>0</v>
      </c>
      <c r="Z342" s="271">
        <f t="shared" si="133"/>
        <v>0</v>
      </c>
      <c r="AA342" s="271">
        <f t="shared" si="133"/>
        <v>0</v>
      </c>
      <c r="AB342" s="271">
        <f t="shared" si="133"/>
        <v>0</v>
      </c>
      <c r="AC342" s="271">
        <f t="shared" si="133"/>
        <v>0</v>
      </c>
      <c r="AD342" s="271">
        <f t="shared" si="133"/>
        <v>0</v>
      </c>
      <c r="AE342" s="271">
        <f t="shared" si="133"/>
        <v>0</v>
      </c>
      <c r="AF342" s="271">
        <f t="shared" si="133"/>
        <v>0</v>
      </c>
      <c r="AG342" s="271">
        <f t="shared" si="133"/>
        <v>0</v>
      </c>
      <c r="AH342" s="271">
        <f t="shared" si="133"/>
        <v>0</v>
      </c>
      <c r="AI342" s="150">
        <f t="shared" si="132"/>
        <v>0</v>
      </c>
    </row>
    <row r="343" spans="1:36" ht="18.75" x14ac:dyDescent="0.25">
      <c r="A343" s="306"/>
      <c r="B343" s="299" t="s">
        <v>71</v>
      </c>
      <c r="C343" s="300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 t="shared" si="132"/>
        <v>0</v>
      </c>
    </row>
    <row r="344" spans="1:36" ht="18.75" x14ac:dyDescent="0.25">
      <c r="A344" s="306"/>
      <c r="B344" s="301" t="s">
        <v>115</v>
      </c>
      <c r="C344" s="302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 t="shared" si="132"/>
        <v>27000</v>
      </c>
    </row>
    <row r="345" spans="1:36" ht="18.75" x14ac:dyDescent="0.25">
      <c r="A345" s="306"/>
      <c r="B345" s="301" t="s">
        <v>125</v>
      </c>
      <c r="C345" s="302"/>
      <c r="D345" s="104">
        <f t="shared" ref="D345:E345" si="134">D344-D343</f>
        <v>1000</v>
      </c>
      <c r="E345" s="104">
        <f t="shared" si="134"/>
        <v>1000</v>
      </c>
      <c r="F345" s="104">
        <f t="shared" ref="F345:AH345" si="135">F344-F343</f>
        <v>1000</v>
      </c>
      <c r="G345" s="104"/>
      <c r="H345" s="104">
        <f t="shared" si="135"/>
        <v>1000</v>
      </c>
      <c r="I345" s="104">
        <f t="shared" si="135"/>
        <v>1000</v>
      </c>
      <c r="J345" s="104">
        <f t="shared" si="135"/>
        <v>1000</v>
      </c>
      <c r="K345" s="104">
        <f t="shared" si="135"/>
        <v>1000</v>
      </c>
      <c r="L345" s="104">
        <f t="shared" si="135"/>
        <v>1000</v>
      </c>
      <c r="M345" s="104">
        <f t="shared" si="135"/>
        <v>1000</v>
      </c>
      <c r="N345" s="104"/>
      <c r="O345" s="104">
        <f t="shared" si="135"/>
        <v>1000</v>
      </c>
      <c r="P345" s="104">
        <f t="shared" si="135"/>
        <v>1000</v>
      </c>
      <c r="Q345" s="104">
        <f t="shared" si="135"/>
        <v>1000</v>
      </c>
      <c r="R345" s="104">
        <f t="shared" si="135"/>
        <v>1000</v>
      </c>
      <c r="S345" s="104">
        <f t="shared" si="135"/>
        <v>1000</v>
      </c>
      <c r="T345" s="104">
        <f t="shared" si="135"/>
        <v>1000</v>
      </c>
      <c r="U345" s="104"/>
      <c r="V345" s="104">
        <f t="shared" si="135"/>
        <v>1000</v>
      </c>
      <c r="W345" s="104">
        <f t="shared" si="135"/>
        <v>1000</v>
      </c>
      <c r="X345" s="104">
        <f t="shared" si="135"/>
        <v>1000</v>
      </c>
      <c r="Y345" s="104">
        <f t="shared" si="135"/>
        <v>1000</v>
      </c>
      <c r="Z345" s="104">
        <f t="shared" si="135"/>
        <v>1000</v>
      </c>
      <c r="AA345" s="104">
        <f t="shared" si="135"/>
        <v>1000</v>
      </c>
      <c r="AB345" s="104"/>
      <c r="AC345" s="104">
        <f t="shared" si="135"/>
        <v>1000</v>
      </c>
      <c r="AD345" s="104">
        <f t="shared" si="135"/>
        <v>1000</v>
      </c>
      <c r="AE345" s="104">
        <f t="shared" si="135"/>
        <v>1000</v>
      </c>
      <c r="AF345" s="104">
        <f t="shared" si="135"/>
        <v>1000</v>
      </c>
      <c r="AG345" s="104">
        <f t="shared" si="135"/>
        <v>1000</v>
      </c>
      <c r="AH345" s="104">
        <f t="shared" si="135"/>
        <v>1000</v>
      </c>
      <c r="AI345" s="153">
        <f t="shared" si="132"/>
        <v>27000</v>
      </c>
    </row>
    <row r="346" spans="1:36" ht="18.75" x14ac:dyDescent="0.25">
      <c r="A346" s="306"/>
      <c r="B346" s="301" t="s">
        <v>197</v>
      </c>
      <c r="C346" s="302"/>
      <c r="D346" s="104">
        <f>D344-D342</f>
        <v>1000</v>
      </c>
      <c r="E346" s="104">
        <f t="shared" ref="E346:F346" si="136">E344-E342</f>
        <v>1000</v>
      </c>
      <c r="F346" s="104">
        <f t="shared" si="136"/>
        <v>1000</v>
      </c>
      <c r="G346" s="104"/>
      <c r="H346" s="104">
        <f t="shared" ref="H346:AH346" si="137">H344-H342</f>
        <v>1000</v>
      </c>
      <c r="I346" s="104">
        <f t="shared" si="137"/>
        <v>1000</v>
      </c>
      <c r="J346" s="104">
        <f t="shared" si="137"/>
        <v>1000</v>
      </c>
      <c r="K346" s="104">
        <f t="shared" si="137"/>
        <v>1000</v>
      </c>
      <c r="L346" s="104">
        <f t="shared" si="137"/>
        <v>1000</v>
      </c>
      <c r="M346" s="104">
        <f t="shared" si="137"/>
        <v>1000</v>
      </c>
      <c r="N346" s="104"/>
      <c r="O346" s="104">
        <f t="shared" si="137"/>
        <v>1000</v>
      </c>
      <c r="P346" s="104">
        <f t="shared" si="137"/>
        <v>1000</v>
      </c>
      <c r="Q346" s="104">
        <f t="shared" si="137"/>
        <v>1000</v>
      </c>
      <c r="R346" s="104">
        <f t="shared" si="137"/>
        <v>1000</v>
      </c>
      <c r="S346" s="104">
        <f t="shared" si="137"/>
        <v>1000</v>
      </c>
      <c r="T346" s="104">
        <f t="shared" si="137"/>
        <v>1000</v>
      </c>
      <c r="U346" s="104"/>
      <c r="V346" s="104">
        <f t="shared" si="137"/>
        <v>1000</v>
      </c>
      <c r="W346" s="104">
        <f t="shared" si="137"/>
        <v>1000</v>
      </c>
      <c r="X346" s="104">
        <f t="shared" si="137"/>
        <v>1000</v>
      </c>
      <c r="Y346" s="104">
        <f t="shared" si="137"/>
        <v>1000</v>
      </c>
      <c r="Z346" s="104">
        <f t="shared" si="137"/>
        <v>1000</v>
      </c>
      <c r="AA346" s="104">
        <f t="shared" si="137"/>
        <v>1000</v>
      </c>
      <c r="AB346" s="104"/>
      <c r="AC346" s="104">
        <f t="shared" si="137"/>
        <v>1000</v>
      </c>
      <c r="AD346" s="104">
        <f t="shared" si="137"/>
        <v>1000</v>
      </c>
      <c r="AE346" s="104">
        <f t="shared" si="137"/>
        <v>1000</v>
      </c>
      <c r="AF346" s="104">
        <f t="shared" si="137"/>
        <v>1000</v>
      </c>
      <c r="AG346" s="104">
        <f t="shared" si="137"/>
        <v>1000</v>
      </c>
      <c r="AH346" s="104">
        <f t="shared" si="137"/>
        <v>1000</v>
      </c>
      <c r="AI346" s="153">
        <f>SUM(D346:AH346)</f>
        <v>27000</v>
      </c>
    </row>
    <row r="347" spans="1:36" ht="16.5" thickBot="1" x14ac:dyDescent="0.3">
      <c r="A347" s="306"/>
      <c r="B347" s="303" t="s">
        <v>116</v>
      </c>
      <c r="C347" s="304"/>
      <c r="D347" s="104">
        <f t="shared" ref="D347:E347" si="138">D328+D330+D332+D334+D336+D338</f>
        <v>0</v>
      </c>
      <c r="E347" s="104">
        <f t="shared" si="138"/>
        <v>0</v>
      </c>
      <c r="F347" s="104">
        <f t="shared" ref="F347:AH347" si="139">F328+F330+F332+F334+F336+F338</f>
        <v>0</v>
      </c>
      <c r="G347" s="104"/>
      <c r="H347" s="104">
        <f t="shared" si="139"/>
        <v>0</v>
      </c>
      <c r="I347" s="104">
        <f t="shared" si="139"/>
        <v>0</v>
      </c>
      <c r="J347" s="104">
        <f t="shared" si="139"/>
        <v>0</v>
      </c>
      <c r="K347" s="104">
        <f t="shared" si="139"/>
        <v>0</v>
      </c>
      <c r="L347" s="104">
        <f t="shared" si="139"/>
        <v>0</v>
      </c>
      <c r="M347" s="104">
        <f t="shared" si="139"/>
        <v>0</v>
      </c>
      <c r="N347" s="104"/>
      <c r="O347" s="104">
        <f t="shared" si="139"/>
        <v>0</v>
      </c>
      <c r="P347" s="104">
        <f t="shared" si="139"/>
        <v>0</v>
      </c>
      <c r="Q347" s="104">
        <f t="shared" si="139"/>
        <v>0</v>
      </c>
      <c r="R347" s="104">
        <f t="shared" si="139"/>
        <v>0</v>
      </c>
      <c r="S347" s="104">
        <f t="shared" si="139"/>
        <v>0</v>
      </c>
      <c r="T347" s="104">
        <f t="shared" si="139"/>
        <v>0</v>
      </c>
      <c r="U347" s="104"/>
      <c r="V347" s="104">
        <f t="shared" si="139"/>
        <v>0</v>
      </c>
      <c r="W347" s="104">
        <f t="shared" si="139"/>
        <v>0</v>
      </c>
      <c r="X347" s="104">
        <f t="shared" si="139"/>
        <v>0</v>
      </c>
      <c r="Y347" s="104">
        <f t="shared" si="139"/>
        <v>0</v>
      </c>
      <c r="Z347" s="104">
        <f t="shared" si="139"/>
        <v>0</v>
      </c>
      <c r="AA347" s="104">
        <f t="shared" si="139"/>
        <v>0</v>
      </c>
      <c r="AB347" s="104"/>
      <c r="AC347" s="104">
        <f t="shared" si="139"/>
        <v>0</v>
      </c>
      <c r="AD347" s="104">
        <f t="shared" si="139"/>
        <v>0</v>
      </c>
      <c r="AE347" s="104">
        <f t="shared" si="139"/>
        <v>0</v>
      </c>
      <c r="AF347" s="104">
        <f t="shared" si="139"/>
        <v>0</v>
      </c>
      <c r="AG347" s="104">
        <f t="shared" si="139"/>
        <v>0</v>
      </c>
      <c r="AH347" s="104">
        <f t="shared" si="139"/>
        <v>0</v>
      </c>
      <c r="AI347" s="149">
        <f t="shared" si="132"/>
        <v>0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192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36" ht="15.75" x14ac:dyDescent="0.25">
      <c r="A351" s="292"/>
      <c r="B351" s="296"/>
      <c r="C351" s="99" t="s">
        <v>103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36" ht="15.75" x14ac:dyDescent="0.25">
      <c r="A352" s="292"/>
      <c r="B352" s="296"/>
      <c r="C352" s="99" t="s">
        <v>117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 t="shared" ref="AI352:AI370" si="140">SUM(D352:AH352)</f>
        <v>0</v>
      </c>
    </row>
    <row r="353" spans="1:35" ht="15.75" x14ac:dyDescent="0.25">
      <c r="A353" s="292"/>
      <c r="B353" s="296"/>
      <c r="C353" s="99" t="s">
        <v>118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 t="shared" si="140"/>
        <v>0</v>
      </c>
    </row>
    <row r="354" spans="1:35" ht="15.75" x14ac:dyDescent="0.25">
      <c r="A354" s="292"/>
      <c r="B354" s="296"/>
      <c r="C354" s="99" t="s">
        <v>104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 t="shared" si="140"/>
        <v>0</v>
      </c>
    </row>
    <row r="355" spans="1:35" ht="15.75" x14ac:dyDescent="0.25">
      <c r="A355" s="292"/>
      <c r="B355" s="296"/>
      <c r="C355" s="99" t="s">
        <v>105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 t="shared" si="140"/>
        <v>0</v>
      </c>
    </row>
    <row r="356" spans="1:35" ht="15.75" x14ac:dyDescent="0.25">
      <c r="A356" s="292"/>
      <c r="B356" s="296"/>
      <c r="C356" s="99" t="s">
        <v>106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 t="shared" si="140"/>
        <v>0</v>
      </c>
    </row>
    <row r="357" spans="1:35" ht="15.75" x14ac:dyDescent="0.25">
      <c r="A357" s="292"/>
      <c r="B357" s="296"/>
      <c r="C357" s="99" t="s">
        <v>107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 t="shared" si="140"/>
        <v>0</v>
      </c>
    </row>
    <row r="358" spans="1:35" ht="15.75" x14ac:dyDescent="0.25">
      <c r="A358" s="292"/>
      <c r="B358" s="296"/>
      <c r="C358" s="99" t="s">
        <v>108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 t="shared" si="140"/>
        <v>0</v>
      </c>
    </row>
    <row r="359" spans="1:35" ht="15.75" x14ac:dyDescent="0.25">
      <c r="A359" s="292"/>
      <c r="B359" s="296"/>
      <c r="C359" s="99" t="s">
        <v>109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 t="shared" si="140"/>
        <v>0</v>
      </c>
    </row>
    <row r="360" spans="1:35" ht="15.75" x14ac:dyDescent="0.25">
      <c r="A360" s="292"/>
      <c r="B360" s="296"/>
      <c r="C360" s="99" t="s">
        <v>110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 t="shared" si="140"/>
        <v>0</v>
      </c>
    </row>
    <row r="361" spans="1:35" ht="15.75" x14ac:dyDescent="0.25">
      <c r="A361" s="292"/>
      <c r="B361" s="296"/>
      <c r="C361" s="99" t="s">
        <v>111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 t="shared" si="140"/>
        <v>0</v>
      </c>
    </row>
    <row r="362" spans="1:35" ht="15.75" x14ac:dyDescent="0.25">
      <c r="A362" s="292"/>
      <c r="B362" s="296"/>
      <c r="C362" s="99" t="s">
        <v>112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 t="shared" si="140"/>
        <v>0</v>
      </c>
    </row>
    <row r="363" spans="1:35" ht="15.75" x14ac:dyDescent="0.25">
      <c r="A363" s="292"/>
      <c r="B363" s="296"/>
      <c r="C363" s="99" t="s">
        <v>113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 t="shared" si="140"/>
        <v>0</v>
      </c>
    </row>
    <row r="364" spans="1:35" ht="16.5" thickBot="1" x14ac:dyDescent="0.3">
      <c r="A364" s="292"/>
      <c r="B364" s="296"/>
      <c r="C364" s="100" t="s">
        <v>114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 t="shared" si="140"/>
        <v>0</v>
      </c>
    </row>
    <row r="365" spans="1:35" ht="18.75" x14ac:dyDescent="0.25">
      <c r="A365" s="292"/>
      <c r="B365" s="297" t="s">
        <v>72</v>
      </c>
      <c r="C365" s="298"/>
      <c r="D365" s="271">
        <f>SUM(D350:D361,D364)</f>
        <v>0</v>
      </c>
      <c r="E365" s="271">
        <f t="shared" ref="E365:AH365" si="141">SUM(E350:E361,E364)</f>
        <v>0</v>
      </c>
      <c r="F365" s="271">
        <f t="shared" si="141"/>
        <v>0</v>
      </c>
      <c r="G365" s="271">
        <f t="shared" si="141"/>
        <v>0</v>
      </c>
      <c r="H365" s="271">
        <f t="shared" si="141"/>
        <v>0</v>
      </c>
      <c r="I365" s="271">
        <f t="shared" si="141"/>
        <v>0</v>
      </c>
      <c r="J365" s="271">
        <f t="shared" si="141"/>
        <v>0</v>
      </c>
      <c r="K365" s="271">
        <f t="shared" si="141"/>
        <v>0</v>
      </c>
      <c r="L365" s="271">
        <f t="shared" si="141"/>
        <v>0</v>
      </c>
      <c r="M365" s="271">
        <f t="shared" si="141"/>
        <v>0</v>
      </c>
      <c r="N365" s="271">
        <f t="shared" si="141"/>
        <v>0</v>
      </c>
      <c r="O365" s="271">
        <f t="shared" si="141"/>
        <v>0</v>
      </c>
      <c r="P365" s="271">
        <f t="shared" si="141"/>
        <v>0</v>
      </c>
      <c r="Q365" s="271">
        <f t="shared" si="141"/>
        <v>0</v>
      </c>
      <c r="R365" s="271">
        <f t="shared" si="141"/>
        <v>0</v>
      </c>
      <c r="S365" s="271">
        <f t="shared" si="141"/>
        <v>0</v>
      </c>
      <c r="T365" s="271">
        <f t="shared" si="141"/>
        <v>0</v>
      </c>
      <c r="U365" s="271">
        <f t="shared" si="141"/>
        <v>0</v>
      </c>
      <c r="V365" s="271">
        <f t="shared" si="141"/>
        <v>0</v>
      </c>
      <c r="W365" s="271">
        <f t="shared" si="141"/>
        <v>0</v>
      </c>
      <c r="X365" s="271">
        <f t="shared" si="141"/>
        <v>0</v>
      </c>
      <c r="Y365" s="271">
        <f t="shared" si="141"/>
        <v>0</v>
      </c>
      <c r="Z365" s="271">
        <f t="shared" si="141"/>
        <v>0</v>
      </c>
      <c r="AA365" s="271">
        <f t="shared" si="141"/>
        <v>0</v>
      </c>
      <c r="AB365" s="271">
        <f t="shared" si="141"/>
        <v>0</v>
      </c>
      <c r="AC365" s="271">
        <f t="shared" si="141"/>
        <v>0</v>
      </c>
      <c r="AD365" s="271">
        <f t="shared" si="141"/>
        <v>0</v>
      </c>
      <c r="AE365" s="271">
        <f t="shared" si="141"/>
        <v>0</v>
      </c>
      <c r="AF365" s="271">
        <f t="shared" si="141"/>
        <v>0</v>
      </c>
      <c r="AG365" s="271">
        <f t="shared" si="141"/>
        <v>0</v>
      </c>
      <c r="AH365" s="271">
        <f t="shared" si="141"/>
        <v>0</v>
      </c>
      <c r="AI365" s="150">
        <f t="shared" si="140"/>
        <v>0</v>
      </c>
    </row>
    <row r="366" spans="1:35" ht="18.75" x14ac:dyDescent="0.25">
      <c r="A366" s="292"/>
      <c r="B366" s="299" t="s">
        <v>71</v>
      </c>
      <c r="C366" s="300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35" ht="18.75" x14ac:dyDescent="0.25">
      <c r="A367" s="292"/>
      <c r="B367" s="301" t="s">
        <v>115</v>
      </c>
      <c r="C367" s="302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 t="shared" si="140"/>
        <v>16200</v>
      </c>
    </row>
    <row r="368" spans="1:35" ht="18.75" x14ac:dyDescent="0.25">
      <c r="A368" s="292"/>
      <c r="B368" s="301" t="s">
        <v>125</v>
      </c>
      <c r="C368" s="302"/>
      <c r="D368" s="104">
        <f t="shared" ref="D368:E368" si="142">D367-D366</f>
        <v>600</v>
      </c>
      <c r="E368" s="104">
        <f t="shared" si="142"/>
        <v>600</v>
      </c>
      <c r="F368" s="104">
        <f t="shared" ref="F368:AH368" si="143">F367-F366</f>
        <v>600</v>
      </c>
      <c r="G368" s="104"/>
      <c r="H368" s="104">
        <f t="shared" si="143"/>
        <v>600</v>
      </c>
      <c r="I368" s="104">
        <f t="shared" si="143"/>
        <v>600</v>
      </c>
      <c r="J368" s="104">
        <f t="shared" si="143"/>
        <v>600</v>
      </c>
      <c r="K368" s="104">
        <f t="shared" si="143"/>
        <v>600</v>
      </c>
      <c r="L368" s="104">
        <f t="shared" si="143"/>
        <v>600</v>
      </c>
      <c r="M368" s="104">
        <f t="shared" si="143"/>
        <v>600</v>
      </c>
      <c r="N368" s="104"/>
      <c r="O368" s="104">
        <f t="shared" si="143"/>
        <v>600</v>
      </c>
      <c r="P368" s="104">
        <f t="shared" si="143"/>
        <v>600</v>
      </c>
      <c r="Q368" s="104">
        <f t="shared" si="143"/>
        <v>600</v>
      </c>
      <c r="R368" s="104">
        <f t="shared" si="143"/>
        <v>600</v>
      </c>
      <c r="S368" s="104">
        <f t="shared" si="143"/>
        <v>600</v>
      </c>
      <c r="T368" s="104">
        <f t="shared" si="143"/>
        <v>600</v>
      </c>
      <c r="U368" s="104"/>
      <c r="V368" s="104">
        <f t="shared" si="143"/>
        <v>600</v>
      </c>
      <c r="W368" s="104">
        <f t="shared" si="143"/>
        <v>600</v>
      </c>
      <c r="X368" s="104">
        <f t="shared" si="143"/>
        <v>600</v>
      </c>
      <c r="Y368" s="104">
        <f t="shared" si="143"/>
        <v>600</v>
      </c>
      <c r="Z368" s="104">
        <f t="shared" si="143"/>
        <v>600</v>
      </c>
      <c r="AA368" s="104">
        <f t="shared" si="143"/>
        <v>600</v>
      </c>
      <c r="AB368" s="104"/>
      <c r="AC368" s="104">
        <f t="shared" si="143"/>
        <v>600</v>
      </c>
      <c r="AD368" s="104">
        <f t="shared" si="143"/>
        <v>600</v>
      </c>
      <c r="AE368" s="104">
        <f t="shared" si="143"/>
        <v>600</v>
      </c>
      <c r="AF368" s="104">
        <f t="shared" si="143"/>
        <v>600</v>
      </c>
      <c r="AG368" s="104">
        <f t="shared" si="143"/>
        <v>600</v>
      </c>
      <c r="AH368" s="104">
        <f t="shared" si="143"/>
        <v>600</v>
      </c>
      <c r="AI368" s="153">
        <f t="shared" si="140"/>
        <v>16200</v>
      </c>
    </row>
    <row r="369" spans="1:36" ht="18.75" x14ac:dyDescent="0.25">
      <c r="A369" s="292"/>
      <c r="B369" s="301" t="s">
        <v>197</v>
      </c>
      <c r="C369" s="302"/>
      <c r="D369" s="104">
        <f>D367-D365</f>
        <v>600</v>
      </c>
      <c r="E369" s="104">
        <f t="shared" ref="E369:F369" si="144">E367-E365</f>
        <v>600</v>
      </c>
      <c r="F369" s="104">
        <f t="shared" si="144"/>
        <v>600</v>
      </c>
      <c r="G369" s="104"/>
      <c r="H369" s="104">
        <f t="shared" ref="H369:AH369" si="145">H367-H365</f>
        <v>600</v>
      </c>
      <c r="I369" s="104">
        <f t="shared" si="145"/>
        <v>600</v>
      </c>
      <c r="J369" s="104">
        <f t="shared" si="145"/>
        <v>600</v>
      </c>
      <c r="K369" s="104">
        <f t="shared" si="145"/>
        <v>600</v>
      </c>
      <c r="L369" s="104">
        <f t="shared" si="145"/>
        <v>600</v>
      </c>
      <c r="M369" s="104">
        <f t="shared" si="145"/>
        <v>600</v>
      </c>
      <c r="N369" s="104"/>
      <c r="O369" s="104">
        <f t="shared" si="145"/>
        <v>600</v>
      </c>
      <c r="P369" s="104">
        <f t="shared" si="145"/>
        <v>600</v>
      </c>
      <c r="Q369" s="104">
        <f t="shared" si="145"/>
        <v>600</v>
      </c>
      <c r="R369" s="104">
        <f t="shared" si="145"/>
        <v>600</v>
      </c>
      <c r="S369" s="104">
        <f t="shared" si="145"/>
        <v>600</v>
      </c>
      <c r="T369" s="104">
        <f t="shared" si="145"/>
        <v>600</v>
      </c>
      <c r="U369" s="104"/>
      <c r="V369" s="104">
        <f t="shared" si="145"/>
        <v>600</v>
      </c>
      <c r="W369" s="104">
        <f t="shared" si="145"/>
        <v>600</v>
      </c>
      <c r="X369" s="104">
        <f t="shared" si="145"/>
        <v>600</v>
      </c>
      <c r="Y369" s="104">
        <f t="shared" si="145"/>
        <v>600</v>
      </c>
      <c r="Z369" s="104">
        <f t="shared" si="145"/>
        <v>600</v>
      </c>
      <c r="AA369" s="104">
        <f t="shared" si="145"/>
        <v>600</v>
      </c>
      <c r="AB369" s="104"/>
      <c r="AC369" s="104">
        <f t="shared" si="145"/>
        <v>600</v>
      </c>
      <c r="AD369" s="104">
        <f t="shared" si="145"/>
        <v>600</v>
      </c>
      <c r="AE369" s="104">
        <f t="shared" si="145"/>
        <v>600</v>
      </c>
      <c r="AF369" s="104">
        <f t="shared" si="145"/>
        <v>600</v>
      </c>
      <c r="AG369" s="104">
        <f t="shared" si="145"/>
        <v>600</v>
      </c>
      <c r="AH369" s="104">
        <f t="shared" si="145"/>
        <v>600</v>
      </c>
      <c r="AI369" s="153">
        <f>SUM(D369:AH369)</f>
        <v>16200</v>
      </c>
    </row>
    <row r="370" spans="1:36" ht="16.5" thickBot="1" x14ac:dyDescent="0.3">
      <c r="A370" s="292"/>
      <c r="B370" s="303" t="s">
        <v>116</v>
      </c>
      <c r="C370" s="304"/>
      <c r="D370" s="104">
        <f t="shared" ref="D370:E370" si="146">D351+D353+D355+D357+D359+D361</f>
        <v>0</v>
      </c>
      <c r="E370" s="104">
        <f t="shared" si="146"/>
        <v>0</v>
      </c>
      <c r="F370" s="104">
        <f t="shared" ref="F370:AH370" si="147">F351+F353+F355+F357+F359+F361</f>
        <v>0</v>
      </c>
      <c r="G370" s="104"/>
      <c r="H370" s="104">
        <f t="shared" si="147"/>
        <v>0</v>
      </c>
      <c r="I370" s="104">
        <f t="shared" si="147"/>
        <v>0</v>
      </c>
      <c r="J370" s="104">
        <f t="shared" si="147"/>
        <v>0</v>
      </c>
      <c r="K370" s="104">
        <f t="shared" si="147"/>
        <v>0</v>
      </c>
      <c r="L370" s="104">
        <f t="shared" si="147"/>
        <v>0</v>
      </c>
      <c r="M370" s="104">
        <f t="shared" si="147"/>
        <v>0</v>
      </c>
      <c r="N370" s="104"/>
      <c r="O370" s="104">
        <f t="shared" si="147"/>
        <v>0</v>
      </c>
      <c r="P370" s="104">
        <f t="shared" si="147"/>
        <v>0</v>
      </c>
      <c r="Q370" s="104">
        <f t="shared" si="147"/>
        <v>0</v>
      </c>
      <c r="R370" s="104">
        <f t="shared" si="147"/>
        <v>0</v>
      </c>
      <c r="S370" s="104">
        <f t="shared" si="147"/>
        <v>0</v>
      </c>
      <c r="T370" s="104">
        <f t="shared" si="147"/>
        <v>0</v>
      </c>
      <c r="U370" s="104"/>
      <c r="V370" s="104">
        <f t="shared" si="147"/>
        <v>0</v>
      </c>
      <c r="W370" s="104">
        <f t="shared" si="147"/>
        <v>0</v>
      </c>
      <c r="X370" s="104">
        <f t="shared" si="147"/>
        <v>0</v>
      </c>
      <c r="Y370" s="104">
        <f t="shared" si="147"/>
        <v>0</v>
      </c>
      <c r="Z370" s="104">
        <f t="shared" si="147"/>
        <v>0</v>
      </c>
      <c r="AA370" s="104">
        <f t="shared" si="147"/>
        <v>0</v>
      </c>
      <c r="AB370" s="104"/>
      <c r="AC370" s="104">
        <f t="shared" si="147"/>
        <v>0</v>
      </c>
      <c r="AD370" s="104">
        <f t="shared" si="147"/>
        <v>0</v>
      </c>
      <c r="AE370" s="104">
        <f t="shared" si="147"/>
        <v>0</v>
      </c>
      <c r="AF370" s="104">
        <f t="shared" si="147"/>
        <v>0</v>
      </c>
      <c r="AG370" s="104">
        <f t="shared" si="147"/>
        <v>0</v>
      </c>
      <c r="AH370" s="104">
        <f t="shared" si="147"/>
        <v>0</v>
      </c>
      <c r="AI370" s="149">
        <f t="shared" si="140"/>
        <v>0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36" ht="15.75" x14ac:dyDescent="0.25">
      <c r="A374" s="306"/>
      <c r="B374" s="296"/>
      <c r="C374" s="99" t="s">
        <v>103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36" ht="15.75" x14ac:dyDescent="0.25">
      <c r="A375" s="306"/>
      <c r="B375" s="296"/>
      <c r="C375" s="99" t="s">
        <v>117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 t="shared" ref="AI375:AI393" si="148">SUM(D375:AH375)</f>
        <v>0</v>
      </c>
    </row>
    <row r="376" spans="1:36" ht="15.75" x14ac:dyDescent="0.25">
      <c r="A376" s="306"/>
      <c r="B376" s="296"/>
      <c r="C376" s="99" t="s">
        <v>118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 t="shared" si="148"/>
        <v>0</v>
      </c>
    </row>
    <row r="377" spans="1:36" ht="15.75" x14ac:dyDescent="0.25">
      <c r="A377" s="306"/>
      <c r="B377" s="296"/>
      <c r="C377" s="99" t="s">
        <v>104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 t="shared" si="148"/>
        <v>0</v>
      </c>
    </row>
    <row r="378" spans="1:36" ht="15.75" x14ac:dyDescent="0.25">
      <c r="A378" s="306"/>
      <c r="B378" s="296"/>
      <c r="C378" s="99" t="s">
        <v>105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 t="shared" si="148"/>
        <v>0</v>
      </c>
    </row>
    <row r="379" spans="1:36" ht="15.75" x14ac:dyDescent="0.25">
      <c r="A379" s="306"/>
      <c r="B379" s="296"/>
      <c r="C379" s="99" t="s">
        <v>106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 t="shared" si="148"/>
        <v>0</v>
      </c>
    </row>
    <row r="380" spans="1:36" ht="15.75" x14ac:dyDescent="0.25">
      <c r="A380" s="306"/>
      <c r="B380" s="296"/>
      <c r="C380" s="99" t="s">
        <v>107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 t="shared" si="148"/>
        <v>0</v>
      </c>
    </row>
    <row r="381" spans="1:36" ht="15.75" x14ac:dyDescent="0.25">
      <c r="A381" s="306"/>
      <c r="B381" s="296"/>
      <c r="C381" s="99" t="s">
        <v>108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 t="shared" si="148"/>
        <v>0</v>
      </c>
    </row>
    <row r="382" spans="1:36" ht="15.75" x14ac:dyDescent="0.25">
      <c r="A382" s="306"/>
      <c r="B382" s="296"/>
      <c r="C382" s="99" t="s">
        <v>109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 t="shared" si="148"/>
        <v>0</v>
      </c>
    </row>
    <row r="383" spans="1:36" ht="15.75" x14ac:dyDescent="0.25">
      <c r="A383" s="306"/>
      <c r="B383" s="296"/>
      <c r="C383" s="99" t="s">
        <v>110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 t="shared" si="148"/>
        <v>0</v>
      </c>
    </row>
    <row r="384" spans="1:36" ht="15.75" x14ac:dyDescent="0.25">
      <c r="A384" s="306"/>
      <c r="B384" s="296"/>
      <c r="C384" s="99" t="s">
        <v>111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 t="shared" si="148"/>
        <v>0</v>
      </c>
    </row>
    <row r="385" spans="1:36" ht="15.75" x14ac:dyDescent="0.25">
      <c r="A385" s="306"/>
      <c r="B385" s="296"/>
      <c r="C385" s="99" t="s">
        <v>112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 t="shared" si="148"/>
        <v>0</v>
      </c>
    </row>
    <row r="386" spans="1:36" ht="15.75" x14ac:dyDescent="0.25">
      <c r="A386" s="306"/>
      <c r="B386" s="296"/>
      <c r="C386" s="99" t="s">
        <v>113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 t="shared" si="148"/>
        <v>0</v>
      </c>
    </row>
    <row r="387" spans="1:36" ht="16.5" thickBot="1" x14ac:dyDescent="0.3">
      <c r="A387" s="306"/>
      <c r="B387" s="296"/>
      <c r="C387" s="100" t="s">
        <v>114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 t="shared" si="148"/>
        <v>0</v>
      </c>
    </row>
    <row r="388" spans="1:36" ht="18.75" x14ac:dyDescent="0.25">
      <c r="A388" s="306"/>
      <c r="B388" s="297" t="s">
        <v>72</v>
      </c>
      <c r="C388" s="298"/>
      <c r="D388" s="271">
        <f>SUM(D373:D384,D387)</f>
        <v>0</v>
      </c>
      <c r="E388" s="271">
        <f t="shared" ref="E388:AH388" si="149">SUM(E373:E384,E387)</f>
        <v>0</v>
      </c>
      <c r="F388" s="271">
        <f t="shared" si="149"/>
        <v>0</v>
      </c>
      <c r="G388" s="271">
        <f t="shared" si="149"/>
        <v>0</v>
      </c>
      <c r="H388" s="271">
        <f t="shared" si="149"/>
        <v>0</v>
      </c>
      <c r="I388" s="271">
        <f t="shared" si="149"/>
        <v>0</v>
      </c>
      <c r="J388" s="271">
        <f t="shared" si="149"/>
        <v>0</v>
      </c>
      <c r="K388" s="271">
        <f t="shared" si="149"/>
        <v>0</v>
      </c>
      <c r="L388" s="271">
        <f t="shared" si="149"/>
        <v>0</v>
      </c>
      <c r="M388" s="271">
        <f t="shared" si="149"/>
        <v>0</v>
      </c>
      <c r="N388" s="271">
        <f t="shared" si="149"/>
        <v>0</v>
      </c>
      <c r="O388" s="271">
        <f t="shared" si="149"/>
        <v>0</v>
      </c>
      <c r="P388" s="271">
        <f t="shared" si="149"/>
        <v>0</v>
      </c>
      <c r="Q388" s="271">
        <f t="shared" si="149"/>
        <v>0</v>
      </c>
      <c r="R388" s="271">
        <f t="shared" si="149"/>
        <v>0</v>
      </c>
      <c r="S388" s="271">
        <f t="shared" si="149"/>
        <v>0</v>
      </c>
      <c r="T388" s="271">
        <f t="shared" si="149"/>
        <v>0</v>
      </c>
      <c r="U388" s="271">
        <f t="shared" si="149"/>
        <v>0</v>
      </c>
      <c r="V388" s="271">
        <f t="shared" si="149"/>
        <v>0</v>
      </c>
      <c r="W388" s="271">
        <f t="shared" si="149"/>
        <v>0</v>
      </c>
      <c r="X388" s="271">
        <f t="shared" si="149"/>
        <v>0</v>
      </c>
      <c r="Y388" s="271">
        <f t="shared" si="149"/>
        <v>0</v>
      </c>
      <c r="Z388" s="271">
        <f t="shared" si="149"/>
        <v>0</v>
      </c>
      <c r="AA388" s="271">
        <f t="shared" si="149"/>
        <v>0</v>
      </c>
      <c r="AB388" s="271">
        <f t="shared" si="149"/>
        <v>0</v>
      </c>
      <c r="AC388" s="271">
        <f t="shared" si="149"/>
        <v>0</v>
      </c>
      <c r="AD388" s="271">
        <f t="shared" si="149"/>
        <v>0</v>
      </c>
      <c r="AE388" s="271">
        <f t="shared" si="149"/>
        <v>0</v>
      </c>
      <c r="AF388" s="271">
        <f t="shared" si="149"/>
        <v>0</v>
      </c>
      <c r="AG388" s="271">
        <f t="shared" si="149"/>
        <v>0</v>
      </c>
      <c r="AH388" s="271">
        <f t="shared" si="149"/>
        <v>0</v>
      </c>
      <c r="AI388" s="150">
        <f t="shared" si="148"/>
        <v>0</v>
      </c>
    </row>
    <row r="389" spans="1:36" ht="18.75" x14ac:dyDescent="0.25">
      <c r="A389" s="306"/>
      <c r="B389" s="299" t="s">
        <v>71</v>
      </c>
      <c r="C389" s="300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 t="shared" si="148"/>
        <v>0</v>
      </c>
    </row>
    <row r="390" spans="1:36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 t="shared" si="148"/>
        <v>10800</v>
      </c>
    </row>
    <row r="391" spans="1:36" ht="18.75" x14ac:dyDescent="0.25">
      <c r="A391" s="306"/>
      <c r="B391" s="301" t="s">
        <v>125</v>
      </c>
      <c r="C391" s="302"/>
      <c r="D391" s="104">
        <f t="shared" ref="D391:E391" si="150">D390-D389</f>
        <v>400</v>
      </c>
      <c r="E391" s="104">
        <f t="shared" si="150"/>
        <v>400</v>
      </c>
      <c r="F391" s="104">
        <f t="shared" ref="F391:AH391" si="151">F390-F389</f>
        <v>400</v>
      </c>
      <c r="G391" s="104"/>
      <c r="H391" s="104">
        <f t="shared" si="151"/>
        <v>400</v>
      </c>
      <c r="I391" s="104">
        <f t="shared" si="151"/>
        <v>400</v>
      </c>
      <c r="J391" s="104">
        <f t="shared" si="151"/>
        <v>400</v>
      </c>
      <c r="K391" s="104">
        <f t="shared" si="151"/>
        <v>400</v>
      </c>
      <c r="L391" s="104">
        <f t="shared" si="151"/>
        <v>400</v>
      </c>
      <c r="M391" s="104">
        <f t="shared" si="151"/>
        <v>400</v>
      </c>
      <c r="N391" s="104"/>
      <c r="O391" s="104">
        <f t="shared" si="151"/>
        <v>400</v>
      </c>
      <c r="P391" s="104">
        <f t="shared" si="151"/>
        <v>400</v>
      </c>
      <c r="Q391" s="104">
        <f t="shared" si="151"/>
        <v>400</v>
      </c>
      <c r="R391" s="104">
        <f t="shared" si="151"/>
        <v>400</v>
      </c>
      <c r="S391" s="104">
        <f t="shared" si="151"/>
        <v>400</v>
      </c>
      <c r="T391" s="104">
        <f t="shared" si="151"/>
        <v>400</v>
      </c>
      <c r="U391" s="104"/>
      <c r="V391" s="104">
        <f t="shared" si="151"/>
        <v>400</v>
      </c>
      <c r="W391" s="104">
        <f t="shared" si="151"/>
        <v>400</v>
      </c>
      <c r="X391" s="104">
        <f t="shared" si="151"/>
        <v>400</v>
      </c>
      <c r="Y391" s="104">
        <f t="shared" si="151"/>
        <v>400</v>
      </c>
      <c r="Z391" s="104">
        <f t="shared" si="151"/>
        <v>400</v>
      </c>
      <c r="AA391" s="104">
        <f t="shared" si="151"/>
        <v>400</v>
      </c>
      <c r="AB391" s="104"/>
      <c r="AC391" s="104">
        <f t="shared" si="151"/>
        <v>400</v>
      </c>
      <c r="AD391" s="104">
        <f t="shared" si="151"/>
        <v>400</v>
      </c>
      <c r="AE391" s="104">
        <f t="shared" si="151"/>
        <v>400</v>
      </c>
      <c r="AF391" s="104">
        <f t="shared" si="151"/>
        <v>400</v>
      </c>
      <c r="AG391" s="104">
        <f t="shared" si="151"/>
        <v>400</v>
      </c>
      <c r="AH391" s="104">
        <f t="shared" si="151"/>
        <v>400</v>
      </c>
      <c r="AI391" s="153">
        <f t="shared" si="148"/>
        <v>10800</v>
      </c>
    </row>
    <row r="392" spans="1:36" ht="18.75" x14ac:dyDescent="0.25">
      <c r="A392" s="306"/>
      <c r="B392" s="301" t="s">
        <v>197</v>
      </c>
      <c r="C392" s="302"/>
      <c r="D392" s="104">
        <f t="shared" ref="D392:E392" si="152">D390-D388</f>
        <v>400</v>
      </c>
      <c r="E392" s="104">
        <f t="shared" si="152"/>
        <v>400</v>
      </c>
      <c r="F392" s="104">
        <f t="shared" ref="F392:AH392" si="153">F390-F388</f>
        <v>400</v>
      </c>
      <c r="G392" s="104"/>
      <c r="H392" s="104">
        <f t="shared" si="153"/>
        <v>400</v>
      </c>
      <c r="I392" s="104">
        <f t="shared" si="153"/>
        <v>400</v>
      </c>
      <c r="J392" s="104">
        <f t="shared" si="153"/>
        <v>400</v>
      </c>
      <c r="K392" s="104">
        <f t="shared" si="153"/>
        <v>400</v>
      </c>
      <c r="L392" s="104">
        <f t="shared" si="153"/>
        <v>400</v>
      </c>
      <c r="M392" s="104">
        <f t="shared" si="153"/>
        <v>400</v>
      </c>
      <c r="N392" s="104"/>
      <c r="O392" s="104">
        <f t="shared" si="153"/>
        <v>400</v>
      </c>
      <c r="P392" s="104">
        <f t="shared" si="153"/>
        <v>400</v>
      </c>
      <c r="Q392" s="104">
        <f t="shared" si="153"/>
        <v>400</v>
      </c>
      <c r="R392" s="104">
        <f t="shared" si="153"/>
        <v>400</v>
      </c>
      <c r="S392" s="104">
        <f t="shared" si="153"/>
        <v>400</v>
      </c>
      <c r="T392" s="104">
        <f t="shared" si="153"/>
        <v>400</v>
      </c>
      <c r="U392" s="104"/>
      <c r="V392" s="104">
        <f t="shared" si="153"/>
        <v>400</v>
      </c>
      <c r="W392" s="104">
        <f t="shared" si="153"/>
        <v>400</v>
      </c>
      <c r="X392" s="104">
        <f t="shared" si="153"/>
        <v>400</v>
      </c>
      <c r="Y392" s="104">
        <f t="shared" si="153"/>
        <v>400</v>
      </c>
      <c r="Z392" s="104">
        <f t="shared" si="153"/>
        <v>400</v>
      </c>
      <c r="AA392" s="104">
        <f t="shared" si="153"/>
        <v>400</v>
      </c>
      <c r="AB392" s="104"/>
      <c r="AC392" s="104">
        <f t="shared" si="153"/>
        <v>400</v>
      </c>
      <c r="AD392" s="104">
        <f t="shared" si="153"/>
        <v>400</v>
      </c>
      <c r="AE392" s="104">
        <f t="shared" si="153"/>
        <v>400</v>
      </c>
      <c r="AF392" s="104">
        <f t="shared" si="153"/>
        <v>400</v>
      </c>
      <c r="AG392" s="104">
        <f t="shared" si="153"/>
        <v>400</v>
      </c>
      <c r="AH392" s="104">
        <f t="shared" si="153"/>
        <v>400</v>
      </c>
      <c r="AI392" s="153">
        <f>SUM(D392:AH392)</f>
        <v>10800</v>
      </c>
    </row>
    <row r="393" spans="1:36" ht="16.5" thickBot="1" x14ac:dyDescent="0.3">
      <c r="A393" s="306"/>
      <c r="B393" s="303" t="s">
        <v>116</v>
      </c>
      <c r="C393" s="304"/>
      <c r="D393" s="104">
        <f t="shared" ref="D393:E393" si="154">D374+D376+D378+D380+D382+D384</f>
        <v>0</v>
      </c>
      <c r="E393" s="104">
        <f t="shared" si="154"/>
        <v>0</v>
      </c>
      <c r="F393" s="104">
        <f t="shared" ref="F393:AH393" si="155">F374+F376+F378+F380+F382+F384</f>
        <v>0</v>
      </c>
      <c r="G393" s="104"/>
      <c r="H393" s="104">
        <f t="shared" si="155"/>
        <v>0</v>
      </c>
      <c r="I393" s="104">
        <f t="shared" si="155"/>
        <v>0</v>
      </c>
      <c r="J393" s="104">
        <f t="shared" si="155"/>
        <v>0</v>
      </c>
      <c r="K393" s="104">
        <f t="shared" si="155"/>
        <v>0</v>
      </c>
      <c r="L393" s="104">
        <f t="shared" si="155"/>
        <v>0</v>
      </c>
      <c r="M393" s="104">
        <f t="shared" si="155"/>
        <v>0</v>
      </c>
      <c r="N393" s="104"/>
      <c r="O393" s="104">
        <f t="shared" si="155"/>
        <v>0</v>
      </c>
      <c r="P393" s="104">
        <f t="shared" si="155"/>
        <v>0</v>
      </c>
      <c r="Q393" s="104">
        <f t="shared" si="155"/>
        <v>0</v>
      </c>
      <c r="R393" s="104">
        <f t="shared" si="155"/>
        <v>0</v>
      </c>
      <c r="S393" s="104">
        <f t="shared" si="155"/>
        <v>0</v>
      </c>
      <c r="T393" s="104">
        <f t="shared" si="155"/>
        <v>0</v>
      </c>
      <c r="U393" s="104"/>
      <c r="V393" s="104">
        <f t="shared" si="155"/>
        <v>0</v>
      </c>
      <c r="W393" s="104">
        <f t="shared" si="155"/>
        <v>0</v>
      </c>
      <c r="X393" s="104">
        <f t="shared" si="155"/>
        <v>0</v>
      </c>
      <c r="Y393" s="104">
        <f t="shared" si="155"/>
        <v>0</v>
      </c>
      <c r="Z393" s="104">
        <f t="shared" si="155"/>
        <v>0</v>
      </c>
      <c r="AA393" s="104">
        <f t="shared" si="155"/>
        <v>0</v>
      </c>
      <c r="AB393" s="104"/>
      <c r="AC393" s="104">
        <f t="shared" si="155"/>
        <v>0</v>
      </c>
      <c r="AD393" s="104">
        <f t="shared" si="155"/>
        <v>0</v>
      </c>
      <c r="AE393" s="104">
        <f t="shared" si="155"/>
        <v>0</v>
      </c>
      <c r="AF393" s="104">
        <f t="shared" si="155"/>
        <v>0</v>
      </c>
      <c r="AG393" s="104">
        <f t="shared" si="155"/>
        <v>0</v>
      </c>
      <c r="AH393" s="104">
        <f t="shared" si="155"/>
        <v>0</v>
      </c>
      <c r="AI393" s="149">
        <f t="shared" si="148"/>
        <v>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36" ht="15.75" x14ac:dyDescent="0.25">
      <c r="A397" s="292"/>
      <c r="B397" s="296"/>
      <c r="C397" s="99" t="s">
        <v>103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36" ht="15.75" x14ac:dyDescent="0.25">
      <c r="A398" s="292"/>
      <c r="B398" s="296"/>
      <c r="C398" s="99" t="s">
        <v>117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 t="shared" ref="AI398:AI416" si="156">SUM(D398:AH398)</f>
        <v>0</v>
      </c>
    </row>
    <row r="399" spans="1:36" ht="15.75" x14ac:dyDescent="0.25">
      <c r="A399" s="292"/>
      <c r="B399" s="296"/>
      <c r="C399" s="99" t="s">
        <v>118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 t="shared" si="156"/>
        <v>0</v>
      </c>
    </row>
    <row r="400" spans="1:36" ht="15.75" x14ac:dyDescent="0.25">
      <c r="A400" s="292"/>
      <c r="B400" s="296"/>
      <c r="C400" s="99" t="s">
        <v>104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 t="shared" si="156"/>
        <v>0</v>
      </c>
    </row>
    <row r="401" spans="1:35" ht="15.75" x14ac:dyDescent="0.25">
      <c r="A401" s="292"/>
      <c r="B401" s="296"/>
      <c r="C401" s="99" t="s">
        <v>105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 t="shared" si="156"/>
        <v>0</v>
      </c>
    </row>
    <row r="402" spans="1:35" ht="15.75" x14ac:dyDescent="0.25">
      <c r="A402" s="292"/>
      <c r="B402" s="296"/>
      <c r="C402" s="99" t="s">
        <v>106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 t="shared" si="156"/>
        <v>0</v>
      </c>
    </row>
    <row r="403" spans="1:35" ht="15.75" x14ac:dyDescent="0.25">
      <c r="A403" s="292"/>
      <c r="B403" s="296"/>
      <c r="C403" s="99" t="s">
        <v>107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 t="shared" si="156"/>
        <v>0</v>
      </c>
    </row>
    <row r="404" spans="1:35" ht="15.75" x14ac:dyDescent="0.25">
      <c r="A404" s="292"/>
      <c r="B404" s="296"/>
      <c r="C404" s="99" t="s">
        <v>108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 t="shared" si="156"/>
        <v>0</v>
      </c>
    </row>
    <row r="405" spans="1:35" ht="15.75" x14ac:dyDescent="0.25">
      <c r="A405" s="292"/>
      <c r="B405" s="296"/>
      <c r="C405" s="99" t="s">
        <v>109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 t="shared" si="156"/>
        <v>0</v>
      </c>
    </row>
    <row r="406" spans="1:35" ht="15.75" x14ac:dyDescent="0.25">
      <c r="A406" s="292"/>
      <c r="B406" s="296"/>
      <c r="C406" s="99" t="s">
        <v>110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 t="shared" si="156"/>
        <v>0</v>
      </c>
    </row>
    <row r="407" spans="1:35" ht="15.75" x14ac:dyDescent="0.25">
      <c r="A407" s="292"/>
      <c r="B407" s="296"/>
      <c r="C407" s="99" t="s">
        <v>111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 t="shared" si="156"/>
        <v>0</v>
      </c>
    </row>
    <row r="408" spans="1:35" ht="15.75" x14ac:dyDescent="0.25">
      <c r="A408" s="292"/>
      <c r="B408" s="296"/>
      <c r="C408" s="99" t="s">
        <v>112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 t="shared" si="156"/>
        <v>0</v>
      </c>
    </row>
    <row r="409" spans="1:35" ht="15.75" x14ac:dyDescent="0.25">
      <c r="A409" s="292"/>
      <c r="B409" s="296"/>
      <c r="C409" s="99" t="s">
        <v>113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 t="shared" si="156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 t="shared" si="156"/>
        <v>0</v>
      </c>
    </row>
    <row r="411" spans="1:35" ht="18.75" x14ac:dyDescent="0.25">
      <c r="A411" s="292"/>
      <c r="B411" s="297" t="s">
        <v>72</v>
      </c>
      <c r="C411" s="298"/>
      <c r="D411" s="271">
        <f>SUM(D396:D407,D410)</f>
        <v>0</v>
      </c>
      <c r="E411" s="271">
        <f t="shared" ref="E411:AH411" si="157">SUM(E396:E407,E410)</f>
        <v>0</v>
      </c>
      <c r="F411" s="271">
        <f t="shared" si="157"/>
        <v>0</v>
      </c>
      <c r="G411" s="271">
        <f t="shared" si="157"/>
        <v>0</v>
      </c>
      <c r="H411" s="271">
        <f t="shared" si="157"/>
        <v>0</v>
      </c>
      <c r="I411" s="271">
        <f t="shared" si="157"/>
        <v>0</v>
      </c>
      <c r="J411" s="271">
        <f t="shared" si="157"/>
        <v>0</v>
      </c>
      <c r="K411" s="271">
        <f t="shared" si="157"/>
        <v>0</v>
      </c>
      <c r="L411" s="271">
        <f t="shared" si="157"/>
        <v>0</v>
      </c>
      <c r="M411" s="271">
        <f t="shared" si="157"/>
        <v>0</v>
      </c>
      <c r="N411" s="271">
        <f t="shared" si="157"/>
        <v>0</v>
      </c>
      <c r="O411" s="271">
        <f t="shared" si="157"/>
        <v>0</v>
      </c>
      <c r="P411" s="271">
        <f t="shared" si="157"/>
        <v>0</v>
      </c>
      <c r="Q411" s="271">
        <f t="shared" si="157"/>
        <v>0</v>
      </c>
      <c r="R411" s="271">
        <f t="shared" si="157"/>
        <v>0</v>
      </c>
      <c r="S411" s="271">
        <f t="shared" si="157"/>
        <v>0</v>
      </c>
      <c r="T411" s="271">
        <f t="shared" si="157"/>
        <v>0</v>
      </c>
      <c r="U411" s="271">
        <f t="shared" si="157"/>
        <v>0</v>
      </c>
      <c r="V411" s="271">
        <f t="shared" si="157"/>
        <v>0</v>
      </c>
      <c r="W411" s="271">
        <f t="shared" si="157"/>
        <v>0</v>
      </c>
      <c r="X411" s="271">
        <f t="shared" si="157"/>
        <v>0</v>
      </c>
      <c r="Y411" s="271">
        <f t="shared" si="157"/>
        <v>0</v>
      </c>
      <c r="Z411" s="271">
        <f t="shared" si="157"/>
        <v>0</v>
      </c>
      <c r="AA411" s="271">
        <f t="shared" si="157"/>
        <v>0</v>
      </c>
      <c r="AB411" s="271">
        <f t="shared" si="157"/>
        <v>0</v>
      </c>
      <c r="AC411" s="271">
        <f t="shared" si="157"/>
        <v>0</v>
      </c>
      <c r="AD411" s="271">
        <f t="shared" si="157"/>
        <v>0</v>
      </c>
      <c r="AE411" s="271">
        <f t="shared" si="157"/>
        <v>0</v>
      </c>
      <c r="AF411" s="271">
        <f t="shared" si="157"/>
        <v>0</v>
      </c>
      <c r="AG411" s="271">
        <f t="shared" si="157"/>
        <v>0</v>
      </c>
      <c r="AH411" s="271">
        <f t="shared" si="157"/>
        <v>0</v>
      </c>
      <c r="AI411" s="150">
        <f t="shared" si="156"/>
        <v>0</v>
      </c>
    </row>
    <row r="412" spans="1:35" ht="18.75" x14ac:dyDescent="0.25">
      <c r="A412" s="292"/>
      <c r="B412" s="299" t="s">
        <v>71</v>
      </c>
      <c r="C412" s="300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 t="shared" si="156"/>
        <v>0</v>
      </c>
    </row>
    <row r="413" spans="1:35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 t="shared" si="156"/>
        <v>10800</v>
      </c>
    </row>
    <row r="414" spans="1:35" ht="18.75" x14ac:dyDescent="0.25">
      <c r="A414" s="292"/>
      <c r="B414" s="301" t="s">
        <v>125</v>
      </c>
      <c r="C414" s="302"/>
      <c r="D414" s="104">
        <f t="shared" ref="D414:E414" si="158">D413-D412</f>
        <v>400</v>
      </c>
      <c r="E414" s="104">
        <f t="shared" si="158"/>
        <v>400</v>
      </c>
      <c r="F414" s="104">
        <f t="shared" ref="F414:AH414" si="159">F413-F412</f>
        <v>400</v>
      </c>
      <c r="G414" s="104"/>
      <c r="H414" s="104">
        <f t="shared" si="159"/>
        <v>400</v>
      </c>
      <c r="I414" s="104">
        <f t="shared" si="159"/>
        <v>400</v>
      </c>
      <c r="J414" s="104">
        <f t="shared" si="159"/>
        <v>400</v>
      </c>
      <c r="K414" s="104">
        <f t="shared" si="159"/>
        <v>400</v>
      </c>
      <c r="L414" s="104">
        <f t="shared" si="159"/>
        <v>400</v>
      </c>
      <c r="M414" s="104">
        <f t="shared" si="159"/>
        <v>400</v>
      </c>
      <c r="N414" s="104"/>
      <c r="O414" s="104">
        <f t="shared" si="159"/>
        <v>400</v>
      </c>
      <c r="P414" s="104">
        <f t="shared" si="159"/>
        <v>400</v>
      </c>
      <c r="Q414" s="104">
        <f t="shared" si="159"/>
        <v>400</v>
      </c>
      <c r="R414" s="104">
        <f t="shared" si="159"/>
        <v>400</v>
      </c>
      <c r="S414" s="104">
        <f t="shared" si="159"/>
        <v>400</v>
      </c>
      <c r="T414" s="104">
        <f t="shared" si="159"/>
        <v>400</v>
      </c>
      <c r="U414" s="104"/>
      <c r="V414" s="104">
        <f t="shared" si="159"/>
        <v>400</v>
      </c>
      <c r="W414" s="104">
        <f t="shared" si="159"/>
        <v>400</v>
      </c>
      <c r="X414" s="104">
        <f t="shared" si="159"/>
        <v>400</v>
      </c>
      <c r="Y414" s="104">
        <f t="shared" si="159"/>
        <v>400</v>
      </c>
      <c r="Z414" s="104">
        <f t="shared" si="159"/>
        <v>400</v>
      </c>
      <c r="AA414" s="104">
        <f t="shared" si="159"/>
        <v>400</v>
      </c>
      <c r="AB414" s="104"/>
      <c r="AC414" s="104">
        <f t="shared" si="159"/>
        <v>400</v>
      </c>
      <c r="AD414" s="104">
        <f t="shared" si="159"/>
        <v>400</v>
      </c>
      <c r="AE414" s="104">
        <f t="shared" si="159"/>
        <v>400</v>
      </c>
      <c r="AF414" s="104">
        <f t="shared" si="159"/>
        <v>400</v>
      </c>
      <c r="AG414" s="104">
        <f t="shared" si="159"/>
        <v>400</v>
      </c>
      <c r="AH414" s="104">
        <f t="shared" si="159"/>
        <v>400</v>
      </c>
      <c r="AI414" s="153">
        <f t="shared" si="156"/>
        <v>10800</v>
      </c>
    </row>
    <row r="415" spans="1:35" ht="18.75" x14ac:dyDescent="0.25">
      <c r="A415" s="292"/>
      <c r="B415" s="301" t="s">
        <v>197</v>
      </c>
      <c r="C415" s="302"/>
      <c r="D415" s="104">
        <f t="shared" ref="D415:E415" si="160">D413-D411</f>
        <v>400</v>
      </c>
      <c r="E415" s="104">
        <f t="shared" si="160"/>
        <v>400</v>
      </c>
      <c r="F415" s="104">
        <f t="shared" ref="F415:AH415" si="161">F413-F411</f>
        <v>400</v>
      </c>
      <c r="G415" s="104"/>
      <c r="H415" s="104">
        <f t="shared" si="161"/>
        <v>400</v>
      </c>
      <c r="I415" s="104">
        <f t="shared" si="161"/>
        <v>400</v>
      </c>
      <c r="J415" s="104">
        <f t="shared" si="161"/>
        <v>400</v>
      </c>
      <c r="K415" s="104">
        <f t="shared" si="161"/>
        <v>400</v>
      </c>
      <c r="L415" s="104">
        <f t="shared" si="161"/>
        <v>400</v>
      </c>
      <c r="M415" s="104">
        <f t="shared" si="161"/>
        <v>400</v>
      </c>
      <c r="N415" s="104"/>
      <c r="O415" s="104">
        <f t="shared" si="161"/>
        <v>400</v>
      </c>
      <c r="P415" s="104">
        <f t="shared" si="161"/>
        <v>400</v>
      </c>
      <c r="Q415" s="104">
        <f t="shared" si="161"/>
        <v>400</v>
      </c>
      <c r="R415" s="104">
        <f t="shared" si="161"/>
        <v>400</v>
      </c>
      <c r="S415" s="104">
        <f t="shared" si="161"/>
        <v>400</v>
      </c>
      <c r="T415" s="104">
        <f t="shared" si="161"/>
        <v>400</v>
      </c>
      <c r="U415" s="104"/>
      <c r="V415" s="104">
        <f t="shared" si="161"/>
        <v>400</v>
      </c>
      <c r="W415" s="104">
        <f t="shared" si="161"/>
        <v>400</v>
      </c>
      <c r="X415" s="104">
        <f t="shared" si="161"/>
        <v>400</v>
      </c>
      <c r="Y415" s="104">
        <f t="shared" si="161"/>
        <v>400</v>
      </c>
      <c r="Z415" s="104">
        <f t="shared" si="161"/>
        <v>400</v>
      </c>
      <c r="AA415" s="104">
        <f t="shared" si="161"/>
        <v>400</v>
      </c>
      <c r="AB415" s="104"/>
      <c r="AC415" s="104">
        <f t="shared" si="161"/>
        <v>400</v>
      </c>
      <c r="AD415" s="104">
        <f t="shared" si="161"/>
        <v>400</v>
      </c>
      <c r="AE415" s="104">
        <f t="shared" si="161"/>
        <v>400</v>
      </c>
      <c r="AF415" s="104">
        <f t="shared" si="161"/>
        <v>400</v>
      </c>
      <c r="AG415" s="104">
        <f t="shared" si="161"/>
        <v>400</v>
      </c>
      <c r="AH415" s="104">
        <f t="shared" si="161"/>
        <v>400</v>
      </c>
      <c r="AI415" s="153">
        <f>SUM(D415:AH415)</f>
        <v>10800</v>
      </c>
    </row>
    <row r="416" spans="1:35" ht="16.5" thickBot="1" x14ac:dyDescent="0.3">
      <c r="A416" s="292"/>
      <c r="B416" s="303" t="s">
        <v>116</v>
      </c>
      <c r="C416" s="304"/>
      <c r="D416" s="104">
        <f t="shared" ref="D416:E416" si="162">D397+D399+D401+D403+D405+D407</f>
        <v>0</v>
      </c>
      <c r="E416" s="104">
        <f t="shared" si="162"/>
        <v>0</v>
      </c>
      <c r="F416" s="104">
        <f t="shared" ref="F416:AH416" si="163">F397+F399+F401+F403+F405+F407</f>
        <v>0</v>
      </c>
      <c r="G416" s="104"/>
      <c r="H416" s="104">
        <f t="shared" si="163"/>
        <v>0</v>
      </c>
      <c r="I416" s="104">
        <f t="shared" si="163"/>
        <v>0</v>
      </c>
      <c r="J416" s="104">
        <f t="shared" si="163"/>
        <v>0</v>
      </c>
      <c r="K416" s="104">
        <f t="shared" si="163"/>
        <v>0</v>
      </c>
      <c r="L416" s="104">
        <f t="shared" si="163"/>
        <v>0</v>
      </c>
      <c r="M416" s="104">
        <f t="shared" si="163"/>
        <v>0</v>
      </c>
      <c r="N416" s="104"/>
      <c r="O416" s="104">
        <f t="shared" si="163"/>
        <v>0</v>
      </c>
      <c r="P416" s="104">
        <f t="shared" si="163"/>
        <v>0</v>
      </c>
      <c r="Q416" s="104">
        <f t="shared" si="163"/>
        <v>0</v>
      </c>
      <c r="R416" s="104">
        <f t="shared" si="163"/>
        <v>0</v>
      </c>
      <c r="S416" s="104">
        <f t="shared" si="163"/>
        <v>0</v>
      </c>
      <c r="T416" s="104">
        <f t="shared" si="163"/>
        <v>0</v>
      </c>
      <c r="U416" s="104"/>
      <c r="V416" s="104">
        <f t="shared" si="163"/>
        <v>0</v>
      </c>
      <c r="W416" s="104">
        <f t="shared" si="163"/>
        <v>0</v>
      </c>
      <c r="X416" s="104">
        <f t="shared" si="163"/>
        <v>0</v>
      </c>
      <c r="Y416" s="104">
        <f t="shared" si="163"/>
        <v>0</v>
      </c>
      <c r="Z416" s="104">
        <f t="shared" si="163"/>
        <v>0</v>
      </c>
      <c r="AA416" s="104">
        <f t="shared" si="163"/>
        <v>0</v>
      </c>
      <c r="AB416" s="104"/>
      <c r="AC416" s="104">
        <f t="shared" si="163"/>
        <v>0</v>
      </c>
      <c r="AD416" s="104">
        <f t="shared" si="163"/>
        <v>0</v>
      </c>
      <c r="AE416" s="104">
        <f t="shared" si="163"/>
        <v>0</v>
      </c>
      <c r="AF416" s="104">
        <f t="shared" si="163"/>
        <v>0</v>
      </c>
      <c r="AG416" s="104">
        <f t="shared" si="163"/>
        <v>0</v>
      </c>
      <c r="AH416" s="104">
        <f t="shared" si="163"/>
        <v>0</v>
      </c>
      <c r="AI416" s="149">
        <f t="shared" si="156"/>
        <v>0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OUTUBRO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G423" si="164">D5+D28+D51+D74+D97+D120+D143+D166+D189+D212+D235+D258+D281+D304+D327+D350+D373+D396</f>
        <v>0</v>
      </c>
      <c r="E423" s="181">
        <f t="shared" si="164"/>
        <v>0</v>
      </c>
      <c r="F423" s="181">
        <f t="shared" si="164"/>
        <v>0</v>
      </c>
      <c r="G423" s="181">
        <f t="shared" si="164"/>
        <v>0</v>
      </c>
      <c r="H423" s="181">
        <f t="shared" si="164"/>
        <v>0</v>
      </c>
      <c r="I423" s="181">
        <f t="shared" si="164"/>
        <v>0</v>
      </c>
      <c r="J423" s="181">
        <f t="shared" si="164"/>
        <v>0</v>
      </c>
      <c r="K423" s="181">
        <f t="shared" si="164"/>
        <v>0</v>
      </c>
      <c r="L423" s="181">
        <f t="shared" si="164"/>
        <v>0</v>
      </c>
      <c r="M423" s="181">
        <f t="shared" si="164"/>
        <v>0</v>
      </c>
      <c r="N423" s="181">
        <f t="shared" si="164"/>
        <v>0</v>
      </c>
      <c r="O423" s="181">
        <f t="shared" si="164"/>
        <v>0</v>
      </c>
      <c r="P423" s="181">
        <f t="shared" si="164"/>
        <v>0</v>
      </c>
      <c r="Q423" s="181">
        <f t="shared" si="164"/>
        <v>0</v>
      </c>
      <c r="R423" s="181">
        <f t="shared" si="164"/>
        <v>0</v>
      </c>
      <c r="S423" s="181">
        <f t="shared" si="164"/>
        <v>0</v>
      </c>
      <c r="T423" s="181">
        <f t="shared" si="164"/>
        <v>0</v>
      </c>
      <c r="U423" s="181">
        <f t="shared" si="164"/>
        <v>0</v>
      </c>
      <c r="V423" s="181">
        <f t="shared" si="164"/>
        <v>0</v>
      </c>
      <c r="W423" s="181">
        <f t="shared" si="164"/>
        <v>0</v>
      </c>
      <c r="X423" s="181">
        <f t="shared" si="164"/>
        <v>0</v>
      </c>
      <c r="Y423" s="181">
        <f t="shared" si="164"/>
        <v>0</v>
      </c>
      <c r="Z423" s="181">
        <f t="shared" si="164"/>
        <v>0</v>
      </c>
      <c r="AA423" s="181">
        <f t="shared" si="164"/>
        <v>0</v>
      </c>
      <c r="AB423" s="181">
        <f t="shared" si="164"/>
        <v>0</v>
      </c>
      <c r="AC423" s="181">
        <f t="shared" si="164"/>
        <v>0</v>
      </c>
      <c r="AD423" s="181">
        <f t="shared" si="164"/>
        <v>0</v>
      </c>
      <c r="AE423" s="181">
        <f t="shared" si="164"/>
        <v>0</v>
      </c>
      <c r="AF423" s="181">
        <f t="shared" si="164"/>
        <v>0</v>
      </c>
      <c r="AG423" s="181">
        <f t="shared" si="164"/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19">
        <f>SUM(AI423:AI424)</f>
        <v>0</v>
      </c>
      <c r="AK423" s="321" t="s">
        <v>128</v>
      </c>
      <c r="AL423" s="319">
        <f>SUM(AJ423:AJ426)</f>
        <v>0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ref="D424:AG424" si="165">D6+D29+D52+D75+D98+D121+D144+D167+D190+D213+D236+D259+D282+D305+D328+D351+D374+D397</f>
        <v>0</v>
      </c>
      <c r="E424" s="181">
        <f t="shared" si="165"/>
        <v>0</v>
      </c>
      <c r="F424" s="181">
        <f t="shared" si="165"/>
        <v>0</v>
      </c>
      <c r="G424" s="181">
        <f t="shared" si="165"/>
        <v>0</v>
      </c>
      <c r="H424" s="181">
        <f t="shared" si="165"/>
        <v>0</v>
      </c>
      <c r="I424" s="181">
        <f t="shared" si="165"/>
        <v>0</v>
      </c>
      <c r="J424" s="181">
        <f t="shared" si="165"/>
        <v>0</v>
      </c>
      <c r="K424" s="181">
        <f t="shared" si="165"/>
        <v>0</v>
      </c>
      <c r="L424" s="181">
        <f t="shared" si="165"/>
        <v>0</v>
      </c>
      <c r="M424" s="181">
        <f t="shared" si="165"/>
        <v>0</v>
      </c>
      <c r="N424" s="181">
        <f t="shared" si="165"/>
        <v>0</v>
      </c>
      <c r="O424" s="181">
        <f t="shared" si="165"/>
        <v>0</v>
      </c>
      <c r="P424" s="181">
        <f t="shared" si="165"/>
        <v>0</v>
      </c>
      <c r="Q424" s="181">
        <f t="shared" si="165"/>
        <v>0</v>
      </c>
      <c r="R424" s="181">
        <f t="shared" si="165"/>
        <v>0</v>
      </c>
      <c r="S424" s="181">
        <f t="shared" si="165"/>
        <v>0</v>
      </c>
      <c r="T424" s="181">
        <f t="shared" si="165"/>
        <v>0</v>
      </c>
      <c r="U424" s="181">
        <f t="shared" si="165"/>
        <v>0</v>
      </c>
      <c r="V424" s="181">
        <f t="shared" si="165"/>
        <v>0</v>
      </c>
      <c r="W424" s="181">
        <f t="shared" si="165"/>
        <v>0</v>
      </c>
      <c r="X424" s="181">
        <f t="shared" si="165"/>
        <v>0</v>
      </c>
      <c r="Y424" s="181">
        <f t="shared" si="165"/>
        <v>0</v>
      </c>
      <c r="Z424" s="181">
        <f t="shared" si="165"/>
        <v>0</v>
      </c>
      <c r="AA424" s="181">
        <f t="shared" si="165"/>
        <v>0</v>
      </c>
      <c r="AB424" s="181">
        <f t="shared" si="165"/>
        <v>0</v>
      </c>
      <c r="AC424" s="181">
        <f t="shared" si="165"/>
        <v>0</v>
      </c>
      <c r="AD424" s="181">
        <f t="shared" si="165"/>
        <v>0</v>
      </c>
      <c r="AE424" s="181">
        <f t="shared" si="165"/>
        <v>0</v>
      </c>
      <c r="AF424" s="181">
        <f t="shared" si="165"/>
        <v>0</v>
      </c>
      <c r="AG424" s="181">
        <f t="shared" si="165"/>
        <v>0</v>
      </c>
      <c r="AH424" s="181">
        <f t="shared" ref="AH424:AH434" si="166">AH6+AH29+AH52+AH75+AH98+AH121+AH144+AH167+AH190+AH213+AH236+AH259+AH282+AH305+AH328+AH351+AH374+AH397</f>
        <v>0</v>
      </c>
      <c r="AI424" s="156">
        <f t="shared" ref="AI424:AI434" si="167">SUM(D424:AH424)</f>
        <v>0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ref="D425:AG425" si="168">D7+D30+D53+D76+D99+D122+D145+D168+D191+D214+D237+D260+D283+D306+D329+D352+D375+D398</f>
        <v>0</v>
      </c>
      <c r="E425" s="181">
        <f t="shared" si="168"/>
        <v>0</v>
      </c>
      <c r="F425" s="181">
        <f t="shared" si="168"/>
        <v>0</v>
      </c>
      <c r="G425" s="181">
        <f t="shared" si="168"/>
        <v>0</v>
      </c>
      <c r="H425" s="181">
        <f t="shared" si="168"/>
        <v>0</v>
      </c>
      <c r="I425" s="181">
        <f t="shared" si="168"/>
        <v>0</v>
      </c>
      <c r="J425" s="181">
        <f t="shared" si="168"/>
        <v>0</v>
      </c>
      <c r="K425" s="181">
        <f t="shared" si="168"/>
        <v>0</v>
      </c>
      <c r="L425" s="181">
        <f t="shared" si="168"/>
        <v>0</v>
      </c>
      <c r="M425" s="181">
        <f t="shared" si="168"/>
        <v>0</v>
      </c>
      <c r="N425" s="181">
        <f t="shared" si="168"/>
        <v>0</v>
      </c>
      <c r="O425" s="181">
        <f t="shared" si="168"/>
        <v>0</v>
      </c>
      <c r="P425" s="181">
        <f t="shared" si="168"/>
        <v>0</v>
      </c>
      <c r="Q425" s="181">
        <f t="shared" si="168"/>
        <v>0</v>
      </c>
      <c r="R425" s="181">
        <f t="shared" si="168"/>
        <v>0</v>
      </c>
      <c r="S425" s="181">
        <f t="shared" si="168"/>
        <v>0</v>
      </c>
      <c r="T425" s="181">
        <f t="shared" si="168"/>
        <v>0</v>
      </c>
      <c r="U425" s="181">
        <f t="shared" si="168"/>
        <v>0</v>
      </c>
      <c r="V425" s="181">
        <f t="shared" si="168"/>
        <v>0</v>
      </c>
      <c r="W425" s="181">
        <f t="shared" si="168"/>
        <v>0</v>
      </c>
      <c r="X425" s="181">
        <f t="shared" si="168"/>
        <v>0</v>
      </c>
      <c r="Y425" s="181">
        <f t="shared" si="168"/>
        <v>0</v>
      </c>
      <c r="Z425" s="181">
        <f t="shared" si="168"/>
        <v>0</v>
      </c>
      <c r="AA425" s="181">
        <f t="shared" si="168"/>
        <v>0</v>
      </c>
      <c r="AB425" s="181">
        <f t="shared" si="168"/>
        <v>0</v>
      </c>
      <c r="AC425" s="181">
        <f t="shared" si="168"/>
        <v>0</v>
      </c>
      <c r="AD425" s="181">
        <f t="shared" si="168"/>
        <v>0</v>
      </c>
      <c r="AE425" s="181">
        <f t="shared" si="168"/>
        <v>0</v>
      </c>
      <c r="AF425" s="181">
        <f t="shared" si="168"/>
        <v>0</v>
      </c>
      <c r="AG425" s="181">
        <f t="shared" si="168"/>
        <v>0</v>
      </c>
      <c r="AH425" s="181">
        <f t="shared" si="166"/>
        <v>0</v>
      </c>
      <c r="AI425" s="156">
        <f t="shared" si="167"/>
        <v>0</v>
      </c>
      <c r="AJ425" s="319">
        <f>SUM(AI425:AI426)</f>
        <v>0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ref="D426:AG426" si="169">D8+D31+D54+D77+D100+D123+D146+D169+D192+D215+D238+D261+D284+D307+D330+D353+D376+D399</f>
        <v>0</v>
      </c>
      <c r="E426" s="181">
        <f t="shared" si="169"/>
        <v>0</v>
      </c>
      <c r="F426" s="181">
        <f t="shared" si="169"/>
        <v>0</v>
      </c>
      <c r="G426" s="181">
        <f t="shared" si="169"/>
        <v>0</v>
      </c>
      <c r="H426" s="181">
        <f t="shared" si="169"/>
        <v>0</v>
      </c>
      <c r="I426" s="181">
        <f t="shared" si="169"/>
        <v>0</v>
      </c>
      <c r="J426" s="181">
        <f t="shared" si="169"/>
        <v>0</v>
      </c>
      <c r="K426" s="181">
        <f t="shared" si="169"/>
        <v>0</v>
      </c>
      <c r="L426" s="181">
        <f t="shared" si="169"/>
        <v>0</v>
      </c>
      <c r="M426" s="181">
        <f t="shared" si="169"/>
        <v>0</v>
      </c>
      <c r="N426" s="181">
        <f t="shared" si="169"/>
        <v>0</v>
      </c>
      <c r="O426" s="181">
        <f t="shared" si="169"/>
        <v>0</v>
      </c>
      <c r="P426" s="181">
        <f t="shared" si="169"/>
        <v>0</v>
      </c>
      <c r="Q426" s="181">
        <f t="shared" si="169"/>
        <v>0</v>
      </c>
      <c r="R426" s="181">
        <f t="shared" si="169"/>
        <v>0</v>
      </c>
      <c r="S426" s="181">
        <f t="shared" si="169"/>
        <v>0</v>
      </c>
      <c r="T426" s="181">
        <f t="shared" si="169"/>
        <v>0</v>
      </c>
      <c r="U426" s="181">
        <f t="shared" si="169"/>
        <v>0</v>
      </c>
      <c r="V426" s="181">
        <f t="shared" si="169"/>
        <v>0</v>
      </c>
      <c r="W426" s="181">
        <f t="shared" si="169"/>
        <v>0</v>
      </c>
      <c r="X426" s="181">
        <f t="shared" si="169"/>
        <v>0</v>
      </c>
      <c r="Y426" s="181">
        <f t="shared" si="169"/>
        <v>0</v>
      </c>
      <c r="Z426" s="181">
        <f t="shared" si="169"/>
        <v>0</v>
      </c>
      <c r="AA426" s="181">
        <f t="shared" si="169"/>
        <v>0</v>
      </c>
      <c r="AB426" s="181">
        <f t="shared" si="169"/>
        <v>0</v>
      </c>
      <c r="AC426" s="181">
        <f t="shared" si="169"/>
        <v>0</v>
      </c>
      <c r="AD426" s="181">
        <f t="shared" si="169"/>
        <v>0</v>
      </c>
      <c r="AE426" s="181">
        <f t="shared" si="169"/>
        <v>0</v>
      </c>
      <c r="AF426" s="181">
        <f t="shared" si="169"/>
        <v>0</v>
      </c>
      <c r="AG426" s="181">
        <f t="shared" si="169"/>
        <v>0</v>
      </c>
      <c r="AH426" s="181">
        <f t="shared" si="166"/>
        <v>0</v>
      </c>
      <c r="AI426" s="156">
        <f t="shared" si="167"/>
        <v>0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ref="D427:AG427" si="170">D9+D32+D55+D78+D101+D124+D147+D170+D193+D216+D239+D262+D285+D308+D331+D354+D377+D400</f>
        <v>0</v>
      </c>
      <c r="E427" s="181">
        <f t="shared" si="170"/>
        <v>0</v>
      </c>
      <c r="F427" s="181">
        <f t="shared" si="170"/>
        <v>0</v>
      </c>
      <c r="G427" s="181">
        <f t="shared" si="170"/>
        <v>0</v>
      </c>
      <c r="H427" s="181">
        <f t="shared" si="170"/>
        <v>0</v>
      </c>
      <c r="I427" s="181">
        <f t="shared" si="170"/>
        <v>0</v>
      </c>
      <c r="J427" s="181">
        <f t="shared" si="170"/>
        <v>0</v>
      </c>
      <c r="K427" s="181">
        <f t="shared" si="170"/>
        <v>0</v>
      </c>
      <c r="L427" s="181">
        <f t="shared" si="170"/>
        <v>0</v>
      </c>
      <c r="M427" s="181">
        <f t="shared" si="170"/>
        <v>0</v>
      </c>
      <c r="N427" s="181">
        <f t="shared" si="170"/>
        <v>0</v>
      </c>
      <c r="O427" s="181">
        <f t="shared" si="170"/>
        <v>0</v>
      </c>
      <c r="P427" s="181">
        <f t="shared" si="170"/>
        <v>0</v>
      </c>
      <c r="Q427" s="181">
        <f t="shared" si="170"/>
        <v>0</v>
      </c>
      <c r="R427" s="181">
        <f t="shared" si="170"/>
        <v>0</v>
      </c>
      <c r="S427" s="181">
        <f t="shared" si="170"/>
        <v>0</v>
      </c>
      <c r="T427" s="181">
        <f t="shared" si="170"/>
        <v>0</v>
      </c>
      <c r="U427" s="181">
        <f t="shared" si="170"/>
        <v>0</v>
      </c>
      <c r="V427" s="181">
        <f t="shared" si="170"/>
        <v>0</v>
      </c>
      <c r="W427" s="181">
        <f t="shared" si="170"/>
        <v>0</v>
      </c>
      <c r="X427" s="181">
        <f t="shared" si="170"/>
        <v>0</v>
      </c>
      <c r="Y427" s="181">
        <f t="shared" si="170"/>
        <v>0</v>
      </c>
      <c r="Z427" s="181">
        <f t="shared" si="170"/>
        <v>0</v>
      </c>
      <c r="AA427" s="181">
        <f t="shared" si="170"/>
        <v>0</v>
      </c>
      <c r="AB427" s="181">
        <f t="shared" si="170"/>
        <v>0</v>
      </c>
      <c r="AC427" s="181">
        <f t="shared" si="170"/>
        <v>0</v>
      </c>
      <c r="AD427" s="181">
        <f t="shared" si="170"/>
        <v>0</v>
      </c>
      <c r="AE427" s="181">
        <f t="shared" si="170"/>
        <v>0</v>
      </c>
      <c r="AF427" s="181">
        <f t="shared" si="170"/>
        <v>0</v>
      </c>
      <c r="AG427" s="181">
        <f t="shared" si="170"/>
        <v>0</v>
      </c>
      <c r="AH427" s="181">
        <f t="shared" si="166"/>
        <v>0</v>
      </c>
      <c r="AI427" s="156">
        <f t="shared" si="167"/>
        <v>0</v>
      </c>
      <c r="AJ427" s="319">
        <f>SUM(AI427:AI428)</f>
        <v>0</v>
      </c>
      <c r="AK427" s="322" t="s">
        <v>133</v>
      </c>
      <c r="AL427" s="319">
        <f>SUM(AJ427:AJ430)</f>
        <v>0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ref="D428:J434" si="171">D10+D33+D56+D79+D102+D125+D148+D171+D194+D217+D240+D263+D286+D309+D332+D355+D378+D401</f>
        <v>0</v>
      </c>
      <c r="E428" s="181">
        <f t="shared" si="171"/>
        <v>0</v>
      </c>
      <c r="F428" s="181">
        <f t="shared" si="171"/>
        <v>0</v>
      </c>
      <c r="G428" s="181">
        <f t="shared" si="171"/>
        <v>0</v>
      </c>
      <c r="H428" s="181">
        <f t="shared" si="171"/>
        <v>0</v>
      </c>
      <c r="I428" s="181">
        <f t="shared" si="171"/>
        <v>0</v>
      </c>
      <c r="J428" s="181">
        <f t="shared" si="171"/>
        <v>0</v>
      </c>
      <c r="K428" s="181">
        <f t="shared" ref="K428:K434" si="172">K10+K33+K56+K79+K102+K125+K148+K171+K194+K217+K240+K263+K286+K309+K332+K355+K378+K401</f>
        <v>0</v>
      </c>
      <c r="L428" s="181">
        <f t="shared" ref="L428:AG428" si="173">L10+L33+L56+L79+L102+L125+L148+L171+L194+L217+L240+L263+L286+L309+L332+L355+L378+L401</f>
        <v>0</v>
      </c>
      <c r="M428" s="181">
        <f t="shared" si="173"/>
        <v>0</v>
      </c>
      <c r="N428" s="181">
        <f t="shared" si="173"/>
        <v>0</v>
      </c>
      <c r="O428" s="181">
        <f t="shared" si="173"/>
        <v>0</v>
      </c>
      <c r="P428" s="181">
        <f t="shared" si="173"/>
        <v>0</v>
      </c>
      <c r="Q428" s="181">
        <f t="shared" si="173"/>
        <v>0</v>
      </c>
      <c r="R428" s="181">
        <f t="shared" si="173"/>
        <v>0</v>
      </c>
      <c r="S428" s="181">
        <f t="shared" si="173"/>
        <v>0</v>
      </c>
      <c r="T428" s="181">
        <f t="shared" si="173"/>
        <v>0</v>
      </c>
      <c r="U428" s="181">
        <f t="shared" si="173"/>
        <v>0</v>
      </c>
      <c r="V428" s="181">
        <f t="shared" si="173"/>
        <v>0</v>
      </c>
      <c r="W428" s="181">
        <f t="shared" si="173"/>
        <v>0</v>
      </c>
      <c r="X428" s="181">
        <f t="shared" si="173"/>
        <v>0</v>
      </c>
      <c r="Y428" s="181">
        <f t="shared" si="173"/>
        <v>0</v>
      </c>
      <c r="Z428" s="181">
        <f t="shared" si="173"/>
        <v>0</v>
      </c>
      <c r="AA428" s="181">
        <f t="shared" si="173"/>
        <v>0</v>
      </c>
      <c r="AB428" s="181">
        <f t="shared" si="173"/>
        <v>0</v>
      </c>
      <c r="AC428" s="181">
        <f t="shared" si="173"/>
        <v>0</v>
      </c>
      <c r="AD428" s="181">
        <f t="shared" si="173"/>
        <v>0</v>
      </c>
      <c r="AE428" s="181">
        <f t="shared" si="173"/>
        <v>0</v>
      </c>
      <c r="AF428" s="181">
        <f t="shared" si="173"/>
        <v>0</v>
      </c>
      <c r="AG428" s="181">
        <f t="shared" si="173"/>
        <v>0</v>
      </c>
      <c r="AH428" s="181">
        <f t="shared" si="166"/>
        <v>0</v>
      </c>
      <c r="AI428" s="156">
        <f t="shared" si="167"/>
        <v>0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si="171"/>
        <v>0</v>
      </c>
      <c r="E429" s="181">
        <f t="shared" si="171"/>
        <v>0</v>
      </c>
      <c r="F429" s="181">
        <f t="shared" si="171"/>
        <v>0</v>
      </c>
      <c r="G429" s="181">
        <f t="shared" si="171"/>
        <v>0</v>
      </c>
      <c r="H429" s="181">
        <f t="shared" si="171"/>
        <v>0</v>
      </c>
      <c r="I429" s="181">
        <f t="shared" si="171"/>
        <v>0</v>
      </c>
      <c r="J429" s="181">
        <f t="shared" si="171"/>
        <v>0</v>
      </c>
      <c r="K429" s="181">
        <f t="shared" si="172"/>
        <v>0</v>
      </c>
      <c r="L429" s="181">
        <f t="shared" ref="L429:AG429" si="174">L11+L34+L57+L80+L103+L126+L149+L172+L195+L218+L241+L264+L287+L310+L333+L356+L379+L402</f>
        <v>0</v>
      </c>
      <c r="M429" s="181">
        <f t="shared" si="174"/>
        <v>0</v>
      </c>
      <c r="N429" s="181">
        <f t="shared" si="174"/>
        <v>0</v>
      </c>
      <c r="O429" s="181">
        <f t="shared" si="174"/>
        <v>0</v>
      </c>
      <c r="P429" s="181">
        <f t="shared" si="174"/>
        <v>0</v>
      </c>
      <c r="Q429" s="181">
        <f t="shared" si="174"/>
        <v>0</v>
      </c>
      <c r="R429" s="181">
        <f t="shared" si="174"/>
        <v>0</v>
      </c>
      <c r="S429" s="181">
        <f t="shared" si="174"/>
        <v>0</v>
      </c>
      <c r="T429" s="181">
        <f t="shared" si="174"/>
        <v>0</v>
      </c>
      <c r="U429" s="181">
        <f t="shared" si="174"/>
        <v>0</v>
      </c>
      <c r="V429" s="181">
        <f t="shared" si="174"/>
        <v>0</v>
      </c>
      <c r="W429" s="181">
        <f t="shared" si="174"/>
        <v>0</v>
      </c>
      <c r="X429" s="181">
        <f t="shared" si="174"/>
        <v>0</v>
      </c>
      <c r="Y429" s="181">
        <f t="shared" si="174"/>
        <v>0</v>
      </c>
      <c r="Z429" s="181">
        <f t="shared" si="174"/>
        <v>0</v>
      </c>
      <c r="AA429" s="181">
        <f t="shared" si="174"/>
        <v>0</v>
      </c>
      <c r="AB429" s="181">
        <f t="shared" si="174"/>
        <v>0</v>
      </c>
      <c r="AC429" s="181">
        <f t="shared" si="174"/>
        <v>0</v>
      </c>
      <c r="AD429" s="181">
        <f t="shared" si="174"/>
        <v>0</v>
      </c>
      <c r="AE429" s="181">
        <f t="shared" si="174"/>
        <v>0</v>
      </c>
      <c r="AF429" s="181">
        <f t="shared" si="174"/>
        <v>0</v>
      </c>
      <c r="AG429" s="181">
        <f t="shared" si="174"/>
        <v>0</v>
      </c>
      <c r="AH429" s="181">
        <f t="shared" si="166"/>
        <v>0</v>
      </c>
      <c r="AI429" s="156">
        <f t="shared" si="167"/>
        <v>0</v>
      </c>
      <c r="AJ429" s="319">
        <f>SUM(AI429:AI430)</f>
        <v>0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si="171"/>
        <v>0</v>
      </c>
      <c r="E430" s="181">
        <f t="shared" si="171"/>
        <v>0</v>
      </c>
      <c r="F430" s="181">
        <f t="shared" si="171"/>
        <v>0</v>
      </c>
      <c r="G430" s="181">
        <f t="shared" si="171"/>
        <v>0</v>
      </c>
      <c r="H430" s="181">
        <f t="shared" si="171"/>
        <v>0</v>
      </c>
      <c r="I430" s="181">
        <f t="shared" si="171"/>
        <v>0</v>
      </c>
      <c r="J430" s="181">
        <f t="shared" si="171"/>
        <v>0</v>
      </c>
      <c r="K430" s="181">
        <f t="shared" si="172"/>
        <v>0</v>
      </c>
      <c r="L430" s="181">
        <f t="shared" ref="L430:AG430" si="175">L12+L35+L58+L81+L104+L127+L150+L173+L196+L219+L242+L265+L288+L311+L334+L357+L380+L403</f>
        <v>0</v>
      </c>
      <c r="M430" s="181">
        <f t="shared" si="175"/>
        <v>0</v>
      </c>
      <c r="N430" s="181">
        <f t="shared" si="175"/>
        <v>0</v>
      </c>
      <c r="O430" s="181">
        <f t="shared" si="175"/>
        <v>0</v>
      </c>
      <c r="P430" s="181">
        <f t="shared" si="175"/>
        <v>0</v>
      </c>
      <c r="Q430" s="181">
        <f t="shared" si="175"/>
        <v>0</v>
      </c>
      <c r="R430" s="181">
        <f t="shared" si="175"/>
        <v>0</v>
      </c>
      <c r="S430" s="181">
        <f t="shared" si="175"/>
        <v>0</v>
      </c>
      <c r="T430" s="181">
        <f t="shared" si="175"/>
        <v>0</v>
      </c>
      <c r="U430" s="181">
        <f t="shared" si="175"/>
        <v>0</v>
      </c>
      <c r="V430" s="181">
        <f t="shared" si="175"/>
        <v>0</v>
      </c>
      <c r="W430" s="181">
        <f t="shared" si="175"/>
        <v>0</v>
      </c>
      <c r="X430" s="181">
        <f t="shared" si="175"/>
        <v>0</v>
      </c>
      <c r="Y430" s="181">
        <f t="shared" si="175"/>
        <v>0</v>
      </c>
      <c r="Z430" s="181">
        <f t="shared" si="175"/>
        <v>0</v>
      </c>
      <c r="AA430" s="181">
        <f t="shared" si="175"/>
        <v>0</v>
      </c>
      <c r="AB430" s="181">
        <f t="shared" si="175"/>
        <v>0</v>
      </c>
      <c r="AC430" s="181">
        <f t="shared" si="175"/>
        <v>0</v>
      </c>
      <c r="AD430" s="181">
        <f t="shared" si="175"/>
        <v>0</v>
      </c>
      <c r="AE430" s="181">
        <f t="shared" si="175"/>
        <v>0</v>
      </c>
      <c r="AF430" s="181">
        <f t="shared" si="175"/>
        <v>0</v>
      </c>
      <c r="AG430" s="181">
        <f t="shared" si="175"/>
        <v>0</v>
      </c>
      <c r="AH430" s="181">
        <f t="shared" si="166"/>
        <v>0</v>
      </c>
      <c r="AI430" s="156">
        <f t="shared" si="167"/>
        <v>0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si="171"/>
        <v>0</v>
      </c>
      <c r="E431" s="181">
        <f t="shared" si="171"/>
        <v>0</v>
      </c>
      <c r="F431" s="181">
        <f t="shared" si="171"/>
        <v>0</v>
      </c>
      <c r="G431" s="181">
        <f t="shared" si="171"/>
        <v>0</v>
      </c>
      <c r="H431" s="181">
        <f t="shared" si="171"/>
        <v>0</v>
      </c>
      <c r="I431" s="181">
        <f t="shared" si="171"/>
        <v>0</v>
      </c>
      <c r="J431" s="181">
        <f t="shared" si="171"/>
        <v>0</v>
      </c>
      <c r="K431" s="181">
        <f t="shared" si="172"/>
        <v>0</v>
      </c>
      <c r="L431" s="181">
        <f t="shared" ref="L431:AG431" si="176">L13+L36+L59+L82+L105+L128+L151+L174+L197+L220+L243+L266+L289+L312+L335+L358+L381+L404</f>
        <v>0</v>
      </c>
      <c r="M431" s="181">
        <f t="shared" si="176"/>
        <v>0</v>
      </c>
      <c r="N431" s="181">
        <f t="shared" si="176"/>
        <v>0</v>
      </c>
      <c r="O431" s="181">
        <f t="shared" si="176"/>
        <v>0</v>
      </c>
      <c r="P431" s="181">
        <f t="shared" si="176"/>
        <v>0</v>
      </c>
      <c r="Q431" s="181">
        <f t="shared" si="176"/>
        <v>0</v>
      </c>
      <c r="R431" s="181">
        <f t="shared" si="176"/>
        <v>0</v>
      </c>
      <c r="S431" s="181">
        <f t="shared" si="176"/>
        <v>0</v>
      </c>
      <c r="T431" s="181">
        <f t="shared" si="176"/>
        <v>0</v>
      </c>
      <c r="U431" s="181">
        <f t="shared" si="176"/>
        <v>0</v>
      </c>
      <c r="V431" s="181">
        <f t="shared" si="176"/>
        <v>0</v>
      </c>
      <c r="W431" s="181">
        <f t="shared" si="176"/>
        <v>0</v>
      </c>
      <c r="X431" s="181">
        <f t="shared" si="176"/>
        <v>0</v>
      </c>
      <c r="Y431" s="181">
        <f t="shared" si="176"/>
        <v>0</v>
      </c>
      <c r="Z431" s="181">
        <f t="shared" si="176"/>
        <v>0</v>
      </c>
      <c r="AA431" s="181">
        <f t="shared" si="176"/>
        <v>0</v>
      </c>
      <c r="AB431" s="181">
        <f t="shared" si="176"/>
        <v>0</v>
      </c>
      <c r="AC431" s="181">
        <f t="shared" si="176"/>
        <v>0</v>
      </c>
      <c r="AD431" s="181">
        <f t="shared" si="176"/>
        <v>0</v>
      </c>
      <c r="AE431" s="181">
        <f t="shared" si="176"/>
        <v>0</v>
      </c>
      <c r="AF431" s="181">
        <f t="shared" si="176"/>
        <v>0</v>
      </c>
      <c r="AG431" s="181">
        <f t="shared" si="176"/>
        <v>0</v>
      </c>
      <c r="AH431" s="181">
        <f t="shared" si="166"/>
        <v>0</v>
      </c>
      <c r="AI431" s="156">
        <f t="shared" si="167"/>
        <v>0</v>
      </c>
      <c r="AJ431" s="319">
        <f>SUM(AI431:AI432)</f>
        <v>0</v>
      </c>
      <c r="AK431" s="322" t="s">
        <v>139</v>
      </c>
      <c r="AL431" s="319">
        <f>SUM(AJ431:AJ434)</f>
        <v>0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si="171"/>
        <v>0</v>
      </c>
      <c r="E432" s="181">
        <f t="shared" si="171"/>
        <v>0</v>
      </c>
      <c r="F432" s="181">
        <f t="shared" si="171"/>
        <v>0</v>
      </c>
      <c r="G432" s="181">
        <f t="shared" si="171"/>
        <v>0</v>
      </c>
      <c r="H432" s="181">
        <f t="shared" si="171"/>
        <v>0</v>
      </c>
      <c r="I432" s="181">
        <f t="shared" si="171"/>
        <v>0</v>
      </c>
      <c r="J432" s="181">
        <f t="shared" si="171"/>
        <v>0</v>
      </c>
      <c r="K432" s="181">
        <f t="shared" si="172"/>
        <v>0</v>
      </c>
      <c r="L432" s="181">
        <f t="shared" ref="L432:AG432" si="177">L14+L37+L60+L83+L106+L129+L152+L175+L198+L221+L244+L267+L290+L313+L336+L359+L382+L405</f>
        <v>0</v>
      </c>
      <c r="M432" s="181">
        <f t="shared" si="177"/>
        <v>0</v>
      </c>
      <c r="N432" s="181">
        <f t="shared" si="177"/>
        <v>0</v>
      </c>
      <c r="O432" s="181">
        <f t="shared" si="177"/>
        <v>0</v>
      </c>
      <c r="P432" s="181">
        <f t="shared" si="177"/>
        <v>0</v>
      </c>
      <c r="Q432" s="181">
        <f t="shared" si="177"/>
        <v>0</v>
      </c>
      <c r="R432" s="181">
        <f t="shared" si="177"/>
        <v>0</v>
      </c>
      <c r="S432" s="181">
        <f t="shared" si="177"/>
        <v>0</v>
      </c>
      <c r="T432" s="181">
        <f t="shared" si="177"/>
        <v>0</v>
      </c>
      <c r="U432" s="181">
        <f t="shared" si="177"/>
        <v>0</v>
      </c>
      <c r="V432" s="181">
        <f t="shared" si="177"/>
        <v>0</v>
      </c>
      <c r="W432" s="181">
        <f t="shared" si="177"/>
        <v>0</v>
      </c>
      <c r="X432" s="181">
        <f t="shared" si="177"/>
        <v>0</v>
      </c>
      <c r="Y432" s="181">
        <f t="shared" si="177"/>
        <v>0</v>
      </c>
      <c r="Z432" s="181">
        <f t="shared" si="177"/>
        <v>0</v>
      </c>
      <c r="AA432" s="181">
        <f t="shared" si="177"/>
        <v>0</v>
      </c>
      <c r="AB432" s="181">
        <f t="shared" si="177"/>
        <v>0</v>
      </c>
      <c r="AC432" s="181">
        <f t="shared" si="177"/>
        <v>0</v>
      </c>
      <c r="AD432" s="181">
        <f t="shared" si="177"/>
        <v>0</v>
      </c>
      <c r="AE432" s="181">
        <f t="shared" si="177"/>
        <v>0</v>
      </c>
      <c r="AF432" s="181">
        <f t="shared" si="177"/>
        <v>0</v>
      </c>
      <c r="AG432" s="181">
        <f t="shared" si="177"/>
        <v>0</v>
      </c>
      <c r="AH432" s="181">
        <f t="shared" si="166"/>
        <v>0</v>
      </c>
      <c r="AI432" s="156">
        <f t="shared" si="167"/>
        <v>0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si="171"/>
        <v>0</v>
      </c>
      <c r="E433" s="181">
        <f t="shared" si="171"/>
        <v>0</v>
      </c>
      <c r="F433" s="181">
        <f t="shared" si="171"/>
        <v>0</v>
      </c>
      <c r="G433" s="181">
        <f t="shared" si="171"/>
        <v>0</v>
      </c>
      <c r="H433" s="181">
        <f t="shared" si="171"/>
        <v>0</v>
      </c>
      <c r="I433" s="181">
        <f t="shared" si="171"/>
        <v>0</v>
      </c>
      <c r="J433" s="181">
        <f t="shared" si="171"/>
        <v>0</v>
      </c>
      <c r="K433" s="181">
        <f t="shared" si="172"/>
        <v>0</v>
      </c>
      <c r="L433" s="181">
        <f t="shared" ref="L433:AG433" si="178">L15+L38+L61+L84+L107+L130+L153+L176+L199+L222+L245+L268+L291+L314+L337+L360+L383+L406</f>
        <v>0</v>
      </c>
      <c r="M433" s="181">
        <f t="shared" si="178"/>
        <v>0</v>
      </c>
      <c r="N433" s="181">
        <f t="shared" si="178"/>
        <v>0</v>
      </c>
      <c r="O433" s="181">
        <f t="shared" si="178"/>
        <v>0</v>
      </c>
      <c r="P433" s="181">
        <f t="shared" si="178"/>
        <v>0</v>
      </c>
      <c r="Q433" s="181">
        <f t="shared" si="178"/>
        <v>0</v>
      </c>
      <c r="R433" s="181">
        <f t="shared" si="178"/>
        <v>0</v>
      </c>
      <c r="S433" s="181">
        <f t="shared" si="178"/>
        <v>0</v>
      </c>
      <c r="T433" s="181">
        <f t="shared" si="178"/>
        <v>0</v>
      </c>
      <c r="U433" s="181">
        <f t="shared" si="178"/>
        <v>0</v>
      </c>
      <c r="V433" s="181">
        <f t="shared" si="178"/>
        <v>0</v>
      </c>
      <c r="W433" s="181">
        <f t="shared" si="178"/>
        <v>0</v>
      </c>
      <c r="X433" s="181">
        <f t="shared" si="178"/>
        <v>0</v>
      </c>
      <c r="Y433" s="181">
        <f t="shared" si="178"/>
        <v>0</v>
      </c>
      <c r="Z433" s="181">
        <f t="shared" si="178"/>
        <v>0</v>
      </c>
      <c r="AA433" s="181">
        <f t="shared" si="178"/>
        <v>0</v>
      </c>
      <c r="AB433" s="181">
        <f t="shared" si="178"/>
        <v>0</v>
      </c>
      <c r="AC433" s="181">
        <f t="shared" si="178"/>
        <v>0</v>
      </c>
      <c r="AD433" s="181">
        <f t="shared" si="178"/>
        <v>0</v>
      </c>
      <c r="AE433" s="181">
        <f t="shared" si="178"/>
        <v>0</v>
      </c>
      <c r="AF433" s="181">
        <f t="shared" si="178"/>
        <v>0</v>
      </c>
      <c r="AG433" s="181">
        <f t="shared" si="178"/>
        <v>0</v>
      </c>
      <c r="AH433" s="181">
        <f t="shared" si="166"/>
        <v>0</v>
      </c>
      <c r="AI433" s="156">
        <f t="shared" si="167"/>
        <v>0</v>
      </c>
      <c r="AJ433" s="319">
        <f>SUM(AI433:AI434)</f>
        <v>0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si="171"/>
        <v>0</v>
      </c>
      <c r="E434" s="181">
        <f t="shared" si="171"/>
        <v>0</v>
      </c>
      <c r="F434" s="181">
        <f t="shared" si="171"/>
        <v>0</v>
      </c>
      <c r="G434" s="181">
        <f t="shared" si="171"/>
        <v>0</v>
      </c>
      <c r="H434" s="181">
        <f t="shared" si="171"/>
        <v>0</v>
      </c>
      <c r="I434" s="181">
        <f t="shared" si="171"/>
        <v>0</v>
      </c>
      <c r="J434" s="181">
        <f t="shared" si="171"/>
        <v>0</v>
      </c>
      <c r="K434" s="181">
        <f t="shared" si="172"/>
        <v>0</v>
      </c>
      <c r="L434" s="181">
        <f t="shared" ref="L434:AG434" si="179">L16+L39+L62+L85+L108+L131+L154+L177+L200+L223+L246+L269+L292+L315+L338+L361+L384+L407</f>
        <v>0</v>
      </c>
      <c r="M434" s="181">
        <f t="shared" si="179"/>
        <v>0</v>
      </c>
      <c r="N434" s="181">
        <f t="shared" si="179"/>
        <v>0</v>
      </c>
      <c r="O434" s="181">
        <f t="shared" si="179"/>
        <v>0</v>
      </c>
      <c r="P434" s="181">
        <f t="shared" si="179"/>
        <v>0</v>
      </c>
      <c r="Q434" s="181">
        <f t="shared" si="179"/>
        <v>0</v>
      </c>
      <c r="R434" s="181">
        <f t="shared" si="179"/>
        <v>0</v>
      </c>
      <c r="S434" s="181">
        <f t="shared" si="179"/>
        <v>0</v>
      </c>
      <c r="T434" s="181">
        <f t="shared" si="179"/>
        <v>0</v>
      </c>
      <c r="U434" s="181">
        <f t="shared" si="179"/>
        <v>0</v>
      </c>
      <c r="V434" s="181">
        <f t="shared" si="179"/>
        <v>0</v>
      </c>
      <c r="W434" s="181">
        <f t="shared" si="179"/>
        <v>0</v>
      </c>
      <c r="X434" s="181">
        <f t="shared" si="179"/>
        <v>0</v>
      </c>
      <c r="Y434" s="181">
        <f t="shared" si="179"/>
        <v>0</v>
      </c>
      <c r="Z434" s="181">
        <f t="shared" si="179"/>
        <v>0</v>
      </c>
      <c r="AA434" s="181">
        <f t="shared" si="179"/>
        <v>0</v>
      </c>
      <c r="AB434" s="181">
        <f t="shared" si="179"/>
        <v>0</v>
      </c>
      <c r="AC434" s="181">
        <f t="shared" si="179"/>
        <v>0</v>
      </c>
      <c r="AD434" s="181">
        <f t="shared" si="179"/>
        <v>0</v>
      </c>
      <c r="AE434" s="181">
        <f t="shared" si="179"/>
        <v>0</v>
      </c>
      <c r="AF434" s="181">
        <f t="shared" si="179"/>
        <v>0</v>
      </c>
      <c r="AG434" s="181">
        <f t="shared" si="179"/>
        <v>0</v>
      </c>
      <c r="AH434" s="181">
        <f t="shared" si="166"/>
        <v>0</v>
      </c>
      <c r="AI434" s="156">
        <f t="shared" si="167"/>
        <v>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3306">
      <formula>OR(TEXT(B2,"dddd")="sábado", TEXT(B2,"dddd")="domingo")</formula>
    </cfRule>
    <cfRule type="containsText" dxfId="955" priority="3308" operator="containsText" text="sáb">
      <formula>NOT(ISERROR(SEARCH("sáb",D3)))</formula>
    </cfRule>
    <cfRule type="expression" priority="3309">
      <formula>MêsParaExibiçãoNúmero&lt;&gt;MONTH(B4)</formula>
    </cfRule>
    <cfRule type="containsText" dxfId="954" priority="3307" operator="containsText" text="dom">
      <formula>NOT(ISERROR(SEARCH("dom",D3)))</formula>
    </cfRule>
  </conditionalFormatting>
  <conditionalFormatting sqref="D4:AH19">
    <cfRule type="containsBlanks" dxfId="953" priority="111">
      <formula>LEN(TRIM(D4))=0</formula>
    </cfRule>
  </conditionalFormatting>
  <conditionalFormatting sqref="D21:AH22">
    <cfRule type="cellIs" dxfId="951" priority="205" operator="greaterThan">
      <formula>600</formula>
    </cfRule>
  </conditionalFormatting>
  <conditionalFormatting sqref="D21:AH23">
    <cfRule type="containsBlanks" dxfId="950" priority="204">
      <formula>LEN(TRIM(D21))=0</formula>
    </cfRule>
  </conditionalFormatting>
  <conditionalFormatting sqref="D24:AH24">
    <cfRule type="containsBlanks" dxfId="949" priority="79">
      <formula>LEN(TRIM(D24))=0</formula>
    </cfRule>
  </conditionalFormatting>
  <conditionalFormatting sqref="D25:AH25">
    <cfRule type="cellIs" dxfId="948" priority="84" operator="greaterThan">
      <formula>600</formula>
    </cfRule>
    <cfRule type="containsBlanks" dxfId="947" priority="85">
      <formula>LEN(TRIM(D25))=0</formula>
    </cfRule>
  </conditionalFormatting>
  <conditionalFormatting sqref="D27:AH42 D44:AH47">
    <cfRule type="containsBlanks" dxfId="946" priority="78">
      <formula>LEN(TRIM(D27))=0</formula>
    </cfRule>
  </conditionalFormatting>
  <conditionalFormatting sqref="D44:AH45">
    <cfRule type="cellIs" dxfId="944" priority="217" operator="greaterThan">
      <formula>270</formula>
    </cfRule>
  </conditionalFormatting>
  <conditionalFormatting sqref="D48:AH48">
    <cfRule type="cellIs" dxfId="943" priority="86" operator="greaterThan">
      <formula>600</formula>
    </cfRule>
    <cfRule type="containsBlanks" dxfId="942" priority="87">
      <formula>LEN(TRIM(D48))=0</formula>
    </cfRule>
  </conditionalFormatting>
  <conditionalFormatting sqref="D50:AH65 D165:AH180">
    <cfRule type="containsBlanks" dxfId="941" priority="127">
      <formula>LEN(TRIM(D50))=0</formula>
    </cfRule>
  </conditionalFormatting>
  <conditionalFormatting sqref="D67:AH68">
    <cfRule type="containsBlanks" dxfId="938" priority="161">
      <formula>LEN(TRIM(D67))=0</formula>
    </cfRule>
  </conditionalFormatting>
  <conditionalFormatting sqref="D67:AH69">
    <cfRule type="cellIs" dxfId="937" priority="162" operator="greaterThan">
      <formula>500</formula>
    </cfRule>
  </conditionalFormatting>
  <conditionalFormatting sqref="D68:AH68">
    <cfRule type="cellIs" dxfId="936" priority="160" operator="greaterThan">
      <formula>500</formula>
    </cfRule>
  </conditionalFormatting>
  <conditionalFormatting sqref="D68:AH70">
    <cfRule type="containsBlanks" dxfId="935" priority="77">
      <formula>LEN(TRIM(D68))=0</formula>
    </cfRule>
  </conditionalFormatting>
  <conditionalFormatting sqref="D69:AH69">
    <cfRule type="cellIs" dxfId="934" priority="216" operator="greaterThan">
      <formula>500</formula>
    </cfRule>
    <cfRule type="containsBlanks" dxfId="933" priority="163">
      <formula>LEN(TRIM(D69))=0</formula>
    </cfRule>
  </conditionalFormatting>
  <conditionalFormatting sqref="D71:AH71">
    <cfRule type="cellIs" dxfId="932" priority="88" operator="greaterThan">
      <formula>600</formula>
    </cfRule>
    <cfRule type="containsBlanks" dxfId="931" priority="89">
      <formula>LEN(TRIM(D71))=0</formula>
    </cfRule>
  </conditionalFormatting>
  <conditionalFormatting sqref="D73:AH88 D90:AH93">
    <cfRule type="containsBlanks" dxfId="930" priority="76">
      <formula>LEN(TRIM(D73))=0</formula>
    </cfRule>
  </conditionalFormatting>
  <conditionalFormatting sqref="D90:AH91">
    <cfRule type="cellIs" dxfId="927" priority="108" operator="greaterThan">
      <formula>450</formula>
    </cfRule>
  </conditionalFormatting>
  <conditionalFormatting sqref="D94:AH94">
    <cfRule type="cellIs" dxfId="926" priority="90" operator="greaterThan">
      <formula>600</formula>
    </cfRule>
    <cfRule type="containsBlanks" dxfId="925" priority="91">
      <formula>LEN(TRIM(D94))=0</formula>
    </cfRule>
  </conditionalFormatting>
  <conditionalFormatting sqref="D96:AH111 D113:AH116">
    <cfRule type="containsBlanks" dxfId="924" priority="75">
      <formula>LEN(TRIM(D96))=0</formula>
    </cfRule>
  </conditionalFormatting>
  <conditionalFormatting sqref="D113:AH114">
    <cfRule type="cellIs" dxfId="921" priority="133" operator="greaterThan">
      <formula>400</formula>
    </cfRule>
  </conditionalFormatting>
  <conditionalFormatting sqref="D117:AH117">
    <cfRule type="cellIs" dxfId="920" priority="92" operator="greaterThan">
      <formula>600</formula>
    </cfRule>
    <cfRule type="containsBlanks" dxfId="919" priority="93">
      <formula>LEN(TRIM(D117))=0</formula>
    </cfRule>
  </conditionalFormatting>
  <conditionalFormatting sqref="D119:AH134">
    <cfRule type="containsBlanks" dxfId="918" priority="82">
      <formula>LEN(TRIM(D119))=0</formula>
    </cfRule>
  </conditionalFormatting>
  <conditionalFormatting sqref="D136:AH138">
    <cfRule type="containsBlanks" dxfId="912" priority="181">
      <formula>LEN(TRIM(D136))=0</formula>
    </cfRule>
  </conditionalFormatting>
  <conditionalFormatting sqref="D136:AH137">
    <cfRule type="cellIs" dxfId="911" priority="215" operator="greaterThan">
      <formula>400</formula>
    </cfRule>
    <cfRule type="cellIs" dxfId="910" priority="117" operator="greaterThan">
      <formula>400</formula>
    </cfRule>
  </conditionalFormatting>
  <conditionalFormatting sqref="D139:AH139">
    <cfRule type="containsBlanks" dxfId="909" priority="74">
      <formula>LEN(TRIM(D139))=0</formula>
    </cfRule>
  </conditionalFormatting>
  <conditionalFormatting sqref="D140:AH140">
    <cfRule type="containsBlanks" dxfId="908" priority="95">
      <formula>LEN(TRIM(D140))=0</formula>
    </cfRule>
    <cfRule type="cellIs" dxfId="907" priority="94" operator="greaterThan">
      <formula>600</formula>
    </cfRule>
  </conditionalFormatting>
  <conditionalFormatting sqref="D159:AH160">
    <cfRule type="containsBlanks" dxfId="903" priority="179">
      <formula>LEN(TRIM(D159))=0</formula>
    </cfRule>
  </conditionalFormatting>
  <conditionalFormatting sqref="D159:AH160">
    <cfRule type="cellIs" dxfId="902" priority="214" operator="greaterThan">
      <formula>400</formula>
    </cfRule>
    <cfRule type="cellIs" dxfId="901" priority="132" operator="greaterThan">
      <formula>400</formula>
    </cfRule>
  </conditionalFormatting>
  <conditionalFormatting sqref="D161:AH162">
    <cfRule type="containsBlanks" dxfId="900" priority="73">
      <formula>LEN(TRIM(D161))=0</formula>
    </cfRule>
  </conditionalFormatting>
  <conditionalFormatting sqref="D163:AH163">
    <cfRule type="cellIs" dxfId="899" priority="124" operator="greaterThan">
      <formula>600</formula>
    </cfRule>
    <cfRule type="containsBlanks" dxfId="898" priority="125">
      <formula>LEN(TRIM(D163))=0</formula>
    </cfRule>
  </conditionalFormatting>
  <conditionalFormatting sqref="D182:AH184">
    <cfRule type="containsBlanks" dxfId="894" priority="177">
      <formula>LEN(TRIM(D182))=0</formula>
    </cfRule>
  </conditionalFormatting>
  <conditionalFormatting sqref="D182:AH183">
    <cfRule type="cellIs" dxfId="893" priority="213" operator="greaterThan">
      <formula>400</formula>
    </cfRule>
    <cfRule type="cellIs" dxfId="892" priority="116" operator="greaterThan">
      <formula>400</formula>
    </cfRule>
  </conditionalFormatting>
  <conditionalFormatting sqref="D185:AH185">
    <cfRule type="containsBlanks" dxfId="891" priority="72">
      <formula>LEN(TRIM(D185))=0</formula>
    </cfRule>
  </conditionalFormatting>
  <conditionalFormatting sqref="D186:AH186">
    <cfRule type="cellIs" dxfId="890" priority="96" operator="greaterThan">
      <formula>600</formula>
    </cfRule>
    <cfRule type="containsBlanks" dxfId="889" priority="97">
      <formula>LEN(TRIM(D186))=0</formula>
    </cfRule>
  </conditionalFormatting>
  <conditionalFormatting sqref="D188:AH203">
    <cfRule type="containsBlanks" dxfId="888" priority="126">
      <formula>LEN(TRIM(D188))=0</formula>
    </cfRule>
  </conditionalFormatting>
  <conditionalFormatting sqref="D205:AH207">
    <cfRule type="containsBlanks" dxfId="884" priority="175">
      <formula>LEN(TRIM(D205))=0</formula>
    </cfRule>
  </conditionalFormatting>
  <conditionalFormatting sqref="D205:AH206">
    <cfRule type="cellIs" dxfId="883" priority="115" operator="greaterThan">
      <formula>400</formula>
    </cfRule>
    <cfRule type="cellIs" dxfId="882" priority="212" operator="greaterThan">
      <formula>400</formula>
    </cfRule>
  </conditionalFormatting>
  <conditionalFormatting sqref="D208:AH208">
    <cfRule type="containsBlanks" dxfId="881" priority="71">
      <formula>LEN(TRIM(D208))=0</formula>
    </cfRule>
  </conditionalFormatting>
  <conditionalFormatting sqref="D209:AH209">
    <cfRule type="containsBlanks" dxfId="880" priority="99">
      <formula>LEN(TRIM(D209))=0</formula>
    </cfRule>
    <cfRule type="cellIs" dxfId="879" priority="98" operator="greaterThan">
      <formula>600</formula>
    </cfRule>
  </conditionalFormatting>
  <conditionalFormatting sqref="D211:AH226">
    <cfRule type="containsBlanks" dxfId="878" priority="110">
      <formula>LEN(TRIM(D211))=0</formula>
    </cfRule>
  </conditionalFormatting>
  <conditionalFormatting sqref="D228:AH230">
    <cfRule type="containsBlanks" dxfId="874" priority="173">
      <formula>LEN(TRIM(D228))=0</formula>
    </cfRule>
  </conditionalFormatting>
  <conditionalFormatting sqref="D228:AH229">
    <cfRule type="cellIs" dxfId="873" priority="211" operator="greaterThan">
      <formula>400</formula>
    </cfRule>
    <cfRule type="cellIs" dxfId="872" priority="83" operator="greaterThan">
      <formula>400</formula>
    </cfRule>
  </conditionalFormatting>
  <conditionalFormatting sqref="D231:AH231">
    <cfRule type="containsBlanks" dxfId="871" priority="70">
      <formula>LEN(TRIM(D231))=0</formula>
    </cfRule>
  </conditionalFormatting>
  <conditionalFormatting sqref="D232:AH232">
    <cfRule type="cellIs" dxfId="870" priority="100" operator="greaterThan">
      <formula>600</formula>
    </cfRule>
    <cfRule type="containsBlanks" dxfId="869" priority="101">
      <formula>LEN(TRIM(D232))=0</formula>
    </cfRule>
  </conditionalFormatting>
  <conditionalFormatting sqref="D234:AH249 D251:AH253">
    <cfRule type="containsBlanks" dxfId="868" priority="171">
      <formula>LEN(TRIM(D234))=0</formula>
    </cfRule>
  </conditionalFormatting>
  <conditionalFormatting sqref="D251:AH252">
    <cfRule type="cellIs" dxfId="863" priority="130" operator="greaterThan">
      <formula>400</formula>
    </cfRule>
    <cfRule type="cellIs" dxfId="862" priority="210" operator="greaterThan">
      <formula>400</formula>
    </cfRule>
  </conditionalFormatting>
  <conditionalFormatting sqref="D254:AH254">
    <cfRule type="containsBlanks" dxfId="861" priority="69">
      <formula>LEN(TRIM(D254))=0</formula>
    </cfRule>
  </conditionalFormatting>
  <conditionalFormatting sqref="D255:AH255">
    <cfRule type="cellIs" dxfId="860" priority="102" operator="greaterThan">
      <formula>600</formula>
    </cfRule>
    <cfRule type="containsBlanks" dxfId="859" priority="103">
      <formula>LEN(TRIM(D255))=0</formula>
    </cfRule>
  </conditionalFormatting>
  <conditionalFormatting sqref="D257:AH272">
    <cfRule type="containsBlanks" dxfId="858" priority="109">
      <formula>LEN(TRIM(D257))=0</formula>
    </cfRule>
  </conditionalFormatting>
  <conditionalFormatting sqref="D274:AH276">
    <cfRule type="containsBlanks" dxfId="850" priority="169">
      <formula>LEN(TRIM(D274))=0</formula>
    </cfRule>
  </conditionalFormatting>
  <conditionalFormatting sqref="D274:AH275">
    <cfRule type="cellIs" dxfId="849" priority="209" operator="greaterThan">
      <formula>400</formula>
    </cfRule>
    <cfRule type="cellIs" dxfId="848" priority="129" operator="greaterThan">
      <formula>400</formula>
    </cfRule>
  </conditionalFormatting>
  <conditionalFormatting sqref="D277:AH277">
    <cfRule type="containsBlanks" dxfId="847" priority="68">
      <formula>LEN(TRIM(D277))=0</formula>
    </cfRule>
  </conditionalFormatting>
  <conditionalFormatting sqref="D278:AH278">
    <cfRule type="containsBlanks" dxfId="846" priority="105">
      <formula>LEN(TRIM(D278))=0</formula>
    </cfRule>
    <cfRule type="cellIs" dxfId="845" priority="104" operator="greaterThan">
      <formula>600</formula>
    </cfRule>
  </conditionalFormatting>
  <conditionalFormatting sqref="D297:AH299">
    <cfRule type="containsBlanks" dxfId="835" priority="166">
      <formula>LEN(TRIM(D297))=0</formula>
    </cfRule>
  </conditionalFormatting>
  <conditionalFormatting sqref="D297:AH298">
    <cfRule type="cellIs" dxfId="834" priority="208" operator="greaterThan">
      <formula>400</formula>
    </cfRule>
    <cfRule type="cellIs" dxfId="833" priority="114" operator="greaterThan">
      <formula>400</formula>
    </cfRule>
  </conditionalFormatting>
  <conditionalFormatting sqref="D300:AH300">
    <cfRule type="containsBlanks" dxfId="832" priority="67">
      <formula>LEN(TRIM(D300))=0</formula>
    </cfRule>
  </conditionalFormatting>
  <conditionalFormatting sqref="D301:AH301">
    <cfRule type="containsBlanks" dxfId="831" priority="107">
      <formula>LEN(TRIM(D301))=0</formula>
    </cfRule>
    <cfRule type="cellIs" dxfId="830" priority="106" operator="greaterThan">
      <formula>600</formula>
    </cfRule>
  </conditionalFormatting>
  <conditionalFormatting sqref="D303:AH318 D320:AH324">
    <cfRule type="containsBlanks" dxfId="829" priority="59">
      <formula>LEN(TRIM(D303))=0</formula>
    </cfRule>
  </conditionalFormatting>
  <conditionalFormatting sqref="D320:AH321">
    <cfRule type="cellIs" dxfId="828" priority="61" operator="greaterThan">
      <formula>900</formula>
    </cfRule>
  </conditionalFormatting>
  <conditionalFormatting sqref="D324:AH324">
    <cfRule type="cellIs" dxfId="827" priority="58" operator="greaterThan">
      <formula>600</formula>
    </cfRule>
  </conditionalFormatting>
  <conditionalFormatting sqref="D326:AH341 D343:AH346">
    <cfRule type="containsBlanks" dxfId="826" priority="63">
      <formula>LEN(TRIM(D326))=0</formula>
    </cfRule>
  </conditionalFormatting>
  <conditionalFormatting sqref="D343:AH344">
    <cfRule type="cellIs" dxfId="825" priority="207" operator="greaterThan">
      <formula>1000</formula>
    </cfRule>
  </conditionalFormatting>
  <conditionalFormatting sqref="D347:AH347">
    <cfRule type="containsBlanks" dxfId="824" priority="148">
      <formula>LEN(TRIM(D347))=0</formula>
    </cfRule>
    <cfRule type="cellIs" dxfId="823" priority="147" operator="greaterThan">
      <formula>600</formula>
    </cfRule>
  </conditionalFormatting>
  <conditionalFormatting sqref="D349:AH364 D366:AH369">
    <cfRule type="containsBlanks" dxfId="822" priority="66">
      <formula>LEN(TRIM(D349))=0</formula>
    </cfRule>
  </conditionalFormatting>
  <conditionalFormatting sqref="D366:AH367">
    <cfRule type="cellIs" dxfId="821" priority="81" operator="greaterThan">
      <formula>600</formula>
    </cfRule>
  </conditionalFormatting>
  <conditionalFormatting sqref="D370:AH370">
    <cfRule type="cellIs" dxfId="820" priority="145" operator="greaterThan">
      <formula>600</formula>
    </cfRule>
    <cfRule type="containsBlanks" dxfId="819" priority="146">
      <formula>LEN(TRIM(D370))=0</formula>
    </cfRule>
  </conditionalFormatting>
  <conditionalFormatting sqref="D372:AH387 D389:AH392">
    <cfRule type="containsBlanks" dxfId="818" priority="65">
      <formula>LEN(TRIM(D372))=0</formula>
    </cfRule>
  </conditionalFormatting>
  <conditionalFormatting sqref="D389:AH390">
    <cfRule type="cellIs" dxfId="817" priority="140" operator="greaterThan">
      <formula>400</formula>
    </cfRule>
  </conditionalFormatting>
  <conditionalFormatting sqref="D390:AH390">
    <cfRule type="cellIs" dxfId="816" priority="206" operator="greaterThan">
      <formula>400</formula>
    </cfRule>
  </conditionalFormatting>
  <conditionalFormatting sqref="D390:AH391">
    <cfRule type="containsBlanks" dxfId="815" priority="182">
      <formula>LEN(TRIM(D390))=0</formula>
    </cfRule>
  </conditionalFormatting>
  <conditionalFormatting sqref="D393:AH393">
    <cfRule type="containsBlanks" dxfId="814" priority="144">
      <formula>LEN(TRIM(D393))=0</formula>
    </cfRule>
    <cfRule type="cellIs" dxfId="813" priority="143" operator="greaterThan">
      <formula>600</formula>
    </cfRule>
    <cfRule type="containsBlanks" dxfId="812" priority="139">
      <formula>LEN(TRIM(D393))=0</formula>
    </cfRule>
    <cfRule type="cellIs" dxfId="811" priority="138" operator="greaterThan">
      <formula>600</formula>
    </cfRule>
  </conditionalFormatting>
  <conditionalFormatting sqref="D395:AH410 D412:AH415">
    <cfRule type="containsBlanks" dxfId="810" priority="64">
      <formula>LEN(TRIM(D395))=0</formula>
    </cfRule>
  </conditionalFormatting>
  <conditionalFormatting sqref="D412:AH413">
    <cfRule type="cellIs" dxfId="809" priority="80" operator="greaterThan">
      <formula>400</formula>
    </cfRule>
  </conditionalFormatting>
  <conditionalFormatting sqref="D416:AH416">
    <cfRule type="containsBlanks" dxfId="808" priority="142">
      <formula>LEN(TRIM(D416))=0</formula>
    </cfRule>
    <cfRule type="cellIs" dxfId="807" priority="141" operator="greaterThan">
      <formula>600</formula>
    </cfRule>
  </conditionalFormatting>
  <conditionalFormatting sqref="E50:E65 G50:G65 I50:I65 K50:K65 M50:M65 O50:O65 Q50:Q65 S50:S65 U50:U65 W50:W65 Y50:Y65 AA50:AA65 AC50:AC65 AE50:AH65 D142:AH157">
    <cfRule type="containsBlanks" dxfId="806" priority="119">
      <formula>LEN(TRIM(D50))=0</formula>
    </cfRule>
  </conditionalFormatting>
  <conditionalFormatting sqref="E73:E88 G73:G88 I73:I88 K73:K88 M73:M88 O73:O88 Q73:Q88 S73:S88 U73:U88 W73:W88 Y73:Y88 AA73:AA88 AC73:AC88 AE73:AH88 D280:AH295">
    <cfRule type="containsBlanks" dxfId="805" priority="113">
      <formula>LEN(TRIM(D73))=0</formula>
    </cfRule>
  </conditionalFormatting>
  <conditionalFormatting sqref="D411:AH411">
    <cfRule type="containsBlanks" dxfId="161" priority="52">
      <formula>LEN(TRIM(D411))=0</formula>
    </cfRule>
  </conditionalFormatting>
  <conditionalFormatting sqref="D411:AH411">
    <cfRule type="cellIs" dxfId="160" priority="53" operator="greaterThan">
      <formula>600</formula>
    </cfRule>
    <cfRule type="containsBlanks" dxfId="159" priority="54">
      <formula>LEN(TRIM(D411))=0</formula>
    </cfRule>
  </conditionalFormatting>
  <conditionalFormatting sqref="D388:AH388">
    <cfRule type="containsBlanks" dxfId="158" priority="49">
      <formula>LEN(TRIM(D388))=0</formula>
    </cfRule>
  </conditionalFormatting>
  <conditionalFormatting sqref="D388:AH388">
    <cfRule type="cellIs" dxfId="157" priority="50" operator="greaterThan">
      <formula>600</formula>
    </cfRule>
    <cfRule type="containsBlanks" dxfId="156" priority="51">
      <formula>LEN(TRIM(D388))=0</formula>
    </cfRule>
  </conditionalFormatting>
  <conditionalFormatting sqref="D365:AH365">
    <cfRule type="containsBlanks" dxfId="155" priority="46">
      <formula>LEN(TRIM(D365))=0</formula>
    </cfRule>
  </conditionalFormatting>
  <conditionalFormatting sqref="D365:AH365">
    <cfRule type="cellIs" dxfId="154" priority="47" operator="greaterThan">
      <formula>600</formula>
    </cfRule>
    <cfRule type="containsBlanks" dxfId="153" priority="48">
      <formula>LEN(TRIM(D365))=0</formula>
    </cfRule>
  </conditionalFormatting>
  <conditionalFormatting sqref="D342:AH342">
    <cfRule type="containsBlanks" dxfId="152" priority="43">
      <formula>LEN(TRIM(D342))=0</formula>
    </cfRule>
  </conditionalFormatting>
  <conditionalFormatting sqref="D342:AH342">
    <cfRule type="cellIs" dxfId="151" priority="44" operator="greaterThan">
      <formula>600</formula>
    </cfRule>
    <cfRule type="containsBlanks" dxfId="150" priority="45">
      <formula>LEN(TRIM(D342))=0</formula>
    </cfRule>
  </conditionalFormatting>
  <conditionalFormatting sqref="D319:AH319">
    <cfRule type="containsBlanks" dxfId="149" priority="40">
      <formula>LEN(TRIM(D319))=0</formula>
    </cfRule>
  </conditionalFormatting>
  <conditionalFormatting sqref="D319:AH319">
    <cfRule type="cellIs" dxfId="148" priority="41" operator="greaterThan">
      <formula>600</formula>
    </cfRule>
    <cfRule type="containsBlanks" dxfId="147" priority="42">
      <formula>LEN(TRIM(D319))=0</formula>
    </cfRule>
  </conditionalFormatting>
  <conditionalFormatting sqref="D296:AH296">
    <cfRule type="containsBlanks" dxfId="146" priority="37">
      <formula>LEN(TRIM(D296))=0</formula>
    </cfRule>
  </conditionalFormatting>
  <conditionalFormatting sqref="D296:AH296">
    <cfRule type="cellIs" dxfId="145" priority="38" operator="greaterThan">
      <formula>600</formula>
    </cfRule>
    <cfRule type="containsBlanks" dxfId="144" priority="39">
      <formula>LEN(TRIM(D296))=0</formula>
    </cfRule>
  </conditionalFormatting>
  <conditionalFormatting sqref="D273:AH273">
    <cfRule type="containsBlanks" dxfId="143" priority="34">
      <formula>LEN(TRIM(D273))=0</formula>
    </cfRule>
  </conditionalFormatting>
  <conditionalFormatting sqref="D273:AH273">
    <cfRule type="cellIs" dxfId="142" priority="35" operator="greaterThan">
      <formula>600</formula>
    </cfRule>
    <cfRule type="containsBlanks" dxfId="141" priority="36">
      <formula>LEN(TRIM(D273))=0</formula>
    </cfRule>
  </conditionalFormatting>
  <conditionalFormatting sqref="D250:AH250">
    <cfRule type="containsBlanks" dxfId="140" priority="31">
      <formula>LEN(TRIM(D250))=0</formula>
    </cfRule>
  </conditionalFormatting>
  <conditionalFormatting sqref="D250:AH250">
    <cfRule type="cellIs" dxfId="139" priority="32" operator="greaterThan">
      <formula>600</formula>
    </cfRule>
    <cfRule type="containsBlanks" dxfId="138" priority="33">
      <formula>LEN(TRIM(D250))=0</formula>
    </cfRule>
  </conditionalFormatting>
  <conditionalFormatting sqref="D227:AH227">
    <cfRule type="containsBlanks" dxfId="137" priority="28">
      <formula>LEN(TRIM(D227))=0</formula>
    </cfRule>
  </conditionalFormatting>
  <conditionalFormatting sqref="D227:AH227">
    <cfRule type="cellIs" dxfId="136" priority="29" operator="greaterThan">
      <formula>600</formula>
    </cfRule>
    <cfRule type="containsBlanks" dxfId="135" priority="30">
      <formula>LEN(TRIM(D227))=0</formula>
    </cfRule>
  </conditionalFormatting>
  <conditionalFormatting sqref="D204:AH204">
    <cfRule type="containsBlanks" dxfId="134" priority="25">
      <formula>LEN(TRIM(D204))=0</formula>
    </cfRule>
  </conditionalFormatting>
  <conditionalFormatting sqref="D204:AH204">
    <cfRule type="cellIs" dxfId="133" priority="26" operator="greaterThan">
      <formula>600</formula>
    </cfRule>
    <cfRule type="containsBlanks" dxfId="132" priority="27">
      <formula>LEN(TRIM(D204))=0</formula>
    </cfRule>
  </conditionalFormatting>
  <conditionalFormatting sqref="D181:AH181">
    <cfRule type="containsBlanks" dxfId="131" priority="22">
      <formula>LEN(TRIM(D181))=0</formula>
    </cfRule>
  </conditionalFormatting>
  <conditionalFormatting sqref="D181:AH181">
    <cfRule type="cellIs" dxfId="130" priority="23" operator="greaterThan">
      <formula>600</formula>
    </cfRule>
    <cfRule type="containsBlanks" dxfId="129" priority="24">
      <formula>LEN(TRIM(D181))=0</formula>
    </cfRule>
  </conditionalFormatting>
  <conditionalFormatting sqref="D158:AH158">
    <cfRule type="containsBlanks" dxfId="128" priority="19">
      <formula>LEN(TRIM(D158))=0</formula>
    </cfRule>
  </conditionalFormatting>
  <conditionalFormatting sqref="D158:AH158">
    <cfRule type="cellIs" dxfId="127" priority="20" operator="greaterThan">
      <formula>600</formula>
    </cfRule>
    <cfRule type="containsBlanks" dxfId="126" priority="21">
      <formula>LEN(TRIM(D158))=0</formula>
    </cfRule>
  </conditionalFormatting>
  <conditionalFormatting sqref="D135:AH135">
    <cfRule type="containsBlanks" dxfId="125" priority="16">
      <formula>LEN(TRIM(D135))=0</formula>
    </cfRule>
  </conditionalFormatting>
  <conditionalFormatting sqref="D135:AH135">
    <cfRule type="cellIs" dxfId="124" priority="17" operator="greaterThan">
      <formula>600</formula>
    </cfRule>
    <cfRule type="containsBlanks" dxfId="123" priority="18">
      <formula>LEN(TRIM(D135))=0</formula>
    </cfRule>
  </conditionalFormatting>
  <conditionalFormatting sqref="D112:AH112">
    <cfRule type="containsBlanks" dxfId="122" priority="13">
      <formula>LEN(TRIM(D112))=0</formula>
    </cfRule>
  </conditionalFormatting>
  <conditionalFormatting sqref="D112:AH112">
    <cfRule type="cellIs" dxfId="121" priority="14" operator="greaterThan">
      <formula>600</formula>
    </cfRule>
    <cfRule type="containsBlanks" dxfId="120" priority="15">
      <formula>LEN(TRIM(D112))=0</formula>
    </cfRule>
  </conditionalFormatting>
  <conditionalFormatting sqref="D89:AH89">
    <cfRule type="containsBlanks" dxfId="119" priority="10">
      <formula>LEN(TRIM(D89))=0</formula>
    </cfRule>
  </conditionalFormatting>
  <conditionalFormatting sqref="D89:AH89">
    <cfRule type="cellIs" dxfId="118" priority="11" operator="greaterThan">
      <formula>600</formula>
    </cfRule>
    <cfRule type="containsBlanks" dxfId="117" priority="12">
      <formula>LEN(TRIM(D89))=0</formula>
    </cfRule>
  </conditionalFormatting>
  <conditionalFormatting sqref="D66:AH66">
    <cfRule type="containsBlanks" dxfId="116" priority="7">
      <formula>LEN(TRIM(D66))=0</formula>
    </cfRule>
  </conditionalFormatting>
  <conditionalFormatting sqref="D66:AH66">
    <cfRule type="cellIs" dxfId="115" priority="8" operator="greaterThan">
      <formula>600</formula>
    </cfRule>
    <cfRule type="containsBlanks" dxfId="114" priority="9">
      <formula>LEN(TRIM(D66))=0</formula>
    </cfRule>
  </conditionalFormatting>
  <conditionalFormatting sqref="D43:AH43">
    <cfRule type="containsBlanks" dxfId="113" priority="4">
      <formula>LEN(TRIM(D43))=0</formula>
    </cfRule>
  </conditionalFormatting>
  <conditionalFormatting sqref="D43:AH43">
    <cfRule type="cellIs" dxfId="112" priority="5" operator="greaterThan">
      <formula>600</formula>
    </cfRule>
    <cfRule type="containsBlanks" dxfId="111" priority="6">
      <formula>LEN(TRIM(D43))=0</formula>
    </cfRule>
  </conditionalFormatting>
  <conditionalFormatting sqref="D20:AH20">
    <cfRule type="containsBlanks" dxfId="110" priority="1">
      <formula>LEN(TRIM(D20))=0</formula>
    </cfRule>
  </conditionalFormatting>
  <conditionalFormatting sqref="D20:AH20">
    <cfRule type="cellIs" dxfId="109" priority="2" operator="greaterThan">
      <formula>600</formula>
    </cfRule>
    <cfRule type="containsBlanks" dxfId="108" priority="3">
      <formula>LEN(TRIM(D20))=0</formula>
    </cfRule>
  </conditionalFormatting>
  <dataValidations disablePrompts="1" count="2"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B00-000000000000}">
      <formula1>"JANEIRO,FEVEREIRO,MARÇO,ABRIL,MAIO,JUNHO,JULHO,AGOSTO,SETEMBRO,OUTUBRO,NOVEMBRO,DEZEMBRO"</formula1>
    </dataValidation>
    <dataValidation allowBlank="1" showInputMessage="1" showErrorMessage="1" prompt="Insira o ano para este calendário mensal" sqref="A2" xr:uid="{00000000-0002-0000-0B00-000001000000}"/>
  </dataValidations>
  <pageMargins left="0" right="0" top="0" bottom="0" header="0" footer="0"/>
  <pageSetup paperSize="9" scale="52" fitToHeight="0" orientation="landscape" r:id="rId1"/>
  <rowBreaks count="7" manualBreakCount="7">
    <brk id="48" max="16383" man="1"/>
    <brk id="117" max="16383" man="1"/>
    <brk id="186" max="16383" man="1"/>
    <brk id="255" max="16383" man="1"/>
    <brk id="324" max="16383" man="1"/>
    <brk id="393" max="16383" man="1"/>
    <brk id="417" max="16383" man="1"/>
  </rowBreaks>
  <colBreaks count="1" manualBreakCount="1">
    <brk id="3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00CC"/>
    <pageSetUpPr fitToPage="1"/>
  </sheetPr>
  <dimension ref="A1:AL435"/>
  <sheetViews>
    <sheetView zoomScale="70" zoomScaleNormal="70" workbookViewId="0">
      <pane xSplit="3" ySplit="4" topLeftCell="D391" activePane="bottomRight" state="frozen"/>
      <selection activeCell="W410" sqref="W410"/>
      <selection pane="topRight" activeCell="W410" sqref="W410"/>
      <selection pane="bottomLeft" activeCell="W410" sqref="W410"/>
      <selection pane="bottomRight" activeCell="Y412" sqref="Y412"/>
    </sheetView>
  </sheetViews>
  <sheetFormatPr defaultColWidth="9" defaultRowHeight="14.25" x14ac:dyDescent="0.2"/>
  <cols>
    <col min="1" max="1" width="9.875" customWidth="1"/>
    <col min="2" max="2" width="6.5" customWidth="1"/>
    <col min="3" max="3" width="26.125" bestFit="1" customWidth="1"/>
    <col min="4" max="4" width="7.62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7.375" bestFit="1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2" width="5.875" bestFit="1" customWidth="1"/>
    <col min="33" max="33" width="5.875" customWidth="1"/>
    <col min="34" max="34" width="9" customWidth="1"/>
    <col min="35" max="35" width="12.125" customWidth="1"/>
    <col min="39" max="39" width="10.125" customWidth="1"/>
  </cols>
  <sheetData>
    <row r="1" spans="1:35" ht="31.7" customHeight="1" x14ac:dyDescent="0.2">
      <c r="A1" s="174" t="s">
        <v>144</v>
      </c>
      <c r="B1" s="180" t="s">
        <v>145</v>
      </c>
      <c r="C1" s="175" t="s">
        <v>23</v>
      </c>
      <c r="D1" s="398" t="s">
        <v>165</v>
      </c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5" t="s">
        <v>199</v>
      </c>
    </row>
    <row r="2" spans="1:35" ht="18" customHeight="1" thickBot="1" x14ac:dyDescent="0.4">
      <c r="A2" s="176">
        <v>2026</v>
      </c>
      <c r="B2" s="184" t="s">
        <v>235</v>
      </c>
      <c r="C2" s="178">
        <f>DATE(A2,MATCH(B2,{"JANEIRO";"FEVEREIRO";"MARÇO";"ABRIL";"MAIO";"JUNHO";"JULHO";"AGOSTO";"SETEMBRO";"OUTUBRO";"NOVEMBRO";"DEZEMBRO"},0),1)</f>
        <v>46327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6"/>
    </row>
    <row r="3" spans="1:35" ht="18" customHeight="1" thickTop="1" thickBot="1" x14ac:dyDescent="0.25">
      <c r="A3" s="254">
        <f>MATCH(B2,{"JANEIRO";"FEVEREIRO";"MARÇO";"ABRIL";"MAIO";"JUNHO";"JULHO";"AGOSTO";"SETEMBRO";"OUTUBRO";"NOVEMBRO";"DEZEMBRO"},0)</f>
        <v>11</v>
      </c>
      <c r="B3" s="255"/>
      <c r="C3" s="178"/>
      <c r="D3" s="142">
        <f t="shared" ref="D3:AG3" si="0">IF(ISERROR(DATE($A$2,$A$3,COLUMN()-3)),"",DAY(DATE($A$2,$A$3,COLUMN()-3)))</f>
        <v>1</v>
      </c>
      <c r="E3" s="142">
        <f t="shared" si="0"/>
        <v>2</v>
      </c>
      <c r="F3" s="142">
        <f t="shared" si="0"/>
        <v>3</v>
      </c>
      <c r="G3" s="142">
        <f t="shared" si="0"/>
        <v>4</v>
      </c>
      <c r="H3" s="142">
        <f t="shared" si="0"/>
        <v>5</v>
      </c>
      <c r="I3" s="142">
        <f t="shared" si="0"/>
        <v>6</v>
      </c>
      <c r="J3" s="142">
        <f t="shared" si="0"/>
        <v>7</v>
      </c>
      <c r="K3" s="142">
        <f t="shared" si="0"/>
        <v>8</v>
      </c>
      <c r="L3" s="142">
        <f t="shared" si="0"/>
        <v>9</v>
      </c>
      <c r="M3" s="142">
        <f t="shared" si="0"/>
        <v>10</v>
      </c>
      <c r="N3" s="142">
        <f t="shared" si="0"/>
        <v>11</v>
      </c>
      <c r="O3" s="142">
        <f t="shared" si="0"/>
        <v>12</v>
      </c>
      <c r="P3" s="142">
        <f t="shared" si="0"/>
        <v>13</v>
      </c>
      <c r="Q3" s="142">
        <f t="shared" si="0"/>
        <v>14</v>
      </c>
      <c r="R3" s="142">
        <f t="shared" si="0"/>
        <v>15</v>
      </c>
      <c r="S3" s="142">
        <f t="shared" si="0"/>
        <v>16</v>
      </c>
      <c r="T3" s="142">
        <f t="shared" si="0"/>
        <v>17</v>
      </c>
      <c r="U3" s="142">
        <f t="shared" si="0"/>
        <v>18</v>
      </c>
      <c r="V3" s="142">
        <f t="shared" si="0"/>
        <v>19</v>
      </c>
      <c r="W3" s="142">
        <f t="shared" si="0"/>
        <v>20</v>
      </c>
      <c r="X3" s="142">
        <f t="shared" si="0"/>
        <v>21</v>
      </c>
      <c r="Y3" s="142">
        <f t="shared" si="0"/>
        <v>22</v>
      </c>
      <c r="Z3" s="142">
        <f t="shared" si="0"/>
        <v>23</v>
      </c>
      <c r="AA3" s="142">
        <f t="shared" si="0"/>
        <v>24</v>
      </c>
      <c r="AB3" s="142">
        <f t="shared" si="0"/>
        <v>25</v>
      </c>
      <c r="AC3" s="142">
        <f t="shared" si="0"/>
        <v>26</v>
      </c>
      <c r="AD3" s="142">
        <f t="shared" si="0"/>
        <v>27</v>
      </c>
      <c r="AE3" s="142">
        <f t="shared" si="0"/>
        <v>28</v>
      </c>
      <c r="AF3" s="142">
        <f t="shared" si="0"/>
        <v>29</v>
      </c>
      <c r="AG3" s="142">
        <f t="shared" si="0"/>
        <v>30</v>
      </c>
      <c r="AH3" s="396"/>
    </row>
    <row r="4" spans="1:35" ht="16.5" customHeight="1" thickBot="1" x14ac:dyDescent="0.3">
      <c r="A4" s="177"/>
      <c r="B4" s="177"/>
      <c r="C4" s="177"/>
      <c r="D4" s="108" t="str">
        <f t="shared" ref="D4:AF4" si="1">IF(D3="","",TEXT(DATE($A$2,$A$3,D3),"ddd"))</f>
        <v>dom</v>
      </c>
      <c r="E4" s="108" t="str">
        <f t="shared" si="1"/>
        <v>seg</v>
      </c>
      <c r="F4" s="108" t="str">
        <f t="shared" si="1"/>
        <v>ter</v>
      </c>
      <c r="G4" s="108" t="str">
        <f t="shared" si="1"/>
        <v>qua</v>
      </c>
      <c r="H4" s="108" t="str">
        <f t="shared" si="1"/>
        <v>qui</v>
      </c>
      <c r="I4" s="108" t="str">
        <f t="shared" si="1"/>
        <v>sex</v>
      </c>
      <c r="J4" s="108" t="str">
        <f t="shared" si="1"/>
        <v>sáb</v>
      </c>
      <c r="K4" s="108" t="str">
        <f t="shared" si="1"/>
        <v>dom</v>
      </c>
      <c r="L4" s="108" t="str">
        <f t="shared" si="1"/>
        <v>seg</v>
      </c>
      <c r="M4" s="108" t="str">
        <f t="shared" si="1"/>
        <v>ter</v>
      </c>
      <c r="N4" s="108" t="str">
        <f t="shared" si="1"/>
        <v>qua</v>
      </c>
      <c r="O4" s="108" t="str">
        <f t="shared" si="1"/>
        <v>qui</v>
      </c>
      <c r="P4" s="108" t="str">
        <f t="shared" si="1"/>
        <v>sex</v>
      </c>
      <c r="Q4" s="108" t="str">
        <f t="shared" si="1"/>
        <v>sáb</v>
      </c>
      <c r="R4" s="108" t="str">
        <f t="shared" si="1"/>
        <v>dom</v>
      </c>
      <c r="S4" s="108" t="str">
        <f t="shared" si="1"/>
        <v>seg</v>
      </c>
      <c r="T4" s="108" t="str">
        <f t="shared" si="1"/>
        <v>ter</v>
      </c>
      <c r="U4" s="108" t="str">
        <f t="shared" si="1"/>
        <v>qua</v>
      </c>
      <c r="V4" s="108" t="str">
        <f t="shared" si="1"/>
        <v>qui</v>
      </c>
      <c r="W4" s="108" t="str">
        <f t="shared" si="1"/>
        <v>sex</v>
      </c>
      <c r="X4" s="108" t="str">
        <f t="shared" si="1"/>
        <v>sáb</v>
      </c>
      <c r="Y4" s="108" t="str">
        <f t="shared" si="1"/>
        <v>dom</v>
      </c>
      <c r="Z4" s="108" t="str">
        <f t="shared" si="1"/>
        <v>seg</v>
      </c>
      <c r="AA4" s="108" t="str">
        <f t="shared" si="1"/>
        <v>ter</v>
      </c>
      <c r="AB4" s="108" t="str">
        <f t="shared" si="1"/>
        <v>qua</v>
      </c>
      <c r="AC4" s="108" t="str">
        <f t="shared" si="1"/>
        <v>qui</v>
      </c>
      <c r="AD4" s="108" t="str">
        <f t="shared" si="1"/>
        <v>sex</v>
      </c>
      <c r="AE4" s="108" t="str">
        <f t="shared" si="1"/>
        <v>sáb</v>
      </c>
      <c r="AF4" s="108" t="str">
        <f t="shared" si="1"/>
        <v>dom</v>
      </c>
      <c r="AG4" s="108" t="str">
        <f t="shared" ref="AG4" si="2">IF(AG3="","",TEXT(DATE($A$2,$A$3,AG3),"ddd"))</f>
        <v>seg</v>
      </c>
      <c r="AH4" s="397"/>
      <c r="AI4" s="185" t="s">
        <v>166</v>
      </c>
    </row>
    <row r="5" spans="1:35" ht="16.5" thickBot="1" x14ac:dyDescent="0.3">
      <c r="A5" s="291" t="s">
        <v>147</v>
      </c>
      <c r="B5" s="294" t="s">
        <v>2</v>
      </c>
      <c r="C5" s="295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 t="shared" ref="AH5:AH26" si="3">SUM(D5:AG5)</f>
        <v>0</v>
      </c>
      <c r="AI5" s="186"/>
    </row>
    <row r="6" spans="1:35" ht="15.75" x14ac:dyDescent="0.25">
      <c r="A6" s="292"/>
      <c r="B6" s="296" t="s">
        <v>198</v>
      </c>
      <c r="C6" s="99" t="s">
        <v>102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 t="shared" si="3"/>
        <v>0</v>
      </c>
      <c r="AI6" s="186"/>
    </row>
    <row r="7" spans="1:35" ht="15.75" x14ac:dyDescent="0.25">
      <c r="A7" s="292"/>
      <c r="B7" s="296"/>
      <c r="C7" s="99" t="s">
        <v>103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 t="shared" si="3"/>
        <v>0</v>
      </c>
    </row>
    <row r="8" spans="1:35" ht="15.75" x14ac:dyDescent="0.25">
      <c r="A8" s="292"/>
      <c r="B8" s="296"/>
      <c r="C8" s="99" t="s">
        <v>117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 t="shared" si="3"/>
        <v>0</v>
      </c>
    </row>
    <row r="9" spans="1:35" ht="15.75" x14ac:dyDescent="0.25">
      <c r="A9" s="292"/>
      <c r="B9" s="296"/>
      <c r="C9" s="99" t="s">
        <v>118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 t="shared" si="3"/>
        <v>0</v>
      </c>
    </row>
    <row r="10" spans="1:35" ht="15.75" x14ac:dyDescent="0.25">
      <c r="A10" s="292"/>
      <c r="B10" s="296"/>
      <c r="C10" s="99" t="s">
        <v>104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 t="shared" si="3"/>
        <v>0</v>
      </c>
    </row>
    <row r="11" spans="1:35" ht="15.75" x14ac:dyDescent="0.25">
      <c r="A11" s="292"/>
      <c r="B11" s="296"/>
      <c r="C11" s="99" t="s">
        <v>105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 t="shared" si="3"/>
        <v>0</v>
      </c>
    </row>
    <row r="12" spans="1:35" ht="15.75" x14ac:dyDescent="0.25">
      <c r="A12" s="292"/>
      <c r="B12" s="296"/>
      <c r="C12" s="99" t="s">
        <v>106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 t="shared" si="3"/>
        <v>0</v>
      </c>
    </row>
    <row r="13" spans="1:35" ht="15.75" x14ac:dyDescent="0.25">
      <c r="A13" s="292"/>
      <c r="B13" s="296"/>
      <c r="C13" s="99" t="s">
        <v>107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 t="shared" si="3"/>
        <v>0</v>
      </c>
    </row>
    <row r="14" spans="1:35" ht="15.75" x14ac:dyDescent="0.25">
      <c r="A14" s="292"/>
      <c r="B14" s="296"/>
      <c r="C14" s="99" t="s">
        <v>108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 t="shared" si="3"/>
        <v>0</v>
      </c>
    </row>
    <row r="15" spans="1:35" ht="15.75" x14ac:dyDescent="0.25">
      <c r="A15" s="292"/>
      <c r="B15" s="296"/>
      <c r="C15" s="99" t="s">
        <v>109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 t="shared" si="3"/>
        <v>0</v>
      </c>
    </row>
    <row r="16" spans="1:35" ht="15.75" x14ac:dyDescent="0.25">
      <c r="A16" s="292"/>
      <c r="B16" s="296"/>
      <c r="C16" s="99" t="s">
        <v>110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 t="shared" si="3"/>
        <v>0</v>
      </c>
    </row>
    <row r="17" spans="1:35" ht="15.75" x14ac:dyDescent="0.25">
      <c r="A17" s="292"/>
      <c r="B17" s="296"/>
      <c r="C17" s="99" t="s">
        <v>111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 t="shared" si="3"/>
        <v>0</v>
      </c>
    </row>
    <row r="18" spans="1:35" ht="15.75" x14ac:dyDescent="0.25">
      <c r="A18" s="292"/>
      <c r="B18" s="296"/>
      <c r="C18" s="99" t="s">
        <v>112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 t="shared" si="3"/>
        <v>0</v>
      </c>
    </row>
    <row r="19" spans="1:35" ht="15.75" x14ac:dyDescent="0.25">
      <c r="A19" s="292"/>
      <c r="B19" s="296"/>
      <c r="C19" s="99" t="s">
        <v>113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 t="shared" si="3"/>
        <v>0</v>
      </c>
    </row>
    <row r="20" spans="1:35" ht="16.5" thickBot="1" x14ac:dyDescent="0.3">
      <c r="A20" s="292"/>
      <c r="B20" s="296"/>
      <c r="C20" s="100" t="s">
        <v>114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 t="shared" si="3"/>
        <v>0</v>
      </c>
    </row>
    <row r="21" spans="1:35" ht="18.75" x14ac:dyDescent="0.25">
      <c r="A21" s="292"/>
      <c r="B21" s="297" t="s">
        <v>72</v>
      </c>
      <c r="C21" s="298"/>
      <c r="D21" s="271">
        <f>SUM(D6:D17,D20)</f>
        <v>0</v>
      </c>
      <c r="E21" s="271">
        <f t="shared" ref="E21:AG21" si="4">SUM(E6:E17,E20)</f>
        <v>0</v>
      </c>
      <c r="F21" s="271">
        <f t="shared" si="4"/>
        <v>0</v>
      </c>
      <c r="G21" s="271">
        <f t="shared" si="4"/>
        <v>0</v>
      </c>
      <c r="H21" s="271">
        <f t="shared" si="4"/>
        <v>0</v>
      </c>
      <c r="I21" s="271">
        <f t="shared" si="4"/>
        <v>0</v>
      </c>
      <c r="J21" s="271">
        <f t="shared" si="4"/>
        <v>0</v>
      </c>
      <c r="K21" s="271">
        <f t="shared" si="4"/>
        <v>0</v>
      </c>
      <c r="L21" s="271">
        <f t="shared" si="4"/>
        <v>0</v>
      </c>
      <c r="M21" s="271">
        <f t="shared" si="4"/>
        <v>0</v>
      </c>
      <c r="N21" s="271">
        <f t="shared" si="4"/>
        <v>0</v>
      </c>
      <c r="O21" s="271">
        <f t="shared" si="4"/>
        <v>0</v>
      </c>
      <c r="P21" s="271">
        <f t="shared" si="4"/>
        <v>0</v>
      </c>
      <c r="Q21" s="271">
        <f t="shared" si="4"/>
        <v>0</v>
      </c>
      <c r="R21" s="271">
        <f t="shared" si="4"/>
        <v>0</v>
      </c>
      <c r="S21" s="271">
        <f t="shared" si="4"/>
        <v>0</v>
      </c>
      <c r="T21" s="271">
        <f t="shared" si="4"/>
        <v>0</v>
      </c>
      <c r="U21" s="271">
        <f t="shared" si="4"/>
        <v>0</v>
      </c>
      <c r="V21" s="271">
        <f t="shared" si="4"/>
        <v>0</v>
      </c>
      <c r="W21" s="271">
        <f t="shared" si="4"/>
        <v>0</v>
      </c>
      <c r="X21" s="271">
        <f t="shared" si="4"/>
        <v>0</v>
      </c>
      <c r="Y21" s="271">
        <f t="shared" si="4"/>
        <v>0</v>
      </c>
      <c r="Z21" s="271">
        <f t="shared" si="4"/>
        <v>0</v>
      </c>
      <c r="AA21" s="271">
        <f t="shared" si="4"/>
        <v>0</v>
      </c>
      <c r="AB21" s="271">
        <f t="shared" si="4"/>
        <v>0</v>
      </c>
      <c r="AC21" s="271">
        <f t="shared" si="4"/>
        <v>0</v>
      </c>
      <c r="AD21" s="271">
        <f t="shared" si="4"/>
        <v>0</v>
      </c>
      <c r="AE21" s="271">
        <f t="shared" si="4"/>
        <v>0</v>
      </c>
      <c r="AF21" s="271">
        <f t="shared" si="4"/>
        <v>0</v>
      </c>
      <c r="AG21" s="271">
        <f t="shared" si="4"/>
        <v>0</v>
      </c>
      <c r="AH21" s="150">
        <f t="shared" si="3"/>
        <v>0</v>
      </c>
    </row>
    <row r="22" spans="1:35" ht="18.75" x14ac:dyDescent="0.25">
      <c r="A22" s="292"/>
      <c r="B22" s="299" t="s">
        <v>71</v>
      </c>
      <c r="C22" s="300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81"/>
      <c r="Y22" s="104"/>
      <c r="Z22" s="104"/>
      <c r="AA22" s="104"/>
      <c r="AB22" s="104"/>
      <c r="AC22" s="104"/>
      <c r="AD22" s="104"/>
      <c r="AE22" s="188"/>
      <c r="AF22" s="104"/>
      <c r="AG22" s="104"/>
      <c r="AH22" s="145">
        <f t="shared" si="3"/>
        <v>0</v>
      </c>
    </row>
    <row r="23" spans="1:35" ht="18.75" x14ac:dyDescent="0.25">
      <c r="A23" s="292"/>
      <c r="B23" s="301" t="s">
        <v>115</v>
      </c>
      <c r="C23" s="302"/>
      <c r="D23" s="104"/>
      <c r="E23" s="104">
        <v>600</v>
      </c>
      <c r="F23" s="104">
        <v>600</v>
      </c>
      <c r="G23" s="104">
        <v>600</v>
      </c>
      <c r="H23" s="104">
        <v>600</v>
      </c>
      <c r="I23" s="104">
        <v>600</v>
      </c>
      <c r="J23" s="104"/>
      <c r="K23" s="104"/>
      <c r="L23" s="104">
        <v>600</v>
      </c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>
        <v>600</v>
      </c>
      <c r="T23" s="104">
        <v>600</v>
      </c>
      <c r="U23" s="104">
        <v>600</v>
      </c>
      <c r="V23" s="104">
        <v>600</v>
      </c>
      <c r="W23" s="104">
        <v>600</v>
      </c>
      <c r="X23" s="181"/>
      <c r="Y23" s="104"/>
      <c r="Z23" s="104">
        <v>600</v>
      </c>
      <c r="AA23" s="104">
        <v>600</v>
      </c>
      <c r="AB23" s="104">
        <v>600</v>
      </c>
      <c r="AC23" s="104">
        <v>600</v>
      </c>
      <c r="AD23" s="104">
        <v>600</v>
      </c>
      <c r="AE23" s="188"/>
      <c r="AF23" s="104"/>
      <c r="AG23" s="104">
        <v>600</v>
      </c>
      <c r="AH23" s="146">
        <f t="shared" si="3"/>
        <v>13200</v>
      </c>
    </row>
    <row r="24" spans="1:35" ht="18.75" x14ac:dyDescent="0.25">
      <c r="A24" s="292"/>
      <c r="B24" s="301" t="s">
        <v>125</v>
      </c>
      <c r="C24" s="302"/>
      <c r="D24" s="104"/>
      <c r="E24" s="104">
        <f t="shared" ref="E24:F24" si="5">E23-E22</f>
        <v>600</v>
      </c>
      <c r="F24" s="104">
        <f t="shared" si="5"/>
        <v>600</v>
      </c>
      <c r="G24" s="104">
        <f t="shared" ref="G24:AD24" si="6">G23-G22</f>
        <v>600</v>
      </c>
      <c r="H24" s="104">
        <f t="shared" si="6"/>
        <v>600</v>
      </c>
      <c r="I24" s="104">
        <f t="shared" si="6"/>
        <v>600</v>
      </c>
      <c r="J24" s="104"/>
      <c r="K24" s="104"/>
      <c r="L24" s="104">
        <f t="shared" si="6"/>
        <v>600</v>
      </c>
      <c r="M24" s="104">
        <f t="shared" si="6"/>
        <v>600</v>
      </c>
      <c r="N24" s="104">
        <f t="shared" si="6"/>
        <v>600</v>
      </c>
      <c r="O24" s="104">
        <f t="shared" si="6"/>
        <v>600</v>
      </c>
      <c r="P24" s="104">
        <f t="shared" si="6"/>
        <v>600</v>
      </c>
      <c r="Q24" s="104">
        <f t="shared" ref="Q24" si="7">Q23-Q22</f>
        <v>600</v>
      </c>
      <c r="R24" s="104"/>
      <c r="S24" s="104">
        <f t="shared" si="6"/>
        <v>600</v>
      </c>
      <c r="T24" s="104">
        <f t="shared" si="6"/>
        <v>600</v>
      </c>
      <c r="U24" s="104">
        <f t="shared" si="6"/>
        <v>600</v>
      </c>
      <c r="V24" s="104">
        <f t="shared" si="6"/>
        <v>600</v>
      </c>
      <c r="W24" s="104">
        <f t="shared" si="6"/>
        <v>600</v>
      </c>
      <c r="X24" s="181"/>
      <c r="Y24" s="104"/>
      <c r="Z24" s="104">
        <f t="shared" si="6"/>
        <v>600</v>
      </c>
      <c r="AA24" s="104">
        <f t="shared" si="6"/>
        <v>600</v>
      </c>
      <c r="AB24" s="104">
        <f t="shared" si="6"/>
        <v>600</v>
      </c>
      <c r="AC24" s="104">
        <f t="shared" si="6"/>
        <v>600</v>
      </c>
      <c r="AD24" s="104">
        <f t="shared" si="6"/>
        <v>600</v>
      </c>
      <c r="AE24" s="188"/>
      <c r="AF24" s="104"/>
      <c r="AG24" s="104">
        <f t="shared" ref="AG24" si="8">AG23-AG22</f>
        <v>600</v>
      </c>
      <c r="AH24" s="153">
        <f t="shared" si="3"/>
        <v>13200</v>
      </c>
    </row>
    <row r="25" spans="1:35" ht="18.75" x14ac:dyDescent="0.25">
      <c r="A25" s="292"/>
      <c r="B25" s="301" t="s">
        <v>197</v>
      </c>
      <c r="C25" s="302"/>
      <c r="D25" s="104"/>
      <c r="E25" s="104">
        <f t="shared" ref="E25:F25" si="9">E23-E21</f>
        <v>600</v>
      </c>
      <c r="F25" s="104">
        <f t="shared" si="9"/>
        <v>600</v>
      </c>
      <c r="G25" s="104">
        <f t="shared" ref="G25:AD25" si="10">G23-G21</f>
        <v>600</v>
      </c>
      <c r="H25" s="104">
        <f t="shared" si="10"/>
        <v>600</v>
      </c>
      <c r="I25" s="104">
        <f t="shared" si="10"/>
        <v>600</v>
      </c>
      <c r="J25" s="104"/>
      <c r="K25" s="104"/>
      <c r="L25" s="104">
        <f t="shared" si="10"/>
        <v>600</v>
      </c>
      <c r="M25" s="104">
        <f t="shared" si="10"/>
        <v>600</v>
      </c>
      <c r="N25" s="104">
        <f t="shared" si="10"/>
        <v>600</v>
      </c>
      <c r="O25" s="104">
        <f t="shared" si="10"/>
        <v>600</v>
      </c>
      <c r="P25" s="104">
        <f t="shared" si="10"/>
        <v>600</v>
      </c>
      <c r="Q25" s="104">
        <f t="shared" ref="Q25" si="11">Q23-Q21</f>
        <v>600</v>
      </c>
      <c r="R25" s="104"/>
      <c r="S25" s="104">
        <f t="shared" si="10"/>
        <v>600</v>
      </c>
      <c r="T25" s="104">
        <f t="shared" si="10"/>
        <v>600</v>
      </c>
      <c r="U25" s="104">
        <f t="shared" si="10"/>
        <v>600</v>
      </c>
      <c r="V25" s="104">
        <f t="shared" si="10"/>
        <v>600</v>
      </c>
      <c r="W25" s="104">
        <f t="shared" si="10"/>
        <v>600</v>
      </c>
      <c r="X25" s="181"/>
      <c r="Y25" s="104"/>
      <c r="Z25" s="104">
        <f t="shared" si="10"/>
        <v>600</v>
      </c>
      <c r="AA25" s="104">
        <f t="shared" si="10"/>
        <v>600</v>
      </c>
      <c r="AB25" s="104">
        <f t="shared" si="10"/>
        <v>600</v>
      </c>
      <c r="AC25" s="104">
        <f t="shared" si="10"/>
        <v>600</v>
      </c>
      <c r="AD25" s="104">
        <f t="shared" si="10"/>
        <v>600</v>
      </c>
      <c r="AE25" s="188"/>
      <c r="AF25" s="104"/>
      <c r="AG25" s="104">
        <f t="shared" ref="AG25" si="12">AG23-AG21</f>
        <v>600</v>
      </c>
      <c r="AH25" s="153">
        <f t="shared" si="3"/>
        <v>13200</v>
      </c>
    </row>
    <row r="26" spans="1:35" ht="16.5" thickBot="1" x14ac:dyDescent="0.3">
      <c r="A26" s="292"/>
      <c r="B26" s="303" t="s">
        <v>116</v>
      </c>
      <c r="C26" s="304"/>
      <c r="D26" s="104"/>
      <c r="E26" s="104">
        <f>F7+F9+F11+F13+F15+F17</f>
        <v>0</v>
      </c>
      <c r="F26" s="104">
        <f>G7+G9+G11+G13+G15+G17</f>
        <v>0</v>
      </c>
      <c r="G26" s="104">
        <f>H7+H9+H11+H13+H15+H17</f>
        <v>0</v>
      </c>
      <c r="H26" s="104">
        <f>I7+I9+I11+I13+I15+I17</f>
        <v>0</v>
      </c>
      <c r="I26" s="104">
        <f>J7+J9+J11+J13+J15+J17</f>
        <v>0</v>
      </c>
      <c r="J26" s="104"/>
      <c r="K26" s="104"/>
      <c r="L26" s="104">
        <f t="shared" ref="L26:Q26" si="13">M7+M9+M11+M13+M15+M17</f>
        <v>0</v>
      </c>
      <c r="M26" s="104">
        <f t="shared" si="13"/>
        <v>0</v>
      </c>
      <c r="N26" s="104">
        <f t="shared" si="13"/>
        <v>0</v>
      </c>
      <c r="O26" s="104">
        <f t="shared" si="13"/>
        <v>0</v>
      </c>
      <c r="P26" s="104">
        <f t="shared" si="13"/>
        <v>0</v>
      </c>
      <c r="Q26" s="104">
        <f t="shared" si="13"/>
        <v>0</v>
      </c>
      <c r="R26" s="104"/>
      <c r="S26" s="104">
        <f>T7+T9+T11+T13+T15+T17</f>
        <v>0</v>
      </c>
      <c r="T26" s="104">
        <f>U7+U9+U11+U13+U15+U17</f>
        <v>0</v>
      </c>
      <c r="U26" s="104">
        <f>V7+V9+V11+V13+V15+V17</f>
        <v>0</v>
      </c>
      <c r="V26" s="104">
        <f>W7+W9+W11+W13+W15+W17</f>
        <v>0</v>
      </c>
      <c r="W26" s="104">
        <f>X7+X9+X11+X13+X15+X17</f>
        <v>0</v>
      </c>
      <c r="X26" s="181"/>
      <c r="Y26" s="104"/>
      <c r="Z26" s="104">
        <f>AA7+AA9+AA11+AA13+AA15+AA17</f>
        <v>0</v>
      </c>
      <c r="AA26" s="104">
        <f>AB7+AB9+AB11+AB13+AB15+AB17</f>
        <v>0</v>
      </c>
      <c r="AB26" s="104">
        <f>AC7+AC9+AC11+AC13+AC15+AC17</f>
        <v>0</v>
      </c>
      <c r="AC26" s="104">
        <f>AD7+AD9+AD11+AD13+AD15+AD17</f>
        <v>0</v>
      </c>
      <c r="AD26" s="104">
        <f>AE7+AE9+AE11+AE13+AE15+AE17</f>
        <v>0</v>
      </c>
      <c r="AE26" s="188"/>
      <c r="AF26" s="104"/>
      <c r="AG26" s="104">
        <f>AH7+AH9+AH11+AH13+AH15+AH17</f>
        <v>0</v>
      </c>
      <c r="AH26" s="149">
        <f t="shared" si="3"/>
        <v>0</v>
      </c>
    </row>
    <row r="27" spans="1:35" ht="15.75" thickBot="1" x14ac:dyDescent="0.3">
      <c r="A27" s="293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166</v>
      </c>
    </row>
    <row r="28" spans="1:35" ht="16.149999999999999" customHeight="1" thickBot="1" x14ac:dyDescent="0.3">
      <c r="A28" s="305" t="s">
        <v>148</v>
      </c>
      <c r="B28" s="308" t="s">
        <v>2</v>
      </c>
      <c r="C28" s="3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 t="shared" ref="AH28:AH49" si="14">SUM(D28:AG28)</f>
        <v>0</v>
      </c>
      <c r="AI28" s="13" t="s">
        <v>169</v>
      </c>
    </row>
    <row r="29" spans="1:35" ht="15.75" customHeight="1" x14ac:dyDescent="0.25">
      <c r="A29" s="306"/>
      <c r="B29" s="296" t="s">
        <v>198</v>
      </c>
      <c r="C29" s="99" t="s">
        <v>102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 t="shared" si="14"/>
        <v>0</v>
      </c>
    </row>
    <row r="30" spans="1:35" ht="15.75" x14ac:dyDescent="0.25">
      <c r="A30" s="306"/>
      <c r="B30" s="296"/>
      <c r="C30" s="99" t="s">
        <v>103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 t="shared" si="14"/>
        <v>0</v>
      </c>
    </row>
    <row r="31" spans="1:35" ht="15.75" x14ac:dyDescent="0.25">
      <c r="A31" s="306"/>
      <c r="B31" s="296"/>
      <c r="C31" s="99" t="s">
        <v>117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 t="shared" si="14"/>
        <v>0</v>
      </c>
    </row>
    <row r="32" spans="1:35" ht="15.75" x14ac:dyDescent="0.25">
      <c r="A32" s="306"/>
      <c r="B32" s="296"/>
      <c r="C32" s="99" t="s">
        <v>118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 t="shared" si="14"/>
        <v>0</v>
      </c>
    </row>
    <row r="33" spans="1:34" ht="15.75" x14ac:dyDescent="0.25">
      <c r="A33" s="306"/>
      <c r="B33" s="296"/>
      <c r="C33" s="99" t="s">
        <v>104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 t="shared" si="14"/>
        <v>0</v>
      </c>
    </row>
    <row r="34" spans="1:34" ht="15.75" x14ac:dyDescent="0.25">
      <c r="A34" s="306"/>
      <c r="B34" s="296"/>
      <c r="C34" s="99" t="s">
        <v>105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 t="shared" si="14"/>
        <v>0</v>
      </c>
    </row>
    <row r="35" spans="1:34" ht="15.75" x14ac:dyDescent="0.25">
      <c r="A35" s="306"/>
      <c r="B35" s="296"/>
      <c r="C35" s="99" t="s">
        <v>106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 t="shared" si="14"/>
        <v>0</v>
      </c>
    </row>
    <row r="36" spans="1:34" ht="15.75" x14ac:dyDescent="0.25">
      <c r="A36" s="306"/>
      <c r="B36" s="296"/>
      <c r="C36" s="99" t="s">
        <v>107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 t="shared" si="14"/>
        <v>0</v>
      </c>
    </row>
    <row r="37" spans="1:34" ht="15.75" x14ac:dyDescent="0.25">
      <c r="A37" s="306"/>
      <c r="B37" s="296"/>
      <c r="C37" s="99" t="s">
        <v>108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 t="shared" si="14"/>
        <v>0</v>
      </c>
    </row>
    <row r="38" spans="1:34" ht="15.75" x14ac:dyDescent="0.25">
      <c r="A38" s="306"/>
      <c r="B38" s="296"/>
      <c r="C38" s="99" t="s">
        <v>109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 t="shared" si="14"/>
        <v>0</v>
      </c>
    </row>
    <row r="39" spans="1:34" ht="15.75" x14ac:dyDescent="0.25">
      <c r="A39" s="306"/>
      <c r="B39" s="296"/>
      <c r="C39" s="99" t="s">
        <v>110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 t="shared" si="14"/>
        <v>0</v>
      </c>
    </row>
    <row r="40" spans="1:34" ht="15.75" x14ac:dyDescent="0.25">
      <c r="A40" s="306"/>
      <c r="B40" s="296"/>
      <c r="C40" s="99" t="s">
        <v>111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 t="shared" si="14"/>
        <v>0</v>
      </c>
    </row>
    <row r="41" spans="1:34" ht="15.75" x14ac:dyDescent="0.25">
      <c r="A41" s="306"/>
      <c r="B41" s="296"/>
      <c r="C41" s="99" t="s">
        <v>112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 t="shared" si="14"/>
        <v>0</v>
      </c>
    </row>
    <row r="42" spans="1:34" ht="15.75" x14ac:dyDescent="0.25">
      <c r="A42" s="306"/>
      <c r="B42" s="296"/>
      <c r="C42" s="99" t="s">
        <v>113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 t="shared" si="14"/>
        <v>0</v>
      </c>
    </row>
    <row r="43" spans="1:34" ht="16.5" thickBot="1" x14ac:dyDescent="0.3">
      <c r="A43" s="306"/>
      <c r="B43" s="296"/>
      <c r="C43" s="100" t="s">
        <v>114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 t="shared" si="14"/>
        <v>0</v>
      </c>
    </row>
    <row r="44" spans="1:34" ht="18.75" x14ac:dyDescent="0.25">
      <c r="A44" s="306"/>
      <c r="B44" s="297" t="s">
        <v>72</v>
      </c>
      <c r="C44" s="298"/>
      <c r="D44" s="271">
        <f>SUM(D29:D40,D43)</f>
        <v>0</v>
      </c>
      <c r="E44" s="271">
        <f t="shared" ref="E44:AG44" si="15">SUM(E29:E40,E43)</f>
        <v>0</v>
      </c>
      <c r="F44" s="271">
        <f t="shared" si="15"/>
        <v>0</v>
      </c>
      <c r="G44" s="271">
        <f t="shared" si="15"/>
        <v>0</v>
      </c>
      <c r="H44" s="271">
        <f t="shared" si="15"/>
        <v>0</v>
      </c>
      <c r="I44" s="271">
        <f t="shared" si="15"/>
        <v>0</v>
      </c>
      <c r="J44" s="271">
        <f t="shared" si="15"/>
        <v>0</v>
      </c>
      <c r="K44" s="271">
        <f t="shared" si="15"/>
        <v>0</v>
      </c>
      <c r="L44" s="271">
        <f t="shared" si="15"/>
        <v>0</v>
      </c>
      <c r="M44" s="271">
        <f t="shared" si="15"/>
        <v>0</v>
      </c>
      <c r="N44" s="271">
        <f t="shared" si="15"/>
        <v>0</v>
      </c>
      <c r="O44" s="271">
        <f t="shared" si="15"/>
        <v>0</v>
      </c>
      <c r="P44" s="271">
        <f t="shared" si="15"/>
        <v>0</v>
      </c>
      <c r="Q44" s="271">
        <f t="shared" si="15"/>
        <v>0</v>
      </c>
      <c r="R44" s="271">
        <f t="shared" si="15"/>
        <v>0</v>
      </c>
      <c r="S44" s="271">
        <f t="shared" si="15"/>
        <v>0</v>
      </c>
      <c r="T44" s="271">
        <f t="shared" si="15"/>
        <v>0</v>
      </c>
      <c r="U44" s="271">
        <f t="shared" si="15"/>
        <v>0</v>
      </c>
      <c r="V44" s="271">
        <f t="shared" si="15"/>
        <v>0</v>
      </c>
      <c r="W44" s="271">
        <f t="shared" si="15"/>
        <v>0</v>
      </c>
      <c r="X44" s="271">
        <f t="shared" si="15"/>
        <v>0</v>
      </c>
      <c r="Y44" s="271">
        <f t="shared" si="15"/>
        <v>0</v>
      </c>
      <c r="Z44" s="271">
        <f t="shared" si="15"/>
        <v>0</v>
      </c>
      <c r="AA44" s="271">
        <f t="shared" si="15"/>
        <v>0</v>
      </c>
      <c r="AB44" s="271">
        <f t="shared" si="15"/>
        <v>0</v>
      </c>
      <c r="AC44" s="271">
        <f t="shared" si="15"/>
        <v>0</v>
      </c>
      <c r="AD44" s="271">
        <f t="shared" si="15"/>
        <v>0</v>
      </c>
      <c r="AE44" s="271">
        <f t="shared" si="15"/>
        <v>0</v>
      </c>
      <c r="AF44" s="271">
        <f t="shared" si="15"/>
        <v>0</v>
      </c>
      <c r="AG44" s="271">
        <f t="shared" si="15"/>
        <v>0</v>
      </c>
      <c r="AH44" s="150">
        <f t="shared" si="14"/>
        <v>0</v>
      </c>
    </row>
    <row r="45" spans="1:34" ht="18.75" x14ac:dyDescent="0.25">
      <c r="A45" s="306"/>
      <c r="B45" s="299" t="s">
        <v>71</v>
      </c>
      <c r="C45" s="300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 t="shared" si="14"/>
        <v>0</v>
      </c>
    </row>
    <row r="46" spans="1:34" ht="18.75" x14ac:dyDescent="0.25">
      <c r="A46" s="306"/>
      <c r="B46" s="301" t="s">
        <v>115</v>
      </c>
      <c r="C46" s="302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 t="shared" si="14"/>
        <v>5400</v>
      </c>
    </row>
    <row r="47" spans="1:34" ht="18.75" x14ac:dyDescent="0.25">
      <c r="A47" s="306"/>
      <c r="B47" s="301" t="s">
        <v>125</v>
      </c>
      <c r="C47" s="302"/>
      <c r="D47" s="104"/>
      <c r="E47" s="104"/>
      <c r="F47" s="104">
        <f t="shared" ref="F47" si="16">F46-F45</f>
        <v>270</v>
      </c>
      <c r="G47" s="104">
        <f t="shared" ref="G47:AE47" si="17">G46-G45</f>
        <v>270</v>
      </c>
      <c r="H47" s="104">
        <f t="shared" si="17"/>
        <v>270</v>
      </c>
      <c r="I47" s="104">
        <f t="shared" si="17"/>
        <v>270</v>
      </c>
      <c r="J47" s="104">
        <f t="shared" si="17"/>
        <v>270</v>
      </c>
      <c r="K47" s="104"/>
      <c r="L47" s="104"/>
      <c r="M47" s="104">
        <f t="shared" si="17"/>
        <v>270</v>
      </c>
      <c r="N47" s="104">
        <f t="shared" si="17"/>
        <v>270</v>
      </c>
      <c r="O47" s="104">
        <f t="shared" si="17"/>
        <v>270</v>
      </c>
      <c r="P47" s="104">
        <f t="shared" si="17"/>
        <v>270</v>
      </c>
      <c r="Q47" s="104">
        <f t="shared" si="17"/>
        <v>270</v>
      </c>
      <c r="R47" s="104"/>
      <c r="S47" s="104"/>
      <c r="T47" s="104">
        <f t="shared" si="17"/>
        <v>270</v>
      </c>
      <c r="U47" s="104">
        <f t="shared" si="17"/>
        <v>270</v>
      </c>
      <c r="V47" s="104">
        <f t="shared" si="17"/>
        <v>270</v>
      </c>
      <c r="W47" s="104">
        <f t="shared" si="17"/>
        <v>270</v>
      </c>
      <c r="X47" s="104">
        <f t="shared" si="17"/>
        <v>270</v>
      </c>
      <c r="Y47" s="104"/>
      <c r="Z47" s="104"/>
      <c r="AA47" s="104">
        <f t="shared" si="17"/>
        <v>270</v>
      </c>
      <c r="AB47" s="104">
        <f t="shared" si="17"/>
        <v>270</v>
      </c>
      <c r="AC47" s="104">
        <f t="shared" si="17"/>
        <v>270</v>
      </c>
      <c r="AD47" s="104">
        <f t="shared" si="17"/>
        <v>270</v>
      </c>
      <c r="AE47" s="104">
        <f t="shared" si="17"/>
        <v>270</v>
      </c>
      <c r="AF47" s="104"/>
      <c r="AG47" s="104"/>
      <c r="AH47" s="153">
        <f t="shared" si="14"/>
        <v>5400</v>
      </c>
    </row>
    <row r="48" spans="1:34" ht="18.75" x14ac:dyDescent="0.25">
      <c r="A48" s="306"/>
      <c r="B48" s="301" t="s">
        <v>197</v>
      </c>
      <c r="C48" s="302"/>
      <c r="D48" s="104"/>
      <c r="E48" s="104"/>
      <c r="F48" s="104">
        <f t="shared" ref="F48:G48" si="18">F46-F44</f>
        <v>270</v>
      </c>
      <c r="G48" s="104">
        <f t="shared" si="18"/>
        <v>270</v>
      </c>
      <c r="H48" s="104">
        <f t="shared" ref="H48:AE48" si="19">H46-H44</f>
        <v>270</v>
      </c>
      <c r="I48" s="104">
        <f t="shared" si="19"/>
        <v>270</v>
      </c>
      <c r="J48" s="104">
        <f t="shared" si="19"/>
        <v>270</v>
      </c>
      <c r="K48" s="104"/>
      <c r="L48" s="104"/>
      <c r="M48" s="104">
        <f t="shared" si="19"/>
        <v>270</v>
      </c>
      <c r="N48" s="104">
        <f t="shared" si="19"/>
        <v>270</v>
      </c>
      <c r="O48" s="104">
        <f t="shared" si="19"/>
        <v>270</v>
      </c>
      <c r="P48" s="104">
        <f t="shared" si="19"/>
        <v>270</v>
      </c>
      <c r="Q48" s="104">
        <f t="shared" si="19"/>
        <v>270</v>
      </c>
      <c r="R48" s="104"/>
      <c r="S48" s="104"/>
      <c r="T48" s="104">
        <f t="shared" si="19"/>
        <v>270</v>
      </c>
      <c r="U48" s="104">
        <f t="shared" si="19"/>
        <v>270</v>
      </c>
      <c r="V48" s="104">
        <f t="shared" si="19"/>
        <v>270</v>
      </c>
      <c r="W48" s="104">
        <f t="shared" si="19"/>
        <v>270</v>
      </c>
      <c r="X48" s="104">
        <f t="shared" si="19"/>
        <v>270</v>
      </c>
      <c r="Y48" s="104"/>
      <c r="Z48" s="104"/>
      <c r="AA48" s="104">
        <f t="shared" si="19"/>
        <v>270</v>
      </c>
      <c r="AB48" s="104">
        <f t="shared" si="19"/>
        <v>270</v>
      </c>
      <c r="AC48" s="104">
        <f t="shared" si="19"/>
        <v>270</v>
      </c>
      <c r="AD48" s="104">
        <f t="shared" si="19"/>
        <v>270</v>
      </c>
      <c r="AE48" s="104">
        <f t="shared" si="19"/>
        <v>270</v>
      </c>
      <c r="AF48" s="104"/>
      <c r="AG48" s="104"/>
      <c r="AH48" s="153">
        <f t="shared" si="14"/>
        <v>5400</v>
      </c>
    </row>
    <row r="49" spans="1:35" ht="16.5" thickBot="1" x14ac:dyDescent="0.3">
      <c r="A49" s="306"/>
      <c r="B49" s="303" t="s">
        <v>116</v>
      </c>
      <c r="C49" s="304"/>
      <c r="D49" s="104"/>
      <c r="E49" s="104"/>
      <c r="F49" s="104">
        <f t="shared" ref="F49" si="20">F30+F32+F34+F36+F38+F40</f>
        <v>0</v>
      </c>
      <c r="G49" s="104">
        <f t="shared" ref="G49:AE49" si="21">G30+G32+G34+G36+G38+G40</f>
        <v>0</v>
      </c>
      <c r="H49" s="104">
        <f t="shared" si="21"/>
        <v>0</v>
      </c>
      <c r="I49" s="104">
        <f t="shared" si="21"/>
        <v>0</v>
      </c>
      <c r="J49" s="104">
        <f t="shared" si="21"/>
        <v>0</v>
      </c>
      <c r="K49" s="104"/>
      <c r="L49" s="104"/>
      <c r="M49" s="104">
        <f t="shared" si="21"/>
        <v>0</v>
      </c>
      <c r="N49" s="104">
        <f t="shared" si="21"/>
        <v>0</v>
      </c>
      <c r="O49" s="104">
        <f t="shared" si="21"/>
        <v>0</v>
      </c>
      <c r="P49" s="104">
        <f t="shared" si="21"/>
        <v>0</v>
      </c>
      <c r="Q49" s="104">
        <f t="shared" si="21"/>
        <v>0</v>
      </c>
      <c r="R49" s="104"/>
      <c r="S49" s="104"/>
      <c r="T49" s="104">
        <f t="shared" si="21"/>
        <v>0</v>
      </c>
      <c r="U49" s="104">
        <f t="shared" si="21"/>
        <v>0</v>
      </c>
      <c r="V49" s="104">
        <f t="shared" si="21"/>
        <v>0</v>
      </c>
      <c r="W49" s="104">
        <f t="shared" si="21"/>
        <v>0</v>
      </c>
      <c r="X49" s="104">
        <f t="shared" si="21"/>
        <v>0</v>
      </c>
      <c r="Y49" s="104"/>
      <c r="Z49" s="104"/>
      <c r="AA49" s="104">
        <f t="shared" si="21"/>
        <v>0</v>
      </c>
      <c r="AB49" s="104">
        <f t="shared" si="21"/>
        <v>0</v>
      </c>
      <c r="AC49" s="104">
        <f t="shared" si="21"/>
        <v>0</v>
      </c>
      <c r="AD49" s="104">
        <f t="shared" si="21"/>
        <v>0</v>
      </c>
      <c r="AE49" s="104">
        <f t="shared" si="21"/>
        <v>0</v>
      </c>
      <c r="AF49" s="104"/>
      <c r="AG49" s="104"/>
      <c r="AH49" s="149">
        <f t="shared" si="14"/>
        <v>0</v>
      </c>
    </row>
    <row r="50" spans="1:35" ht="15.75" thickBot="1" x14ac:dyDescent="0.3">
      <c r="A50" s="307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166</v>
      </c>
    </row>
    <row r="51" spans="1:35" ht="16.5" thickBot="1" x14ac:dyDescent="0.3">
      <c r="A51" s="291" t="s">
        <v>149</v>
      </c>
      <c r="B51" s="310" t="s">
        <v>2</v>
      </c>
      <c r="C51" s="311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 t="shared" ref="AH51:AH72" si="22">SUM(D51:AG51)</f>
        <v>0</v>
      </c>
    </row>
    <row r="52" spans="1:35" ht="15.75" customHeight="1" x14ac:dyDescent="0.25">
      <c r="A52" s="292"/>
      <c r="B52" s="296" t="s">
        <v>198</v>
      </c>
      <c r="C52" s="99" t="s">
        <v>102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 t="shared" si="22"/>
        <v>0</v>
      </c>
    </row>
    <row r="53" spans="1:35" ht="15.75" x14ac:dyDescent="0.25">
      <c r="A53" s="292"/>
      <c r="B53" s="296"/>
      <c r="C53" s="99" t="s">
        <v>103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 t="shared" si="22"/>
        <v>0</v>
      </c>
    </row>
    <row r="54" spans="1:35" ht="15.75" x14ac:dyDescent="0.25">
      <c r="A54" s="292"/>
      <c r="B54" s="296"/>
      <c r="C54" s="99" t="s">
        <v>117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 t="shared" si="22"/>
        <v>0</v>
      </c>
    </row>
    <row r="55" spans="1:35" ht="15.75" x14ac:dyDescent="0.25">
      <c r="A55" s="292"/>
      <c r="B55" s="296"/>
      <c r="C55" s="99" t="s">
        <v>118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 t="shared" si="22"/>
        <v>0</v>
      </c>
    </row>
    <row r="56" spans="1:35" ht="15.75" x14ac:dyDescent="0.25">
      <c r="A56" s="292"/>
      <c r="B56" s="296"/>
      <c r="C56" s="99" t="s">
        <v>104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 t="shared" si="22"/>
        <v>0</v>
      </c>
    </row>
    <row r="57" spans="1:35" ht="15.75" x14ac:dyDescent="0.25">
      <c r="A57" s="292"/>
      <c r="B57" s="296"/>
      <c r="C57" s="99" t="s">
        <v>105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 t="shared" si="22"/>
        <v>0</v>
      </c>
    </row>
    <row r="58" spans="1:35" ht="15.75" x14ac:dyDescent="0.25">
      <c r="A58" s="292"/>
      <c r="B58" s="296"/>
      <c r="C58" s="99" t="s">
        <v>106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 t="shared" si="22"/>
        <v>0</v>
      </c>
    </row>
    <row r="59" spans="1:35" ht="15.75" x14ac:dyDescent="0.25">
      <c r="A59" s="292"/>
      <c r="B59" s="296"/>
      <c r="C59" s="99" t="s">
        <v>107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 t="shared" si="22"/>
        <v>0</v>
      </c>
    </row>
    <row r="60" spans="1:35" ht="15.75" x14ac:dyDescent="0.25">
      <c r="A60" s="292"/>
      <c r="B60" s="296"/>
      <c r="C60" s="99" t="s">
        <v>108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 t="shared" si="22"/>
        <v>0</v>
      </c>
    </row>
    <row r="61" spans="1:35" ht="15.75" x14ac:dyDescent="0.25">
      <c r="A61" s="292"/>
      <c r="B61" s="296"/>
      <c r="C61" s="99" t="s">
        <v>109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 t="shared" si="22"/>
        <v>0</v>
      </c>
    </row>
    <row r="62" spans="1:35" ht="15.75" x14ac:dyDescent="0.25">
      <c r="A62" s="292"/>
      <c r="B62" s="296"/>
      <c r="C62" s="99" t="s">
        <v>110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 t="shared" si="22"/>
        <v>0</v>
      </c>
    </row>
    <row r="63" spans="1:35" ht="15.75" x14ac:dyDescent="0.25">
      <c r="A63" s="292"/>
      <c r="B63" s="296"/>
      <c r="C63" s="99" t="s">
        <v>111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 t="shared" si="22"/>
        <v>0</v>
      </c>
    </row>
    <row r="64" spans="1:35" ht="15.75" x14ac:dyDescent="0.25">
      <c r="A64" s="292"/>
      <c r="B64" s="296"/>
      <c r="C64" s="99" t="s">
        <v>112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 t="shared" si="22"/>
        <v>0</v>
      </c>
    </row>
    <row r="65" spans="1:35" ht="15.75" x14ac:dyDescent="0.25">
      <c r="A65" s="292"/>
      <c r="B65" s="296"/>
      <c r="C65" s="99" t="s">
        <v>113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 t="shared" si="22"/>
        <v>0</v>
      </c>
    </row>
    <row r="66" spans="1:35" ht="16.5" thickBot="1" x14ac:dyDescent="0.3">
      <c r="A66" s="292"/>
      <c r="B66" s="296"/>
      <c r="C66" s="100" t="s">
        <v>114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 t="shared" si="22"/>
        <v>0</v>
      </c>
    </row>
    <row r="67" spans="1:35" ht="18.75" x14ac:dyDescent="0.25">
      <c r="A67" s="292"/>
      <c r="B67" s="297" t="s">
        <v>72</v>
      </c>
      <c r="C67" s="298"/>
      <c r="D67" s="271">
        <f>SUM(D52:D63,D66)</f>
        <v>0</v>
      </c>
      <c r="E67" s="271">
        <f t="shared" ref="E67:AG67" si="23">SUM(E52:E63,E66)</f>
        <v>0</v>
      </c>
      <c r="F67" s="271">
        <f t="shared" si="23"/>
        <v>0</v>
      </c>
      <c r="G67" s="271">
        <f t="shared" si="23"/>
        <v>0</v>
      </c>
      <c r="H67" s="271">
        <f t="shared" si="23"/>
        <v>0</v>
      </c>
      <c r="I67" s="271">
        <f t="shared" si="23"/>
        <v>0</v>
      </c>
      <c r="J67" s="271">
        <f t="shared" si="23"/>
        <v>0</v>
      </c>
      <c r="K67" s="271">
        <f t="shared" si="23"/>
        <v>0</v>
      </c>
      <c r="L67" s="271">
        <f t="shared" si="23"/>
        <v>0</v>
      </c>
      <c r="M67" s="271">
        <f t="shared" si="23"/>
        <v>0</v>
      </c>
      <c r="N67" s="271">
        <f t="shared" si="23"/>
        <v>0</v>
      </c>
      <c r="O67" s="271">
        <f t="shared" si="23"/>
        <v>0</v>
      </c>
      <c r="P67" s="271">
        <f t="shared" si="23"/>
        <v>0</v>
      </c>
      <c r="Q67" s="271">
        <f t="shared" si="23"/>
        <v>0</v>
      </c>
      <c r="R67" s="271">
        <f t="shared" si="23"/>
        <v>0</v>
      </c>
      <c r="S67" s="271">
        <f t="shared" si="23"/>
        <v>0</v>
      </c>
      <c r="T67" s="271">
        <f t="shared" si="23"/>
        <v>0</v>
      </c>
      <c r="U67" s="271">
        <f t="shared" si="23"/>
        <v>0</v>
      </c>
      <c r="V67" s="271">
        <f t="shared" si="23"/>
        <v>0</v>
      </c>
      <c r="W67" s="271">
        <f t="shared" si="23"/>
        <v>0</v>
      </c>
      <c r="X67" s="271">
        <f t="shared" si="23"/>
        <v>0</v>
      </c>
      <c r="Y67" s="271">
        <f t="shared" si="23"/>
        <v>0</v>
      </c>
      <c r="Z67" s="271">
        <f t="shared" si="23"/>
        <v>0</v>
      </c>
      <c r="AA67" s="271">
        <f t="shared" si="23"/>
        <v>0</v>
      </c>
      <c r="AB67" s="271">
        <f t="shared" si="23"/>
        <v>0</v>
      </c>
      <c r="AC67" s="271">
        <f t="shared" si="23"/>
        <v>0</v>
      </c>
      <c r="AD67" s="271">
        <f t="shared" si="23"/>
        <v>0</v>
      </c>
      <c r="AE67" s="271">
        <f t="shared" si="23"/>
        <v>0</v>
      </c>
      <c r="AF67" s="271">
        <f t="shared" si="23"/>
        <v>0</v>
      </c>
      <c r="AG67" s="271">
        <f t="shared" si="23"/>
        <v>0</v>
      </c>
      <c r="AH67" s="150">
        <f t="shared" si="22"/>
        <v>0</v>
      </c>
    </row>
    <row r="68" spans="1:35" ht="18.75" x14ac:dyDescent="0.25">
      <c r="A68" s="292"/>
      <c r="B68" s="299" t="s">
        <v>71</v>
      </c>
      <c r="C68" s="300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 t="shared" si="22"/>
        <v>0</v>
      </c>
    </row>
    <row r="69" spans="1:35" ht="18.75" x14ac:dyDescent="0.25">
      <c r="A69" s="292"/>
      <c r="B69" s="301" t="s">
        <v>115</v>
      </c>
      <c r="C69" s="302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 t="shared" si="22"/>
        <v>10000</v>
      </c>
    </row>
    <row r="70" spans="1:35" ht="18.75" x14ac:dyDescent="0.25">
      <c r="A70" s="292"/>
      <c r="B70" s="301" t="s">
        <v>125</v>
      </c>
      <c r="C70" s="302"/>
      <c r="D70" s="104"/>
      <c r="E70" s="104"/>
      <c r="F70" s="104">
        <f t="shared" ref="F70" si="24">F69-F68</f>
        <v>500</v>
      </c>
      <c r="G70" s="104">
        <f t="shared" ref="G70:AE70" si="25">G69-G68</f>
        <v>500</v>
      </c>
      <c r="H70" s="104">
        <f t="shared" si="25"/>
        <v>500</v>
      </c>
      <c r="I70" s="104">
        <f t="shared" si="25"/>
        <v>500</v>
      </c>
      <c r="J70" s="104">
        <f t="shared" si="25"/>
        <v>500</v>
      </c>
      <c r="K70" s="104"/>
      <c r="L70" s="104"/>
      <c r="M70" s="104">
        <f t="shared" si="25"/>
        <v>500</v>
      </c>
      <c r="N70" s="104">
        <f t="shared" si="25"/>
        <v>500</v>
      </c>
      <c r="O70" s="104">
        <f t="shared" si="25"/>
        <v>500</v>
      </c>
      <c r="P70" s="104">
        <f t="shared" si="25"/>
        <v>500</v>
      </c>
      <c r="Q70" s="104">
        <f t="shared" si="25"/>
        <v>500</v>
      </c>
      <c r="R70" s="104"/>
      <c r="S70" s="104"/>
      <c r="T70" s="104">
        <f t="shared" si="25"/>
        <v>500</v>
      </c>
      <c r="U70" s="104">
        <f t="shared" si="25"/>
        <v>500</v>
      </c>
      <c r="V70" s="104">
        <f t="shared" si="25"/>
        <v>500</v>
      </c>
      <c r="W70" s="104">
        <f t="shared" si="25"/>
        <v>500</v>
      </c>
      <c r="X70" s="104">
        <f t="shared" si="25"/>
        <v>500</v>
      </c>
      <c r="Y70" s="104"/>
      <c r="Z70" s="104"/>
      <c r="AA70" s="104">
        <f t="shared" si="25"/>
        <v>500</v>
      </c>
      <c r="AB70" s="104">
        <f t="shared" si="25"/>
        <v>500</v>
      </c>
      <c r="AC70" s="104">
        <f t="shared" si="25"/>
        <v>500</v>
      </c>
      <c r="AD70" s="104">
        <f t="shared" si="25"/>
        <v>500</v>
      </c>
      <c r="AE70" s="104">
        <f t="shared" si="25"/>
        <v>500</v>
      </c>
      <c r="AF70" s="104"/>
      <c r="AG70" s="104"/>
      <c r="AH70" s="153">
        <f t="shared" si="22"/>
        <v>10000</v>
      </c>
    </row>
    <row r="71" spans="1:35" ht="18.75" x14ac:dyDescent="0.25">
      <c r="A71" s="292"/>
      <c r="B71" s="301" t="s">
        <v>197</v>
      </c>
      <c r="C71" s="302"/>
      <c r="D71" s="104"/>
      <c r="E71" s="104"/>
      <c r="F71" s="104">
        <f t="shared" ref="F71:G71" si="26">F69-F67</f>
        <v>500</v>
      </c>
      <c r="G71" s="104">
        <f t="shared" si="26"/>
        <v>500</v>
      </c>
      <c r="H71" s="104">
        <f t="shared" ref="H71:AE71" si="27">H69-H67</f>
        <v>500</v>
      </c>
      <c r="I71" s="104">
        <f t="shared" si="27"/>
        <v>500</v>
      </c>
      <c r="J71" s="104">
        <f t="shared" si="27"/>
        <v>500</v>
      </c>
      <c r="K71" s="104"/>
      <c r="L71" s="104"/>
      <c r="M71" s="104">
        <f t="shared" si="27"/>
        <v>500</v>
      </c>
      <c r="N71" s="104">
        <f t="shared" si="27"/>
        <v>500</v>
      </c>
      <c r="O71" s="104">
        <f t="shared" si="27"/>
        <v>500</v>
      </c>
      <c r="P71" s="104">
        <f t="shared" si="27"/>
        <v>500</v>
      </c>
      <c r="Q71" s="104">
        <f t="shared" si="27"/>
        <v>500</v>
      </c>
      <c r="R71" s="104"/>
      <c r="S71" s="104"/>
      <c r="T71" s="104">
        <f t="shared" si="27"/>
        <v>500</v>
      </c>
      <c r="U71" s="104">
        <f t="shared" si="27"/>
        <v>500</v>
      </c>
      <c r="V71" s="104">
        <f t="shared" si="27"/>
        <v>500</v>
      </c>
      <c r="W71" s="104">
        <f t="shared" si="27"/>
        <v>500</v>
      </c>
      <c r="X71" s="104">
        <f t="shared" si="27"/>
        <v>500</v>
      </c>
      <c r="Y71" s="104"/>
      <c r="Z71" s="104"/>
      <c r="AA71" s="104">
        <f t="shared" si="27"/>
        <v>500</v>
      </c>
      <c r="AB71" s="104">
        <f t="shared" si="27"/>
        <v>500</v>
      </c>
      <c r="AC71" s="104">
        <f t="shared" si="27"/>
        <v>500</v>
      </c>
      <c r="AD71" s="104">
        <f t="shared" si="27"/>
        <v>500</v>
      </c>
      <c r="AE71" s="104">
        <f t="shared" si="27"/>
        <v>500</v>
      </c>
      <c r="AF71" s="104"/>
      <c r="AG71" s="104"/>
      <c r="AH71" s="153">
        <f t="shared" si="22"/>
        <v>10000</v>
      </c>
    </row>
    <row r="72" spans="1:35" ht="16.5" thickBot="1" x14ac:dyDescent="0.3">
      <c r="A72" s="292"/>
      <c r="B72" s="303" t="s">
        <v>116</v>
      </c>
      <c r="C72" s="304"/>
      <c r="D72" s="104"/>
      <c r="E72" s="104"/>
      <c r="F72" s="104">
        <f t="shared" ref="F72:G72" si="28">F53+F55+F57+F59+F61+F63</f>
        <v>0</v>
      </c>
      <c r="G72" s="104">
        <f t="shared" si="28"/>
        <v>0</v>
      </c>
      <c r="H72" s="104">
        <f t="shared" ref="H72:AE72" si="29">H53+H55+H57+H59+H61+H63</f>
        <v>0</v>
      </c>
      <c r="I72" s="104">
        <f t="shared" si="29"/>
        <v>0</v>
      </c>
      <c r="J72" s="104">
        <f t="shared" si="29"/>
        <v>0</v>
      </c>
      <c r="K72" s="104"/>
      <c r="L72" s="104"/>
      <c r="M72" s="104">
        <f t="shared" si="29"/>
        <v>0</v>
      </c>
      <c r="N72" s="104">
        <f t="shared" si="29"/>
        <v>0</v>
      </c>
      <c r="O72" s="104">
        <f t="shared" si="29"/>
        <v>0</v>
      </c>
      <c r="P72" s="104">
        <f t="shared" si="29"/>
        <v>0</v>
      </c>
      <c r="Q72" s="104">
        <f t="shared" si="29"/>
        <v>0</v>
      </c>
      <c r="R72" s="104"/>
      <c r="S72" s="104"/>
      <c r="T72" s="104">
        <f t="shared" si="29"/>
        <v>0</v>
      </c>
      <c r="U72" s="104">
        <f t="shared" si="29"/>
        <v>0</v>
      </c>
      <c r="V72" s="104">
        <f t="shared" si="29"/>
        <v>0</v>
      </c>
      <c r="W72" s="104">
        <f t="shared" si="29"/>
        <v>0</v>
      </c>
      <c r="X72" s="104">
        <f t="shared" si="29"/>
        <v>0</v>
      </c>
      <c r="Y72" s="104"/>
      <c r="Z72" s="104"/>
      <c r="AA72" s="104">
        <f t="shared" si="29"/>
        <v>0</v>
      </c>
      <c r="AB72" s="104">
        <f t="shared" si="29"/>
        <v>0</v>
      </c>
      <c r="AC72" s="104">
        <f t="shared" si="29"/>
        <v>0</v>
      </c>
      <c r="AD72" s="104">
        <f t="shared" si="29"/>
        <v>0</v>
      </c>
      <c r="AE72" s="104">
        <f t="shared" si="29"/>
        <v>0</v>
      </c>
      <c r="AF72" s="104"/>
      <c r="AG72" s="104"/>
      <c r="AH72" s="149">
        <f t="shared" si="22"/>
        <v>0</v>
      </c>
    </row>
    <row r="73" spans="1:35" ht="15.75" thickBot="1" x14ac:dyDescent="0.3">
      <c r="A73" s="293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166</v>
      </c>
    </row>
    <row r="74" spans="1:35" ht="16.149999999999999" customHeight="1" thickBot="1" x14ac:dyDescent="0.3">
      <c r="A74" s="305" t="s">
        <v>150</v>
      </c>
      <c r="B74" s="310" t="s">
        <v>2</v>
      </c>
      <c r="C74" s="311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 t="shared" ref="AH74:AH95" si="30">SUM(D74:AG74)</f>
        <v>0</v>
      </c>
    </row>
    <row r="75" spans="1:35" ht="15.75" customHeight="1" x14ac:dyDescent="0.25">
      <c r="A75" s="306"/>
      <c r="B75" s="296" t="s">
        <v>198</v>
      </c>
      <c r="C75" s="99" t="s">
        <v>102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 t="shared" si="30"/>
        <v>0</v>
      </c>
    </row>
    <row r="76" spans="1:35" ht="15.75" x14ac:dyDescent="0.25">
      <c r="A76" s="306"/>
      <c r="B76" s="296"/>
      <c r="C76" s="99" t="s">
        <v>103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 t="shared" si="30"/>
        <v>0</v>
      </c>
    </row>
    <row r="77" spans="1:35" ht="15.75" x14ac:dyDescent="0.25">
      <c r="A77" s="306"/>
      <c r="B77" s="296"/>
      <c r="C77" s="99" t="s">
        <v>117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 t="shared" si="30"/>
        <v>0</v>
      </c>
    </row>
    <row r="78" spans="1:35" ht="15.75" x14ac:dyDescent="0.25">
      <c r="A78" s="306"/>
      <c r="B78" s="296"/>
      <c r="C78" s="99" t="s">
        <v>118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 t="shared" si="30"/>
        <v>0</v>
      </c>
    </row>
    <row r="79" spans="1:35" ht="15.75" x14ac:dyDescent="0.25">
      <c r="A79" s="306"/>
      <c r="B79" s="296"/>
      <c r="C79" s="99" t="s">
        <v>104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 t="shared" si="30"/>
        <v>0</v>
      </c>
    </row>
    <row r="80" spans="1:35" ht="15.75" x14ac:dyDescent="0.25">
      <c r="A80" s="306"/>
      <c r="B80" s="296"/>
      <c r="C80" s="99" t="s">
        <v>105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 t="shared" si="30"/>
        <v>0</v>
      </c>
    </row>
    <row r="81" spans="1:35" ht="15.75" x14ac:dyDescent="0.25">
      <c r="A81" s="306"/>
      <c r="B81" s="296"/>
      <c r="C81" s="99" t="s">
        <v>106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 t="shared" si="30"/>
        <v>0</v>
      </c>
    </row>
    <row r="82" spans="1:35" ht="15.75" x14ac:dyDescent="0.25">
      <c r="A82" s="306"/>
      <c r="B82" s="296"/>
      <c r="C82" s="99" t="s">
        <v>107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 t="shared" si="30"/>
        <v>0</v>
      </c>
    </row>
    <row r="83" spans="1:35" ht="15.75" x14ac:dyDescent="0.25">
      <c r="A83" s="306"/>
      <c r="B83" s="296"/>
      <c r="C83" s="99" t="s">
        <v>108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 t="shared" si="30"/>
        <v>0</v>
      </c>
    </row>
    <row r="84" spans="1:35" ht="15.75" x14ac:dyDescent="0.25">
      <c r="A84" s="306"/>
      <c r="B84" s="296"/>
      <c r="C84" s="99" t="s">
        <v>109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 t="shared" si="30"/>
        <v>0</v>
      </c>
    </row>
    <row r="85" spans="1:35" ht="15.75" x14ac:dyDescent="0.25">
      <c r="A85" s="306"/>
      <c r="B85" s="296"/>
      <c r="C85" s="99" t="s">
        <v>110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 t="shared" si="30"/>
        <v>0</v>
      </c>
    </row>
    <row r="86" spans="1:35" ht="15.75" x14ac:dyDescent="0.25">
      <c r="A86" s="306"/>
      <c r="B86" s="296"/>
      <c r="C86" s="99" t="s">
        <v>111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 t="shared" si="30"/>
        <v>0</v>
      </c>
    </row>
    <row r="87" spans="1:35" ht="15.75" x14ac:dyDescent="0.25">
      <c r="A87" s="306"/>
      <c r="B87" s="296"/>
      <c r="C87" s="99" t="s">
        <v>112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 t="shared" si="30"/>
        <v>0</v>
      </c>
    </row>
    <row r="88" spans="1:35" ht="15.75" x14ac:dyDescent="0.25">
      <c r="A88" s="306"/>
      <c r="B88" s="296"/>
      <c r="C88" s="99" t="s">
        <v>113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 t="shared" si="30"/>
        <v>0</v>
      </c>
    </row>
    <row r="89" spans="1:35" ht="16.5" thickBot="1" x14ac:dyDescent="0.3">
      <c r="A89" s="306"/>
      <c r="B89" s="296"/>
      <c r="C89" s="100" t="s">
        <v>114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 t="shared" si="30"/>
        <v>0</v>
      </c>
    </row>
    <row r="90" spans="1:35" ht="18.75" x14ac:dyDescent="0.25">
      <c r="A90" s="306"/>
      <c r="B90" s="297" t="s">
        <v>72</v>
      </c>
      <c r="C90" s="298"/>
      <c r="D90" s="271">
        <f>SUM(D75:D86,D89)</f>
        <v>0</v>
      </c>
      <c r="E90" s="271">
        <f t="shared" ref="E90:AG90" si="31">SUM(E75:E86,E89)</f>
        <v>0</v>
      </c>
      <c r="F90" s="271">
        <f t="shared" si="31"/>
        <v>0</v>
      </c>
      <c r="G90" s="271">
        <f t="shared" si="31"/>
        <v>0</v>
      </c>
      <c r="H90" s="271">
        <f t="shared" si="31"/>
        <v>0</v>
      </c>
      <c r="I90" s="271">
        <f t="shared" si="31"/>
        <v>0</v>
      </c>
      <c r="J90" s="271">
        <f t="shared" si="31"/>
        <v>0</v>
      </c>
      <c r="K90" s="271">
        <f t="shared" si="31"/>
        <v>0</v>
      </c>
      <c r="L90" s="271">
        <f t="shared" si="31"/>
        <v>0</v>
      </c>
      <c r="M90" s="271">
        <f t="shared" si="31"/>
        <v>0</v>
      </c>
      <c r="N90" s="271">
        <f t="shared" si="31"/>
        <v>0</v>
      </c>
      <c r="O90" s="271">
        <f t="shared" si="31"/>
        <v>0</v>
      </c>
      <c r="P90" s="271">
        <f t="shared" si="31"/>
        <v>0</v>
      </c>
      <c r="Q90" s="271">
        <f t="shared" si="31"/>
        <v>0</v>
      </c>
      <c r="R90" s="271">
        <f t="shared" si="31"/>
        <v>0</v>
      </c>
      <c r="S90" s="271">
        <f t="shared" si="31"/>
        <v>0</v>
      </c>
      <c r="T90" s="271">
        <f t="shared" si="31"/>
        <v>0</v>
      </c>
      <c r="U90" s="271">
        <f t="shared" si="31"/>
        <v>0</v>
      </c>
      <c r="V90" s="271">
        <f t="shared" si="31"/>
        <v>0</v>
      </c>
      <c r="W90" s="271">
        <f t="shared" si="31"/>
        <v>0</v>
      </c>
      <c r="X90" s="271">
        <f t="shared" si="31"/>
        <v>0</v>
      </c>
      <c r="Y90" s="271">
        <f t="shared" si="31"/>
        <v>0</v>
      </c>
      <c r="Z90" s="271">
        <f t="shared" si="31"/>
        <v>0</v>
      </c>
      <c r="AA90" s="271">
        <f t="shared" si="31"/>
        <v>0</v>
      </c>
      <c r="AB90" s="271">
        <f t="shared" si="31"/>
        <v>0</v>
      </c>
      <c r="AC90" s="271">
        <f t="shared" si="31"/>
        <v>0</v>
      </c>
      <c r="AD90" s="271">
        <f t="shared" si="31"/>
        <v>0</v>
      </c>
      <c r="AE90" s="271">
        <f t="shared" si="31"/>
        <v>0</v>
      </c>
      <c r="AF90" s="271">
        <f t="shared" si="31"/>
        <v>0</v>
      </c>
      <c r="AG90" s="271">
        <f t="shared" si="31"/>
        <v>0</v>
      </c>
      <c r="AH90" s="150">
        <f t="shared" si="30"/>
        <v>0</v>
      </c>
    </row>
    <row r="91" spans="1:35" ht="18.75" x14ac:dyDescent="0.25">
      <c r="A91" s="306"/>
      <c r="B91" s="299" t="s">
        <v>71</v>
      </c>
      <c r="C91" s="300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 t="shared" si="30"/>
        <v>0</v>
      </c>
    </row>
    <row r="92" spans="1:35" ht="18.75" x14ac:dyDescent="0.25">
      <c r="A92" s="306"/>
      <c r="B92" s="301" t="s">
        <v>115</v>
      </c>
      <c r="C92" s="302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 t="shared" si="30"/>
        <v>9000</v>
      </c>
    </row>
    <row r="93" spans="1:35" ht="18.75" x14ac:dyDescent="0.25">
      <c r="A93" s="306"/>
      <c r="B93" s="301" t="s">
        <v>125</v>
      </c>
      <c r="C93" s="302"/>
      <c r="D93" s="104"/>
      <c r="E93" s="104"/>
      <c r="F93" s="104">
        <f t="shared" ref="F93" si="32">F92-F91</f>
        <v>450</v>
      </c>
      <c r="G93" s="104">
        <f t="shared" ref="G93:AE93" si="33">G92-G91</f>
        <v>450</v>
      </c>
      <c r="H93" s="104">
        <f t="shared" si="33"/>
        <v>450</v>
      </c>
      <c r="I93" s="104">
        <f t="shared" si="33"/>
        <v>450</v>
      </c>
      <c r="J93" s="104">
        <f t="shared" si="33"/>
        <v>450</v>
      </c>
      <c r="K93" s="104"/>
      <c r="L93" s="104"/>
      <c r="M93" s="104">
        <f t="shared" si="33"/>
        <v>450</v>
      </c>
      <c r="N93" s="104">
        <f t="shared" si="33"/>
        <v>450</v>
      </c>
      <c r="O93" s="104">
        <f t="shared" si="33"/>
        <v>450</v>
      </c>
      <c r="P93" s="104">
        <f t="shared" si="33"/>
        <v>450</v>
      </c>
      <c r="Q93" s="104">
        <f t="shared" si="33"/>
        <v>450</v>
      </c>
      <c r="R93" s="104"/>
      <c r="S93" s="104"/>
      <c r="T93" s="104">
        <f t="shared" si="33"/>
        <v>450</v>
      </c>
      <c r="U93" s="104">
        <f t="shared" si="33"/>
        <v>450</v>
      </c>
      <c r="V93" s="104">
        <f t="shared" si="33"/>
        <v>450</v>
      </c>
      <c r="W93" s="104">
        <f t="shared" si="33"/>
        <v>450</v>
      </c>
      <c r="X93" s="104">
        <f t="shared" si="33"/>
        <v>450</v>
      </c>
      <c r="Y93" s="104"/>
      <c r="Z93" s="104"/>
      <c r="AA93" s="104">
        <f t="shared" si="33"/>
        <v>450</v>
      </c>
      <c r="AB93" s="104">
        <f t="shared" si="33"/>
        <v>450</v>
      </c>
      <c r="AC93" s="104">
        <f t="shared" si="33"/>
        <v>450</v>
      </c>
      <c r="AD93" s="104">
        <f t="shared" si="33"/>
        <v>450</v>
      </c>
      <c r="AE93" s="104">
        <f t="shared" si="33"/>
        <v>450</v>
      </c>
      <c r="AF93" s="104"/>
      <c r="AG93" s="104"/>
      <c r="AH93" s="153">
        <f t="shared" si="30"/>
        <v>9000</v>
      </c>
    </row>
    <row r="94" spans="1:35" ht="18.75" x14ac:dyDescent="0.25">
      <c r="A94" s="306"/>
      <c r="B94" s="301" t="s">
        <v>197</v>
      </c>
      <c r="C94" s="302"/>
      <c r="D94" s="104"/>
      <c r="E94" s="104"/>
      <c r="F94" s="104">
        <f t="shared" ref="F94" si="34">F92-F90</f>
        <v>450</v>
      </c>
      <c r="G94" s="104">
        <f t="shared" ref="G94:AE94" si="35">G92-G90</f>
        <v>450</v>
      </c>
      <c r="H94" s="104">
        <f t="shared" si="35"/>
        <v>450</v>
      </c>
      <c r="I94" s="104">
        <f t="shared" si="35"/>
        <v>450</v>
      </c>
      <c r="J94" s="104">
        <f t="shared" si="35"/>
        <v>450</v>
      </c>
      <c r="K94" s="104"/>
      <c r="L94" s="104"/>
      <c r="M94" s="104">
        <f t="shared" si="35"/>
        <v>450</v>
      </c>
      <c r="N94" s="104">
        <f t="shared" si="35"/>
        <v>450</v>
      </c>
      <c r="O94" s="104">
        <f t="shared" si="35"/>
        <v>450</v>
      </c>
      <c r="P94" s="104">
        <f t="shared" si="35"/>
        <v>450</v>
      </c>
      <c r="Q94" s="104">
        <f t="shared" si="35"/>
        <v>450</v>
      </c>
      <c r="R94" s="104"/>
      <c r="S94" s="104"/>
      <c r="T94" s="104">
        <f t="shared" si="35"/>
        <v>450</v>
      </c>
      <c r="U94" s="104">
        <f t="shared" si="35"/>
        <v>450</v>
      </c>
      <c r="V94" s="104">
        <f t="shared" si="35"/>
        <v>450</v>
      </c>
      <c r="W94" s="104">
        <f t="shared" si="35"/>
        <v>450</v>
      </c>
      <c r="X94" s="104">
        <f t="shared" si="35"/>
        <v>450</v>
      </c>
      <c r="Y94" s="104"/>
      <c r="Z94" s="104"/>
      <c r="AA94" s="104">
        <f t="shared" si="35"/>
        <v>450</v>
      </c>
      <c r="AB94" s="104">
        <f t="shared" si="35"/>
        <v>450</v>
      </c>
      <c r="AC94" s="104">
        <f t="shared" si="35"/>
        <v>450</v>
      </c>
      <c r="AD94" s="104">
        <f t="shared" si="35"/>
        <v>450</v>
      </c>
      <c r="AE94" s="104">
        <f t="shared" si="35"/>
        <v>450</v>
      </c>
      <c r="AF94" s="104"/>
      <c r="AG94" s="104"/>
      <c r="AH94" s="153">
        <f t="shared" si="30"/>
        <v>9000</v>
      </c>
    </row>
    <row r="95" spans="1:35" ht="16.5" thickBot="1" x14ac:dyDescent="0.3">
      <c r="A95" s="306"/>
      <c r="B95" s="303" t="s">
        <v>116</v>
      </c>
      <c r="C95" s="304"/>
      <c r="D95" s="104"/>
      <c r="E95" s="104"/>
      <c r="F95" s="104">
        <f t="shared" ref="F95" si="36">F76+F78+F80+F82+F84+F86</f>
        <v>0</v>
      </c>
      <c r="G95" s="104">
        <f t="shared" ref="G95:AE95" si="37">G76+G78+G80+G82+G84+G86</f>
        <v>0</v>
      </c>
      <c r="H95" s="104">
        <f t="shared" si="37"/>
        <v>0</v>
      </c>
      <c r="I95" s="104">
        <f t="shared" si="37"/>
        <v>0</v>
      </c>
      <c r="J95" s="104">
        <f t="shared" si="37"/>
        <v>0</v>
      </c>
      <c r="K95" s="104"/>
      <c r="L95" s="104"/>
      <c r="M95" s="104">
        <f t="shared" si="37"/>
        <v>0</v>
      </c>
      <c r="N95" s="104">
        <f t="shared" si="37"/>
        <v>0</v>
      </c>
      <c r="O95" s="104">
        <f t="shared" si="37"/>
        <v>0</v>
      </c>
      <c r="P95" s="104">
        <f t="shared" si="37"/>
        <v>0</v>
      </c>
      <c r="Q95" s="104">
        <f t="shared" si="37"/>
        <v>0</v>
      </c>
      <c r="R95" s="104"/>
      <c r="S95" s="104"/>
      <c r="T95" s="104">
        <f t="shared" si="37"/>
        <v>0</v>
      </c>
      <c r="U95" s="104">
        <f t="shared" si="37"/>
        <v>0</v>
      </c>
      <c r="V95" s="104">
        <f t="shared" si="37"/>
        <v>0</v>
      </c>
      <c r="W95" s="104">
        <f t="shared" si="37"/>
        <v>0</v>
      </c>
      <c r="X95" s="104">
        <f t="shared" si="37"/>
        <v>0</v>
      </c>
      <c r="Y95" s="104"/>
      <c r="Z95" s="104"/>
      <c r="AA95" s="104">
        <f t="shared" si="37"/>
        <v>0</v>
      </c>
      <c r="AB95" s="104">
        <f t="shared" si="37"/>
        <v>0</v>
      </c>
      <c r="AC95" s="104">
        <f t="shared" si="37"/>
        <v>0</v>
      </c>
      <c r="AD95" s="104">
        <f t="shared" si="37"/>
        <v>0</v>
      </c>
      <c r="AE95" s="104">
        <f t="shared" si="37"/>
        <v>0</v>
      </c>
      <c r="AF95" s="104"/>
      <c r="AG95" s="104"/>
      <c r="AH95" s="149">
        <f t="shared" si="30"/>
        <v>0</v>
      </c>
    </row>
    <row r="96" spans="1:35" ht="15.75" thickBot="1" x14ac:dyDescent="0.3">
      <c r="A96" s="307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166</v>
      </c>
    </row>
    <row r="97" spans="1:34" ht="16.5" thickBot="1" x14ac:dyDescent="0.3">
      <c r="A97" s="291" t="s">
        <v>151</v>
      </c>
      <c r="B97" s="310" t="s">
        <v>2</v>
      </c>
      <c r="C97" s="311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 t="shared" ref="AH97:AH118" si="38">SUM(D97:AG97)</f>
        <v>0</v>
      </c>
    </row>
    <row r="98" spans="1:34" ht="12" customHeight="1" x14ac:dyDescent="0.25">
      <c r="A98" s="292"/>
      <c r="B98" s="296" t="s">
        <v>198</v>
      </c>
      <c r="C98" s="99" t="s">
        <v>102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 t="shared" si="38"/>
        <v>0</v>
      </c>
    </row>
    <row r="99" spans="1:34" ht="15.75" x14ac:dyDescent="0.25">
      <c r="A99" s="292"/>
      <c r="B99" s="296"/>
      <c r="C99" s="99" t="s">
        <v>103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 t="shared" si="38"/>
        <v>0</v>
      </c>
    </row>
    <row r="100" spans="1:34" ht="15.75" x14ac:dyDescent="0.25">
      <c r="A100" s="292"/>
      <c r="B100" s="296"/>
      <c r="C100" s="99" t="s">
        <v>117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 t="shared" si="38"/>
        <v>0</v>
      </c>
    </row>
    <row r="101" spans="1:34" ht="15.75" x14ac:dyDescent="0.25">
      <c r="A101" s="292"/>
      <c r="B101" s="296"/>
      <c r="C101" s="99" t="s">
        <v>118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 t="shared" si="38"/>
        <v>0</v>
      </c>
    </row>
    <row r="102" spans="1:34" ht="15.75" x14ac:dyDescent="0.25">
      <c r="A102" s="292"/>
      <c r="B102" s="296"/>
      <c r="C102" s="99" t="s">
        <v>104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 t="shared" si="38"/>
        <v>0</v>
      </c>
    </row>
    <row r="103" spans="1:34" ht="15.75" x14ac:dyDescent="0.25">
      <c r="A103" s="292"/>
      <c r="B103" s="296"/>
      <c r="C103" s="99" t="s">
        <v>105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 t="shared" si="38"/>
        <v>0</v>
      </c>
    </row>
    <row r="104" spans="1:34" ht="15.75" x14ac:dyDescent="0.25">
      <c r="A104" s="292"/>
      <c r="B104" s="296"/>
      <c r="C104" s="99" t="s">
        <v>106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 t="shared" si="38"/>
        <v>0</v>
      </c>
    </row>
    <row r="105" spans="1:34" ht="15.75" x14ac:dyDescent="0.25">
      <c r="A105" s="292"/>
      <c r="B105" s="296"/>
      <c r="C105" s="99" t="s">
        <v>107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 t="shared" si="38"/>
        <v>0</v>
      </c>
    </row>
    <row r="106" spans="1:34" ht="15.75" x14ac:dyDescent="0.25">
      <c r="A106" s="292"/>
      <c r="B106" s="296"/>
      <c r="C106" s="99" t="s">
        <v>108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 t="shared" si="38"/>
        <v>0</v>
      </c>
    </row>
    <row r="107" spans="1:34" ht="15.75" x14ac:dyDescent="0.25">
      <c r="A107" s="292"/>
      <c r="B107" s="296"/>
      <c r="C107" s="99" t="s">
        <v>109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 t="shared" si="38"/>
        <v>0</v>
      </c>
    </row>
    <row r="108" spans="1:34" ht="15.75" x14ac:dyDescent="0.25">
      <c r="A108" s="292"/>
      <c r="B108" s="296"/>
      <c r="C108" s="99" t="s">
        <v>110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 t="shared" si="38"/>
        <v>0</v>
      </c>
    </row>
    <row r="109" spans="1:34" ht="15.75" x14ac:dyDescent="0.25">
      <c r="A109" s="292"/>
      <c r="B109" s="296"/>
      <c r="C109" s="99" t="s">
        <v>111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 t="shared" si="38"/>
        <v>0</v>
      </c>
    </row>
    <row r="110" spans="1:34" ht="15.75" x14ac:dyDescent="0.25">
      <c r="A110" s="292"/>
      <c r="B110" s="296"/>
      <c r="C110" s="99" t="s">
        <v>112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 t="shared" si="38"/>
        <v>0</v>
      </c>
    </row>
    <row r="111" spans="1:34" ht="15.75" x14ac:dyDescent="0.25">
      <c r="A111" s="292"/>
      <c r="B111" s="296"/>
      <c r="C111" s="99" t="s">
        <v>113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 t="shared" si="38"/>
        <v>0</v>
      </c>
    </row>
    <row r="112" spans="1:34" ht="16.5" thickBot="1" x14ac:dyDescent="0.3">
      <c r="A112" s="292"/>
      <c r="B112" s="296"/>
      <c r="C112" s="100" t="s">
        <v>114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 t="shared" si="38"/>
        <v>0</v>
      </c>
    </row>
    <row r="113" spans="1:35" ht="18.75" x14ac:dyDescent="0.25">
      <c r="A113" s="292"/>
      <c r="B113" s="297" t="s">
        <v>72</v>
      </c>
      <c r="C113" s="298"/>
      <c r="D113" s="271">
        <f>SUM(D98:D109,D112)</f>
        <v>0</v>
      </c>
      <c r="E113" s="271">
        <f t="shared" ref="E113:AG113" si="39">SUM(E98:E109,E112)</f>
        <v>0</v>
      </c>
      <c r="F113" s="271">
        <f t="shared" si="39"/>
        <v>0</v>
      </c>
      <c r="G113" s="271">
        <f t="shared" si="39"/>
        <v>0</v>
      </c>
      <c r="H113" s="271">
        <f t="shared" si="39"/>
        <v>0</v>
      </c>
      <c r="I113" s="271">
        <f t="shared" si="39"/>
        <v>0</v>
      </c>
      <c r="J113" s="271">
        <f t="shared" si="39"/>
        <v>0</v>
      </c>
      <c r="K113" s="271">
        <f t="shared" si="39"/>
        <v>0</v>
      </c>
      <c r="L113" s="271">
        <f t="shared" si="39"/>
        <v>0</v>
      </c>
      <c r="M113" s="271">
        <f t="shared" si="39"/>
        <v>0</v>
      </c>
      <c r="N113" s="271">
        <f t="shared" si="39"/>
        <v>0</v>
      </c>
      <c r="O113" s="271">
        <f t="shared" si="39"/>
        <v>0</v>
      </c>
      <c r="P113" s="271">
        <f t="shared" si="39"/>
        <v>0</v>
      </c>
      <c r="Q113" s="271">
        <f t="shared" si="39"/>
        <v>0</v>
      </c>
      <c r="R113" s="271">
        <f t="shared" si="39"/>
        <v>0</v>
      </c>
      <c r="S113" s="271">
        <f t="shared" si="39"/>
        <v>0</v>
      </c>
      <c r="T113" s="271">
        <f t="shared" si="39"/>
        <v>0</v>
      </c>
      <c r="U113" s="271">
        <f t="shared" si="39"/>
        <v>0</v>
      </c>
      <c r="V113" s="271">
        <f t="shared" si="39"/>
        <v>0</v>
      </c>
      <c r="W113" s="271">
        <f t="shared" si="39"/>
        <v>0</v>
      </c>
      <c r="X113" s="271">
        <f t="shared" si="39"/>
        <v>0</v>
      </c>
      <c r="Y113" s="271">
        <f t="shared" si="39"/>
        <v>0</v>
      </c>
      <c r="Z113" s="271">
        <f t="shared" si="39"/>
        <v>0</v>
      </c>
      <c r="AA113" s="271">
        <f t="shared" si="39"/>
        <v>0</v>
      </c>
      <c r="AB113" s="271">
        <f t="shared" si="39"/>
        <v>0</v>
      </c>
      <c r="AC113" s="271">
        <f t="shared" si="39"/>
        <v>0</v>
      </c>
      <c r="AD113" s="271">
        <f t="shared" si="39"/>
        <v>0</v>
      </c>
      <c r="AE113" s="271">
        <f t="shared" si="39"/>
        <v>0</v>
      </c>
      <c r="AF113" s="271">
        <f t="shared" si="39"/>
        <v>0</v>
      </c>
      <c r="AG113" s="271">
        <f t="shared" si="39"/>
        <v>0</v>
      </c>
      <c r="AH113" s="150">
        <f t="shared" si="38"/>
        <v>0</v>
      </c>
    </row>
    <row r="114" spans="1:35" ht="18.75" x14ac:dyDescent="0.25">
      <c r="A114" s="292"/>
      <c r="B114" s="299" t="s">
        <v>71</v>
      </c>
      <c r="C114" s="300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 t="shared" si="38"/>
        <v>0</v>
      </c>
    </row>
    <row r="115" spans="1:35" ht="18.75" x14ac:dyDescent="0.25">
      <c r="A115" s="292"/>
      <c r="B115" s="301" t="s">
        <v>115</v>
      </c>
      <c r="C115" s="302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 t="shared" si="38"/>
        <v>8000</v>
      </c>
    </row>
    <row r="116" spans="1:35" ht="18.75" x14ac:dyDescent="0.25">
      <c r="A116" s="292"/>
      <c r="B116" s="301" t="s">
        <v>125</v>
      </c>
      <c r="C116" s="302"/>
      <c r="D116" s="104"/>
      <c r="E116" s="104"/>
      <c r="F116" s="104">
        <f t="shared" ref="F116:G116" si="40">F115-F114</f>
        <v>400</v>
      </c>
      <c r="G116" s="104">
        <f t="shared" si="40"/>
        <v>400</v>
      </c>
      <c r="H116" s="104">
        <f t="shared" ref="H116:AE116" si="41">H115-H114</f>
        <v>400</v>
      </c>
      <c r="I116" s="104">
        <f t="shared" si="41"/>
        <v>400</v>
      </c>
      <c r="J116" s="104">
        <f t="shared" si="41"/>
        <v>400</v>
      </c>
      <c r="K116" s="104"/>
      <c r="L116" s="104"/>
      <c r="M116" s="104">
        <f t="shared" si="41"/>
        <v>400</v>
      </c>
      <c r="N116" s="104">
        <f t="shared" si="41"/>
        <v>400</v>
      </c>
      <c r="O116" s="104">
        <f t="shared" si="41"/>
        <v>400</v>
      </c>
      <c r="P116" s="104">
        <f t="shared" si="41"/>
        <v>400</v>
      </c>
      <c r="Q116" s="104">
        <f t="shared" si="41"/>
        <v>400</v>
      </c>
      <c r="R116" s="104"/>
      <c r="S116" s="104"/>
      <c r="T116" s="104">
        <f t="shared" si="41"/>
        <v>400</v>
      </c>
      <c r="U116" s="104">
        <f t="shared" si="41"/>
        <v>400</v>
      </c>
      <c r="V116" s="104">
        <f t="shared" si="41"/>
        <v>400</v>
      </c>
      <c r="W116" s="104">
        <f t="shared" si="41"/>
        <v>400</v>
      </c>
      <c r="X116" s="104">
        <f t="shared" si="41"/>
        <v>400</v>
      </c>
      <c r="Y116" s="104"/>
      <c r="Z116" s="104"/>
      <c r="AA116" s="104">
        <f t="shared" si="41"/>
        <v>400</v>
      </c>
      <c r="AB116" s="104">
        <f t="shared" si="41"/>
        <v>400</v>
      </c>
      <c r="AC116" s="104">
        <f t="shared" si="41"/>
        <v>400</v>
      </c>
      <c r="AD116" s="104">
        <f t="shared" si="41"/>
        <v>400</v>
      </c>
      <c r="AE116" s="104">
        <f t="shared" si="41"/>
        <v>400</v>
      </c>
      <c r="AF116" s="104"/>
      <c r="AG116" s="104"/>
      <c r="AH116" s="153">
        <f t="shared" si="38"/>
        <v>8000</v>
      </c>
    </row>
    <row r="117" spans="1:35" ht="18.75" x14ac:dyDescent="0.25">
      <c r="A117" s="292"/>
      <c r="B117" s="301" t="s">
        <v>197</v>
      </c>
      <c r="C117" s="302"/>
      <c r="D117" s="104"/>
      <c r="E117" s="104"/>
      <c r="F117" s="104">
        <f t="shared" ref="F117:G117" si="42">F115-F113</f>
        <v>400</v>
      </c>
      <c r="G117" s="104">
        <f t="shared" si="42"/>
        <v>400</v>
      </c>
      <c r="H117" s="104">
        <f t="shared" ref="H117:AE117" si="43">H115-H113</f>
        <v>400</v>
      </c>
      <c r="I117" s="104">
        <f t="shared" si="43"/>
        <v>400</v>
      </c>
      <c r="J117" s="104">
        <f t="shared" si="43"/>
        <v>400</v>
      </c>
      <c r="K117" s="104"/>
      <c r="L117" s="104"/>
      <c r="M117" s="104">
        <f t="shared" si="43"/>
        <v>400</v>
      </c>
      <c r="N117" s="104">
        <f t="shared" si="43"/>
        <v>400</v>
      </c>
      <c r="O117" s="104">
        <f t="shared" si="43"/>
        <v>400</v>
      </c>
      <c r="P117" s="104">
        <f t="shared" si="43"/>
        <v>400</v>
      </c>
      <c r="Q117" s="104">
        <f t="shared" si="43"/>
        <v>400</v>
      </c>
      <c r="R117" s="104"/>
      <c r="S117" s="104"/>
      <c r="T117" s="104">
        <f t="shared" si="43"/>
        <v>400</v>
      </c>
      <c r="U117" s="104">
        <f t="shared" si="43"/>
        <v>400</v>
      </c>
      <c r="V117" s="104">
        <f t="shared" si="43"/>
        <v>400</v>
      </c>
      <c r="W117" s="104">
        <f t="shared" si="43"/>
        <v>400</v>
      </c>
      <c r="X117" s="104">
        <f t="shared" si="43"/>
        <v>400</v>
      </c>
      <c r="Y117" s="104"/>
      <c r="Z117" s="104"/>
      <c r="AA117" s="104">
        <f t="shared" si="43"/>
        <v>400</v>
      </c>
      <c r="AB117" s="104">
        <f t="shared" si="43"/>
        <v>400</v>
      </c>
      <c r="AC117" s="104">
        <f t="shared" si="43"/>
        <v>400</v>
      </c>
      <c r="AD117" s="104">
        <f t="shared" si="43"/>
        <v>400</v>
      </c>
      <c r="AE117" s="104">
        <f t="shared" si="43"/>
        <v>400</v>
      </c>
      <c r="AF117" s="104"/>
      <c r="AG117" s="104"/>
      <c r="AH117" s="153">
        <f t="shared" si="38"/>
        <v>8000</v>
      </c>
    </row>
    <row r="118" spans="1:35" ht="16.5" thickBot="1" x14ac:dyDescent="0.3">
      <c r="A118" s="292"/>
      <c r="B118" s="303" t="s">
        <v>116</v>
      </c>
      <c r="C118" s="304"/>
      <c r="D118" s="104"/>
      <c r="E118" s="104"/>
      <c r="F118" s="104">
        <f t="shared" ref="F118:G118" si="44">F99+F101+F103+F105+F107+F109</f>
        <v>0</v>
      </c>
      <c r="G118" s="104">
        <f t="shared" si="44"/>
        <v>0</v>
      </c>
      <c r="H118" s="104">
        <f t="shared" ref="H118:AE118" si="45">H99+H101+H103+H105+H107+H109</f>
        <v>0</v>
      </c>
      <c r="I118" s="104">
        <f t="shared" si="45"/>
        <v>0</v>
      </c>
      <c r="J118" s="104">
        <f t="shared" si="45"/>
        <v>0</v>
      </c>
      <c r="K118" s="104"/>
      <c r="L118" s="104"/>
      <c r="M118" s="104">
        <f t="shared" si="45"/>
        <v>0</v>
      </c>
      <c r="N118" s="104">
        <f t="shared" si="45"/>
        <v>0</v>
      </c>
      <c r="O118" s="104">
        <f t="shared" si="45"/>
        <v>0</v>
      </c>
      <c r="P118" s="104">
        <f t="shared" si="45"/>
        <v>0</v>
      </c>
      <c r="Q118" s="104">
        <f t="shared" si="45"/>
        <v>0</v>
      </c>
      <c r="R118" s="104"/>
      <c r="S118" s="104"/>
      <c r="T118" s="104">
        <f t="shared" si="45"/>
        <v>0</v>
      </c>
      <c r="U118" s="104">
        <f t="shared" si="45"/>
        <v>0</v>
      </c>
      <c r="V118" s="104">
        <f t="shared" si="45"/>
        <v>0</v>
      </c>
      <c r="W118" s="104">
        <f t="shared" si="45"/>
        <v>0</v>
      </c>
      <c r="X118" s="104">
        <f t="shared" si="45"/>
        <v>0</v>
      </c>
      <c r="Y118" s="104"/>
      <c r="Z118" s="104"/>
      <c r="AA118" s="104">
        <f t="shared" si="45"/>
        <v>0</v>
      </c>
      <c r="AB118" s="104">
        <f t="shared" si="45"/>
        <v>0</v>
      </c>
      <c r="AC118" s="104">
        <f t="shared" si="45"/>
        <v>0</v>
      </c>
      <c r="AD118" s="104">
        <f t="shared" si="45"/>
        <v>0</v>
      </c>
      <c r="AE118" s="104">
        <f t="shared" si="45"/>
        <v>0</v>
      </c>
      <c r="AF118" s="104"/>
      <c r="AG118" s="104"/>
      <c r="AH118" s="149">
        <f t="shared" si="38"/>
        <v>0</v>
      </c>
    </row>
    <row r="119" spans="1:35" ht="15.75" thickBot="1" x14ac:dyDescent="0.3">
      <c r="A119" s="293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166</v>
      </c>
    </row>
    <row r="120" spans="1:35" ht="16.149999999999999" customHeight="1" thickBot="1" x14ac:dyDescent="0.3">
      <c r="A120" s="305" t="s">
        <v>152</v>
      </c>
      <c r="B120" s="310" t="s">
        <v>2</v>
      </c>
      <c r="C120" s="311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 t="shared" ref="AH120:AH141" si="46">SUM(D120:AG120)</f>
        <v>0</v>
      </c>
    </row>
    <row r="121" spans="1:35" ht="15.75" customHeight="1" x14ac:dyDescent="0.25">
      <c r="A121" s="306"/>
      <c r="B121" s="296" t="s">
        <v>198</v>
      </c>
      <c r="C121" s="99" t="s">
        <v>102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 t="shared" si="46"/>
        <v>0</v>
      </c>
    </row>
    <row r="122" spans="1:35" ht="15.75" x14ac:dyDescent="0.25">
      <c r="A122" s="306"/>
      <c r="B122" s="296"/>
      <c r="C122" s="99" t="s">
        <v>103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 t="shared" si="46"/>
        <v>0</v>
      </c>
    </row>
    <row r="123" spans="1:35" ht="15.75" x14ac:dyDescent="0.25">
      <c r="A123" s="306"/>
      <c r="B123" s="296"/>
      <c r="C123" s="99" t="s">
        <v>117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 t="shared" si="46"/>
        <v>0</v>
      </c>
    </row>
    <row r="124" spans="1:35" ht="15.75" x14ac:dyDescent="0.25">
      <c r="A124" s="306"/>
      <c r="B124" s="296"/>
      <c r="C124" s="99" t="s">
        <v>118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 t="shared" si="46"/>
        <v>0</v>
      </c>
    </row>
    <row r="125" spans="1:35" ht="15.75" x14ac:dyDescent="0.25">
      <c r="A125" s="306"/>
      <c r="B125" s="296"/>
      <c r="C125" s="99" t="s">
        <v>104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 t="shared" si="46"/>
        <v>0</v>
      </c>
    </row>
    <row r="126" spans="1:35" ht="15.75" x14ac:dyDescent="0.25">
      <c r="A126" s="306"/>
      <c r="B126" s="296"/>
      <c r="C126" s="99" t="s">
        <v>105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 t="shared" si="46"/>
        <v>0</v>
      </c>
    </row>
    <row r="127" spans="1:35" ht="15.75" x14ac:dyDescent="0.25">
      <c r="A127" s="306"/>
      <c r="B127" s="296"/>
      <c r="C127" s="99" t="s">
        <v>106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 t="shared" si="46"/>
        <v>0</v>
      </c>
    </row>
    <row r="128" spans="1:35" ht="15.75" x14ac:dyDescent="0.25">
      <c r="A128" s="306"/>
      <c r="B128" s="296"/>
      <c r="C128" s="99" t="s">
        <v>107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 t="shared" si="46"/>
        <v>0</v>
      </c>
    </row>
    <row r="129" spans="1:38" ht="15.75" x14ac:dyDescent="0.25">
      <c r="A129" s="306"/>
      <c r="B129" s="296"/>
      <c r="C129" s="99" t="s">
        <v>108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 t="shared" si="46"/>
        <v>0</v>
      </c>
    </row>
    <row r="130" spans="1:38" ht="15.75" x14ac:dyDescent="0.25">
      <c r="A130" s="306"/>
      <c r="B130" s="296"/>
      <c r="C130" s="99" t="s">
        <v>109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 t="shared" si="46"/>
        <v>0</v>
      </c>
    </row>
    <row r="131" spans="1:38" ht="15.75" x14ac:dyDescent="0.25">
      <c r="A131" s="306"/>
      <c r="B131" s="296"/>
      <c r="C131" s="99" t="s">
        <v>110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 t="shared" si="46"/>
        <v>0</v>
      </c>
    </row>
    <row r="132" spans="1:38" ht="15.75" x14ac:dyDescent="0.25">
      <c r="A132" s="306"/>
      <c r="B132" s="296"/>
      <c r="C132" s="99" t="s">
        <v>111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 t="shared" si="46"/>
        <v>0</v>
      </c>
    </row>
    <row r="133" spans="1:38" ht="15.75" x14ac:dyDescent="0.25">
      <c r="A133" s="306"/>
      <c r="B133" s="296"/>
      <c r="C133" s="99" t="s">
        <v>112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 t="shared" si="46"/>
        <v>0</v>
      </c>
    </row>
    <row r="134" spans="1:38" ht="15.75" x14ac:dyDescent="0.25">
      <c r="A134" s="306"/>
      <c r="B134" s="296"/>
      <c r="C134" s="99" t="s">
        <v>113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 t="shared" si="46"/>
        <v>0</v>
      </c>
    </row>
    <row r="135" spans="1:38" ht="16.5" thickBot="1" x14ac:dyDescent="0.3">
      <c r="A135" s="306"/>
      <c r="B135" s="296"/>
      <c r="C135" s="100" t="s">
        <v>114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 t="shared" si="46"/>
        <v>0</v>
      </c>
    </row>
    <row r="136" spans="1:38" ht="18.75" x14ac:dyDescent="0.25">
      <c r="A136" s="306"/>
      <c r="B136" s="297" t="s">
        <v>72</v>
      </c>
      <c r="C136" s="298"/>
      <c r="D136" s="271">
        <f>SUM(D121:D132,D135)</f>
        <v>0</v>
      </c>
      <c r="E136" s="271">
        <f t="shared" ref="E136:AG136" si="47">SUM(E121:E132,E135)</f>
        <v>0</v>
      </c>
      <c r="F136" s="271">
        <f t="shared" si="47"/>
        <v>0</v>
      </c>
      <c r="G136" s="271">
        <f t="shared" si="47"/>
        <v>0</v>
      </c>
      <c r="H136" s="271">
        <f t="shared" si="47"/>
        <v>0</v>
      </c>
      <c r="I136" s="271">
        <f t="shared" si="47"/>
        <v>0</v>
      </c>
      <c r="J136" s="271">
        <f t="shared" si="47"/>
        <v>0</v>
      </c>
      <c r="K136" s="271">
        <f t="shared" si="47"/>
        <v>0</v>
      </c>
      <c r="L136" s="271">
        <f t="shared" si="47"/>
        <v>0</v>
      </c>
      <c r="M136" s="271">
        <f t="shared" si="47"/>
        <v>0</v>
      </c>
      <c r="N136" s="271">
        <f t="shared" si="47"/>
        <v>0</v>
      </c>
      <c r="O136" s="271">
        <f t="shared" si="47"/>
        <v>0</v>
      </c>
      <c r="P136" s="271">
        <f t="shared" si="47"/>
        <v>0</v>
      </c>
      <c r="Q136" s="271">
        <f t="shared" si="47"/>
        <v>0</v>
      </c>
      <c r="R136" s="271">
        <f t="shared" si="47"/>
        <v>0</v>
      </c>
      <c r="S136" s="271">
        <f t="shared" si="47"/>
        <v>0</v>
      </c>
      <c r="T136" s="271">
        <f t="shared" si="47"/>
        <v>0</v>
      </c>
      <c r="U136" s="271">
        <f t="shared" si="47"/>
        <v>0</v>
      </c>
      <c r="V136" s="271">
        <f t="shared" si="47"/>
        <v>0</v>
      </c>
      <c r="W136" s="271">
        <f t="shared" si="47"/>
        <v>0</v>
      </c>
      <c r="X136" s="271">
        <f t="shared" si="47"/>
        <v>0</v>
      </c>
      <c r="Y136" s="271">
        <f t="shared" si="47"/>
        <v>0</v>
      </c>
      <c r="Z136" s="271">
        <f t="shared" si="47"/>
        <v>0</v>
      </c>
      <c r="AA136" s="271">
        <f t="shared" si="47"/>
        <v>0</v>
      </c>
      <c r="AB136" s="271">
        <f t="shared" si="47"/>
        <v>0</v>
      </c>
      <c r="AC136" s="271">
        <f t="shared" si="47"/>
        <v>0</v>
      </c>
      <c r="AD136" s="271">
        <f t="shared" si="47"/>
        <v>0</v>
      </c>
      <c r="AE136" s="271">
        <f t="shared" si="47"/>
        <v>0</v>
      </c>
      <c r="AF136" s="271">
        <f t="shared" si="47"/>
        <v>0</v>
      </c>
      <c r="AG136" s="271">
        <f t="shared" si="47"/>
        <v>0</v>
      </c>
      <c r="AH136" s="150">
        <f t="shared" si="46"/>
        <v>0</v>
      </c>
      <c r="AL136">
        <v>2</v>
      </c>
    </row>
    <row r="137" spans="1:38" ht="18.75" x14ac:dyDescent="0.25">
      <c r="A137" s="306"/>
      <c r="B137" s="299" t="s">
        <v>71</v>
      </c>
      <c r="C137" s="300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 t="shared" si="46"/>
        <v>0</v>
      </c>
    </row>
    <row r="138" spans="1:38" ht="18.75" x14ac:dyDescent="0.25">
      <c r="A138" s="306"/>
      <c r="B138" s="301" t="s">
        <v>115</v>
      </c>
      <c r="C138" s="302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 t="shared" si="46"/>
        <v>8000</v>
      </c>
    </row>
    <row r="139" spans="1:38" ht="18.75" x14ac:dyDescent="0.25">
      <c r="A139" s="306"/>
      <c r="B139" s="301" t="s">
        <v>125</v>
      </c>
      <c r="C139" s="302"/>
      <c r="D139" s="104"/>
      <c r="E139" s="104"/>
      <c r="F139" s="104">
        <f t="shared" ref="F139" si="48">F138-F137</f>
        <v>400</v>
      </c>
      <c r="G139" s="104">
        <f t="shared" ref="G139:AE139" si="49">G138-G137</f>
        <v>400</v>
      </c>
      <c r="H139" s="104">
        <f t="shared" si="49"/>
        <v>400</v>
      </c>
      <c r="I139" s="104">
        <f t="shared" si="49"/>
        <v>400</v>
      </c>
      <c r="J139" s="104">
        <f t="shared" si="49"/>
        <v>400</v>
      </c>
      <c r="K139" s="104"/>
      <c r="L139" s="104"/>
      <c r="M139" s="104">
        <f t="shared" si="49"/>
        <v>400</v>
      </c>
      <c r="N139" s="104">
        <f t="shared" si="49"/>
        <v>400</v>
      </c>
      <c r="O139" s="104">
        <f t="shared" si="49"/>
        <v>400</v>
      </c>
      <c r="P139" s="104">
        <f t="shared" si="49"/>
        <v>400</v>
      </c>
      <c r="Q139" s="104">
        <f t="shared" si="49"/>
        <v>400</v>
      </c>
      <c r="R139" s="104"/>
      <c r="S139" s="104"/>
      <c r="T139" s="104">
        <f t="shared" si="49"/>
        <v>400</v>
      </c>
      <c r="U139" s="104">
        <f t="shared" si="49"/>
        <v>400</v>
      </c>
      <c r="V139" s="104">
        <f t="shared" si="49"/>
        <v>400</v>
      </c>
      <c r="W139" s="104">
        <f t="shared" si="49"/>
        <v>400</v>
      </c>
      <c r="X139" s="104">
        <f t="shared" si="49"/>
        <v>400</v>
      </c>
      <c r="Y139" s="104"/>
      <c r="Z139" s="104"/>
      <c r="AA139" s="104">
        <f t="shared" si="49"/>
        <v>400</v>
      </c>
      <c r="AB139" s="104">
        <f t="shared" si="49"/>
        <v>400</v>
      </c>
      <c r="AC139" s="104">
        <f t="shared" si="49"/>
        <v>400</v>
      </c>
      <c r="AD139" s="104">
        <f t="shared" si="49"/>
        <v>400</v>
      </c>
      <c r="AE139" s="104">
        <f t="shared" si="49"/>
        <v>400</v>
      </c>
      <c r="AF139" s="104"/>
      <c r="AG139" s="104"/>
      <c r="AH139" s="153">
        <f t="shared" si="46"/>
        <v>8000</v>
      </c>
    </row>
    <row r="140" spans="1:38" ht="18.75" x14ac:dyDescent="0.25">
      <c r="A140" s="306"/>
      <c r="B140" s="301" t="s">
        <v>197</v>
      </c>
      <c r="C140" s="302"/>
      <c r="D140" s="104"/>
      <c r="E140" s="104"/>
      <c r="F140" s="104">
        <f t="shared" ref="F140" si="50">F138-F136</f>
        <v>400</v>
      </c>
      <c r="G140" s="104">
        <f t="shared" ref="G140:AE140" si="51">G138-G136</f>
        <v>400</v>
      </c>
      <c r="H140" s="104">
        <f t="shared" si="51"/>
        <v>400</v>
      </c>
      <c r="I140" s="104">
        <f t="shared" si="51"/>
        <v>400</v>
      </c>
      <c r="J140" s="104">
        <f t="shared" si="51"/>
        <v>400</v>
      </c>
      <c r="K140" s="104"/>
      <c r="L140" s="104"/>
      <c r="M140" s="104">
        <f t="shared" si="51"/>
        <v>400</v>
      </c>
      <c r="N140" s="104">
        <f t="shared" si="51"/>
        <v>400</v>
      </c>
      <c r="O140" s="104">
        <f t="shared" si="51"/>
        <v>400</v>
      </c>
      <c r="P140" s="104">
        <f t="shared" si="51"/>
        <v>400</v>
      </c>
      <c r="Q140" s="104">
        <f t="shared" si="51"/>
        <v>400</v>
      </c>
      <c r="R140" s="104"/>
      <c r="S140" s="104"/>
      <c r="T140" s="104">
        <f t="shared" si="51"/>
        <v>400</v>
      </c>
      <c r="U140" s="104">
        <f t="shared" si="51"/>
        <v>400</v>
      </c>
      <c r="V140" s="104">
        <f t="shared" si="51"/>
        <v>400</v>
      </c>
      <c r="W140" s="104">
        <f t="shared" si="51"/>
        <v>400</v>
      </c>
      <c r="X140" s="104">
        <f t="shared" si="51"/>
        <v>400</v>
      </c>
      <c r="Y140" s="104"/>
      <c r="Z140" s="104"/>
      <c r="AA140" s="104">
        <f t="shared" si="51"/>
        <v>400</v>
      </c>
      <c r="AB140" s="104">
        <f t="shared" si="51"/>
        <v>400</v>
      </c>
      <c r="AC140" s="104">
        <f t="shared" si="51"/>
        <v>400</v>
      </c>
      <c r="AD140" s="104">
        <f t="shared" si="51"/>
        <v>400</v>
      </c>
      <c r="AE140" s="104">
        <f t="shared" si="51"/>
        <v>400</v>
      </c>
      <c r="AF140" s="104"/>
      <c r="AG140" s="104"/>
      <c r="AH140" s="153">
        <f t="shared" si="46"/>
        <v>8000</v>
      </c>
    </row>
    <row r="141" spans="1:38" ht="16.5" thickBot="1" x14ac:dyDescent="0.3">
      <c r="A141" s="306"/>
      <c r="B141" s="303" t="s">
        <v>116</v>
      </c>
      <c r="C141" s="304"/>
      <c r="D141" s="104"/>
      <c r="E141" s="104"/>
      <c r="F141" s="104">
        <f t="shared" ref="F141" si="52">F122+F124+F126+F128+F130+F132</f>
        <v>0</v>
      </c>
      <c r="G141" s="104">
        <f t="shared" ref="G141:AE141" si="53">G122+G124+G126+G128+G130+G132</f>
        <v>0</v>
      </c>
      <c r="H141" s="104">
        <f t="shared" si="53"/>
        <v>0</v>
      </c>
      <c r="I141" s="104">
        <f t="shared" si="53"/>
        <v>0</v>
      </c>
      <c r="J141" s="104">
        <f t="shared" si="53"/>
        <v>0</v>
      </c>
      <c r="K141" s="104"/>
      <c r="L141" s="104"/>
      <c r="M141" s="104">
        <f t="shared" si="53"/>
        <v>0</v>
      </c>
      <c r="N141" s="104">
        <f t="shared" si="53"/>
        <v>0</v>
      </c>
      <c r="O141" s="104">
        <f t="shared" si="53"/>
        <v>0</v>
      </c>
      <c r="P141" s="104">
        <f t="shared" si="53"/>
        <v>0</v>
      </c>
      <c r="Q141" s="104">
        <f t="shared" si="53"/>
        <v>0</v>
      </c>
      <c r="R141" s="104"/>
      <c r="S141" s="104"/>
      <c r="T141" s="104">
        <f t="shared" si="53"/>
        <v>0</v>
      </c>
      <c r="U141" s="104">
        <f t="shared" si="53"/>
        <v>0</v>
      </c>
      <c r="V141" s="104">
        <f t="shared" si="53"/>
        <v>0</v>
      </c>
      <c r="W141" s="104">
        <f t="shared" si="53"/>
        <v>0</v>
      </c>
      <c r="X141" s="104">
        <f t="shared" si="53"/>
        <v>0</v>
      </c>
      <c r="Y141" s="104"/>
      <c r="Z141" s="104"/>
      <c r="AA141" s="104">
        <f t="shared" si="53"/>
        <v>0</v>
      </c>
      <c r="AB141" s="104">
        <f t="shared" si="53"/>
        <v>0</v>
      </c>
      <c r="AC141" s="104">
        <f t="shared" si="53"/>
        <v>0</v>
      </c>
      <c r="AD141" s="104">
        <f t="shared" si="53"/>
        <v>0</v>
      </c>
      <c r="AE141" s="104">
        <f t="shared" si="53"/>
        <v>0</v>
      </c>
      <c r="AF141" s="104"/>
      <c r="AG141" s="104"/>
      <c r="AH141" s="149">
        <f t="shared" si="46"/>
        <v>0</v>
      </c>
    </row>
    <row r="142" spans="1:38" ht="15.75" thickBot="1" x14ac:dyDescent="0.3">
      <c r="A142" s="307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166</v>
      </c>
    </row>
    <row r="143" spans="1:38" ht="16.5" thickBot="1" x14ac:dyDescent="0.3">
      <c r="A143" s="291" t="s">
        <v>153</v>
      </c>
      <c r="B143" s="310" t="s">
        <v>2</v>
      </c>
      <c r="C143" s="311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 t="shared" ref="AH143:AH164" si="54">SUM(D143:AG143)</f>
        <v>0</v>
      </c>
    </row>
    <row r="144" spans="1:38" ht="15.75" customHeight="1" x14ac:dyDescent="0.25">
      <c r="A144" s="292"/>
      <c r="B144" s="296" t="s">
        <v>198</v>
      </c>
      <c r="C144" s="99" t="s">
        <v>102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 t="shared" si="54"/>
        <v>0</v>
      </c>
    </row>
    <row r="145" spans="1:34" ht="15.75" x14ac:dyDescent="0.25">
      <c r="A145" s="292"/>
      <c r="B145" s="296"/>
      <c r="C145" s="99" t="s">
        <v>103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 t="shared" si="54"/>
        <v>0</v>
      </c>
    </row>
    <row r="146" spans="1:34" ht="15.75" x14ac:dyDescent="0.25">
      <c r="A146" s="292"/>
      <c r="B146" s="296"/>
      <c r="C146" s="99" t="s">
        <v>117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 t="shared" si="54"/>
        <v>0</v>
      </c>
    </row>
    <row r="147" spans="1:34" ht="15.75" x14ac:dyDescent="0.25">
      <c r="A147" s="292"/>
      <c r="B147" s="296"/>
      <c r="C147" s="99" t="s">
        <v>118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 t="shared" si="54"/>
        <v>0</v>
      </c>
    </row>
    <row r="148" spans="1:34" ht="15.75" x14ac:dyDescent="0.25">
      <c r="A148" s="292"/>
      <c r="B148" s="296"/>
      <c r="C148" s="99" t="s">
        <v>104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 t="shared" si="54"/>
        <v>0</v>
      </c>
    </row>
    <row r="149" spans="1:34" ht="15.75" x14ac:dyDescent="0.25">
      <c r="A149" s="292"/>
      <c r="B149" s="296"/>
      <c r="C149" s="99" t="s">
        <v>105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 t="shared" si="54"/>
        <v>0</v>
      </c>
    </row>
    <row r="150" spans="1:34" ht="15.75" x14ac:dyDescent="0.25">
      <c r="A150" s="292"/>
      <c r="B150" s="296"/>
      <c r="C150" s="99" t="s">
        <v>106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 t="shared" si="54"/>
        <v>0</v>
      </c>
    </row>
    <row r="151" spans="1:34" ht="15.75" x14ac:dyDescent="0.25">
      <c r="A151" s="292"/>
      <c r="B151" s="296"/>
      <c r="C151" s="99" t="s">
        <v>107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 t="shared" si="54"/>
        <v>0</v>
      </c>
    </row>
    <row r="152" spans="1:34" ht="15.75" x14ac:dyDescent="0.25">
      <c r="A152" s="292"/>
      <c r="B152" s="296"/>
      <c r="C152" s="99" t="s">
        <v>108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 t="shared" si="54"/>
        <v>0</v>
      </c>
    </row>
    <row r="153" spans="1:34" ht="15.75" x14ac:dyDescent="0.25">
      <c r="A153" s="292"/>
      <c r="B153" s="296"/>
      <c r="C153" s="99" t="s">
        <v>109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 t="shared" si="54"/>
        <v>0</v>
      </c>
    </row>
    <row r="154" spans="1:34" ht="15.75" x14ac:dyDescent="0.25">
      <c r="A154" s="292"/>
      <c r="B154" s="296"/>
      <c r="C154" s="99" t="s">
        <v>110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 t="shared" si="54"/>
        <v>0</v>
      </c>
    </row>
    <row r="155" spans="1:34" ht="15.75" x14ac:dyDescent="0.25">
      <c r="A155" s="292"/>
      <c r="B155" s="296"/>
      <c r="C155" s="99" t="s">
        <v>111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 t="shared" si="54"/>
        <v>0</v>
      </c>
    </row>
    <row r="156" spans="1:34" ht="15.75" x14ac:dyDescent="0.25">
      <c r="A156" s="292"/>
      <c r="B156" s="296"/>
      <c r="C156" s="99" t="s">
        <v>112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 t="shared" si="54"/>
        <v>0</v>
      </c>
    </row>
    <row r="157" spans="1:34" ht="15.75" x14ac:dyDescent="0.25">
      <c r="A157" s="292"/>
      <c r="B157" s="296"/>
      <c r="C157" s="99" t="s">
        <v>113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 t="shared" si="54"/>
        <v>0</v>
      </c>
    </row>
    <row r="158" spans="1:34" ht="16.5" thickBot="1" x14ac:dyDescent="0.3">
      <c r="A158" s="292"/>
      <c r="B158" s="296"/>
      <c r="C158" s="100" t="s">
        <v>114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 t="shared" si="54"/>
        <v>0</v>
      </c>
    </row>
    <row r="159" spans="1:34" ht="18.75" x14ac:dyDescent="0.25">
      <c r="A159" s="292"/>
      <c r="B159" s="297" t="s">
        <v>72</v>
      </c>
      <c r="C159" s="298"/>
      <c r="D159" s="271">
        <f>SUM(D144:D155,D158)</f>
        <v>0</v>
      </c>
      <c r="E159" s="271">
        <f t="shared" ref="E159:AG159" si="55">SUM(E144:E155,E158)</f>
        <v>0</v>
      </c>
      <c r="F159" s="271">
        <f t="shared" si="55"/>
        <v>0</v>
      </c>
      <c r="G159" s="271">
        <f t="shared" si="55"/>
        <v>0</v>
      </c>
      <c r="H159" s="271">
        <f t="shared" si="55"/>
        <v>0</v>
      </c>
      <c r="I159" s="271">
        <f t="shared" si="55"/>
        <v>0</v>
      </c>
      <c r="J159" s="271">
        <f t="shared" si="55"/>
        <v>0</v>
      </c>
      <c r="K159" s="271">
        <f t="shared" si="55"/>
        <v>0</v>
      </c>
      <c r="L159" s="271">
        <f t="shared" si="55"/>
        <v>0</v>
      </c>
      <c r="M159" s="271">
        <f t="shared" si="55"/>
        <v>0</v>
      </c>
      <c r="N159" s="271">
        <f t="shared" si="55"/>
        <v>0</v>
      </c>
      <c r="O159" s="271">
        <f t="shared" si="55"/>
        <v>0</v>
      </c>
      <c r="P159" s="271">
        <f t="shared" si="55"/>
        <v>0</v>
      </c>
      <c r="Q159" s="271">
        <f t="shared" si="55"/>
        <v>0</v>
      </c>
      <c r="R159" s="271">
        <f t="shared" si="55"/>
        <v>0</v>
      </c>
      <c r="S159" s="271">
        <f t="shared" si="55"/>
        <v>0</v>
      </c>
      <c r="T159" s="271">
        <f t="shared" si="55"/>
        <v>0</v>
      </c>
      <c r="U159" s="271">
        <f t="shared" si="55"/>
        <v>0</v>
      </c>
      <c r="V159" s="271">
        <f t="shared" si="55"/>
        <v>0</v>
      </c>
      <c r="W159" s="271">
        <f t="shared" si="55"/>
        <v>0</v>
      </c>
      <c r="X159" s="271">
        <f t="shared" si="55"/>
        <v>0</v>
      </c>
      <c r="Y159" s="271">
        <f t="shared" si="55"/>
        <v>0</v>
      </c>
      <c r="Z159" s="271">
        <f t="shared" si="55"/>
        <v>0</v>
      </c>
      <c r="AA159" s="271">
        <f t="shared" si="55"/>
        <v>0</v>
      </c>
      <c r="AB159" s="271">
        <f t="shared" si="55"/>
        <v>0</v>
      </c>
      <c r="AC159" s="271">
        <f t="shared" si="55"/>
        <v>0</v>
      </c>
      <c r="AD159" s="271">
        <f t="shared" si="55"/>
        <v>0</v>
      </c>
      <c r="AE159" s="271">
        <f t="shared" si="55"/>
        <v>0</v>
      </c>
      <c r="AF159" s="271">
        <f t="shared" si="55"/>
        <v>0</v>
      </c>
      <c r="AG159" s="271">
        <f t="shared" si="55"/>
        <v>0</v>
      </c>
      <c r="AH159" s="150">
        <f t="shared" si="54"/>
        <v>0</v>
      </c>
    </row>
    <row r="160" spans="1:34" ht="18.75" x14ac:dyDescent="0.25">
      <c r="A160" s="292"/>
      <c r="B160" s="299" t="s">
        <v>71</v>
      </c>
      <c r="C160" s="300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 t="shared" si="54"/>
        <v>0</v>
      </c>
    </row>
    <row r="161" spans="1:35" ht="18.75" x14ac:dyDescent="0.25">
      <c r="A161" s="292"/>
      <c r="B161" s="301" t="s">
        <v>115</v>
      </c>
      <c r="C161" s="302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 t="shared" si="54"/>
        <v>8000</v>
      </c>
    </row>
    <row r="162" spans="1:35" ht="18.75" x14ac:dyDescent="0.25">
      <c r="A162" s="292"/>
      <c r="B162" s="301" t="s">
        <v>125</v>
      </c>
      <c r="C162" s="302"/>
      <c r="D162" s="104"/>
      <c r="E162" s="104"/>
      <c r="F162" s="104">
        <f t="shared" ref="F162:G162" si="56">F161-F160</f>
        <v>400</v>
      </c>
      <c r="G162" s="104">
        <f t="shared" si="56"/>
        <v>400</v>
      </c>
      <c r="H162" s="104">
        <f t="shared" ref="H162:AE162" si="57">H161-H160</f>
        <v>400</v>
      </c>
      <c r="I162" s="104">
        <f t="shared" si="57"/>
        <v>400</v>
      </c>
      <c r="J162" s="104">
        <f t="shared" si="57"/>
        <v>400</v>
      </c>
      <c r="K162" s="104"/>
      <c r="L162" s="104"/>
      <c r="M162" s="104">
        <f t="shared" si="57"/>
        <v>400</v>
      </c>
      <c r="N162" s="104">
        <f t="shared" si="57"/>
        <v>400</v>
      </c>
      <c r="O162" s="104">
        <f t="shared" si="57"/>
        <v>400</v>
      </c>
      <c r="P162" s="104">
        <f t="shared" si="57"/>
        <v>400</v>
      </c>
      <c r="Q162" s="104">
        <f t="shared" si="57"/>
        <v>400</v>
      </c>
      <c r="R162" s="104"/>
      <c r="S162" s="104"/>
      <c r="T162" s="104">
        <f t="shared" si="57"/>
        <v>400</v>
      </c>
      <c r="U162" s="104">
        <f t="shared" si="57"/>
        <v>400</v>
      </c>
      <c r="V162" s="104">
        <f t="shared" si="57"/>
        <v>400</v>
      </c>
      <c r="W162" s="104">
        <f t="shared" si="57"/>
        <v>400</v>
      </c>
      <c r="X162" s="104">
        <f t="shared" si="57"/>
        <v>400</v>
      </c>
      <c r="Y162" s="104"/>
      <c r="Z162" s="104"/>
      <c r="AA162" s="104">
        <f t="shared" si="57"/>
        <v>400</v>
      </c>
      <c r="AB162" s="104">
        <f t="shared" si="57"/>
        <v>400</v>
      </c>
      <c r="AC162" s="104">
        <f t="shared" si="57"/>
        <v>400</v>
      </c>
      <c r="AD162" s="104">
        <f t="shared" si="57"/>
        <v>400</v>
      </c>
      <c r="AE162" s="104">
        <f t="shared" si="57"/>
        <v>400</v>
      </c>
      <c r="AF162" s="104"/>
      <c r="AG162" s="104"/>
      <c r="AH162" s="153">
        <f t="shared" si="54"/>
        <v>8000</v>
      </c>
    </row>
    <row r="163" spans="1:35" ht="18.75" x14ac:dyDescent="0.25">
      <c r="A163" s="292"/>
      <c r="B163" s="301" t="s">
        <v>197</v>
      </c>
      <c r="C163" s="302"/>
      <c r="D163" s="104"/>
      <c r="E163" s="104"/>
      <c r="F163" s="104">
        <f t="shared" ref="F163:G163" si="58">F161-F159</f>
        <v>400</v>
      </c>
      <c r="G163" s="104">
        <f t="shared" si="58"/>
        <v>400</v>
      </c>
      <c r="H163" s="104">
        <f t="shared" ref="H163:AE163" si="59">H161-H159</f>
        <v>400</v>
      </c>
      <c r="I163" s="104">
        <f t="shared" si="59"/>
        <v>400</v>
      </c>
      <c r="J163" s="104">
        <f t="shared" si="59"/>
        <v>400</v>
      </c>
      <c r="K163" s="104"/>
      <c r="L163" s="104"/>
      <c r="M163" s="104">
        <f t="shared" si="59"/>
        <v>400</v>
      </c>
      <c r="N163" s="104">
        <f t="shared" si="59"/>
        <v>400</v>
      </c>
      <c r="O163" s="104">
        <f t="shared" si="59"/>
        <v>400</v>
      </c>
      <c r="P163" s="104">
        <f t="shared" si="59"/>
        <v>400</v>
      </c>
      <c r="Q163" s="104">
        <f t="shared" si="59"/>
        <v>400</v>
      </c>
      <c r="R163" s="104"/>
      <c r="S163" s="104"/>
      <c r="T163" s="104">
        <f t="shared" si="59"/>
        <v>400</v>
      </c>
      <c r="U163" s="104">
        <f t="shared" si="59"/>
        <v>400</v>
      </c>
      <c r="V163" s="104">
        <f t="shared" si="59"/>
        <v>400</v>
      </c>
      <c r="W163" s="104">
        <f t="shared" si="59"/>
        <v>400</v>
      </c>
      <c r="X163" s="104">
        <f t="shared" si="59"/>
        <v>400</v>
      </c>
      <c r="Y163" s="104"/>
      <c r="Z163" s="104"/>
      <c r="AA163" s="104">
        <f t="shared" si="59"/>
        <v>400</v>
      </c>
      <c r="AB163" s="104">
        <f t="shared" si="59"/>
        <v>400</v>
      </c>
      <c r="AC163" s="104">
        <f t="shared" si="59"/>
        <v>400</v>
      </c>
      <c r="AD163" s="104">
        <f t="shared" si="59"/>
        <v>400</v>
      </c>
      <c r="AE163" s="104">
        <f t="shared" si="59"/>
        <v>400</v>
      </c>
      <c r="AF163" s="104"/>
      <c r="AG163" s="104"/>
      <c r="AH163" s="153">
        <f t="shared" si="54"/>
        <v>8000</v>
      </c>
    </row>
    <row r="164" spans="1:35" ht="16.5" thickBot="1" x14ac:dyDescent="0.3">
      <c r="A164" s="292"/>
      <c r="B164" s="303" t="s">
        <v>116</v>
      </c>
      <c r="C164" s="304"/>
      <c r="D164" s="104"/>
      <c r="E164" s="104"/>
      <c r="F164" s="104">
        <f t="shared" ref="F164:G164" si="60">F145+F147+F149+F151+F153+F155</f>
        <v>0</v>
      </c>
      <c r="G164" s="104">
        <f t="shared" si="60"/>
        <v>0</v>
      </c>
      <c r="H164" s="104">
        <f t="shared" ref="H164:AE164" si="61">H145+H147+H149+H151+H153+H155</f>
        <v>0</v>
      </c>
      <c r="I164" s="104">
        <f t="shared" si="61"/>
        <v>0</v>
      </c>
      <c r="J164" s="104">
        <f t="shared" si="61"/>
        <v>0</v>
      </c>
      <c r="K164" s="104"/>
      <c r="L164" s="104"/>
      <c r="M164" s="104">
        <f t="shared" si="61"/>
        <v>0</v>
      </c>
      <c r="N164" s="104">
        <f t="shared" si="61"/>
        <v>0</v>
      </c>
      <c r="O164" s="104">
        <f t="shared" si="61"/>
        <v>0</v>
      </c>
      <c r="P164" s="104">
        <f t="shared" si="61"/>
        <v>0</v>
      </c>
      <c r="Q164" s="104">
        <f t="shared" si="61"/>
        <v>0</v>
      </c>
      <c r="R164" s="104"/>
      <c r="S164" s="104"/>
      <c r="T164" s="104">
        <f t="shared" si="61"/>
        <v>0</v>
      </c>
      <c r="U164" s="104">
        <f t="shared" si="61"/>
        <v>0</v>
      </c>
      <c r="V164" s="104">
        <f t="shared" si="61"/>
        <v>0</v>
      </c>
      <c r="W164" s="104">
        <f t="shared" si="61"/>
        <v>0</v>
      </c>
      <c r="X164" s="104">
        <f t="shared" si="61"/>
        <v>0</v>
      </c>
      <c r="Y164" s="104"/>
      <c r="Z164" s="104"/>
      <c r="AA164" s="104">
        <f t="shared" si="61"/>
        <v>0</v>
      </c>
      <c r="AB164" s="104">
        <f t="shared" si="61"/>
        <v>0</v>
      </c>
      <c r="AC164" s="104">
        <f t="shared" si="61"/>
        <v>0</v>
      </c>
      <c r="AD164" s="104">
        <f t="shared" si="61"/>
        <v>0</v>
      </c>
      <c r="AE164" s="104">
        <f t="shared" si="61"/>
        <v>0</v>
      </c>
      <c r="AF164" s="104"/>
      <c r="AG164" s="104"/>
      <c r="AH164" s="149">
        <f t="shared" si="54"/>
        <v>0</v>
      </c>
    </row>
    <row r="165" spans="1:35" ht="15.75" thickBot="1" x14ac:dyDescent="0.3">
      <c r="A165" s="293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166</v>
      </c>
    </row>
    <row r="166" spans="1:35" ht="16.5" thickBot="1" x14ac:dyDescent="0.3">
      <c r="A166" s="312" t="s">
        <v>154</v>
      </c>
      <c r="B166" s="310" t="s">
        <v>2</v>
      </c>
      <c r="C166" s="311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 t="shared" ref="AH166:AH187" si="62">SUM(D166:AG166)</f>
        <v>0</v>
      </c>
      <c r="AI166" s="13" t="s">
        <v>170</v>
      </c>
    </row>
    <row r="167" spans="1:35" ht="15.75" customHeight="1" x14ac:dyDescent="0.25">
      <c r="A167" s="313"/>
      <c r="B167" s="296" t="s">
        <v>198</v>
      </c>
      <c r="C167" s="99" t="s">
        <v>102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 t="shared" si="62"/>
        <v>0</v>
      </c>
    </row>
    <row r="168" spans="1:35" ht="15.75" x14ac:dyDescent="0.25">
      <c r="A168" s="313"/>
      <c r="B168" s="296"/>
      <c r="C168" s="99" t="s">
        <v>103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 t="shared" si="62"/>
        <v>0</v>
      </c>
    </row>
    <row r="169" spans="1:35" ht="15.75" x14ac:dyDescent="0.25">
      <c r="A169" s="313"/>
      <c r="B169" s="296"/>
      <c r="C169" s="99" t="s">
        <v>117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 t="shared" si="62"/>
        <v>0</v>
      </c>
    </row>
    <row r="170" spans="1:35" ht="15.75" x14ac:dyDescent="0.25">
      <c r="A170" s="313"/>
      <c r="B170" s="296"/>
      <c r="C170" s="99" t="s">
        <v>118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 t="shared" si="62"/>
        <v>0</v>
      </c>
    </row>
    <row r="171" spans="1:35" ht="15.75" x14ac:dyDescent="0.25">
      <c r="A171" s="313"/>
      <c r="B171" s="296"/>
      <c r="C171" s="99" t="s">
        <v>104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 t="shared" si="62"/>
        <v>0</v>
      </c>
    </row>
    <row r="172" spans="1:35" ht="15.75" x14ac:dyDescent="0.25">
      <c r="A172" s="313"/>
      <c r="B172" s="296"/>
      <c r="C172" s="99" t="s">
        <v>105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 t="shared" si="62"/>
        <v>0</v>
      </c>
    </row>
    <row r="173" spans="1:35" ht="15.75" x14ac:dyDescent="0.25">
      <c r="A173" s="313"/>
      <c r="B173" s="296"/>
      <c r="C173" s="99" t="s">
        <v>106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 t="shared" si="62"/>
        <v>0</v>
      </c>
    </row>
    <row r="174" spans="1:35" ht="15.75" x14ac:dyDescent="0.25">
      <c r="A174" s="313"/>
      <c r="B174" s="296"/>
      <c r="C174" s="99" t="s">
        <v>107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 t="shared" si="62"/>
        <v>0</v>
      </c>
    </row>
    <row r="175" spans="1:35" ht="15.75" x14ac:dyDescent="0.25">
      <c r="A175" s="313"/>
      <c r="B175" s="296"/>
      <c r="C175" s="99" t="s">
        <v>108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 t="shared" si="62"/>
        <v>0</v>
      </c>
    </row>
    <row r="176" spans="1:35" ht="15.75" x14ac:dyDescent="0.25">
      <c r="A176" s="313"/>
      <c r="B176" s="296"/>
      <c r="C176" s="99" t="s">
        <v>109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 t="shared" si="62"/>
        <v>0</v>
      </c>
    </row>
    <row r="177" spans="1:35" ht="15.75" x14ac:dyDescent="0.25">
      <c r="A177" s="313"/>
      <c r="B177" s="296"/>
      <c r="C177" s="99" t="s">
        <v>110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 t="shared" si="62"/>
        <v>0</v>
      </c>
    </row>
    <row r="178" spans="1:35" ht="15.75" x14ac:dyDescent="0.25">
      <c r="A178" s="313"/>
      <c r="B178" s="296"/>
      <c r="C178" s="99" t="s">
        <v>111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 t="shared" si="62"/>
        <v>0</v>
      </c>
    </row>
    <row r="179" spans="1:35" ht="15.75" x14ac:dyDescent="0.25">
      <c r="A179" s="313"/>
      <c r="B179" s="296"/>
      <c r="C179" s="99" t="s">
        <v>112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 t="shared" si="62"/>
        <v>0</v>
      </c>
    </row>
    <row r="180" spans="1:35" ht="15.75" x14ac:dyDescent="0.25">
      <c r="A180" s="313"/>
      <c r="B180" s="296"/>
      <c r="C180" s="99" t="s">
        <v>113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 t="shared" si="62"/>
        <v>0</v>
      </c>
    </row>
    <row r="181" spans="1:35" ht="16.5" thickBot="1" x14ac:dyDescent="0.3">
      <c r="A181" s="313"/>
      <c r="B181" s="296"/>
      <c r="C181" s="100" t="s">
        <v>114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 t="shared" si="62"/>
        <v>0</v>
      </c>
    </row>
    <row r="182" spans="1:35" ht="18.75" x14ac:dyDescent="0.25">
      <c r="A182" s="313"/>
      <c r="B182" s="297" t="s">
        <v>72</v>
      </c>
      <c r="C182" s="298"/>
      <c r="D182" s="271">
        <f>SUM(D167:D178,D181)</f>
        <v>0</v>
      </c>
      <c r="E182" s="271">
        <f t="shared" ref="E182:AG182" si="63">SUM(E167:E178,E181)</f>
        <v>0</v>
      </c>
      <c r="F182" s="271">
        <f t="shared" si="63"/>
        <v>0</v>
      </c>
      <c r="G182" s="271">
        <f t="shared" si="63"/>
        <v>0</v>
      </c>
      <c r="H182" s="271">
        <f t="shared" si="63"/>
        <v>0</v>
      </c>
      <c r="I182" s="271">
        <f t="shared" si="63"/>
        <v>0</v>
      </c>
      <c r="J182" s="271">
        <f t="shared" si="63"/>
        <v>0</v>
      </c>
      <c r="K182" s="271">
        <f t="shared" si="63"/>
        <v>0</v>
      </c>
      <c r="L182" s="271">
        <f t="shared" si="63"/>
        <v>0</v>
      </c>
      <c r="M182" s="271">
        <f t="shared" si="63"/>
        <v>0</v>
      </c>
      <c r="N182" s="271">
        <f t="shared" si="63"/>
        <v>0</v>
      </c>
      <c r="O182" s="271">
        <f t="shared" si="63"/>
        <v>0</v>
      </c>
      <c r="P182" s="271">
        <f t="shared" si="63"/>
        <v>0</v>
      </c>
      <c r="Q182" s="271">
        <f t="shared" si="63"/>
        <v>0</v>
      </c>
      <c r="R182" s="271">
        <f t="shared" si="63"/>
        <v>0</v>
      </c>
      <c r="S182" s="271">
        <f t="shared" si="63"/>
        <v>0</v>
      </c>
      <c r="T182" s="271">
        <f t="shared" si="63"/>
        <v>0</v>
      </c>
      <c r="U182" s="271">
        <f t="shared" si="63"/>
        <v>0</v>
      </c>
      <c r="V182" s="271">
        <f t="shared" si="63"/>
        <v>0</v>
      </c>
      <c r="W182" s="271">
        <f t="shared" si="63"/>
        <v>0</v>
      </c>
      <c r="X182" s="271">
        <f t="shared" si="63"/>
        <v>0</v>
      </c>
      <c r="Y182" s="271">
        <f t="shared" si="63"/>
        <v>0</v>
      </c>
      <c r="Z182" s="271">
        <f t="shared" si="63"/>
        <v>0</v>
      </c>
      <c r="AA182" s="271">
        <f t="shared" si="63"/>
        <v>0</v>
      </c>
      <c r="AB182" s="271">
        <f t="shared" si="63"/>
        <v>0</v>
      </c>
      <c r="AC182" s="271">
        <f t="shared" si="63"/>
        <v>0</v>
      </c>
      <c r="AD182" s="271">
        <f t="shared" si="63"/>
        <v>0</v>
      </c>
      <c r="AE182" s="271">
        <f t="shared" si="63"/>
        <v>0</v>
      </c>
      <c r="AF182" s="271">
        <f t="shared" si="63"/>
        <v>0</v>
      </c>
      <c r="AG182" s="271">
        <f t="shared" si="63"/>
        <v>0</v>
      </c>
      <c r="AH182" s="150">
        <f t="shared" si="62"/>
        <v>0</v>
      </c>
    </row>
    <row r="183" spans="1:35" ht="18.75" x14ac:dyDescent="0.25">
      <c r="A183" s="313"/>
      <c r="B183" s="299" t="s">
        <v>71</v>
      </c>
      <c r="C183" s="300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 t="shared" si="62"/>
        <v>0</v>
      </c>
    </row>
    <row r="184" spans="1:35" ht="18.75" x14ac:dyDescent="0.25">
      <c r="A184" s="313"/>
      <c r="B184" s="301" t="s">
        <v>115</v>
      </c>
      <c r="C184" s="302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 t="shared" si="62"/>
        <v>8000</v>
      </c>
    </row>
    <row r="185" spans="1:35" ht="18.75" x14ac:dyDescent="0.25">
      <c r="A185" s="313"/>
      <c r="B185" s="301" t="s">
        <v>125</v>
      </c>
      <c r="C185" s="302"/>
      <c r="D185" s="104"/>
      <c r="E185" s="104"/>
      <c r="F185" s="104">
        <f t="shared" ref="F185:G185" si="64">F184-F183</f>
        <v>400</v>
      </c>
      <c r="G185" s="104">
        <f t="shared" si="64"/>
        <v>400</v>
      </c>
      <c r="H185" s="104">
        <f t="shared" ref="H185:AE185" si="65">H184-H183</f>
        <v>400</v>
      </c>
      <c r="I185" s="104">
        <f t="shared" si="65"/>
        <v>400</v>
      </c>
      <c r="J185" s="104">
        <f t="shared" si="65"/>
        <v>400</v>
      </c>
      <c r="K185" s="104"/>
      <c r="L185" s="104"/>
      <c r="M185" s="104">
        <f t="shared" si="65"/>
        <v>400</v>
      </c>
      <c r="N185" s="104">
        <f t="shared" si="65"/>
        <v>400</v>
      </c>
      <c r="O185" s="104">
        <f t="shared" si="65"/>
        <v>400</v>
      </c>
      <c r="P185" s="104">
        <f t="shared" si="65"/>
        <v>400</v>
      </c>
      <c r="Q185" s="104">
        <f t="shared" si="65"/>
        <v>400</v>
      </c>
      <c r="R185" s="104"/>
      <c r="S185" s="104"/>
      <c r="T185" s="104">
        <f t="shared" si="65"/>
        <v>400</v>
      </c>
      <c r="U185" s="104">
        <f t="shared" si="65"/>
        <v>400</v>
      </c>
      <c r="V185" s="104">
        <f t="shared" si="65"/>
        <v>400</v>
      </c>
      <c r="W185" s="104">
        <f t="shared" si="65"/>
        <v>400</v>
      </c>
      <c r="X185" s="104">
        <f t="shared" si="65"/>
        <v>400</v>
      </c>
      <c r="Y185" s="104"/>
      <c r="Z185" s="104"/>
      <c r="AA185" s="104">
        <f t="shared" si="65"/>
        <v>400</v>
      </c>
      <c r="AB185" s="104">
        <f t="shared" si="65"/>
        <v>400</v>
      </c>
      <c r="AC185" s="104">
        <f t="shared" si="65"/>
        <v>400</v>
      </c>
      <c r="AD185" s="104">
        <f t="shared" si="65"/>
        <v>400</v>
      </c>
      <c r="AE185" s="104">
        <f t="shared" si="65"/>
        <v>400</v>
      </c>
      <c r="AF185" s="104"/>
      <c r="AG185" s="104"/>
      <c r="AH185" s="153">
        <f t="shared" si="62"/>
        <v>8000</v>
      </c>
    </row>
    <row r="186" spans="1:35" ht="18.75" x14ac:dyDescent="0.25">
      <c r="A186" s="313"/>
      <c r="B186" s="301" t="s">
        <v>197</v>
      </c>
      <c r="C186" s="302"/>
      <c r="D186" s="104"/>
      <c r="E186" s="104"/>
      <c r="F186" s="104">
        <f t="shared" ref="F186:G186" si="66">F184-F182</f>
        <v>400</v>
      </c>
      <c r="G186" s="104">
        <f t="shared" si="66"/>
        <v>400</v>
      </c>
      <c r="H186" s="104">
        <f t="shared" ref="H186:AE186" si="67">H184-H182</f>
        <v>400</v>
      </c>
      <c r="I186" s="104">
        <f t="shared" si="67"/>
        <v>400</v>
      </c>
      <c r="J186" s="104">
        <f t="shared" si="67"/>
        <v>400</v>
      </c>
      <c r="K186" s="104"/>
      <c r="L186" s="104"/>
      <c r="M186" s="104">
        <f t="shared" si="67"/>
        <v>400</v>
      </c>
      <c r="N186" s="104">
        <f t="shared" si="67"/>
        <v>400</v>
      </c>
      <c r="O186" s="104">
        <f t="shared" si="67"/>
        <v>400</v>
      </c>
      <c r="P186" s="104">
        <f t="shared" si="67"/>
        <v>400</v>
      </c>
      <c r="Q186" s="104">
        <f t="shared" si="67"/>
        <v>400</v>
      </c>
      <c r="R186" s="104"/>
      <c r="S186" s="104"/>
      <c r="T186" s="104">
        <f t="shared" si="67"/>
        <v>400</v>
      </c>
      <c r="U186" s="104">
        <f t="shared" si="67"/>
        <v>400</v>
      </c>
      <c r="V186" s="104">
        <f t="shared" si="67"/>
        <v>400</v>
      </c>
      <c r="W186" s="104">
        <f t="shared" si="67"/>
        <v>400</v>
      </c>
      <c r="X186" s="104">
        <f t="shared" si="67"/>
        <v>400</v>
      </c>
      <c r="Y186" s="104"/>
      <c r="Z186" s="104"/>
      <c r="AA186" s="104">
        <f t="shared" si="67"/>
        <v>400</v>
      </c>
      <c r="AB186" s="104">
        <f t="shared" si="67"/>
        <v>400</v>
      </c>
      <c r="AC186" s="104">
        <f t="shared" si="67"/>
        <v>400</v>
      </c>
      <c r="AD186" s="104">
        <f t="shared" si="67"/>
        <v>400</v>
      </c>
      <c r="AE186" s="104">
        <f t="shared" si="67"/>
        <v>400</v>
      </c>
      <c r="AF186" s="104"/>
      <c r="AG186" s="104"/>
      <c r="AH186" s="153">
        <f t="shared" si="62"/>
        <v>8000</v>
      </c>
    </row>
    <row r="187" spans="1:35" ht="16.5" thickBot="1" x14ac:dyDescent="0.3">
      <c r="A187" s="313"/>
      <c r="B187" s="303" t="s">
        <v>116</v>
      </c>
      <c r="C187" s="304"/>
      <c r="D187" s="104"/>
      <c r="E187" s="104"/>
      <c r="F187" s="104">
        <f t="shared" ref="F187:G187" si="68">F168+F170+F172+F174+F176+F178</f>
        <v>0</v>
      </c>
      <c r="G187" s="104">
        <f t="shared" si="68"/>
        <v>0</v>
      </c>
      <c r="H187" s="104">
        <f t="shared" ref="H187:AE187" si="69">H168+H170+H172+H174+H176+H178</f>
        <v>0</v>
      </c>
      <c r="I187" s="104">
        <f t="shared" si="69"/>
        <v>0</v>
      </c>
      <c r="J187" s="104">
        <f t="shared" si="69"/>
        <v>0</v>
      </c>
      <c r="K187" s="104"/>
      <c r="L187" s="104"/>
      <c r="M187" s="104">
        <f t="shared" si="69"/>
        <v>0</v>
      </c>
      <c r="N187" s="104">
        <f t="shared" si="69"/>
        <v>0</v>
      </c>
      <c r="O187" s="104">
        <f t="shared" si="69"/>
        <v>0</v>
      </c>
      <c r="P187" s="104">
        <f t="shared" si="69"/>
        <v>0</v>
      </c>
      <c r="Q187" s="104">
        <f t="shared" si="69"/>
        <v>0</v>
      </c>
      <c r="R187" s="104"/>
      <c r="S187" s="104"/>
      <c r="T187" s="104">
        <f t="shared" si="69"/>
        <v>0</v>
      </c>
      <c r="U187" s="104">
        <f t="shared" si="69"/>
        <v>0</v>
      </c>
      <c r="V187" s="104">
        <f t="shared" si="69"/>
        <v>0</v>
      </c>
      <c r="W187" s="104">
        <f t="shared" si="69"/>
        <v>0</v>
      </c>
      <c r="X187" s="104">
        <f t="shared" si="69"/>
        <v>0</v>
      </c>
      <c r="Y187" s="104"/>
      <c r="Z187" s="104"/>
      <c r="AA187" s="104">
        <f t="shared" si="69"/>
        <v>0</v>
      </c>
      <c r="AB187" s="104">
        <f t="shared" si="69"/>
        <v>0</v>
      </c>
      <c r="AC187" s="104">
        <f t="shared" si="69"/>
        <v>0</v>
      </c>
      <c r="AD187" s="104">
        <f t="shared" si="69"/>
        <v>0</v>
      </c>
      <c r="AE187" s="104">
        <f t="shared" si="69"/>
        <v>0</v>
      </c>
      <c r="AF187" s="104"/>
      <c r="AG187" s="104"/>
      <c r="AH187" s="149">
        <f t="shared" si="62"/>
        <v>0</v>
      </c>
    </row>
    <row r="188" spans="1:35" ht="15.75" thickBot="1" x14ac:dyDescent="0.3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166</v>
      </c>
    </row>
    <row r="189" spans="1:35" ht="16.149999999999999" customHeight="1" thickBot="1" x14ac:dyDescent="0.3">
      <c r="A189" s="314" t="s">
        <v>155</v>
      </c>
      <c r="B189" s="310" t="s">
        <v>2</v>
      </c>
      <c r="C189" s="311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 t="shared" ref="AH189:AH210" si="70">SUM(D189:AG189)</f>
        <v>0</v>
      </c>
    </row>
    <row r="190" spans="1:35" ht="15.75" customHeight="1" x14ac:dyDescent="0.25">
      <c r="A190" s="315"/>
      <c r="B190" s="296" t="s">
        <v>198</v>
      </c>
      <c r="C190" s="99" t="s">
        <v>102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 t="shared" si="70"/>
        <v>0</v>
      </c>
    </row>
    <row r="191" spans="1:35" ht="15.75" x14ac:dyDescent="0.25">
      <c r="A191" s="315"/>
      <c r="B191" s="296"/>
      <c r="C191" s="99" t="s">
        <v>103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 t="shared" si="70"/>
        <v>0</v>
      </c>
    </row>
    <row r="192" spans="1:35" ht="15.75" x14ac:dyDescent="0.25">
      <c r="A192" s="315"/>
      <c r="B192" s="296"/>
      <c r="C192" s="99" t="s">
        <v>117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 t="shared" si="70"/>
        <v>0</v>
      </c>
    </row>
    <row r="193" spans="1:34" ht="15.75" x14ac:dyDescent="0.25">
      <c r="A193" s="315"/>
      <c r="B193" s="296"/>
      <c r="C193" s="99" t="s">
        <v>118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 t="shared" si="70"/>
        <v>0</v>
      </c>
    </row>
    <row r="194" spans="1:34" ht="15.75" x14ac:dyDescent="0.25">
      <c r="A194" s="315"/>
      <c r="B194" s="296"/>
      <c r="C194" s="99" t="s">
        <v>104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 t="shared" si="70"/>
        <v>0</v>
      </c>
    </row>
    <row r="195" spans="1:34" ht="15.75" x14ac:dyDescent="0.25">
      <c r="A195" s="315"/>
      <c r="B195" s="296"/>
      <c r="C195" s="99" t="s">
        <v>105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 t="shared" si="70"/>
        <v>0</v>
      </c>
    </row>
    <row r="196" spans="1:34" ht="15.75" x14ac:dyDescent="0.25">
      <c r="A196" s="315"/>
      <c r="B196" s="296"/>
      <c r="C196" s="99" t="s">
        <v>106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 t="shared" si="70"/>
        <v>0</v>
      </c>
    </row>
    <row r="197" spans="1:34" ht="15.75" x14ac:dyDescent="0.25">
      <c r="A197" s="315"/>
      <c r="B197" s="296"/>
      <c r="C197" s="99" t="s">
        <v>107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 t="shared" si="70"/>
        <v>0</v>
      </c>
    </row>
    <row r="198" spans="1:34" ht="15.75" x14ac:dyDescent="0.25">
      <c r="A198" s="315"/>
      <c r="B198" s="296"/>
      <c r="C198" s="99" t="s">
        <v>108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 t="shared" si="70"/>
        <v>0</v>
      </c>
    </row>
    <row r="199" spans="1:34" ht="15.75" x14ac:dyDescent="0.25">
      <c r="A199" s="315"/>
      <c r="B199" s="296"/>
      <c r="C199" s="99" t="s">
        <v>109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 t="shared" si="70"/>
        <v>0</v>
      </c>
    </row>
    <row r="200" spans="1:34" ht="15.75" x14ac:dyDescent="0.25">
      <c r="A200" s="315"/>
      <c r="B200" s="296"/>
      <c r="C200" s="99" t="s">
        <v>110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 t="shared" si="70"/>
        <v>0</v>
      </c>
    </row>
    <row r="201" spans="1:34" ht="15.75" x14ac:dyDescent="0.25">
      <c r="A201" s="315"/>
      <c r="B201" s="296"/>
      <c r="C201" s="99" t="s">
        <v>111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 t="shared" si="70"/>
        <v>0</v>
      </c>
    </row>
    <row r="202" spans="1:34" ht="15.75" x14ac:dyDescent="0.25">
      <c r="A202" s="315"/>
      <c r="B202" s="296"/>
      <c r="C202" s="99" t="s">
        <v>112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 t="shared" si="70"/>
        <v>0</v>
      </c>
    </row>
    <row r="203" spans="1:34" ht="15.75" x14ac:dyDescent="0.25">
      <c r="A203" s="315"/>
      <c r="B203" s="296"/>
      <c r="C203" s="99" t="s">
        <v>113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 t="shared" si="70"/>
        <v>0</v>
      </c>
    </row>
    <row r="204" spans="1:34" ht="16.5" thickBot="1" x14ac:dyDescent="0.3">
      <c r="A204" s="315"/>
      <c r="B204" s="296"/>
      <c r="C204" s="100" t="s">
        <v>114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 t="shared" si="70"/>
        <v>0</v>
      </c>
    </row>
    <row r="205" spans="1:34" ht="18.75" x14ac:dyDescent="0.25">
      <c r="A205" s="315"/>
      <c r="B205" s="297" t="s">
        <v>72</v>
      </c>
      <c r="C205" s="298"/>
      <c r="D205" s="271">
        <f>SUM(D190:D201,D204)</f>
        <v>0</v>
      </c>
      <c r="E205" s="271">
        <f t="shared" ref="E205:AG205" si="71">SUM(E190:E201,E204)</f>
        <v>0</v>
      </c>
      <c r="F205" s="271">
        <f t="shared" si="71"/>
        <v>0</v>
      </c>
      <c r="G205" s="271">
        <f t="shared" si="71"/>
        <v>0</v>
      </c>
      <c r="H205" s="271">
        <f t="shared" si="71"/>
        <v>0</v>
      </c>
      <c r="I205" s="271">
        <f t="shared" si="71"/>
        <v>0</v>
      </c>
      <c r="J205" s="271">
        <f t="shared" si="71"/>
        <v>0</v>
      </c>
      <c r="K205" s="271">
        <f t="shared" si="71"/>
        <v>0</v>
      </c>
      <c r="L205" s="271">
        <f t="shared" si="71"/>
        <v>0</v>
      </c>
      <c r="M205" s="271">
        <f t="shared" si="71"/>
        <v>0</v>
      </c>
      <c r="N205" s="271">
        <f t="shared" si="71"/>
        <v>0</v>
      </c>
      <c r="O205" s="271">
        <f t="shared" si="71"/>
        <v>0</v>
      </c>
      <c r="P205" s="271">
        <f t="shared" si="71"/>
        <v>0</v>
      </c>
      <c r="Q205" s="271">
        <f t="shared" si="71"/>
        <v>0</v>
      </c>
      <c r="R205" s="271">
        <f t="shared" si="71"/>
        <v>0</v>
      </c>
      <c r="S205" s="271">
        <f t="shared" si="71"/>
        <v>0</v>
      </c>
      <c r="T205" s="271">
        <f t="shared" si="71"/>
        <v>0</v>
      </c>
      <c r="U205" s="271">
        <f t="shared" si="71"/>
        <v>0</v>
      </c>
      <c r="V205" s="271">
        <f t="shared" si="71"/>
        <v>0</v>
      </c>
      <c r="W205" s="271">
        <f t="shared" si="71"/>
        <v>0</v>
      </c>
      <c r="X205" s="271">
        <f t="shared" si="71"/>
        <v>0</v>
      </c>
      <c r="Y205" s="271">
        <f t="shared" si="71"/>
        <v>0</v>
      </c>
      <c r="Z205" s="271">
        <f t="shared" si="71"/>
        <v>0</v>
      </c>
      <c r="AA205" s="271">
        <f t="shared" si="71"/>
        <v>0</v>
      </c>
      <c r="AB205" s="271">
        <f t="shared" si="71"/>
        <v>0</v>
      </c>
      <c r="AC205" s="271">
        <f t="shared" si="71"/>
        <v>0</v>
      </c>
      <c r="AD205" s="271">
        <f t="shared" si="71"/>
        <v>0</v>
      </c>
      <c r="AE205" s="271">
        <f t="shared" si="71"/>
        <v>0</v>
      </c>
      <c r="AF205" s="271">
        <f t="shared" si="71"/>
        <v>0</v>
      </c>
      <c r="AG205" s="271">
        <f t="shared" si="71"/>
        <v>0</v>
      </c>
      <c r="AH205" s="150">
        <f t="shared" si="70"/>
        <v>0</v>
      </c>
    </row>
    <row r="206" spans="1:34" ht="18.75" x14ac:dyDescent="0.25">
      <c r="A206" s="315"/>
      <c r="B206" s="299" t="s">
        <v>71</v>
      </c>
      <c r="C206" s="300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 t="shared" si="70"/>
        <v>0</v>
      </c>
    </row>
    <row r="207" spans="1:34" ht="18.75" x14ac:dyDescent="0.25">
      <c r="A207" s="315"/>
      <c r="B207" s="301" t="s">
        <v>115</v>
      </c>
      <c r="C207" s="302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 t="shared" si="70"/>
        <v>8000</v>
      </c>
    </row>
    <row r="208" spans="1:34" ht="18.75" x14ac:dyDescent="0.25">
      <c r="A208" s="315"/>
      <c r="B208" s="301" t="s">
        <v>125</v>
      </c>
      <c r="C208" s="302"/>
      <c r="D208" s="104"/>
      <c r="E208" s="104"/>
      <c r="F208" s="104">
        <f t="shared" ref="F208:G208" si="72">F207-F206</f>
        <v>400</v>
      </c>
      <c r="G208" s="104">
        <f t="shared" si="72"/>
        <v>400</v>
      </c>
      <c r="H208" s="104">
        <f t="shared" ref="H208:AE208" si="73">H207-H206</f>
        <v>400</v>
      </c>
      <c r="I208" s="104">
        <f t="shared" si="73"/>
        <v>400</v>
      </c>
      <c r="J208" s="104">
        <f t="shared" si="73"/>
        <v>400</v>
      </c>
      <c r="K208" s="104"/>
      <c r="L208" s="104"/>
      <c r="M208" s="104">
        <f t="shared" si="73"/>
        <v>400</v>
      </c>
      <c r="N208" s="104">
        <f t="shared" si="73"/>
        <v>400</v>
      </c>
      <c r="O208" s="104">
        <f t="shared" si="73"/>
        <v>400</v>
      </c>
      <c r="P208" s="104">
        <f t="shared" si="73"/>
        <v>400</v>
      </c>
      <c r="Q208" s="104">
        <f t="shared" si="73"/>
        <v>400</v>
      </c>
      <c r="R208" s="104"/>
      <c r="S208" s="104"/>
      <c r="T208" s="104">
        <f t="shared" si="73"/>
        <v>400</v>
      </c>
      <c r="U208" s="104">
        <f t="shared" si="73"/>
        <v>400</v>
      </c>
      <c r="V208" s="104">
        <f t="shared" si="73"/>
        <v>400</v>
      </c>
      <c r="W208" s="104">
        <f t="shared" si="73"/>
        <v>400</v>
      </c>
      <c r="X208" s="104">
        <f t="shared" si="73"/>
        <v>400</v>
      </c>
      <c r="Y208" s="104"/>
      <c r="Z208" s="104"/>
      <c r="AA208" s="104">
        <f t="shared" si="73"/>
        <v>400</v>
      </c>
      <c r="AB208" s="104">
        <f t="shared" si="73"/>
        <v>400</v>
      </c>
      <c r="AC208" s="104">
        <f t="shared" si="73"/>
        <v>400</v>
      </c>
      <c r="AD208" s="104">
        <f t="shared" si="73"/>
        <v>400</v>
      </c>
      <c r="AE208" s="104">
        <f t="shared" si="73"/>
        <v>400</v>
      </c>
      <c r="AF208" s="104"/>
      <c r="AG208" s="104"/>
      <c r="AH208" s="153">
        <f t="shared" si="70"/>
        <v>8000</v>
      </c>
    </row>
    <row r="209" spans="1:35" ht="18.75" x14ac:dyDescent="0.25">
      <c r="A209" s="315"/>
      <c r="B209" s="301" t="s">
        <v>197</v>
      </c>
      <c r="C209" s="302"/>
      <c r="D209" s="104"/>
      <c r="E209" s="104"/>
      <c r="F209" s="104">
        <f t="shared" ref="F209:G209" si="74">F207-F205</f>
        <v>400</v>
      </c>
      <c r="G209" s="104">
        <f t="shared" si="74"/>
        <v>400</v>
      </c>
      <c r="H209" s="104">
        <f t="shared" ref="H209:AE209" si="75">H207-H205</f>
        <v>400</v>
      </c>
      <c r="I209" s="104">
        <f t="shared" si="75"/>
        <v>400</v>
      </c>
      <c r="J209" s="104">
        <f t="shared" si="75"/>
        <v>400</v>
      </c>
      <c r="K209" s="104"/>
      <c r="L209" s="104"/>
      <c r="M209" s="104">
        <f t="shared" si="75"/>
        <v>400</v>
      </c>
      <c r="N209" s="104">
        <f t="shared" si="75"/>
        <v>400</v>
      </c>
      <c r="O209" s="104">
        <f t="shared" si="75"/>
        <v>400</v>
      </c>
      <c r="P209" s="104">
        <f t="shared" si="75"/>
        <v>400</v>
      </c>
      <c r="Q209" s="104">
        <f t="shared" si="75"/>
        <v>400</v>
      </c>
      <c r="R209" s="104"/>
      <c r="S209" s="104"/>
      <c r="T209" s="104">
        <f t="shared" si="75"/>
        <v>400</v>
      </c>
      <c r="U209" s="104">
        <f t="shared" si="75"/>
        <v>400</v>
      </c>
      <c r="V209" s="104">
        <f t="shared" si="75"/>
        <v>400</v>
      </c>
      <c r="W209" s="104">
        <f t="shared" si="75"/>
        <v>400</v>
      </c>
      <c r="X209" s="104">
        <f t="shared" si="75"/>
        <v>400</v>
      </c>
      <c r="Y209" s="104"/>
      <c r="Z209" s="104"/>
      <c r="AA209" s="104">
        <f t="shared" si="75"/>
        <v>400</v>
      </c>
      <c r="AB209" s="104">
        <f t="shared" si="75"/>
        <v>400</v>
      </c>
      <c r="AC209" s="104">
        <f t="shared" si="75"/>
        <v>400</v>
      </c>
      <c r="AD209" s="104">
        <f t="shared" si="75"/>
        <v>400</v>
      </c>
      <c r="AE209" s="104">
        <f t="shared" si="75"/>
        <v>400</v>
      </c>
      <c r="AF209" s="104"/>
      <c r="AG209" s="104"/>
      <c r="AH209" s="153">
        <f t="shared" si="70"/>
        <v>8000</v>
      </c>
    </row>
    <row r="210" spans="1:35" ht="16.5" thickBot="1" x14ac:dyDescent="0.3">
      <c r="A210" s="315"/>
      <c r="B210" s="303" t="s">
        <v>116</v>
      </c>
      <c r="C210" s="304"/>
      <c r="D210" s="104"/>
      <c r="E210" s="104"/>
      <c r="F210" s="104">
        <f t="shared" ref="F210:G210" si="76">F191+F193+F195+F197+F199+F201</f>
        <v>0</v>
      </c>
      <c r="G210" s="104">
        <f t="shared" si="76"/>
        <v>0</v>
      </c>
      <c r="H210" s="104">
        <f t="shared" ref="H210:AE210" si="77">H191+H193+H195+H197+H199+H201</f>
        <v>0</v>
      </c>
      <c r="I210" s="104">
        <f t="shared" si="77"/>
        <v>0</v>
      </c>
      <c r="J210" s="104">
        <f t="shared" si="77"/>
        <v>0</v>
      </c>
      <c r="K210" s="104"/>
      <c r="L210" s="104"/>
      <c r="M210" s="104">
        <f t="shared" si="77"/>
        <v>0</v>
      </c>
      <c r="N210" s="104">
        <f t="shared" si="77"/>
        <v>0</v>
      </c>
      <c r="O210" s="104">
        <f t="shared" si="77"/>
        <v>0</v>
      </c>
      <c r="P210" s="104">
        <f t="shared" si="77"/>
        <v>0</v>
      </c>
      <c r="Q210" s="104">
        <f t="shared" si="77"/>
        <v>0</v>
      </c>
      <c r="R210" s="104"/>
      <c r="S210" s="104"/>
      <c r="T210" s="104">
        <f t="shared" si="77"/>
        <v>0</v>
      </c>
      <c r="U210" s="104">
        <f t="shared" si="77"/>
        <v>0</v>
      </c>
      <c r="V210" s="104">
        <f t="shared" si="77"/>
        <v>0</v>
      </c>
      <c r="W210" s="104">
        <f t="shared" si="77"/>
        <v>0</v>
      </c>
      <c r="X210" s="104">
        <f t="shared" si="77"/>
        <v>0</v>
      </c>
      <c r="Y210" s="104"/>
      <c r="Z210" s="104"/>
      <c r="AA210" s="104">
        <f t="shared" si="77"/>
        <v>0</v>
      </c>
      <c r="AB210" s="104">
        <f t="shared" si="77"/>
        <v>0</v>
      </c>
      <c r="AC210" s="104">
        <f t="shared" si="77"/>
        <v>0</v>
      </c>
      <c r="AD210" s="104">
        <f t="shared" si="77"/>
        <v>0</v>
      </c>
      <c r="AE210" s="104">
        <f t="shared" si="77"/>
        <v>0</v>
      </c>
      <c r="AF210" s="104"/>
      <c r="AG210" s="104"/>
      <c r="AH210" s="149">
        <f t="shared" si="70"/>
        <v>0</v>
      </c>
    </row>
    <row r="211" spans="1:35" ht="15.75" thickBot="1" x14ac:dyDescent="0.3">
      <c r="A211" s="316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166</v>
      </c>
    </row>
    <row r="212" spans="1:35" ht="16.5" thickBot="1" x14ac:dyDescent="0.3">
      <c r="A212" s="314" t="s">
        <v>156</v>
      </c>
      <c r="B212" s="310" t="s">
        <v>2</v>
      </c>
      <c r="C212" s="311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 t="shared" ref="AH212:AH233" si="78">SUM(D212:AG212)</f>
        <v>0</v>
      </c>
    </row>
    <row r="213" spans="1:35" ht="15.75" customHeight="1" x14ac:dyDescent="0.25">
      <c r="A213" s="315"/>
      <c r="B213" s="296" t="s">
        <v>198</v>
      </c>
      <c r="C213" s="99" t="s">
        <v>102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 t="shared" si="78"/>
        <v>0</v>
      </c>
    </row>
    <row r="214" spans="1:35" ht="15.75" x14ac:dyDescent="0.25">
      <c r="A214" s="315"/>
      <c r="B214" s="296"/>
      <c r="C214" s="99" t="s">
        <v>103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 t="shared" si="78"/>
        <v>0</v>
      </c>
    </row>
    <row r="215" spans="1:35" ht="15.75" x14ac:dyDescent="0.25">
      <c r="A215" s="315"/>
      <c r="B215" s="296"/>
      <c r="C215" s="99" t="s">
        <v>117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 t="shared" si="78"/>
        <v>0</v>
      </c>
    </row>
    <row r="216" spans="1:35" ht="15.75" x14ac:dyDescent="0.25">
      <c r="A216" s="315"/>
      <c r="B216" s="296"/>
      <c r="C216" s="99" t="s">
        <v>118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 t="shared" si="78"/>
        <v>0</v>
      </c>
    </row>
    <row r="217" spans="1:35" ht="15.75" x14ac:dyDescent="0.25">
      <c r="A217" s="315"/>
      <c r="B217" s="296"/>
      <c r="C217" s="99" t="s">
        <v>104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 t="shared" si="78"/>
        <v>0</v>
      </c>
    </row>
    <row r="218" spans="1:35" ht="15.75" x14ac:dyDescent="0.25">
      <c r="A218" s="315"/>
      <c r="B218" s="296"/>
      <c r="C218" s="99" t="s">
        <v>105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 t="shared" si="78"/>
        <v>0</v>
      </c>
    </row>
    <row r="219" spans="1:35" ht="15.75" x14ac:dyDescent="0.25">
      <c r="A219" s="315"/>
      <c r="B219" s="296"/>
      <c r="C219" s="99" t="s">
        <v>106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 t="shared" si="78"/>
        <v>0</v>
      </c>
    </row>
    <row r="220" spans="1:35" ht="15.75" x14ac:dyDescent="0.25">
      <c r="A220" s="315"/>
      <c r="B220" s="296"/>
      <c r="C220" s="99" t="s">
        <v>107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 t="shared" si="78"/>
        <v>0</v>
      </c>
    </row>
    <row r="221" spans="1:35" ht="15.75" x14ac:dyDescent="0.25">
      <c r="A221" s="315"/>
      <c r="B221" s="296"/>
      <c r="C221" s="99" t="s">
        <v>108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 t="shared" si="78"/>
        <v>0</v>
      </c>
    </row>
    <row r="222" spans="1:35" ht="15.75" x14ac:dyDescent="0.25">
      <c r="A222" s="315"/>
      <c r="B222" s="296"/>
      <c r="C222" s="99" t="s">
        <v>109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 t="shared" si="78"/>
        <v>0</v>
      </c>
    </row>
    <row r="223" spans="1:35" ht="15.75" x14ac:dyDescent="0.25">
      <c r="A223" s="315"/>
      <c r="B223" s="296"/>
      <c r="C223" s="99" t="s">
        <v>110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 t="shared" si="78"/>
        <v>0</v>
      </c>
    </row>
    <row r="224" spans="1:35" ht="15.75" x14ac:dyDescent="0.25">
      <c r="A224" s="315"/>
      <c r="B224" s="296"/>
      <c r="C224" s="99" t="s">
        <v>111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 t="shared" si="78"/>
        <v>0</v>
      </c>
    </row>
    <row r="225" spans="1:35" ht="15.75" x14ac:dyDescent="0.25">
      <c r="A225" s="315"/>
      <c r="B225" s="296"/>
      <c r="C225" s="99" t="s">
        <v>112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 t="shared" si="78"/>
        <v>0</v>
      </c>
    </row>
    <row r="226" spans="1:35" ht="15.75" x14ac:dyDescent="0.25">
      <c r="A226" s="315"/>
      <c r="B226" s="296"/>
      <c r="C226" s="99" t="s">
        <v>113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 t="shared" si="78"/>
        <v>0</v>
      </c>
    </row>
    <row r="227" spans="1:35" ht="16.5" thickBot="1" x14ac:dyDescent="0.3">
      <c r="A227" s="315"/>
      <c r="B227" s="296"/>
      <c r="C227" s="100" t="s">
        <v>114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 t="shared" si="78"/>
        <v>0</v>
      </c>
    </row>
    <row r="228" spans="1:35" ht="18.75" x14ac:dyDescent="0.25">
      <c r="A228" s="315"/>
      <c r="B228" s="297" t="s">
        <v>72</v>
      </c>
      <c r="C228" s="298"/>
      <c r="D228" s="271">
        <f>SUM(D213:D224,D227)</f>
        <v>0</v>
      </c>
      <c r="E228" s="271">
        <f t="shared" ref="E228:AG228" si="79">SUM(E213:E224,E227)</f>
        <v>0</v>
      </c>
      <c r="F228" s="271">
        <f t="shared" si="79"/>
        <v>0</v>
      </c>
      <c r="G228" s="271">
        <f t="shared" si="79"/>
        <v>0</v>
      </c>
      <c r="H228" s="271">
        <f t="shared" si="79"/>
        <v>0</v>
      </c>
      <c r="I228" s="271">
        <f t="shared" si="79"/>
        <v>0</v>
      </c>
      <c r="J228" s="271">
        <f t="shared" si="79"/>
        <v>0</v>
      </c>
      <c r="K228" s="271">
        <f t="shared" si="79"/>
        <v>0</v>
      </c>
      <c r="L228" s="271">
        <f t="shared" si="79"/>
        <v>0</v>
      </c>
      <c r="M228" s="271">
        <f t="shared" si="79"/>
        <v>0</v>
      </c>
      <c r="N228" s="271">
        <f t="shared" si="79"/>
        <v>0</v>
      </c>
      <c r="O228" s="271">
        <f t="shared" si="79"/>
        <v>0</v>
      </c>
      <c r="P228" s="271">
        <f t="shared" si="79"/>
        <v>0</v>
      </c>
      <c r="Q228" s="271">
        <f t="shared" si="79"/>
        <v>0</v>
      </c>
      <c r="R228" s="271">
        <f t="shared" si="79"/>
        <v>0</v>
      </c>
      <c r="S228" s="271">
        <f t="shared" si="79"/>
        <v>0</v>
      </c>
      <c r="T228" s="271">
        <f t="shared" si="79"/>
        <v>0</v>
      </c>
      <c r="U228" s="271">
        <f t="shared" si="79"/>
        <v>0</v>
      </c>
      <c r="V228" s="271">
        <f t="shared" si="79"/>
        <v>0</v>
      </c>
      <c r="W228" s="271">
        <f t="shared" si="79"/>
        <v>0</v>
      </c>
      <c r="X228" s="271">
        <f t="shared" si="79"/>
        <v>0</v>
      </c>
      <c r="Y228" s="271">
        <f t="shared" si="79"/>
        <v>0</v>
      </c>
      <c r="Z228" s="271">
        <f t="shared" si="79"/>
        <v>0</v>
      </c>
      <c r="AA228" s="271">
        <f t="shared" si="79"/>
        <v>0</v>
      </c>
      <c r="AB228" s="271">
        <f t="shared" si="79"/>
        <v>0</v>
      </c>
      <c r="AC228" s="271">
        <f t="shared" si="79"/>
        <v>0</v>
      </c>
      <c r="AD228" s="271">
        <f t="shared" si="79"/>
        <v>0</v>
      </c>
      <c r="AE228" s="271">
        <f t="shared" si="79"/>
        <v>0</v>
      </c>
      <c r="AF228" s="271">
        <f t="shared" si="79"/>
        <v>0</v>
      </c>
      <c r="AG228" s="271">
        <f t="shared" si="79"/>
        <v>0</v>
      </c>
      <c r="AH228" s="150">
        <f t="shared" si="78"/>
        <v>0</v>
      </c>
    </row>
    <row r="229" spans="1:35" ht="18.75" x14ac:dyDescent="0.25">
      <c r="A229" s="315"/>
      <c r="B229" s="299" t="s">
        <v>71</v>
      </c>
      <c r="C229" s="300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 t="shared" si="78"/>
        <v>0</v>
      </c>
    </row>
    <row r="230" spans="1:35" ht="18.75" x14ac:dyDescent="0.25">
      <c r="A230" s="315"/>
      <c r="B230" s="301" t="s">
        <v>115</v>
      </c>
      <c r="C230" s="302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 t="shared" si="78"/>
        <v>8000</v>
      </c>
    </row>
    <row r="231" spans="1:35" ht="18.75" x14ac:dyDescent="0.25">
      <c r="A231" s="315"/>
      <c r="B231" s="301" t="s">
        <v>125</v>
      </c>
      <c r="C231" s="302"/>
      <c r="D231" s="104"/>
      <c r="E231" s="104"/>
      <c r="F231" s="104">
        <f t="shared" ref="F231:G231" si="80">F230-F229</f>
        <v>400</v>
      </c>
      <c r="G231" s="104">
        <f t="shared" si="80"/>
        <v>400</v>
      </c>
      <c r="H231" s="104">
        <f t="shared" ref="H231:AE231" si="81">H230-H229</f>
        <v>400</v>
      </c>
      <c r="I231" s="104">
        <f t="shared" si="81"/>
        <v>400</v>
      </c>
      <c r="J231" s="104">
        <f t="shared" si="81"/>
        <v>400</v>
      </c>
      <c r="K231" s="104"/>
      <c r="L231" s="104"/>
      <c r="M231" s="104">
        <f t="shared" si="81"/>
        <v>400</v>
      </c>
      <c r="N231" s="104">
        <f t="shared" si="81"/>
        <v>400</v>
      </c>
      <c r="O231" s="104">
        <f t="shared" si="81"/>
        <v>400</v>
      </c>
      <c r="P231" s="104">
        <f t="shared" si="81"/>
        <v>400</v>
      </c>
      <c r="Q231" s="104">
        <f t="shared" si="81"/>
        <v>400</v>
      </c>
      <c r="R231" s="104"/>
      <c r="S231" s="104"/>
      <c r="T231" s="104">
        <f t="shared" si="81"/>
        <v>400</v>
      </c>
      <c r="U231" s="104">
        <f t="shared" si="81"/>
        <v>400</v>
      </c>
      <c r="V231" s="104">
        <f t="shared" si="81"/>
        <v>400</v>
      </c>
      <c r="W231" s="104">
        <f t="shared" si="81"/>
        <v>400</v>
      </c>
      <c r="X231" s="104">
        <f t="shared" si="81"/>
        <v>400</v>
      </c>
      <c r="Y231" s="104"/>
      <c r="Z231" s="104"/>
      <c r="AA231" s="104">
        <f t="shared" si="81"/>
        <v>400</v>
      </c>
      <c r="AB231" s="104">
        <f t="shared" si="81"/>
        <v>400</v>
      </c>
      <c r="AC231" s="104">
        <f t="shared" si="81"/>
        <v>400</v>
      </c>
      <c r="AD231" s="104">
        <f t="shared" si="81"/>
        <v>400</v>
      </c>
      <c r="AE231" s="104">
        <f t="shared" si="81"/>
        <v>400</v>
      </c>
      <c r="AF231" s="104"/>
      <c r="AG231" s="104"/>
      <c r="AH231" s="153">
        <f t="shared" si="78"/>
        <v>8000</v>
      </c>
    </row>
    <row r="232" spans="1:35" ht="18.75" x14ac:dyDescent="0.25">
      <c r="A232" s="315"/>
      <c r="B232" s="301" t="s">
        <v>197</v>
      </c>
      <c r="C232" s="302"/>
      <c r="D232" s="104"/>
      <c r="E232" s="104"/>
      <c r="F232" s="104">
        <f t="shared" ref="F232" si="82">F230-F228</f>
        <v>400</v>
      </c>
      <c r="G232" s="104">
        <f t="shared" ref="G232:AE232" si="83">G230-G228</f>
        <v>400</v>
      </c>
      <c r="H232" s="104">
        <f t="shared" si="83"/>
        <v>400</v>
      </c>
      <c r="I232" s="104">
        <f t="shared" si="83"/>
        <v>400</v>
      </c>
      <c r="J232" s="104">
        <f t="shared" si="83"/>
        <v>400</v>
      </c>
      <c r="K232" s="104"/>
      <c r="L232" s="104"/>
      <c r="M232" s="104">
        <f t="shared" si="83"/>
        <v>400</v>
      </c>
      <c r="N232" s="104">
        <f t="shared" si="83"/>
        <v>400</v>
      </c>
      <c r="O232" s="104">
        <f t="shared" si="83"/>
        <v>400</v>
      </c>
      <c r="P232" s="104">
        <f t="shared" si="83"/>
        <v>400</v>
      </c>
      <c r="Q232" s="104">
        <f t="shared" si="83"/>
        <v>400</v>
      </c>
      <c r="R232" s="104"/>
      <c r="S232" s="104"/>
      <c r="T232" s="104">
        <f t="shared" si="83"/>
        <v>400</v>
      </c>
      <c r="U232" s="104">
        <f t="shared" si="83"/>
        <v>400</v>
      </c>
      <c r="V232" s="104">
        <f t="shared" si="83"/>
        <v>400</v>
      </c>
      <c r="W232" s="104">
        <f t="shared" si="83"/>
        <v>400</v>
      </c>
      <c r="X232" s="104">
        <f t="shared" si="83"/>
        <v>400</v>
      </c>
      <c r="Y232" s="104"/>
      <c r="Z232" s="104"/>
      <c r="AA232" s="104">
        <f t="shared" si="83"/>
        <v>400</v>
      </c>
      <c r="AB232" s="104">
        <f t="shared" si="83"/>
        <v>400</v>
      </c>
      <c r="AC232" s="104">
        <f t="shared" si="83"/>
        <v>400</v>
      </c>
      <c r="AD232" s="104">
        <f t="shared" si="83"/>
        <v>400</v>
      </c>
      <c r="AE232" s="104">
        <f t="shared" si="83"/>
        <v>400</v>
      </c>
      <c r="AF232" s="104"/>
      <c r="AG232" s="104"/>
      <c r="AH232" s="153">
        <f t="shared" si="78"/>
        <v>8000</v>
      </c>
    </row>
    <row r="233" spans="1:35" ht="16.5" thickBot="1" x14ac:dyDescent="0.3">
      <c r="A233" s="315"/>
      <c r="B233" s="303" t="s">
        <v>116</v>
      </c>
      <c r="C233" s="304"/>
      <c r="D233" s="104"/>
      <c r="E233" s="104"/>
      <c r="F233" s="104">
        <f t="shared" ref="F233:G233" si="84">F214+F216+F218+F220+F222+F224</f>
        <v>0</v>
      </c>
      <c r="G233" s="104">
        <f t="shared" si="84"/>
        <v>0</v>
      </c>
      <c r="H233" s="104">
        <f t="shared" ref="H233:AE233" si="85">H214+H216+H218+H220+H222+H224</f>
        <v>0</v>
      </c>
      <c r="I233" s="104">
        <f t="shared" si="85"/>
        <v>0</v>
      </c>
      <c r="J233" s="104">
        <f t="shared" si="85"/>
        <v>0</v>
      </c>
      <c r="K233" s="104"/>
      <c r="L233" s="104"/>
      <c r="M233" s="104">
        <f t="shared" si="85"/>
        <v>0</v>
      </c>
      <c r="N233" s="104">
        <f t="shared" si="85"/>
        <v>0</v>
      </c>
      <c r="O233" s="104">
        <f t="shared" si="85"/>
        <v>0</v>
      </c>
      <c r="P233" s="104">
        <f t="shared" si="85"/>
        <v>0</v>
      </c>
      <c r="Q233" s="104">
        <f t="shared" si="85"/>
        <v>0</v>
      </c>
      <c r="R233" s="104"/>
      <c r="S233" s="104"/>
      <c r="T233" s="104">
        <f t="shared" si="85"/>
        <v>0</v>
      </c>
      <c r="U233" s="104">
        <f t="shared" si="85"/>
        <v>0</v>
      </c>
      <c r="V233" s="104">
        <f t="shared" si="85"/>
        <v>0</v>
      </c>
      <c r="W233" s="104">
        <f t="shared" si="85"/>
        <v>0</v>
      </c>
      <c r="X233" s="104">
        <f t="shared" si="85"/>
        <v>0</v>
      </c>
      <c r="Y233" s="104"/>
      <c r="Z233" s="104"/>
      <c r="AA233" s="104">
        <f t="shared" si="85"/>
        <v>0</v>
      </c>
      <c r="AB233" s="104">
        <f t="shared" si="85"/>
        <v>0</v>
      </c>
      <c r="AC233" s="104">
        <f t="shared" si="85"/>
        <v>0</v>
      </c>
      <c r="AD233" s="104">
        <f t="shared" si="85"/>
        <v>0</v>
      </c>
      <c r="AE233" s="104">
        <f t="shared" si="85"/>
        <v>0</v>
      </c>
      <c r="AF233" s="104"/>
      <c r="AG233" s="104"/>
      <c r="AH233" s="149">
        <f t="shared" si="78"/>
        <v>0</v>
      </c>
    </row>
    <row r="234" spans="1:35" ht="15.75" thickBot="1" x14ac:dyDescent="0.3">
      <c r="A234" s="316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166</v>
      </c>
    </row>
    <row r="235" spans="1:35" ht="16.5" thickBot="1" x14ac:dyDescent="0.3">
      <c r="A235" s="314" t="s">
        <v>157</v>
      </c>
      <c r="B235" s="310" t="s">
        <v>2</v>
      </c>
      <c r="C235" s="311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 t="shared" ref="AH235:AH256" si="86">SUM(D235:AG235)</f>
        <v>0</v>
      </c>
    </row>
    <row r="236" spans="1:35" ht="15.75" customHeight="1" x14ac:dyDescent="0.25">
      <c r="A236" s="315"/>
      <c r="B236" s="296" t="s">
        <v>198</v>
      </c>
      <c r="C236" s="99" t="s">
        <v>102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 t="shared" si="86"/>
        <v>0</v>
      </c>
    </row>
    <row r="237" spans="1:35" ht="15.75" x14ac:dyDescent="0.25">
      <c r="A237" s="315"/>
      <c r="B237" s="296"/>
      <c r="C237" s="99" t="s">
        <v>103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 t="shared" si="86"/>
        <v>0</v>
      </c>
    </row>
    <row r="238" spans="1:35" ht="15.75" x14ac:dyDescent="0.25">
      <c r="A238" s="315"/>
      <c r="B238" s="296"/>
      <c r="C238" s="99" t="s">
        <v>117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 t="shared" si="86"/>
        <v>0</v>
      </c>
    </row>
    <row r="239" spans="1:35" ht="15.75" x14ac:dyDescent="0.25">
      <c r="A239" s="315"/>
      <c r="B239" s="296"/>
      <c r="C239" s="99" t="s">
        <v>118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 t="shared" si="86"/>
        <v>0</v>
      </c>
    </row>
    <row r="240" spans="1:35" ht="15.75" x14ac:dyDescent="0.25">
      <c r="A240" s="315"/>
      <c r="B240" s="296"/>
      <c r="C240" s="99" t="s">
        <v>104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 t="shared" si="86"/>
        <v>0</v>
      </c>
    </row>
    <row r="241" spans="1:34" ht="15.75" x14ac:dyDescent="0.25">
      <c r="A241" s="315"/>
      <c r="B241" s="296"/>
      <c r="C241" s="99" t="s">
        <v>105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 t="shared" si="86"/>
        <v>0</v>
      </c>
    </row>
    <row r="242" spans="1:34" ht="15.75" x14ac:dyDescent="0.25">
      <c r="A242" s="315"/>
      <c r="B242" s="296"/>
      <c r="C242" s="99" t="s">
        <v>106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 t="shared" si="86"/>
        <v>0</v>
      </c>
    </row>
    <row r="243" spans="1:34" ht="15.75" x14ac:dyDescent="0.25">
      <c r="A243" s="315"/>
      <c r="B243" s="296"/>
      <c r="C243" s="99" t="s">
        <v>107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 t="shared" si="86"/>
        <v>0</v>
      </c>
    </row>
    <row r="244" spans="1:34" ht="15.75" x14ac:dyDescent="0.25">
      <c r="A244" s="315"/>
      <c r="B244" s="296"/>
      <c r="C244" s="99" t="s">
        <v>108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 t="shared" si="86"/>
        <v>0</v>
      </c>
    </row>
    <row r="245" spans="1:34" ht="15.75" x14ac:dyDescent="0.25">
      <c r="A245" s="315"/>
      <c r="B245" s="296"/>
      <c r="C245" s="99" t="s">
        <v>109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 t="shared" si="86"/>
        <v>0</v>
      </c>
    </row>
    <row r="246" spans="1:34" ht="15.75" x14ac:dyDescent="0.25">
      <c r="A246" s="315"/>
      <c r="B246" s="296"/>
      <c r="C246" s="99" t="s">
        <v>110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 t="shared" si="86"/>
        <v>0</v>
      </c>
    </row>
    <row r="247" spans="1:34" ht="15.75" x14ac:dyDescent="0.25">
      <c r="A247" s="315"/>
      <c r="B247" s="296"/>
      <c r="C247" s="99" t="s">
        <v>111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 t="shared" si="86"/>
        <v>0</v>
      </c>
    </row>
    <row r="248" spans="1:34" ht="15.75" x14ac:dyDescent="0.25">
      <c r="A248" s="315"/>
      <c r="B248" s="296"/>
      <c r="C248" s="99" t="s">
        <v>112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 t="shared" si="86"/>
        <v>0</v>
      </c>
    </row>
    <row r="249" spans="1:34" ht="15.75" x14ac:dyDescent="0.25">
      <c r="A249" s="315"/>
      <c r="B249" s="296"/>
      <c r="C249" s="99" t="s">
        <v>113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 t="shared" si="86"/>
        <v>0</v>
      </c>
    </row>
    <row r="250" spans="1:34" ht="16.5" thickBot="1" x14ac:dyDescent="0.3">
      <c r="A250" s="315"/>
      <c r="B250" s="296"/>
      <c r="C250" s="100" t="s">
        <v>114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 t="shared" si="86"/>
        <v>0</v>
      </c>
    </row>
    <row r="251" spans="1:34" ht="18.75" x14ac:dyDescent="0.25">
      <c r="A251" s="315"/>
      <c r="B251" s="297" t="s">
        <v>72</v>
      </c>
      <c r="C251" s="298"/>
      <c r="D251" s="271">
        <f>SUM(D236:D247,D250)</f>
        <v>0</v>
      </c>
      <c r="E251" s="271">
        <f t="shared" ref="E251:AG251" si="87">SUM(E236:E247,E250)</f>
        <v>0</v>
      </c>
      <c r="F251" s="271">
        <f t="shared" si="87"/>
        <v>0</v>
      </c>
      <c r="G251" s="271">
        <f t="shared" si="87"/>
        <v>0</v>
      </c>
      <c r="H251" s="271">
        <f t="shared" si="87"/>
        <v>0</v>
      </c>
      <c r="I251" s="271">
        <f t="shared" si="87"/>
        <v>0</v>
      </c>
      <c r="J251" s="271">
        <f t="shared" si="87"/>
        <v>0</v>
      </c>
      <c r="K251" s="271">
        <f t="shared" si="87"/>
        <v>0</v>
      </c>
      <c r="L251" s="271">
        <f t="shared" si="87"/>
        <v>0</v>
      </c>
      <c r="M251" s="271">
        <f t="shared" si="87"/>
        <v>0</v>
      </c>
      <c r="N251" s="271">
        <f t="shared" si="87"/>
        <v>0</v>
      </c>
      <c r="O251" s="271">
        <f t="shared" si="87"/>
        <v>0</v>
      </c>
      <c r="P251" s="271">
        <f t="shared" si="87"/>
        <v>0</v>
      </c>
      <c r="Q251" s="271">
        <f t="shared" si="87"/>
        <v>0</v>
      </c>
      <c r="R251" s="271">
        <f t="shared" si="87"/>
        <v>0</v>
      </c>
      <c r="S251" s="271">
        <f t="shared" si="87"/>
        <v>0</v>
      </c>
      <c r="T251" s="271">
        <f t="shared" si="87"/>
        <v>0</v>
      </c>
      <c r="U251" s="271">
        <f t="shared" si="87"/>
        <v>0</v>
      </c>
      <c r="V251" s="271">
        <f t="shared" si="87"/>
        <v>0</v>
      </c>
      <c r="W251" s="271">
        <f t="shared" si="87"/>
        <v>0</v>
      </c>
      <c r="X251" s="271">
        <f t="shared" si="87"/>
        <v>0</v>
      </c>
      <c r="Y251" s="271">
        <f t="shared" si="87"/>
        <v>0</v>
      </c>
      <c r="Z251" s="271">
        <f t="shared" si="87"/>
        <v>0</v>
      </c>
      <c r="AA251" s="271">
        <f t="shared" si="87"/>
        <v>0</v>
      </c>
      <c r="AB251" s="271">
        <f t="shared" si="87"/>
        <v>0</v>
      </c>
      <c r="AC251" s="271">
        <f t="shared" si="87"/>
        <v>0</v>
      </c>
      <c r="AD251" s="271">
        <f t="shared" si="87"/>
        <v>0</v>
      </c>
      <c r="AE251" s="271">
        <f t="shared" si="87"/>
        <v>0</v>
      </c>
      <c r="AF251" s="271">
        <f t="shared" si="87"/>
        <v>0</v>
      </c>
      <c r="AG251" s="271">
        <f t="shared" si="87"/>
        <v>0</v>
      </c>
      <c r="AH251" s="150">
        <f t="shared" si="86"/>
        <v>0</v>
      </c>
    </row>
    <row r="252" spans="1:34" ht="18.75" x14ac:dyDescent="0.25">
      <c r="A252" s="315"/>
      <c r="B252" s="299" t="s">
        <v>71</v>
      </c>
      <c r="C252" s="300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 t="shared" si="86"/>
        <v>0</v>
      </c>
    </row>
    <row r="253" spans="1:34" ht="18.75" x14ac:dyDescent="0.25">
      <c r="A253" s="315"/>
      <c r="B253" s="301" t="s">
        <v>115</v>
      </c>
      <c r="C253" s="302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 t="shared" si="86"/>
        <v>8000</v>
      </c>
    </row>
    <row r="254" spans="1:34" ht="18.75" x14ac:dyDescent="0.25">
      <c r="A254" s="315"/>
      <c r="B254" s="301" t="s">
        <v>125</v>
      </c>
      <c r="C254" s="302"/>
      <c r="D254" s="104"/>
      <c r="E254" s="104"/>
      <c r="F254" s="104">
        <f t="shared" ref="F254:G254" si="88">F253-F252</f>
        <v>400</v>
      </c>
      <c r="G254" s="104">
        <f t="shared" si="88"/>
        <v>400</v>
      </c>
      <c r="H254" s="104">
        <f t="shared" ref="H254:AE254" si="89">H253-H252</f>
        <v>400</v>
      </c>
      <c r="I254" s="104">
        <f t="shared" si="89"/>
        <v>400</v>
      </c>
      <c r="J254" s="104">
        <f t="shared" si="89"/>
        <v>400</v>
      </c>
      <c r="K254" s="104"/>
      <c r="L254" s="104"/>
      <c r="M254" s="104">
        <f t="shared" si="89"/>
        <v>400</v>
      </c>
      <c r="N254" s="104">
        <f t="shared" si="89"/>
        <v>400</v>
      </c>
      <c r="O254" s="104">
        <f t="shared" si="89"/>
        <v>400</v>
      </c>
      <c r="P254" s="104">
        <f t="shared" si="89"/>
        <v>400</v>
      </c>
      <c r="Q254" s="104">
        <f t="shared" si="89"/>
        <v>400</v>
      </c>
      <c r="R254" s="104"/>
      <c r="S254" s="104"/>
      <c r="T254" s="104">
        <f t="shared" si="89"/>
        <v>400</v>
      </c>
      <c r="U254" s="104">
        <f t="shared" si="89"/>
        <v>400</v>
      </c>
      <c r="V254" s="104">
        <f t="shared" si="89"/>
        <v>400</v>
      </c>
      <c r="W254" s="104">
        <f t="shared" si="89"/>
        <v>400</v>
      </c>
      <c r="X254" s="104">
        <f t="shared" si="89"/>
        <v>400</v>
      </c>
      <c r="Y254" s="104"/>
      <c r="Z254" s="104"/>
      <c r="AA254" s="104">
        <f t="shared" si="89"/>
        <v>400</v>
      </c>
      <c r="AB254" s="104">
        <f t="shared" si="89"/>
        <v>400</v>
      </c>
      <c r="AC254" s="104">
        <f t="shared" si="89"/>
        <v>400</v>
      </c>
      <c r="AD254" s="104">
        <f t="shared" si="89"/>
        <v>400</v>
      </c>
      <c r="AE254" s="104">
        <f t="shared" si="89"/>
        <v>400</v>
      </c>
      <c r="AF254" s="104"/>
      <c r="AG254" s="104"/>
      <c r="AH254" s="153">
        <f t="shared" si="86"/>
        <v>8000</v>
      </c>
    </row>
    <row r="255" spans="1:34" ht="18.75" x14ac:dyDescent="0.25">
      <c r="A255" s="315"/>
      <c r="B255" s="301" t="s">
        <v>197</v>
      </c>
      <c r="C255" s="302"/>
      <c r="D255" s="104"/>
      <c r="E255" s="104"/>
      <c r="F255" s="104">
        <f t="shared" ref="F255:G255" si="90">F253-F251</f>
        <v>400</v>
      </c>
      <c r="G255" s="104">
        <f t="shared" si="90"/>
        <v>400</v>
      </c>
      <c r="H255" s="104">
        <f t="shared" ref="H255:AE255" si="91">H253-H251</f>
        <v>400</v>
      </c>
      <c r="I255" s="104">
        <f t="shared" si="91"/>
        <v>400</v>
      </c>
      <c r="J255" s="104">
        <f t="shared" si="91"/>
        <v>400</v>
      </c>
      <c r="K255" s="104"/>
      <c r="L255" s="104"/>
      <c r="M255" s="104">
        <f t="shared" si="91"/>
        <v>400</v>
      </c>
      <c r="N255" s="104">
        <f t="shared" si="91"/>
        <v>400</v>
      </c>
      <c r="O255" s="104">
        <f t="shared" si="91"/>
        <v>400</v>
      </c>
      <c r="P255" s="104">
        <f t="shared" si="91"/>
        <v>400</v>
      </c>
      <c r="Q255" s="104">
        <f t="shared" si="91"/>
        <v>400</v>
      </c>
      <c r="R255" s="104"/>
      <c r="S255" s="104"/>
      <c r="T255" s="104">
        <f t="shared" si="91"/>
        <v>400</v>
      </c>
      <c r="U255" s="104">
        <f t="shared" si="91"/>
        <v>400</v>
      </c>
      <c r="V255" s="104">
        <f t="shared" si="91"/>
        <v>400</v>
      </c>
      <c r="W255" s="104">
        <f t="shared" si="91"/>
        <v>400</v>
      </c>
      <c r="X255" s="104">
        <f t="shared" si="91"/>
        <v>400</v>
      </c>
      <c r="Y255" s="104"/>
      <c r="Z255" s="104"/>
      <c r="AA255" s="104">
        <f t="shared" si="91"/>
        <v>400</v>
      </c>
      <c r="AB255" s="104">
        <f t="shared" si="91"/>
        <v>400</v>
      </c>
      <c r="AC255" s="104">
        <f t="shared" si="91"/>
        <v>400</v>
      </c>
      <c r="AD255" s="104">
        <f t="shared" si="91"/>
        <v>400</v>
      </c>
      <c r="AE255" s="104">
        <f t="shared" si="91"/>
        <v>400</v>
      </c>
      <c r="AF255" s="104"/>
      <c r="AG255" s="104"/>
      <c r="AH255" s="153">
        <f t="shared" si="86"/>
        <v>8000</v>
      </c>
    </row>
    <row r="256" spans="1:34" ht="16.5" thickBot="1" x14ac:dyDescent="0.3">
      <c r="A256" s="315"/>
      <c r="B256" s="303" t="s">
        <v>116</v>
      </c>
      <c r="C256" s="304"/>
      <c r="D256" s="104"/>
      <c r="E256" s="104"/>
      <c r="F256" s="104">
        <f t="shared" ref="F256:G256" si="92">F237+F239+F241+F243+F245+F247</f>
        <v>0</v>
      </c>
      <c r="G256" s="104">
        <f t="shared" si="92"/>
        <v>0</v>
      </c>
      <c r="H256" s="104">
        <f t="shared" ref="H256:AE256" si="93">H237+H239+H241+H243+H245+H247</f>
        <v>0</v>
      </c>
      <c r="I256" s="104">
        <f t="shared" si="93"/>
        <v>0</v>
      </c>
      <c r="J256" s="104">
        <f t="shared" si="93"/>
        <v>0</v>
      </c>
      <c r="K256" s="104"/>
      <c r="L256" s="104"/>
      <c r="M256" s="104">
        <f t="shared" si="93"/>
        <v>0</v>
      </c>
      <c r="N256" s="104">
        <f t="shared" si="93"/>
        <v>0</v>
      </c>
      <c r="O256" s="104">
        <f t="shared" si="93"/>
        <v>0</v>
      </c>
      <c r="P256" s="104">
        <f t="shared" si="93"/>
        <v>0</v>
      </c>
      <c r="Q256" s="104">
        <f t="shared" si="93"/>
        <v>0</v>
      </c>
      <c r="R256" s="104"/>
      <c r="S256" s="104"/>
      <c r="T256" s="104">
        <f t="shared" si="93"/>
        <v>0</v>
      </c>
      <c r="U256" s="104">
        <f t="shared" si="93"/>
        <v>0</v>
      </c>
      <c r="V256" s="104">
        <f t="shared" si="93"/>
        <v>0</v>
      </c>
      <c r="W256" s="104">
        <f t="shared" si="93"/>
        <v>0</v>
      </c>
      <c r="X256" s="104">
        <f t="shared" si="93"/>
        <v>0</v>
      </c>
      <c r="Y256" s="104"/>
      <c r="Z256" s="104"/>
      <c r="AA256" s="104">
        <f t="shared" si="93"/>
        <v>0</v>
      </c>
      <c r="AB256" s="104">
        <f t="shared" si="93"/>
        <v>0</v>
      </c>
      <c r="AC256" s="104">
        <f t="shared" si="93"/>
        <v>0</v>
      </c>
      <c r="AD256" s="104">
        <f t="shared" si="93"/>
        <v>0</v>
      </c>
      <c r="AE256" s="104">
        <f t="shared" si="93"/>
        <v>0</v>
      </c>
      <c r="AF256" s="104"/>
      <c r="AG256" s="104"/>
      <c r="AH256" s="149">
        <f t="shared" si="86"/>
        <v>0</v>
      </c>
    </row>
    <row r="257" spans="1:35" ht="15.75" thickBot="1" x14ac:dyDescent="0.3">
      <c r="A257" s="316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166</v>
      </c>
    </row>
    <row r="258" spans="1:35" ht="16.5" thickBot="1" x14ac:dyDescent="0.3">
      <c r="A258" s="314" t="s">
        <v>158</v>
      </c>
      <c r="B258" s="310" t="s">
        <v>2</v>
      </c>
      <c r="C258" s="311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 t="shared" ref="AH258:AH279" si="94">SUM(D258:AG258)</f>
        <v>0</v>
      </c>
    </row>
    <row r="259" spans="1:35" ht="15.75" customHeight="1" x14ac:dyDescent="0.25">
      <c r="A259" s="315"/>
      <c r="B259" s="296" t="s">
        <v>198</v>
      </c>
      <c r="C259" s="99" t="s">
        <v>102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 t="shared" si="94"/>
        <v>0</v>
      </c>
    </row>
    <row r="260" spans="1:35" ht="15.75" x14ac:dyDescent="0.25">
      <c r="A260" s="315"/>
      <c r="B260" s="296"/>
      <c r="C260" s="99" t="s">
        <v>103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 t="shared" si="94"/>
        <v>0</v>
      </c>
    </row>
    <row r="261" spans="1:35" ht="15.75" x14ac:dyDescent="0.25">
      <c r="A261" s="315"/>
      <c r="B261" s="296"/>
      <c r="C261" s="99" t="s">
        <v>117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 t="shared" si="94"/>
        <v>0</v>
      </c>
    </row>
    <row r="262" spans="1:35" ht="15.75" x14ac:dyDescent="0.25">
      <c r="A262" s="315"/>
      <c r="B262" s="296"/>
      <c r="C262" s="99" t="s">
        <v>118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 t="shared" si="94"/>
        <v>0</v>
      </c>
    </row>
    <row r="263" spans="1:35" ht="15.75" x14ac:dyDescent="0.25">
      <c r="A263" s="315"/>
      <c r="B263" s="296"/>
      <c r="C263" s="99" t="s">
        <v>104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 t="shared" si="94"/>
        <v>0</v>
      </c>
    </row>
    <row r="264" spans="1:35" ht="15.75" x14ac:dyDescent="0.25">
      <c r="A264" s="315"/>
      <c r="B264" s="296"/>
      <c r="C264" s="99" t="s">
        <v>105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 t="shared" si="94"/>
        <v>0</v>
      </c>
    </row>
    <row r="265" spans="1:35" ht="15.75" x14ac:dyDescent="0.25">
      <c r="A265" s="315"/>
      <c r="B265" s="296"/>
      <c r="C265" s="99" t="s">
        <v>106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 t="shared" si="94"/>
        <v>0</v>
      </c>
    </row>
    <row r="266" spans="1:35" ht="15.75" x14ac:dyDescent="0.25">
      <c r="A266" s="315"/>
      <c r="B266" s="296"/>
      <c r="C266" s="99" t="s">
        <v>107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 t="shared" si="94"/>
        <v>0</v>
      </c>
    </row>
    <row r="267" spans="1:35" ht="15.75" x14ac:dyDescent="0.25">
      <c r="A267" s="315"/>
      <c r="B267" s="296"/>
      <c r="C267" s="99" t="s">
        <v>108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 t="shared" si="94"/>
        <v>0</v>
      </c>
    </row>
    <row r="268" spans="1:35" ht="15.75" x14ac:dyDescent="0.25">
      <c r="A268" s="315"/>
      <c r="B268" s="296"/>
      <c r="C268" s="99" t="s">
        <v>109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 t="shared" si="94"/>
        <v>0</v>
      </c>
    </row>
    <row r="269" spans="1:35" ht="15.75" x14ac:dyDescent="0.25">
      <c r="A269" s="315"/>
      <c r="B269" s="296"/>
      <c r="C269" s="99" t="s">
        <v>110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 t="shared" si="94"/>
        <v>0</v>
      </c>
    </row>
    <row r="270" spans="1:35" ht="15.75" x14ac:dyDescent="0.25">
      <c r="A270" s="315"/>
      <c r="B270" s="296"/>
      <c r="C270" s="99" t="s">
        <v>111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 t="shared" si="94"/>
        <v>0</v>
      </c>
    </row>
    <row r="271" spans="1:35" ht="15.75" x14ac:dyDescent="0.25">
      <c r="A271" s="315"/>
      <c r="B271" s="296"/>
      <c r="C271" s="99" t="s">
        <v>112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 t="shared" si="94"/>
        <v>0</v>
      </c>
    </row>
    <row r="272" spans="1:35" ht="15.75" x14ac:dyDescent="0.25">
      <c r="A272" s="315"/>
      <c r="B272" s="296"/>
      <c r="C272" s="99" t="s">
        <v>113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 t="shared" si="94"/>
        <v>0</v>
      </c>
    </row>
    <row r="273" spans="1:35" ht="16.5" thickBot="1" x14ac:dyDescent="0.3">
      <c r="A273" s="315"/>
      <c r="B273" s="296"/>
      <c r="C273" s="100" t="s">
        <v>114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 t="shared" si="94"/>
        <v>0</v>
      </c>
    </row>
    <row r="274" spans="1:35" ht="18.75" x14ac:dyDescent="0.25">
      <c r="A274" s="315"/>
      <c r="B274" s="297" t="s">
        <v>72</v>
      </c>
      <c r="C274" s="298"/>
      <c r="D274" s="271">
        <f>SUM(D259:D270,D273)</f>
        <v>0</v>
      </c>
      <c r="E274" s="271">
        <f t="shared" ref="E274:AG274" si="95">SUM(E259:E270,E273)</f>
        <v>0</v>
      </c>
      <c r="F274" s="271">
        <f t="shared" si="95"/>
        <v>0</v>
      </c>
      <c r="G274" s="271">
        <f t="shared" si="95"/>
        <v>0</v>
      </c>
      <c r="H274" s="271">
        <f t="shared" si="95"/>
        <v>0</v>
      </c>
      <c r="I274" s="271">
        <f t="shared" si="95"/>
        <v>0</v>
      </c>
      <c r="J274" s="271">
        <f t="shared" si="95"/>
        <v>0</v>
      </c>
      <c r="K274" s="271">
        <f t="shared" si="95"/>
        <v>0</v>
      </c>
      <c r="L274" s="271">
        <f t="shared" si="95"/>
        <v>0</v>
      </c>
      <c r="M274" s="271">
        <f t="shared" si="95"/>
        <v>0</v>
      </c>
      <c r="N274" s="271">
        <f t="shared" si="95"/>
        <v>0</v>
      </c>
      <c r="O274" s="271">
        <f t="shared" si="95"/>
        <v>0</v>
      </c>
      <c r="P274" s="271">
        <f t="shared" si="95"/>
        <v>0</v>
      </c>
      <c r="Q274" s="271">
        <f t="shared" si="95"/>
        <v>0</v>
      </c>
      <c r="R274" s="271">
        <f t="shared" si="95"/>
        <v>0</v>
      </c>
      <c r="S274" s="271">
        <f t="shared" si="95"/>
        <v>0</v>
      </c>
      <c r="T274" s="271">
        <f t="shared" si="95"/>
        <v>0</v>
      </c>
      <c r="U274" s="271">
        <f t="shared" si="95"/>
        <v>0</v>
      </c>
      <c r="V274" s="271">
        <f t="shared" si="95"/>
        <v>0</v>
      </c>
      <c r="W274" s="271">
        <f t="shared" si="95"/>
        <v>0</v>
      </c>
      <c r="X274" s="271">
        <f t="shared" si="95"/>
        <v>0</v>
      </c>
      <c r="Y274" s="271">
        <f t="shared" si="95"/>
        <v>0</v>
      </c>
      <c r="Z274" s="271">
        <f t="shared" si="95"/>
        <v>0</v>
      </c>
      <c r="AA274" s="271">
        <f t="shared" si="95"/>
        <v>0</v>
      </c>
      <c r="AB274" s="271">
        <f t="shared" si="95"/>
        <v>0</v>
      </c>
      <c r="AC274" s="271">
        <f t="shared" si="95"/>
        <v>0</v>
      </c>
      <c r="AD274" s="271">
        <f t="shared" si="95"/>
        <v>0</v>
      </c>
      <c r="AE274" s="271">
        <f t="shared" si="95"/>
        <v>0</v>
      </c>
      <c r="AF274" s="271">
        <f t="shared" si="95"/>
        <v>0</v>
      </c>
      <c r="AG274" s="271">
        <f t="shared" si="95"/>
        <v>0</v>
      </c>
      <c r="AH274" s="150">
        <f t="shared" si="94"/>
        <v>0</v>
      </c>
    </row>
    <row r="275" spans="1:35" ht="18.75" x14ac:dyDescent="0.25">
      <c r="A275" s="315"/>
      <c r="B275" s="299" t="s">
        <v>71</v>
      </c>
      <c r="C275" s="300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 t="shared" si="94"/>
        <v>0</v>
      </c>
    </row>
    <row r="276" spans="1:35" ht="18.75" x14ac:dyDescent="0.25">
      <c r="A276" s="315"/>
      <c r="B276" s="301" t="s">
        <v>115</v>
      </c>
      <c r="C276" s="302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 t="shared" si="94"/>
        <v>8000</v>
      </c>
    </row>
    <row r="277" spans="1:35" ht="18.75" x14ac:dyDescent="0.25">
      <c r="A277" s="315"/>
      <c r="B277" s="301" t="s">
        <v>125</v>
      </c>
      <c r="C277" s="302"/>
      <c r="D277" s="104"/>
      <c r="E277" s="104"/>
      <c r="F277" s="104">
        <f t="shared" ref="F277:G277" si="96">F276-F275</f>
        <v>400</v>
      </c>
      <c r="G277" s="104">
        <f t="shared" si="96"/>
        <v>400</v>
      </c>
      <c r="H277" s="104">
        <f t="shared" ref="H277:AE277" si="97">H276-H275</f>
        <v>400</v>
      </c>
      <c r="I277" s="104">
        <f t="shared" si="97"/>
        <v>400</v>
      </c>
      <c r="J277" s="104">
        <f t="shared" si="97"/>
        <v>400</v>
      </c>
      <c r="K277" s="104"/>
      <c r="L277" s="104"/>
      <c r="M277" s="104">
        <f t="shared" si="97"/>
        <v>400</v>
      </c>
      <c r="N277" s="104">
        <f t="shared" si="97"/>
        <v>400</v>
      </c>
      <c r="O277" s="104">
        <f t="shared" si="97"/>
        <v>400</v>
      </c>
      <c r="P277" s="104">
        <f t="shared" si="97"/>
        <v>400</v>
      </c>
      <c r="Q277" s="104">
        <f t="shared" si="97"/>
        <v>400</v>
      </c>
      <c r="R277" s="104"/>
      <c r="S277" s="104"/>
      <c r="T277" s="104">
        <f t="shared" si="97"/>
        <v>400</v>
      </c>
      <c r="U277" s="104">
        <f t="shared" si="97"/>
        <v>400</v>
      </c>
      <c r="V277" s="104">
        <f t="shared" si="97"/>
        <v>400</v>
      </c>
      <c r="W277" s="104">
        <f t="shared" si="97"/>
        <v>400</v>
      </c>
      <c r="X277" s="104">
        <f t="shared" si="97"/>
        <v>400</v>
      </c>
      <c r="Y277" s="104"/>
      <c r="Z277" s="104"/>
      <c r="AA277" s="104">
        <f t="shared" si="97"/>
        <v>400</v>
      </c>
      <c r="AB277" s="104">
        <f t="shared" si="97"/>
        <v>400</v>
      </c>
      <c r="AC277" s="104">
        <f t="shared" si="97"/>
        <v>400</v>
      </c>
      <c r="AD277" s="104">
        <f t="shared" si="97"/>
        <v>400</v>
      </c>
      <c r="AE277" s="104">
        <f t="shared" si="97"/>
        <v>400</v>
      </c>
      <c r="AF277" s="104"/>
      <c r="AG277" s="104"/>
      <c r="AH277" s="153">
        <f t="shared" si="94"/>
        <v>8000</v>
      </c>
    </row>
    <row r="278" spans="1:35" ht="18.75" x14ac:dyDescent="0.25">
      <c r="A278" s="315"/>
      <c r="B278" s="301" t="s">
        <v>197</v>
      </c>
      <c r="C278" s="302"/>
      <c r="D278" s="104"/>
      <c r="E278" s="104"/>
      <c r="F278" s="104">
        <f t="shared" ref="F278" si="98">F276-F274</f>
        <v>400</v>
      </c>
      <c r="G278" s="104">
        <f t="shared" ref="G278:AE278" si="99">G276-G274</f>
        <v>400</v>
      </c>
      <c r="H278" s="104">
        <f t="shared" si="99"/>
        <v>400</v>
      </c>
      <c r="I278" s="104">
        <f t="shared" si="99"/>
        <v>400</v>
      </c>
      <c r="J278" s="104">
        <f t="shared" si="99"/>
        <v>400</v>
      </c>
      <c r="K278" s="104"/>
      <c r="L278" s="104"/>
      <c r="M278" s="104">
        <f t="shared" si="99"/>
        <v>400</v>
      </c>
      <c r="N278" s="104">
        <f t="shared" si="99"/>
        <v>400</v>
      </c>
      <c r="O278" s="104">
        <f t="shared" si="99"/>
        <v>400</v>
      </c>
      <c r="P278" s="104">
        <f t="shared" si="99"/>
        <v>400</v>
      </c>
      <c r="Q278" s="104">
        <f t="shared" si="99"/>
        <v>400</v>
      </c>
      <c r="R278" s="104"/>
      <c r="S278" s="104"/>
      <c r="T278" s="104">
        <f t="shared" si="99"/>
        <v>400</v>
      </c>
      <c r="U278" s="104">
        <f t="shared" si="99"/>
        <v>400</v>
      </c>
      <c r="V278" s="104">
        <f t="shared" si="99"/>
        <v>400</v>
      </c>
      <c r="W278" s="104">
        <f t="shared" si="99"/>
        <v>400</v>
      </c>
      <c r="X278" s="104">
        <f t="shared" si="99"/>
        <v>400</v>
      </c>
      <c r="Y278" s="104"/>
      <c r="Z278" s="104"/>
      <c r="AA278" s="104">
        <f t="shared" si="99"/>
        <v>400</v>
      </c>
      <c r="AB278" s="104">
        <f t="shared" si="99"/>
        <v>400</v>
      </c>
      <c r="AC278" s="104">
        <f t="shared" si="99"/>
        <v>400</v>
      </c>
      <c r="AD278" s="104">
        <f t="shared" si="99"/>
        <v>400</v>
      </c>
      <c r="AE278" s="104">
        <f t="shared" si="99"/>
        <v>400</v>
      </c>
      <c r="AF278" s="104"/>
      <c r="AG278" s="104"/>
      <c r="AH278" s="153">
        <f t="shared" si="94"/>
        <v>8000</v>
      </c>
    </row>
    <row r="279" spans="1:35" ht="16.5" thickBot="1" x14ac:dyDescent="0.3">
      <c r="A279" s="315"/>
      <c r="B279" s="303" t="s">
        <v>116</v>
      </c>
      <c r="C279" s="304"/>
      <c r="D279" s="104"/>
      <c r="E279" s="104"/>
      <c r="F279" s="104">
        <f t="shared" ref="F279:G279" si="100">F260+F262+F264+F266+F268+F270</f>
        <v>0</v>
      </c>
      <c r="G279" s="104">
        <f t="shared" si="100"/>
        <v>0</v>
      </c>
      <c r="H279" s="104">
        <f t="shared" ref="H279:AE279" si="101">H260+H262+H264+H266+H268+H270</f>
        <v>0</v>
      </c>
      <c r="I279" s="104">
        <f t="shared" si="101"/>
        <v>0</v>
      </c>
      <c r="J279" s="104">
        <f t="shared" si="101"/>
        <v>0</v>
      </c>
      <c r="K279" s="104"/>
      <c r="L279" s="104"/>
      <c r="M279" s="104">
        <f t="shared" si="101"/>
        <v>0</v>
      </c>
      <c r="N279" s="104">
        <f t="shared" si="101"/>
        <v>0</v>
      </c>
      <c r="O279" s="104">
        <f t="shared" si="101"/>
        <v>0</v>
      </c>
      <c r="P279" s="104">
        <f t="shared" si="101"/>
        <v>0</v>
      </c>
      <c r="Q279" s="104">
        <f t="shared" si="101"/>
        <v>0</v>
      </c>
      <c r="R279" s="104"/>
      <c r="S279" s="104"/>
      <c r="T279" s="104">
        <f t="shared" si="101"/>
        <v>0</v>
      </c>
      <c r="U279" s="104">
        <f t="shared" si="101"/>
        <v>0</v>
      </c>
      <c r="V279" s="104">
        <f t="shared" si="101"/>
        <v>0</v>
      </c>
      <c r="W279" s="104">
        <f t="shared" si="101"/>
        <v>0</v>
      </c>
      <c r="X279" s="104">
        <f t="shared" si="101"/>
        <v>0</v>
      </c>
      <c r="Y279" s="104"/>
      <c r="Z279" s="104"/>
      <c r="AA279" s="104">
        <f t="shared" si="101"/>
        <v>0</v>
      </c>
      <c r="AB279" s="104">
        <f t="shared" si="101"/>
        <v>0</v>
      </c>
      <c r="AC279" s="104">
        <f t="shared" si="101"/>
        <v>0</v>
      </c>
      <c r="AD279" s="104">
        <f t="shared" si="101"/>
        <v>0</v>
      </c>
      <c r="AE279" s="104">
        <f t="shared" si="101"/>
        <v>0</v>
      </c>
      <c r="AF279" s="104"/>
      <c r="AG279" s="104"/>
      <c r="AH279" s="149">
        <f t="shared" si="94"/>
        <v>0</v>
      </c>
    </row>
    <row r="280" spans="1:35" ht="15.75" thickBot="1" x14ac:dyDescent="0.3">
      <c r="A280" s="316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166</v>
      </c>
    </row>
    <row r="281" spans="1:35" ht="16.5" thickBot="1" x14ac:dyDescent="0.3">
      <c r="A281" s="314" t="s">
        <v>159</v>
      </c>
      <c r="B281" s="310" t="s">
        <v>2</v>
      </c>
      <c r="C281" s="311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 t="shared" ref="AH281:AH302" si="102">SUM(D281:AG281)</f>
        <v>0</v>
      </c>
    </row>
    <row r="282" spans="1:35" ht="15.75" customHeight="1" x14ac:dyDescent="0.25">
      <c r="A282" s="315"/>
      <c r="B282" s="296" t="s">
        <v>198</v>
      </c>
      <c r="C282" s="99" t="s">
        <v>102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 t="shared" si="102"/>
        <v>0</v>
      </c>
    </row>
    <row r="283" spans="1:35" ht="15.75" x14ac:dyDescent="0.25">
      <c r="A283" s="315"/>
      <c r="B283" s="296"/>
      <c r="C283" s="99" t="s">
        <v>103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 t="shared" si="102"/>
        <v>0</v>
      </c>
    </row>
    <row r="284" spans="1:35" ht="15.75" x14ac:dyDescent="0.25">
      <c r="A284" s="315"/>
      <c r="B284" s="296"/>
      <c r="C284" s="99" t="s">
        <v>117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 t="shared" si="102"/>
        <v>0</v>
      </c>
    </row>
    <row r="285" spans="1:35" ht="15.75" x14ac:dyDescent="0.25">
      <c r="A285" s="315"/>
      <c r="B285" s="296"/>
      <c r="C285" s="99" t="s">
        <v>118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 t="shared" si="102"/>
        <v>0</v>
      </c>
    </row>
    <row r="286" spans="1:35" ht="15.75" x14ac:dyDescent="0.25">
      <c r="A286" s="315"/>
      <c r="B286" s="296"/>
      <c r="C286" s="99" t="s">
        <v>104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 t="shared" si="102"/>
        <v>0</v>
      </c>
    </row>
    <row r="287" spans="1:35" ht="15.75" x14ac:dyDescent="0.25">
      <c r="A287" s="315"/>
      <c r="B287" s="296"/>
      <c r="C287" s="99" t="s">
        <v>105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 t="shared" si="102"/>
        <v>0</v>
      </c>
    </row>
    <row r="288" spans="1:35" ht="15.75" x14ac:dyDescent="0.25">
      <c r="A288" s="315"/>
      <c r="B288" s="296"/>
      <c r="C288" s="99" t="s">
        <v>106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 t="shared" si="102"/>
        <v>0</v>
      </c>
    </row>
    <row r="289" spans="1:35" ht="15.75" x14ac:dyDescent="0.25">
      <c r="A289" s="315"/>
      <c r="B289" s="296"/>
      <c r="C289" s="99" t="s">
        <v>107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 t="shared" si="102"/>
        <v>0</v>
      </c>
    </row>
    <row r="290" spans="1:35" ht="15.75" x14ac:dyDescent="0.25">
      <c r="A290" s="315"/>
      <c r="B290" s="296"/>
      <c r="C290" s="99" t="s">
        <v>108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 t="shared" si="102"/>
        <v>0</v>
      </c>
    </row>
    <row r="291" spans="1:35" ht="15.75" x14ac:dyDescent="0.25">
      <c r="A291" s="315"/>
      <c r="B291" s="296"/>
      <c r="C291" s="99" t="s">
        <v>109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 t="shared" si="102"/>
        <v>0</v>
      </c>
    </row>
    <row r="292" spans="1:35" ht="15.75" x14ac:dyDescent="0.25">
      <c r="A292" s="315"/>
      <c r="B292" s="296"/>
      <c r="C292" s="99" t="s">
        <v>110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 t="shared" si="102"/>
        <v>0</v>
      </c>
    </row>
    <row r="293" spans="1:35" ht="15.75" x14ac:dyDescent="0.25">
      <c r="A293" s="315"/>
      <c r="B293" s="296"/>
      <c r="C293" s="99" t="s">
        <v>111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 t="shared" si="102"/>
        <v>0</v>
      </c>
    </row>
    <row r="294" spans="1:35" ht="15.75" x14ac:dyDescent="0.25">
      <c r="A294" s="315"/>
      <c r="B294" s="296"/>
      <c r="C294" s="99" t="s">
        <v>112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 t="shared" si="102"/>
        <v>0</v>
      </c>
    </row>
    <row r="295" spans="1:35" ht="15.75" x14ac:dyDescent="0.25">
      <c r="A295" s="315"/>
      <c r="B295" s="296"/>
      <c r="C295" s="99" t="s">
        <v>113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 t="shared" si="102"/>
        <v>0</v>
      </c>
    </row>
    <row r="296" spans="1:35" ht="16.5" thickBot="1" x14ac:dyDescent="0.3">
      <c r="A296" s="315"/>
      <c r="B296" s="296"/>
      <c r="C296" s="100" t="s">
        <v>114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 t="shared" si="102"/>
        <v>0</v>
      </c>
    </row>
    <row r="297" spans="1:35" ht="18.75" x14ac:dyDescent="0.25">
      <c r="A297" s="315"/>
      <c r="B297" s="297" t="s">
        <v>72</v>
      </c>
      <c r="C297" s="298"/>
      <c r="D297" s="271">
        <f>SUM(D282:D293,D296)</f>
        <v>0</v>
      </c>
      <c r="E297" s="271">
        <f t="shared" ref="E297:AG297" si="103">SUM(E282:E293,E296)</f>
        <v>0</v>
      </c>
      <c r="F297" s="271">
        <f t="shared" si="103"/>
        <v>0</v>
      </c>
      <c r="G297" s="271">
        <f t="shared" si="103"/>
        <v>0</v>
      </c>
      <c r="H297" s="271">
        <f t="shared" si="103"/>
        <v>0</v>
      </c>
      <c r="I297" s="271">
        <f t="shared" si="103"/>
        <v>0</v>
      </c>
      <c r="J297" s="271">
        <f t="shared" si="103"/>
        <v>0</v>
      </c>
      <c r="K297" s="271">
        <f t="shared" si="103"/>
        <v>0</v>
      </c>
      <c r="L297" s="271">
        <f t="shared" si="103"/>
        <v>0</v>
      </c>
      <c r="M297" s="271">
        <f t="shared" si="103"/>
        <v>0</v>
      </c>
      <c r="N297" s="271">
        <f t="shared" si="103"/>
        <v>0</v>
      </c>
      <c r="O297" s="271">
        <f t="shared" si="103"/>
        <v>0</v>
      </c>
      <c r="P297" s="271">
        <f t="shared" si="103"/>
        <v>0</v>
      </c>
      <c r="Q297" s="271">
        <f t="shared" si="103"/>
        <v>0</v>
      </c>
      <c r="R297" s="271">
        <f t="shared" si="103"/>
        <v>0</v>
      </c>
      <c r="S297" s="271">
        <f t="shared" si="103"/>
        <v>0</v>
      </c>
      <c r="T297" s="271">
        <f t="shared" si="103"/>
        <v>0</v>
      </c>
      <c r="U297" s="271">
        <f t="shared" si="103"/>
        <v>0</v>
      </c>
      <c r="V297" s="271">
        <f t="shared" si="103"/>
        <v>0</v>
      </c>
      <c r="W297" s="271">
        <f t="shared" si="103"/>
        <v>0</v>
      </c>
      <c r="X297" s="271">
        <f t="shared" si="103"/>
        <v>0</v>
      </c>
      <c r="Y297" s="271">
        <f t="shared" si="103"/>
        <v>0</v>
      </c>
      <c r="Z297" s="271">
        <f t="shared" si="103"/>
        <v>0</v>
      </c>
      <c r="AA297" s="271">
        <f t="shared" si="103"/>
        <v>0</v>
      </c>
      <c r="AB297" s="271">
        <f t="shared" si="103"/>
        <v>0</v>
      </c>
      <c r="AC297" s="271">
        <f t="shared" si="103"/>
        <v>0</v>
      </c>
      <c r="AD297" s="271">
        <f t="shared" si="103"/>
        <v>0</v>
      </c>
      <c r="AE297" s="271">
        <f t="shared" si="103"/>
        <v>0</v>
      </c>
      <c r="AF297" s="271">
        <f t="shared" si="103"/>
        <v>0</v>
      </c>
      <c r="AG297" s="271">
        <f t="shared" si="103"/>
        <v>0</v>
      </c>
      <c r="AH297" s="150">
        <f t="shared" si="102"/>
        <v>0</v>
      </c>
    </row>
    <row r="298" spans="1:35" ht="18.75" x14ac:dyDescent="0.25">
      <c r="A298" s="315"/>
      <c r="B298" s="299" t="s">
        <v>71</v>
      </c>
      <c r="C298" s="300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 t="shared" si="102"/>
        <v>0</v>
      </c>
    </row>
    <row r="299" spans="1:35" ht="18.75" x14ac:dyDescent="0.25">
      <c r="A299" s="315"/>
      <c r="B299" s="301" t="s">
        <v>115</v>
      </c>
      <c r="C299" s="302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 t="shared" si="102"/>
        <v>8000</v>
      </c>
    </row>
    <row r="300" spans="1:35" ht="18.75" x14ac:dyDescent="0.25">
      <c r="A300" s="315"/>
      <c r="B300" s="301" t="s">
        <v>125</v>
      </c>
      <c r="C300" s="302"/>
      <c r="D300" s="104"/>
      <c r="E300" s="104"/>
      <c r="F300" s="104">
        <f t="shared" ref="F300:G300" si="104">F299-F298</f>
        <v>400</v>
      </c>
      <c r="G300" s="104">
        <f t="shared" si="104"/>
        <v>400</v>
      </c>
      <c r="H300" s="104">
        <f t="shared" ref="H300:AE300" si="105">H299-H298</f>
        <v>400</v>
      </c>
      <c r="I300" s="104">
        <f t="shared" si="105"/>
        <v>400</v>
      </c>
      <c r="J300" s="104">
        <f t="shared" si="105"/>
        <v>400</v>
      </c>
      <c r="K300" s="104"/>
      <c r="L300" s="104"/>
      <c r="M300" s="104">
        <f t="shared" si="105"/>
        <v>400</v>
      </c>
      <c r="N300" s="104">
        <f t="shared" si="105"/>
        <v>400</v>
      </c>
      <c r="O300" s="104">
        <f t="shared" si="105"/>
        <v>400</v>
      </c>
      <c r="P300" s="104">
        <f t="shared" si="105"/>
        <v>400</v>
      </c>
      <c r="Q300" s="104">
        <f t="shared" si="105"/>
        <v>400</v>
      </c>
      <c r="R300" s="104"/>
      <c r="S300" s="104"/>
      <c r="T300" s="104">
        <f t="shared" si="105"/>
        <v>400</v>
      </c>
      <c r="U300" s="104">
        <f t="shared" si="105"/>
        <v>400</v>
      </c>
      <c r="V300" s="104">
        <f t="shared" si="105"/>
        <v>400</v>
      </c>
      <c r="W300" s="104">
        <f t="shared" si="105"/>
        <v>400</v>
      </c>
      <c r="X300" s="104">
        <f t="shared" si="105"/>
        <v>400</v>
      </c>
      <c r="Y300" s="104"/>
      <c r="Z300" s="104"/>
      <c r="AA300" s="104">
        <f t="shared" si="105"/>
        <v>400</v>
      </c>
      <c r="AB300" s="104">
        <f t="shared" si="105"/>
        <v>400</v>
      </c>
      <c r="AC300" s="104">
        <f t="shared" si="105"/>
        <v>400</v>
      </c>
      <c r="AD300" s="104">
        <f t="shared" si="105"/>
        <v>400</v>
      </c>
      <c r="AE300" s="104">
        <f t="shared" si="105"/>
        <v>400</v>
      </c>
      <c r="AF300" s="104"/>
      <c r="AG300" s="104"/>
      <c r="AH300" s="153">
        <f t="shared" si="102"/>
        <v>8000</v>
      </c>
    </row>
    <row r="301" spans="1:35" ht="18.75" x14ac:dyDescent="0.25">
      <c r="A301" s="315"/>
      <c r="B301" s="301" t="s">
        <v>197</v>
      </c>
      <c r="C301" s="302"/>
      <c r="D301" s="104"/>
      <c r="E301" s="104"/>
      <c r="F301" s="104">
        <f t="shared" ref="F301:G301" si="106">F299-F297</f>
        <v>400</v>
      </c>
      <c r="G301" s="104">
        <f t="shared" si="106"/>
        <v>400</v>
      </c>
      <c r="H301" s="104">
        <f t="shared" ref="H301:AE301" si="107">H299-H297</f>
        <v>400</v>
      </c>
      <c r="I301" s="104">
        <f t="shared" si="107"/>
        <v>400</v>
      </c>
      <c r="J301" s="104">
        <f t="shared" si="107"/>
        <v>400</v>
      </c>
      <c r="K301" s="104"/>
      <c r="L301" s="104"/>
      <c r="M301" s="104">
        <f t="shared" si="107"/>
        <v>400</v>
      </c>
      <c r="N301" s="104">
        <f t="shared" si="107"/>
        <v>400</v>
      </c>
      <c r="O301" s="104">
        <f t="shared" si="107"/>
        <v>400</v>
      </c>
      <c r="P301" s="104">
        <f t="shared" si="107"/>
        <v>400</v>
      </c>
      <c r="Q301" s="104">
        <f t="shared" si="107"/>
        <v>400</v>
      </c>
      <c r="R301" s="104"/>
      <c r="S301" s="104"/>
      <c r="T301" s="104">
        <f t="shared" si="107"/>
        <v>400</v>
      </c>
      <c r="U301" s="104">
        <f t="shared" si="107"/>
        <v>400</v>
      </c>
      <c r="V301" s="104">
        <f t="shared" si="107"/>
        <v>400</v>
      </c>
      <c r="W301" s="104">
        <f t="shared" si="107"/>
        <v>400</v>
      </c>
      <c r="X301" s="104">
        <f t="shared" si="107"/>
        <v>400</v>
      </c>
      <c r="Y301" s="104"/>
      <c r="Z301" s="104"/>
      <c r="AA301" s="104">
        <f t="shared" si="107"/>
        <v>400</v>
      </c>
      <c r="AB301" s="104">
        <f t="shared" si="107"/>
        <v>400</v>
      </c>
      <c r="AC301" s="104">
        <f t="shared" si="107"/>
        <v>400</v>
      </c>
      <c r="AD301" s="104">
        <f t="shared" si="107"/>
        <v>400</v>
      </c>
      <c r="AE301" s="104">
        <f t="shared" si="107"/>
        <v>400</v>
      </c>
      <c r="AF301" s="104"/>
      <c r="AG301" s="104"/>
      <c r="AH301" s="153">
        <f t="shared" si="102"/>
        <v>8000</v>
      </c>
    </row>
    <row r="302" spans="1:35" ht="16.5" thickBot="1" x14ac:dyDescent="0.3">
      <c r="A302" s="315"/>
      <c r="B302" s="303" t="s">
        <v>116</v>
      </c>
      <c r="C302" s="304"/>
      <c r="D302" s="104"/>
      <c r="E302" s="104"/>
      <c r="F302" s="104">
        <f t="shared" ref="F302:G302" si="108">F283+F285+F287+F289+F291+F293</f>
        <v>0</v>
      </c>
      <c r="G302" s="104">
        <f t="shared" si="108"/>
        <v>0</v>
      </c>
      <c r="H302" s="104">
        <f t="shared" ref="H302:AE302" si="109">H283+H285+H287+H289+H291+H293</f>
        <v>0</v>
      </c>
      <c r="I302" s="104">
        <f t="shared" si="109"/>
        <v>0</v>
      </c>
      <c r="J302" s="104">
        <f t="shared" si="109"/>
        <v>0</v>
      </c>
      <c r="K302" s="104"/>
      <c r="L302" s="104"/>
      <c r="M302" s="104">
        <f t="shared" si="109"/>
        <v>0</v>
      </c>
      <c r="N302" s="104">
        <f t="shared" si="109"/>
        <v>0</v>
      </c>
      <c r="O302" s="104">
        <f t="shared" si="109"/>
        <v>0</v>
      </c>
      <c r="P302" s="104">
        <f t="shared" si="109"/>
        <v>0</v>
      </c>
      <c r="Q302" s="104">
        <f t="shared" si="109"/>
        <v>0</v>
      </c>
      <c r="R302" s="104"/>
      <c r="S302" s="104"/>
      <c r="T302" s="104">
        <f t="shared" si="109"/>
        <v>0</v>
      </c>
      <c r="U302" s="104">
        <f t="shared" si="109"/>
        <v>0</v>
      </c>
      <c r="V302" s="104">
        <f t="shared" si="109"/>
        <v>0</v>
      </c>
      <c r="W302" s="104">
        <f t="shared" si="109"/>
        <v>0</v>
      </c>
      <c r="X302" s="104">
        <f t="shared" si="109"/>
        <v>0</v>
      </c>
      <c r="Y302" s="104"/>
      <c r="Z302" s="104"/>
      <c r="AA302" s="104">
        <f t="shared" si="109"/>
        <v>0</v>
      </c>
      <c r="AB302" s="104">
        <f t="shared" si="109"/>
        <v>0</v>
      </c>
      <c r="AC302" s="104">
        <f t="shared" si="109"/>
        <v>0</v>
      </c>
      <c r="AD302" s="104">
        <f t="shared" si="109"/>
        <v>0</v>
      </c>
      <c r="AE302" s="104">
        <f t="shared" si="109"/>
        <v>0</v>
      </c>
      <c r="AF302" s="104"/>
      <c r="AG302" s="104"/>
      <c r="AH302" s="149">
        <f t="shared" si="102"/>
        <v>0</v>
      </c>
    </row>
    <row r="303" spans="1:35" ht="15.75" thickBot="1" x14ac:dyDescent="0.3">
      <c r="A303" s="316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166</v>
      </c>
    </row>
    <row r="304" spans="1:35" ht="16.5" thickBot="1" x14ac:dyDescent="0.3">
      <c r="A304" s="291" t="s">
        <v>160</v>
      </c>
      <c r="B304" s="310" t="s">
        <v>2</v>
      </c>
      <c r="C304" s="311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 t="shared" ref="AH304:AH325" si="110">SUM(D304:AG304)</f>
        <v>0</v>
      </c>
    </row>
    <row r="305" spans="1:35" ht="15.75" customHeight="1" x14ac:dyDescent="0.25">
      <c r="A305" s="292"/>
      <c r="B305" s="296" t="s">
        <v>198</v>
      </c>
      <c r="C305" s="99" t="s">
        <v>102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 t="shared" si="110"/>
        <v>0</v>
      </c>
      <c r="AI305" t="s">
        <v>201</v>
      </c>
    </row>
    <row r="306" spans="1:35" ht="15.75" x14ac:dyDescent="0.25">
      <c r="A306" s="292"/>
      <c r="B306" s="296"/>
      <c r="C306" s="99" t="s">
        <v>103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 t="shared" si="110"/>
        <v>0</v>
      </c>
    </row>
    <row r="307" spans="1:35" ht="15.75" x14ac:dyDescent="0.25">
      <c r="A307" s="292"/>
      <c r="B307" s="296"/>
      <c r="C307" s="99" t="s">
        <v>117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 t="shared" si="110"/>
        <v>0</v>
      </c>
    </row>
    <row r="308" spans="1:35" ht="15.75" x14ac:dyDescent="0.25">
      <c r="A308" s="292"/>
      <c r="B308" s="296"/>
      <c r="C308" s="99" t="s">
        <v>118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 t="shared" si="110"/>
        <v>0</v>
      </c>
    </row>
    <row r="309" spans="1:35" ht="15.75" x14ac:dyDescent="0.25">
      <c r="A309" s="292"/>
      <c r="B309" s="296"/>
      <c r="C309" s="99" t="s">
        <v>104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 t="shared" si="110"/>
        <v>0</v>
      </c>
    </row>
    <row r="310" spans="1:35" ht="15.75" x14ac:dyDescent="0.25">
      <c r="A310" s="292"/>
      <c r="B310" s="296"/>
      <c r="C310" s="99" t="s">
        <v>105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 t="shared" si="110"/>
        <v>0</v>
      </c>
    </row>
    <row r="311" spans="1:35" ht="15.75" x14ac:dyDescent="0.25">
      <c r="A311" s="292"/>
      <c r="B311" s="296"/>
      <c r="C311" s="99" t="s">
        <v>106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 t="shared" si="110"/>
        <v>0</v>
      </c>
    </row>
    <row r="312" spans="1:35" ht="15.75" x14ac:dyDescent="0.25">
      <c r="A312" s="292"/>
      <c r="B312" s="296"/>
      <c r="C312" s="99" t="s">
        <v>107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 t="shared" si="110"/>
        <v>0</v>
      </c>
    </row>
    <row r="313" spans="1:35" ht="15.75" x14ac:dyDescent="0.25">
      <c r="A313" s="292"/>
      <c r="B313" s="296"/>
      <c r="C313" s="99" t="s">
        <v>108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 t="shared" si="110"/>
        <v>0</v>
      </c>
    </row>
    <row r="314" spans="1:35" ht="15.75" x14ac:dyDescent="0.25">
      <c r="A314" s="292"/>
      <c r="B314" s="296"/>
      <c r="C314" s="99" t="s">
        <v>109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 t="shared" si="110"/>
        <v>0</v>
      </c>
    </row>
    <row r="315" spans="1:35" ht="15.75" x14ac:dyDescent="0.25">
      <c r="A315" s="292"/>
      <c r="B315" s="296"/>
      <c r="C315" s="99" t="s">
        <v>110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 t="shared" si="110"/>
        <v>0</v>
      </c>
    </row>
    <row r="316" spans="1:35" ht="15.75" x14ac:dyDescent="0.25">
      <c r="A316" s="292"/>
      <c r="B316" s="296"/>
      <c r="C316" s="99" t="s">
        <v>111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 t="shared" si="110"/>
        <v>0</v>
      </c>
    </row>
    <row r="317" spans="1:35" ht="15.75" x14ac:dyDescent="0.25">
      <c r="A317" s="292"/>
      <c r="B317" s="296"/>
      <c r="C317" s="99" t="s">
        <v>112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 t="shared" si="110"/>
        <v>0</v>
      </c>
    </row>
    <row r="318" spans="1:35" ht="15.75" x14ac:dyDescent="0.25">
      <c r="A318" s="292"/>
      <c r="B318" s="296"/>
      <c r="C318" s="99" t="s">
        <v>113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 t="shared" si="110"/>
        <v>0</v>
      </c>
    </row>
    <row r="319" spans="1:35" ht="16.5" thickBot="1" x14ac:dyDescent="0.3">
      <c r="A319" s="292"/>
      <c r="B319" s="296"/>
      <c r="C319" s="100" t="s">
        <v>114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 t="shared" si="110"/>
        <v>0</v>
      </c>
    </row>
    <row r="320" spans="1:35" ht="18.75" x14ac:dyDescent="0.25">
      <c r="A320" s="292"/>
      <c r="B320" s="297" t="s">
        <v>72</v>
      </c>
      <c r="C320" s="298"/>
      <c r="D320" s="271">
        <f>SUM(D305:D316,D319)</f>
        <v>0</v>
      </c>
      <c r="E320" s="271">
        <f t="shared" ref="E320:AG320" si="111">SUM(E305:E316,E319)</f>
        <v>0</v>
      </c>
      <c r="F320" s="271">
        <f t="shared" si="111"/>
        <v>0</v>
      </c>
      <c r="G320" s="271">
        <f t="shared" si="111"/>
        <v>0</v>
      </c>
      <c r="H320" s="271">
        <f t="shared" si="111"/>
        <v>0</v>
      </c>
      <c r="I320" s="271">
        <f t="shared" si="111"/>
        <v>0</v>
      </c>
      <c r="J320" s="271">
        <f t="shared" si="111"/>
        <v>0</v>
      </c>
      <c r="K320" s="271">
        <f t="shared" si="111"/>
        <v>0</v>
      </c>
      <c r="L320" s="271">
        <f t="shared" si="111"/>
        <v>0</v>
      </c>
      <c r="M320" s="271">
        <f t="shared" si="111"/>
        <v>0</v>
      </c>
      <c r="N320" s="271">
        <f t="shared" si="111"/>
        <v>0</v>
      </c>
      <c r="O320" s="271">
        <f t="shared" si="111"/>
        <v>0</v>
      </c>
      <c r="P320" s="271">
        <f t="shared" si="111"/>
        <v>0</v>
      </c>
      <c r="Q320" s="271">
        <f t="shared" si="111"/>
        <v>0</v>
      </c>
      <c r="R320" s="271">
        <f t="shared" si="111"/>
        <v>0</v>
      </c>
      <c r="S320" s="271">
        <f t="shared" si="111"/>
        <v>0</v>
      </c>
      <c r="T320" s="271">
        <f t="shared" si="111"/>
        <v>0</v>
      </c>
      <c r="U320" s="271">
        <f t="shared" si="111"/>
        <v>0</v>
      </c>
      <c r="V320" s="271">
        <f t="shared" si="111"/>
        <v>0</v>
      </c>
      <c r="W320" s="271">
        <f t="shared" si="111"/>
        <v>0</v>
      </c>
      <c r="X320" s="271">
        <f t="shared" si="111"/>
        <v>0</v>
      </c>
      <c r="Y320" s="271">
        <f t="shared" si="111"/>
        <v>0</v>
      </c>
      <c r="Z320" s="271">
        <f t="shared" si="111"/>
        <v>0</v>
      </c>
      <c r="AA320" s="271">
        <f t="shared" si="111"/>
        <v>0</v>
      </c>
      <c r="AB320" s="271">
        <f t="shared" si="111"/>
        <v>0</v>
      </c>
      <c r="AC320" s="271">
        <f t="shared" si="111"/>
        <v>0</v>
      </c>
      <c r="AD320" s="271">
        <f t="shared" si="111"/>
        <v>0</v>
      </c>
      <c r="AE320" s="271">
        <f t="shared" si="111"/>
        <v>0</v>
      </c>
      <c r="AF320" s="271">
        <f t="shared" si="111"/>
        <v>0</v>
      </c>
      <c r="AG320" s="271">
        <f t="shared" si="111"/>
        <v>0</v>
      </c>
      <c r="AH320" s="150">
        <f t="shared" si="110"/>
        <v>0</v>
      </c>
    </row>
    <row r="321" spans="1:35" ht="18.75" x14ac:dyDescent="0.25">
      <c r="A321" s="292"/>
      <c r="B321" s="299" t="s">
        <v>71</v>
      </c>
      <c r="C321" s="300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 t="shared" si="110"/>
        <v>0</v>
      </c>
    </row>
    <row r="322" spans="1:35" ht="18.75" x14ac:dyDescent="0.25">
      <c r="A322" s="292"/>
      <c r="B322" s="301" t="s">
        <v>115</v>
      </c>
      <c r="C322" s="302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 t="shared" si="110"/>
        <v>22500</v>
      </c>
    </row>
    <row r="323" spans="1:35" ht="18.75" x14ac:dyDescent="0.25">
      <c r="A323" s="292"/>
      <c r="B323" s="301" t="s">
        <v>125</v>
      </c>
      <c r="C323" s="302"/>
      <c r="D323" s="104">
        <f t="shared" ref="D323:F323" si="112">D322-D321</f>
        <v>900</v>
      </c>
      <c r="E323" s="104"/>
      <c r="F323" s="104">
        <f t="shared" si="112"/>
        <v>900</v>
      </c>
      <c r="G323" s="104">
        <f t="shared" ref="G323:AF323" si="113">G322-G321</f>
        <v>900</v>
      </c>
      <c r="H323" s="104">
        <f t="shared" si="113"/>
        <v>900</v>
      </c>
      <c r="I323" s="104">
        <f t="shared" si="113"/>
        <v>900</v>
      </c>
      <c r="J323" s="104">
        <f t="shared" si="113"/>
        <v>900</v>
      </c>
      <c r="K323" s="104">
        <f t="shared" si="113"/>
        <v>900</v>
      </c>
      <c r="L323" s="104"/>
      <c r="M323" s="104">
        <f t="shared" si="113"/>
        <v>900</v>
      </c>
      <c r="N323" s="104">
        <f t="shared" si="113"/>
        <v>900</v>
      </c>
      <c r="O323" s="104">
        <f t="shared" si="113"/>
        <v>900</v>
      </c>
      <c r="P323" s="104">
        <f t="shared" si="113"/>
        <v>900</v>
      </c>
      <c r="Q323" s="104">
        <f t="shared" si="113"/>
        <v>900</v>
      </c>
      <c r="R323" s="104">
        <f t="shared" si="113"/>
        <v>900</v>
      </c>
      <c r="S323" s="104"/>
      <c r="T323" s="104">
        <f t="shared" si="113"/>
        <v>900</v>
      </c>
      <c r="U323" s="104">
        <f t="shared" si="113"/>
        <v>900</v>
      </c>
      <c r="V323" s="104">
        <f t="shared" si="113"/>
        <v>900</v>
      </c>
      <c r="W323" s="104">
        <f t="shared" si="113"/>
        <v>900</v>
      </c>
      <c r="X323" s="104">
        <f t="shared" si="113"/>
        <v>900</v>
      </c>
      <c r="Y323" s="104">
        <f t="shared" si="113"/>
        <v>900</v>
      </c>
      <c r="Z323" s="104"/>
      <c r="AA323" s="104">
        <f t="shared" si="113"/>
        <v>900</v>
      </c>
      <c r="AB323" s="104">
        <f t="shared" si="113"/>
        <v>900</v>
      </c>
      <c r="AC323" s="104">
        <f t="shared" si="113"/>
        <v>900</v>
      </c>
      <c r="AD323" s="104">
        <f t="shared" si="113"/>
        <v>900</v>
      </c>
      <c r="AE323" s="104">
        <f t="shared" si="113"/>
        <v>900</v>
      </c>
      <c r="AF323" s="104">
        <f t="shared" si="113"/>
        <v>900</v>
      </c>
      <c r="AG323" s="104"/>
      <c r="AH323" s="153">
        <f t="shared" si="110"/>
        <v>22500</v>
      </c>
    </row>
    <row r="324" spans="1:35" ht="18.75" x14ac:dyDescent="0.25">
      <c r="A324" s="292"/>
      <c r="B324" s="301" t="s">
        <v>197</v>
      </c>
      <c r="C324" s="302"/>
      <c r="D324" s="104">
        <f>D322-D320</f>
        <v>900</v>
      </c>
      <c r="E324" s="104"/>
      <c r="F324" s="104">
        <f t="shared" ref="F324:G324" si="114">F322-F320</f>
        <v>900</v>
      </c>
      <c r="G324" s="104">
        <f t="shared" si="114"/>
        <v>900</v>
      </c>
      <c r="H324" s="104">
        <f t="shared" ref="H324:AF324" si="115">H322-H320</f>
        <v>900</v>
      </c>
      <c r="I324" s="104">
        <f t="shared" si="115"/>
        <v>900</v>
      </c>
      <c r="J324" s="104">
        <f t="shared" si="115"/>
        <v>900</v>
      </c>
      <c r="K324" s="104">
        <f t="shared" si="115"/>
        <v>900</v>
      </c>
      <c r="L324" s="104"/>
      <c r="M324" s="104">
        <f t="shared" si="115"/>
        <v>900</v>
      </c>
      <c r="N324" s="104">
        <f t="shared" si="115"/>
        <v>900</v>
      </c>
      <c r="O324" s="104">
        <f t="shared" si="115"/>
        <v>900</v>
      </c>
      <c r="P324" s="104">
        <f t="shared" si="115"/>
        <v>900</v>
      </c>
      <c r="Q324" s="104">
        <f t="shared" si="115"/>
        <v>900</v>
      </c>
      <c r="R324" s="104">
        <f t="shared" si="115"/>
        <v>900</v>
      </c>
      <c r="S324" s="104"/>
      <c r="T324" s="104">
        <f t="shared" si="115"/>
        <v>900</v>
      </c>
      <c r="U324" s="104">
        <f t="shared" si="115"/>
        <v>900</v>
      </c>
      <c r="V324" s="104">
        <f t="shared" si="115"/>
        <v>900</v>
      </c>
      <c r="W324" s="104">
        <f t="shared" si="115"/>
        <v>900</v>
      </c>
      <c r="X324" s="104">
        <f t="shared" si="115"/>
        <v>900</v>
      </c>
      <c r="Y324" s="104">
        <f t="shared" si="115"/>
        <v>900</v>
      </c>
      <c r="Z324" s="104"/>
      <c r="AA324" s="104">
        <f t="shared" si="115"/>
        <v>900</v>
      </c>
      <c r="AB324" s="104">
        <f t="shared" si="115"/>
        <v>900</v>
      </c>
      <c r="AC324" s="104">
        <f t="shared" si="115"/>
        <v>900</v>
      </c>
      <c r="AD324" s="104">
        <f t="shared" si="115"/>
        <v>900</v>
      </c>
      <c r="AE324" s="104">
        <f t="shared" si="115"/>
        <v>900</v>
      </c>
      <c r="AF324" s="104">
        <f t="shared" si="115"/>
        <v>900</v>
      </c>
      <c r="AG324" s="104"/>
      <c r="AH324" s="153">
        <f t="shared" si="110"/>
        <v>22500</v>
      </c>
    </row>
    <row r="325" spans="1:35" ht="16.5" thickBot="1" x14ac:dyDescent="0.3">
      <c r="A325" s="292"/>
      <c r="B325" s="303" t="s">
        <v>116</v>
      </c>
      <c r="C325" s="304"/>
      <c r="D325" s="104">
        <f t="shared" ref="D325:F325" si="116">D306+D308+D310+D312+D314+D316</f>
        <v>0</v>
      </c>
      <c r="E325" s="104"/>
      <c r="F325" s="104">
        <f t="shared" si="116"/>
        <v>0</v>
      </c>
      <c r="G325" s="104">
        <f t="shared" ref="G325:AF325" si="117">G306+G308+G310+G312+G314+G316</f>
        <v>0</v>
      </c>
      <c r="H325" s="104">
        <f t="shared" si="117"/>
        <v>0</v>
      </c>
      <c r="I325" s="104">
        <f t="shared" si="117"/>
        <v>0</v>
      </c>
      <c r="J325" s="104">
        <f t="shared" si="117"/>
        <v>0</v>
      </c>
      <c r="K325" s="104">
        <f t="shared" si="117"/>
        <v>0</v>
      </c>
      <c r="L325" s="104"/>
      <c r="M325" s="104">
        <f t="shared" si="117"/>
        <v>0</v>
      </c>
      <c r="N325" s="104">
        <f t="shared" si="117"/>
        <v>0</v>
      </c>
      <c r="O325" s="104">
        <f t="shared" si="117"/>
        <v>0</v>
      </c>
      <c r="P325" s="104">
        <f t="shared" si="117"/>
        <v>0</v>
      </c>
      <c r="Q325" s="104">
        <f t="shared" si="117"/>
        <v>0</v>
      </c>
      <c r="R325" s="104">
        <f t="shared" si="117"/>
        <v>0</v>
      </c>
      <c r="S325" s="104"/>
      <c r="T325" s="104">
        <f t="shared" si="117"/>
        <v>0</v>
      </c>
      <c r="U325" s="104">
        <f t="shared" si="117"/>
        <v>0</v>
      </c>
      <c r="V325" s="104">
        <f t="shared" si="117"/>
        <v>0</v>
      </c>
      <c r="W325" s="104">
        <f t="shared" si="117"/>
        <v>0</v>
      </c>
      <c r="X325" s="104">
        <f t="shared" si="117"/>
        <v>0</v>
      </c>
      <c r="Y325" s="104">
        <f t="shared" si="117"/>
        <v>0</v>
      </c>
      <c r="Z325" s="104"/>
      <c r="AA325" s="104">
        <f t="shared" si="117"/>
        <v>0</v>
      </c>
      <c r="AB325" s="104">
        <f t="shared" si="117"/>
        <v>0</v>
      </c>
      <c r="AC325" s="104">
        <f t="shared" si="117"/>
        <v>0</v>
      </c>
      <c r="AD325" s="104">
        <f t="shared" si="117"/>
        <v>0</v>
      </c>
      <c r="AE325" s="104">
        <f t="shared" si="117"/>
        <v>0</v>
      </c>
      <c r="AF325" s="104">
        <f t="shared" si="117"/>
        <v>0</v>
      </c>
      <c r="AG325" s="104"/>
      <c r="AH325" s="149">
        <f t="shared" si="110"/>
        <v>0</v>
      </c>
    </row>
    <row r="326" spans="1:35" ht="15.75" thickBot="1" x14ac:dyDescent="0.3">
      <c r="A326" s="293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166</v>
      </c>
    </row>
    <row r="327" spans="1:35" ht="16.5" thickBot="1" x14ac:dyDescent="0.3">
      <c r="A327" s="305" t="s">
        <v>161</v>
      </c>
      <c r="B327" s="310" t="s">
        <v>2</v>
      </c>
      <c r="C327" s="311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 t="shared" ref="AH327:AH348" si="118">SUM(D327:AG327)</f>
        <v>0</v>
      </c>
    </row>
    <row r="328" spans="1:35" ht="15.75" customHeight="1" x14ac:dyDescent="0.25">
      <c r="A328" s="306"/>
      <c r="B328" s="296" t="s">
        <v>198</v>
      </c>
      <c r="C328" s="99" t="s">
        <v>102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 t="shared" si="118"/>
        <v>0</v>
      </c>
    </row>
    <row r="329" spans="1:35" ht="15.75" x14ac:dyDescent="0.25">
      <c r="A329" s="306"/>
      <c r="B329" s="296"/>
      <c r="C329" s="99" t="s">
        <v>103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 t="shared" si="118"/>
        <v>0</v>
      </c>
    </row>
    <row r="330" spans="1:35" ht="15.75" x14ac:dyDescent="0.25">
      <c r="A330" s="306"/>
      <c r="B330" s="296"/>
      <c r="C330" s="99" t="s">
        <v>117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 t="shared" si="118"/>
        <v>0</v>
      </c>
    </row>
    <row r="331" spans="1:35" ht="15.75" x14ac:dyDescent="0.25">
      <c r="A331" s="306"/>
      <c r="B331" s="296"/>
      <c r="C331" s="99" t="s">
        <v>118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 t="shared" si="118"/>
        <v>0</v>
      </c>
    </row>
    <row r="332" spans="1:35" ht="15.75" x14ac:dyDescent="0.25">
      <c r="A332" s="306"/>
      <c r="B332" s="296"/>
      <c r="C332" s="99" t="s">
        <v>104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 t="shared" si="118"/>
        <v>0</v>
      </c>
    </row>
    <row r="333" spans="1:35" ht="15.75" x14ac:dyDescent="0.25">
      <c r="A333" s="306"/>
      <c r="B333" s="296"/>
      <c r="C333" s="99" t="s">
        <v>105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 t="shared" si="118"/>
        <v>0</v>
      </c>
    </row>
    <row r="334" spans="1:35" ht="15.75" x14ac:dyDescent="0.25">
      <c r="A334" s="306"/>
      <c r="B334" s="296"/>
      <c r="C334" s="99" t="s">
        <v>106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 t="shared" si="118"/>
        <v>0</v>
      </c>
    </row>
    <row r="335" spans="1:35" ht="15.75" x14ac:dyDescent="0.25">
      <c r="A335" s="306"/>
      <c r="B335" s="296"/>
      <c r="C335" s="99" t="s">
        <v>107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 t="shared" si="118"/>
        <v>0</v>
      </c>
    </row>
    <row r="336" spans="1:35" ht="15.75" x14ac:dyDescent="0.25">
      <c r="A336" s="306"/>
      <c r="B336" s="296"/>
      <c r="C336" s="99" t="s">
        <v>108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 t="shared" si="118"/>
        <v>0</v>
      </c>
    </row>
    <row r="337" spans="1:35" ht="15.75" x14ac:dyDescent="0.25">
      <c r="A337" s="306"/>
      <c r="B337" s="296"/>
      <c r="C337" s="99" t="s">
        <v>109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 t="shared" si="118"/>
        <v>0</v>
      </c>
    </row>
    <row r="338" spans="1:35" ht="15.75" x14ac:dyDescent="0.25">
      <c r="A338" s="306"/>
      <c r="B338" s="296"/>
      <c r="C338" s="99" t="s">
        <v>110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 t="shared" si="118"/>
        <v>0</v>
      </c>
    </row>
    <row r="339" spans="1:35" ht="15.75" x14ac:dyDescent="0.25">
      <c r="A339" s="306"/>
      <c r="B339" s="296"/>
      <c r="C339" s="99" t="s">
        <v>111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 t="shared" si="118"/>
        <v>0</v>
      </c>
    </row>
    <row r="340" spans="1:35" ht="15.75" x14ac:dyDescent="0.25">
      <c r="A340" s="306"/>
      <c r="B340" s="296"/>
      <c r="C340" s="99" t="s">
        <v>112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 t="shared" si="118"/>
        <v>0</v>
      </c>
    </row>
    <row r="341" spans="1:35" ht="15.75" x14ac:dyDescent="0.25">
      <c r="A341" s="306"/>
      <c r="B341" s="296"/>
      <c r="C341" s="99" t="s">
        <v>113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 t="shared" si="118"/>
        <v>0</v>
      </c>
    </row>
    <row r="342" spans="1:35" ht="16.5" thickBot="1" x14ac:dyDescent="0.3">
      <c r="A342" s="306"/>
      <c r="B342" s="296"/>
      <c r="C342" s="100" t="s">
        <v>114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 t="shared" si="118"/>
        <v>0</v>
      </c>
    </row>
    <row r="343" spans="1:35" ht="18.75" x14ac:dyDescent="0.25">
      <c r="A343" s="306"/>
      <c r="B343" s="297" t="s">
        <v>72</v>
      </c>
      <c r="C343" s="298"/>
      <c r="D343" s="271">
        <f>SUM(D328:D339,D342)</f>
        <v>0</v>
      </c>
      <c r="E343" s="271">
        <f t="shared" ref="E343:AG343" si="119">SUM(E328:E339,E342)</f>
        <v>0</v>
      </c>
      <c r="F343" s="271">
        <f t="shared" si="119"/>
        <v>0</v>
      </c>
      <c r="G343" s="271">
        <f t="shared" si="119"/>
        <v>0</v>
      </c>
      <c r="H343" s="271">
        <f t="shared" si="119"/>
        <v>0</v>
      </c>
      <c r="I343" s="271">
        <f t="shared" si="119"/>
        <v>0</v>
      </c>
      <c r="J343" s="271">
        <f t="shared" si="119"/>
        <v>0</v>
      </c>
      <c r="K343" s="271">
        <f t="shared" si="119"/>
        <v>0</v>
      </c>
      <c r="L343" s="271">
        <f t="shared" si="119"/>
        <v>0</v>
      </c>
      <c r="M343" s="271">
        <f t="shared" si="119"/>
        <v>0</v>
      </c>
      <c r="N343" s="271">
        <f t="shared" si="119"/>
        <v>0</v>
      </c>
      <c r="O343" s="271">
        <f t="shared" si="119"/>
        <v>0</v>
      </c>
      <c r="P343" s="271">
        <f t="shared" si="119"/>
        <v>0</v>
      </c>
      <c r="Q343" s="271">
        <f t="shared" si="119"/>
        <v>0</v>
      </c>
      <c r="R343" s="271">
        <f t="shared" si="119"/>
        <v>0</v>
      </c>
      <c r="S343" s="271">
        <f t="shared" si="119"/>
        <v>0</v>
      </c>
      <c r="T343" s="271">
        <f t="shared" si="119"/>
        <v>0</v>
      </c>
      <c r="U343" s="271">
        <f t="shared" si="119"/>
        <v>0</v>
      </c>
      <c r="V343" s="271">
        <f t="shared" si="119"/>
        <v>0</v>
      </c>
      <c r="W343" s="271">
        <f t="shared" si="119"/>
        <v>0</v>
      </c>
      <c r="X343" s="271">
        <f t="shared" si="119"/>
        <v>0</v>
      </c>
      <c r="Y343" s="271">
        <f t="shared" si="119"/>
        <v>0</v>
      </c>
      <c r="Z343" s="271">
        <f t="shared" si="119"/>
        <v>0</v>
      </c>
      <c r="AA343" s="271">
        <f t="shared" si="119"/>
        <v>0</v>
      </c>
      <c r="AB343" s="271">
        <f t="shared" si="119"/>
        <v>0</v>
      </c>
      <c r="AC343" s="271">
        <f t="shared" si="119"/>
        <v>0</v>
      </c>
      <c r="AD343" s="271">
        <f t="shared" si="119"/>
        <v>0</v>
      </c>
      <c r="AE343" s="271">
        <f t="shared" si="119"/>
        <v>0</v>
      </c>
      <c r="AF343" s="271">
        <f t="shared" si="119"/>
        <v>0</v>
      </c>
      <c r="AG343" s="271">
        <f t="shared" si="119"/>
        <v>0</v>
      </c>
      <c r="AH343" s="150">
        <f t="shared" si="118"/>
        <v>0</v>
      </c>
    </row>
    <row r="344" spans="1:35" ht="18.75" x14ac:dyDescent="0.25">
      <c r="A344" s="306"/>
      <c r="B344" s="299" t="s">
        <v>71</v>
      </c>
      <c r="C344" s="300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 t="shared" si="118"/>
        <v>0</v>
      </c>
    </row>
    <row r="345" spans="1:35" ht="18.75" x14ac:dyDescent="0.25">
      <c r="A345" s="306"/>
      <c r="B345" s="301" t="s">
        <v>115</v>
      </c>
      <c r="C345" s="302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 t="shared" si="118"/>
        <v>25000</v>
      </c>
    </row>
    <row r="346" spans="1:35" ht="18.75" x14ac:dyDescent="0.25">
      <c r="A346" s="306"/>
      <c r="B346" s="301" t="s">
        <v>125</v>
      </c>
      <c r="C346" s="302"/>
      <c r="D346" s="104">
        <f t="shared" ref="D346:F346" si="120">D345-D344</f>
        <v>1000</v>
      </c>
      <c r="E346" s="104"/>
      <c r="F346" s="104">
        <f t="shared" si="120"/>
        <v>1000</v>
      </c>
      <c r="G346" s="104">
        <f t="shared" ref="G346:AF346" si="121">G345-G344</f>
        <v>1000</v>
      </c>
      <c r="H346" s="104">
        <f t="shared" si="121"/>
        <v>1000</v>
      </c>
      <c r="I346" s="104">
        <f t="shared" si="121"/>
        <v>1000</v>
      </c>
      <c r="J346" s="104">
        <f t="shared" si="121"/>
        <v>1000</v>
      </c>
      <c r="K346" s="104">
        <f t="shared" si="121"/>
        <v>1000</v>
      </c>
      <c r="L346" s="104"/>
      <c r="M346" s="104">
        <f t="shared" si="121"/>
        <v>1000</v>
      </c>
      <c r="N346" s="104">
        <f t="shared" si="121"/>
        <v>1000</v>
      </c>
      <c r="O346" s="104">
        <f t="shared" si="121"/>
        <v>1000</v>
      </c>
      <c r="P346" s="104">
        <f t="shared" si="121"/>
        <v>1000</v>
      </c>
      <c r="Q346" s="104">
        <f t="shared" si="121"/>
        <v>1000</v>
      </c>
      <c r="R346" s="104">
        <f t="shared" si="121"/>
        <v>1000</v>
      </c>
      <c r="S346" s="104"/>
      <c r="T346" s="104">
        <f t="shared" si="121"/>
        <v>1000</v>
      </c>
      <c r="U346" s="104">
        <f t="shared" si="121"/>
        <v>1000</v>
      </c>
      <c r="V346" s="104">
        <f t="shared" si="121"/>
        <v>1000</v>
      </c>
      <c r="W346" s="104">
        <f t="shared" si="121"/>
        <v>1000</v>
      </c>
      <c r="X346" s="104">
        <f t="shared" si="121"/>
        <v>1000</v>
      </c>
      <c r="Y346" s="104">
        <f t="shared" si="121"/>
        <v>1000</v>
      </c>
      <c r="Z346" s="104"/>
      <c r="AA346" s="104">
        <f t="shared" si="121"/>
        <v>1000</v>
      </c>
      <c r="AB346" s="104">
        <f t="shared" si="121"/>
        <v>1000</v>
      </c>
      <c r="AC346" s="104">
        <f t="shared" si="121"/>
        <v>1000</v>
      </c>
      <c r="AD346" s="104">
        <f t="shared" si="121"/>
        <v>1000</v>
      </c>
      <c r="AE346" s="104">
        <f t="shared" si="121"/>
        <v>1000</v>
      </c>
      <c r="AF346" s="104">
        <f t="shared" si="121"/>
        <v>1000</v>
      </c>
      <c r="AG346" s="104"/>
      <c r="AH346" s="153">
        <f t="shared" si="118"/>
        <v>25000</v>
      </c>
    </row>
    <row r="347" spans="1:35" ht="18.75" x14ac:dyDescent="0.25">
      <c r="A347" s="306"/>
      <c r="B347" s="301" t="s">
        <v>197</v>
      </c>
      <c r="C347" s="302"/>
      <c r="D347" s="104">
        <f>D345-D343</f>
        <v>1000</v>
      </c>
      <c r="E347" s="104"/>
      <c r="F347" s="104">
        <f t="shared" ref="F347:G347" si="122">F345-F343</f>
        <v>1000</v>
      </c>
      <c r="G347" s="104">
        <f t="shared" si="122"/>
        <v>1000</v>
      </c>
      <c r="H347" s="104">
        <f t="shared" ref="H347:AF347" si="123">H345-H343</f>
        <v>1000</v>
      </c>
      <c r="I347" s="104">
        <f t="shared" si="123"/>
        <v>1000</v>
      </c>
      <c r="J347" s="104">
        <f t="shared" si="123"/>
        <v>1000</v>
      </c>
      <c r="K347" s="104">
        <f t="shared" si="123"/>
        <v>1000</v>
      </c>
      <c r="L347" s="104"/>
      <c r="M347" s="104">
        <f t="shared" si="123"/>
        <v>1000</v>
      </c>
      <c r="N347" s="104">
        <f t="shared" si="123"/>
        <v>1000</v>
      </c>
      <c r="O347" s="104">
        <f t="shared" si="123"/>
        <v>1000</v>
      </c>
      <c r="P347" s="104">
        <f t="shared" si="123"/>
        <v>1000</v>
      </c>
      <c r="Q347" s="104">
        <f t="shared" si="123"/>
        <v>1000</v>
      </c>
      <c r="R347" s="104">
        <f t="shared" si="123"/>
        <v>1000</v>
      </c>
      <c r="S347" s="104"/>
      <c r="T347" s="104">
        <f t="shared" si="123"/>
        <v>1000</v>
      </c>
      <c r="U347" s="104">
        <f t="shared" si="123"/>
        <v>1000</v>
      </c>
      <c r="V347" s="104">
        <f t="shared" si="123"/>
        <v>1000</v>
      </c>
      <c r="W347" s="104">
        <f t="shared" si="123"/>
        <v>1000</v>
      </c>
      <c r="X347" s="104">
        <f t="shared" si="123"/>
        <v>1000</v>
      </c>
      <c r="Y347" s="104">
        <f t="shared" si="123"/>
        <v>1000</v>
      </c>
      <c r="Z347" s="104"/>
      <c r="AA347" s="104">
        <f t="shared" si="123"/>
        <v>1000</v>
      </c>
      <c r="AB347" s="104">
        <f t="shared" si="123"/>
        <v>1000</v>
      </c>
      <c r="AC347" s="104">
        <f t="shared" si="123"/>
        <v>1000</v>
      </c>
      <c r="AD347" s="104">
        <f t="shared" si="123"/>
        <v>1000</v>
      </c>
      <c r="AE347" s="104">
        <f t="shared" si="123"/>
        <v>1000</v>
      </c>
      <c r="AF347" s="104">
        <f t="shared" si="123"/>
        <v>1000</v>
      </c>
      <c r="AG347" s="104"/>
      <c r="AH347" s="153">
        <f t="shared" si="118"/>
        <v>25000</v>
      </c>
    </row>
    <row r="348" spans="1:35" ht="16.5" thickBot="1" x14ac:dyDescent="0.3">
      <c r="A348" s="306"/>
      <c r="B348" s="303" t="s">
        <v>116</v>
      </c>
      <c r="C348" s="304"/>
      <c r="D348" s="104">
        <f t="shared" ref="D348:F348" si="124">D329+D331+D333+D335+D337+D339</f>
        <v>0</v>
      </c>
      <c r="E348" s="104"/>
      <c r="F348" s="104">
        <f t="shared" si="124"/>
        <v>0</v>
      </c>
      <c r="G348" s="104">
        <f t="shared" ref="G348:AF348" si="125">G329+G331+G333+G335+G337+G339</f>
        <v>0</v>
      </c>
      <c r="H348" s="104">
        <f t="shared" si="125"/>
        <v>0</v>
      </c>
      <c r="I348" s="104">
        <f t="shared" si="125"/>
        <v>0</v>
      </c>
      <c r="J348" s="104">
        <f t="shared" si="125"/>
        <v>0</v>
      </c>
      <c r="K348" s="104">
        <f t="shared" si="125"/>
        <v>0</v>
      </c>
      <c r="L348" s="104"/>
      <c r="M348" s="104">
        <f t="shared" si="125"/>
        <v>0</v>
      </c>
      <c r="N348" s="104">
        <f t="shared" si="125"/>
        <v>0</v>
      </c>
      <c r="O348" s="104">
        <f t="shared" si="125"/>
        <v>0</v>
      </c>
      <c r="P348" s="104">
        <f t="shared" si="125"/>
        <v>0</v>
      </c>
      <c r="Q348" s="104">
        <f t="shared" si="125"/>
        <v>0</v>
      </c>
      <c r="R348" s="104">
        <f t="shared" si="125"/>
        <v>0</v>
      </c>
      <c r="S348" s="104"/>
      <c r="T348" s="104">
        <f t="shared" si="125"/>
        <v>0</v>
      </c>
      <c r="U348" s="104">
        <f t="shared" si="125"/>
        <v>0</v>
      </c>
      <c r="V348" s="104">
        <f t="shared" si="125"/>
        <v>0</v>
      </c>
      <c r="W348" s="104">
        <f t="shared" si="125"/>
        <v>0</v>
      </c>
      <c r="X348" s="104">
        <f t="shared" si="125"/>
        <v>0</v>
      </c>
      <c r="Y348" s="104">
        <f t="shared" si="125"/>
        <v>0</v>
      </c>
      <c r="Z348" s="104"/>
      <c r="AA348" s="104">
        <f t="shared" si="125"/>
        <v>0</v>
      </c>
      <c r="AB348" s="104">
        <f t="shared" si="125"/>
        <v>0</v>
      </c>
      <c r="AC348" s="104">
        <f t="shared" si="125"/>
        <v>0</v>
      </c>
      <c r="AD348" s="104">
        <f t="shared" si="125"/>
        <v>0</v>
      </c>
      <c r="AE348" s="104">
        <f t="shared" si="125"/>
        <v>0</v>
      </c>
      <c r="AF348" s="104">
        <f t="shared" si="125"/>
        <v>0</v>
      </c>
      <c r="AG348" s="104"/>
      <c r="AH348" s="149">
        <f t="shared" si="118"/>
        <v>0</v>
      </c>
    </row>
    <row r="349" spans="1:35" ht="15.75" thickBot="1" x14ac:dyDescent="0.3">
      <c r="A349" s="307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166</v>
      </c>
    </row>
    <row r="350" spans="1:35" ht="16.5" thickBot="1" x14ac:dyDescent="0.3">
      <c r="A350" s="291" t="s">
        <v>162</v>
      </c>
      <c r="B350" s="310" t="s">
        <v>2</v>
      </c>
      <c r="C350" s="311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 t="shared" ref="AH350:AH371" si="126">SUM(D350:AG350)</f>
        <v>0</v>
      </c>
    </row>
    <row r="351" spans="1:35" ht="15.75" customHeight="1" x14ac:dyDescent="0.25">
      <c r="A351" s="292"/>
      <c r="B351" s="296" t="s">
        <v>198</v>
      </c>
      <c r="C351" s="99" t="s">
        <v>102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 t="shared" si="126"/>
        <v>0</v>
      </c>
    </row>
    <row r="352" spans="1:35" ht="15.75" x14ac:dyDescent="0.25">
      <c r="A352" s="292"/>
      <c r="B352" s="296"/>
      <c r="C352" s="99" t="s">
        <v>103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 t="shared" si="126"/>
        <v>0</v>
      </c>
    </row>
    <row r="353" spans="1:34" ht="15.75" x14ac:dyDescent="0.25">
      <c r="A353" s="292"/>
      <c r="B353" s="296"/>
      <c r="C353" s="99" t="s">
        <v>117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 t="shared" si="126"/>
        <v>0</v>
      </c>
    </row>
    <row r="354" spans="1:34" ht="15.75" x14ac:dyDescent="0.25">
      <c r="A354" s="292"/>
      <c r="B354" s="296"/>
      <c r="C354" s="99" t="s">
        <v>118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 t="shared" si="126"/>
        <v>0</v>
      </c>
    </row>
    <row r="355" spans="1:34" ht="15.75" x14ac:dyDescent="0.25">
      <c r="A355" s="292"/>
      <c r="B355" s="296"/>
      <c r="C355" s="99" t="s">
        <v>104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 t="shared" si="126"/>
        <v>0</v>
      </c>
    </row>
    <row r="356" spans="1:34" ht="15.75" x14ac:dyDescent="0.25">
      <c r="A356" s="292"/>
      <c r="B356" s="296"/>
      <c r="C356" s="99" t="s">
        <v>105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 t="shared" si="126"/>
        <v>0</v>
      </c>
    </row>
    <row r="357" spans="1:34" ht="15.75" x14ac:dyDescent="0.25">
      <c r="A357" s="292"/>
      <c r="B357" s="296"/>
      <c r="C357" s="99" t="s">
        <v>106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 t="shared" si="126"/>
        <v>0</v>
      </c>
    </row>
    <row r="358" spans="1:34" ht="15.75" x14ac:dyDescent="0.25">
      <c r="A358" s="292"/>
      <c r="B358" s="296"/>
      <c r="C358" s="99" t="s">
        <v>107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 t="shared" si="126"/>
        <v>0</v>
      </c>
    </row>
    <row r="359" spans="1:34" ht="15.75" x14ac:dyDescent="0.25">
      <c r="A359" s="292"/>
      <c r="B359" s="296"/>
      <c r="C359" s="99" t="s">
        <v>108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 t="shared" si="126"/>
        <v>0</v>
      </c>
    </row>
    <row r="360" spans="1:34" ht="15.75" x14ac:dyDescent="0.25">
      <c r="A360" s="292"/>
      <c r="B360" s="296"/>
      <c r="C360" s="99" t="s">
        <v>109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 t="shared" si="126"/>
        <v>0</v>
      </c>
    </row>
    <row r="361" spans="1:34" ht="15.75" x14ac:dyDescent="0.25">
      <c r="A361" s="292"/>
      <c r="B361" s="296"/>
      <c r="C361" s="99" t="s">
        <v>110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 t="shared" si="126"/>
        <v>0</v>
      </c>
    </row>
    <row r="362" spans="1:34" ht="15.75" x14ac:dyDescent="0.25">
      <c r="A362" s="292"/>
      <c r="B362" s="296"/>
      <c r="C362" s="99" t="s">
        <v>111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 t="shared" si="126"/>
        <v>0</v>
      </c>
    </row>
    <row r="363" spans="1:34" ht="15.75" x14ac:dyDescent="0.25">
      <c r="A363" s="292"/>
      <c r="B363" s="296"/>
      <c r="C363" s="99" t="s">
        <v>112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 t="shared" si="126"/>
        <v>0</v>
      </c>
    </row>
    <row r="364" spans="1:34" ht="15.75" x14ac:dyDescent="0.25">
      <c r="A364" s="292"/>
      <c r="B364" s="296"/>
      <c r="C364" s="99" t="s">
        <v>113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 t="shared" si="126"/>
        <v>0</v>
      </c>
    </row>
    <row r="365" spans="1:34" ht="16.5" thickBot="1" x14ac:dyDescent="0.3">
      <c r="A365" s="292"/>
      <c r="B365" s="296"/>
      <c r="C365" s="100" t="s">
        <v>114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 t="shared" si="126"/>
        <v>0</v>
      </c>
    </row>
    <row r="366" spans="1:34" ht="18.75" x14ac:dyDescent="0.25">
      <c r="A366" s="292"/>
      <c r="B366" s="297" t="s">
        <v>72</v>
      </c>
      <c r="C366" s="298"/>
      <c r="D366" s="271">
        <f>SUM(D351:D362,D365)</f>
        <v>0</v>
      </c>
      <c r="E366" s="271">
        <f t="shared" ref="E366:AG366" si="127">SUM(E351:E362,E365)</f>
        <v>0</v>
      </c>
      <c r="F366" s="271">
        <f t="shared" si="127"/>
        <v>0</v>
      </c>
      <c r="G366" s="271">
        <f t="shared" si="127"/>
        <v>0</v>
      </c>
      <c r="H366" s="271">
        <f t="shared" si="127"/>
        <v>0</v>
      </c>
      <c r="I366" s="271">
        <f t="shared" si="127"/>
        <v>0</v>
      </c>
      <c r="J366" s="271">
        <f t="shared" si="127"/>
        <v>0</v>
      </c>
      <c r="K366" s="271">
        <f t="shared" si="127"/>
        <v>0</v>
      </c>
      <c r="L366" s="271">
        <f t="shared" si="127"/>
        <v>0</v>
      </c>
      <c r="M366" s="271">
        <f t="shared" si="127"/>
        <v>0</v>
      </c>
      <c r="N366" s="271">
        <f t="shared" si="127"/>
        <v>0</v>
      </c>
      <c r="O366" s="271">
        <f t="shared" si="127"/>
        <v>0</v>
      </c>
      <c r="P366" s="271">
        <f t="shared" si="127"/>
        <v>0</v>
      </c>
      <c r="Q366" s="271">
        <f t="shared" si="127"/>
        <v>0</v>
      </c>
      <c r="R366" s="271">
        <f t="shared" si="127"/>
        <v>0</v>
      </c>
      <c r="S366" s="271">
        <f t="shared" si="127"/>
        <v>0</v>
      </c>
      <c r="T366" s="271">
        <f t="shared" si="127"/>
        <v>0</v>
      </c>
      <c r="U366" s="271">
        <f t="shared" si="127"/>
        <v>0</v>
      </c>
      <c r="V366" s="271">
        <f t="shared" si="127"/>
        <v>0</v>
      </c>
      <c r="W366" s="271">
        <f t="shared" si="127"/>
        <v>0</v>
      </c>
      <c r="X366" s="271">
        <f t="shared" si="127"/>
        <v>0</v>
      </c>
      <c r="Y366" s="271">
        <f t="shared" si="127"/>
        <v>0</v>
      </c>
      <c r="Z366" s="271">
        <f t="shared" si="127"/>
        <v>0</v>
      </c>
      <c r="AA366" s="271">
        <f t="shared" si="127"/>
        <v>0</v>
      </c>
      <c r="AB366" s="271">
        <f t="shared" si="127"/>
        <v>0</v>
      </c>
      <c r="AC366" s="271">
        <f t="shared" si="127"/>
        <v>0</v>
      </c>
      <c r="AD366" s="271">
        <f t="shared" si="127"/>
        <v>0</v>
      </c>
      <c r="AE366" s="271">
        <f t="shared" si="127"/>
        <v>0</v>
      </c>
      <c r="AF366" s="271">
        <f t="shared" si="127"/>
        <v>0</v>
      </c>
      <c r="AG366" s="271">
        <f t="shared" si="127"/>
        <v>0</v>
      </c>
      <c r="AH366" s="150">
        <f t="shared" si="126"/>
        <v>0</v>
      </c>
    </row>
    <row r="367" spans="1:34" ht="18.75" x14ac:dyDescent="0.25">
      <c r="A367" s="292"/>
      <c r="B367" s="299" t="s">
        <v>71</v>
      </c>
      <c r="C367" s="300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 t="shared" si="126"/>
        <v>0</v>
      </c>
    </row>
    <row r="368" spans="1:34" ht="18.75" x14ac:dyDescent="0.25">
      <c r="A368" s="292"/>
      <c r="B368" s="301" t="s">
        <v>115</v>
      </c>
      <c r="C368" s="302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 t="shared" si="126"/>
        <v>15000</v>
      </c>
    </row>
    <row r="369" spans="1:35" ht="18.75" x14ac:dyDescent="0.25">
      <c r="A369" s="292"/>
      <c r="B369" s="301" t="s">
        <v>125</v>
      </c>
      <c r="C369" s="302"/>
      <c r="D369" s="104">
        <f t="shared" ref="D369:F369" si="128">D368-D367</f>
        <v>600</v>
      </c>
      <c r="E369" s="104"/>
      <c r="F369" s="104">
        <f t="shared" si="128"/>
        <v>600</v>
      </c>
      <c r="G369" s="104">
        <f t="shared" ref="G369:AF369" si="129">G368-G367</f>
        <v>600</v>
      </c>
      <c r="H369" s="104">
        <f t="shared" si="129"/>
        <v>600</v>
      </c>
      <c r="I369" s="104">
        <f t="shared" si="129"/>
        <v>600</v>
      </c>
      <c r="J369" s="104">
        <f t="shared" si="129"/>
        <v>600</v>
      </c>
      <c r="K369" s="104">
        <f t="shared" si="129"/>
        <v>600</v>
      </c>
      <c r="L369" s="104"/>
      <c r="M369" s="104">
        <f t="shared" si="129"/>
        <v>600</v>
      </c>
      <c r="N369" s="104">
        <f t="shared" si="129"/>
        <v>600</v>
      </c>
      <c r="O369" s="104">
        <f t="shared" si="129"/>
        <v>600</v>
      </c>
      <c r="P369" s="104">
        <f t="shared" si="129"/>
        <v>600</v>
      </c>
      <c r="Q369" s="104">
        <f t="shared" si="129"/>
        <v>600</v>
      </c>
      <c r="R369" s="104">
        <f t="shared" si="129"/>
        <v>600</v>
      </c>
      <c r="S369" s="104"/>
      <c r="T369" s="104">
        <f t="shared" si="129"/>
        <v>600</v>
      </c>
      <c r="U369" s="104">
        <f t="shared" si="129"/>
        <v>600</v>
      </c>
      <c r="V369" s="104">
        <f t="shared" si="129"/>
        <v>600</v>
      </c>
      <c r="W369" s="104">
        <f t="shared" si="129"/>
        <v>600</v>
      </c>
      <c r="X369" s="104">
        <f t="shared" si="129"/>
        <v>600</v>
      </c>
      <c r="Y369" s="104">
        <f t="shared" si="129"/>
        <v>600</v>
      </c>
      <c r="Z369" s="104"/>
      <c r="AA369" s="104">
        <f t="shared" si="129"/>
        <v>600</v>
      </c>
      <c r="AB369" s="104">
        <f t="shared" si="129"/>
        <v>600</v>
      </c>
      <c r="AC369" s="104">
        <f t="shared" si="129"/>
        <v>600</v>
      </c>
      <c r="AD369" s="104">
        <f t="shared" si="129"/>
        <v>600</v>
      </c>
      <c r="AE369" s="104">
        <f t="shared" si="129"/>
        <v>600</v>
      </c>
      <c r="AF369" s="104">
        <f t="shared" si="129"/>
        <v>600</v>
      </c>
      <c r="AG369" s="104"/>
      <c r="AH369" s="153">
        <f t="shared" si="126"/>
        <v>15000</v>
      </c>
    </row>
    <row r="370" spans="1:35" ht="18.75" x14ac:dyDescent="0.25">
      <c r="A370" s="292"/>
      <c r="B370" s="301" t="s">
        <v>197</v>
      </c>
      <c r="C370" s="302"/>
      <c r="D370" s="104">
        <f>D368-D366</f>
        <v>600</v>
      </c>
      <c r="E370" s="104"/>
      <c r="F370" s="104">
        <f t="shared" ref="F370:G370" si="130">F368-F366</f>
        <v>600</v>
      </c>
      <c r="G370" s="104">
        <f t="shared" si="130"/>
        <v>600</v>
      </c>
      <c r="H370" s="104">
        <f t="shared" ref="H370:AF370" si="131">H368-H366</f>
        <v>600</v>
      </c>
      <c r="I370" s="104">
        <f t="shared" si="131"/>
        <v>600</v>
      </c>
      <c r="J370" s="104">
        <f t="shared" si="131"/>
        <v>600</v>
      </c>
      <c r="K370" s="104">
        <f t="shared" si="131"/>
        <v>600</v>
      </c>
      <c r="L370" s="104"/>
      <c r="M370" s="104">
        <f t="shared" si="131"/>
        <v>600</v>
      </c>
      <c r="N370" s="104">
        <f t="shared" si="131"/>
        <v>600</v>
      </c>
      <c r="O370" s="104">
        <f t="shared" si="131"/>
        <v>600</v>
      </c>
      <c r="P370" s="104">
        <f t="shared" si="131"/>
        <v>600</v>
      </c>
      <c r="Q370" s="104">
        <f t="shared" si="131"/>
        <v>600</v>
      </c>
      <c r="R370" s="104">
        <f t="shared" si="131"/>
        <v>600</v>
      </c>
      <c r="S370" s="104"/>
      <c r="T370" s="104">
        <f t="shared" si="131"/>
        <v>600</v>
      </c>
      <c r="U370" s="104">
        <f t="shared" si="131"/>
        <v>600</v>
      </c>
      <c r="V370" s="104">
        <f t="shared" si="131"/>
        <v>600</v>
      </c>
      <c r="W370" s="104">
        <f t="shared" si="131"/>
        <v>600</v>
      </c>
      <c r="X370" s="104">
        <f t="shared" si="131"/>
        <v>600</v>
      </c>
      <c r="Y370" s="104">
        <f t="shared" si="131"/>
        <v>600</v>
      </c>
      <c r="Z370" s="104"/>
      <c r="AA370" s="104">
        <f t="shared" si="131"/>
        <v>600</v>
      </c>
      <c r="AB370" s="104">
        <f t="shared" si="131"/>
        <v>600</v>
      </c>
      <c r="AC370" s="104">
        <f t="shared" si="131"/>
        <v>600</v>
      </c>
      <c r="AD370" s="104">
        <f t="shared" si="131"/>
        <v>600</v>
      </c>
      <c r="AE370" s="104">
        <f t="shared" si="131"/>
        <v>600</v>
      </c>
      <c r="AF370" s="104">
        <f t="shared" si="131"/>
        <v>600</v>
      </c>
      <c r="AG370" s="104"/>
      <c r="AH370" s="153">
        <f t="shared" si="126"/>
        <v>15000</v>
      </c>
    </row>
    <row r="371" spans="1:35" ht="16.5" thickBot="1" x14ac:dyDescent="0.3">
      <c r="A371" s="292"/>
      <c r="B371" s="303" t="s">
        <v>116</v>
      </c>
      <c r="C371" s="304"/>
      <c r="D371" s="104">
        <f t="shared" ref="D371:F371" si="132">D352+D354+D356+D358+D360+D362</f>
        <v>0</v>
      </c>
      <c r="E371" s="104"/>
      <c r="F371" s="104">
        <f t="shared" si="132"/>
        <v>0</v>
      </c>
      <c r="G371" s="104">
        <f t="shared" ref="G371:AF371" si="133">G352+G354+G356+G358+G360+G362</f>
        <v>0</v>
      </c>
      <c r="H371" s="104">
        <f t="shared" si="133"/>
        <v>0</v>
      </c>
      <c r="I371" s="104">
        <f t="shared" si="133"/>
        <v>0</v>
      </c>
      <c r="J371" s="104">
        <f t="shared" si="133"/>
        <v>0</v>
      </c>
      <c r="K371" s="104">
        <f t="shared" si="133"/>
        <v>0</v>
      </c>
      <c r="L371" s="104"/>
      <c r="M371" s="104">
        <f t="shared" si="133"/>
        <v>0</v>
      </c>
      <c r="N371" s="104">
        <f t="shared" si="133"/>
        <v>0</v>
      </c>
      <c r="O371" s="104">
        <f t="shared" si="133"/>
        <v>0</v>
      </c>
      <c r="P371" s="104">
        <f t="shared" si="133"/>
        <v>0</v>
      </c>
      <c r="Q371" s="104">
        <f t="shared" si="133"/>
        <v>0</v>
      </c>
      <c r="R371" s="104">
        <f t="shared" si="133"/>
        <v>0</v>
      </c>
      <c r="S371" s="104"/>
      <c r="T371" s="104">
        <f t="shared" si="133"/>
        <v>0</v>
      </c>
      <c r="U371" s="104">
        <f t="shared" si="133"/>
        <v>0</v>
      </c>
      <c r="V371" s="104">
        <f t="shared" si="133"/>
        <v>0</v>
      </c>
      <c r="W371" s="104">
        <f t="shared" si="133"/>
        <v>0</v>
      </c>
      <c r="X371" s="104">
        <f t="shared" si="133"/>
        <v>0</v>
      </c>
      <c r="Y371" s="104">
        <f t="shared" si="133"/>
        <v>0</v>
      </c>
      <c r="Z371" s="104"/>
      <c r="AA371" s="104">
        <f t="shared" si="133"/>
        <v>0</v>
      </c>
      <c r="AB371" s="104">
        <f t="shared" si="133"/>
        <v>0</v>
      </c>
      <c r="AC371" s="104">
        <f t="shared" si="133"/>
        <v>0</v>
      </c>
      <c r="AD371" s="104">
        <f t="shared" si="133"/>
        <v>0</v>
      </c>
      <c r="AE371" s="104">
        <f t="shared" si="133"/>
        <v>0</v>
      </c>
      <c r="AF371" s="104">
        <f t="shared" si="133"/>
        <v>0</v>
      </c>
      <c r="AG371" s="104"/>
      <c r="AH371" s="149">
        <f t="shared" si="126"/>
        <v>0</v>
      </c>
    </row>
    <row r="372" spans="1:35" ht="15.75" thickBot="1" x14ac:dyDescent="0.3">
      <c r="A372" s="293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166</v>
      </c>
    </row>
    <row r="373" spans="1:35" ht="16.5" thickBot="1" x14ac:dyDescent="0.3">
      <c r="A373" s="305" t="s">
        <v>163</v>
      </c>
      <c r="B373" s="310" t="s">
        <v>2</v>
      </c>
      <c r="C373" s="311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 t="shared" ref="AH373:AH394" si="134">SUM(D373:AG373)</f>
        <v>0</v>
      </c>
    </row>
    <row r="374" spans="1:35" ht="15.75" customHeight="1" x14ac:dyDescent="0.25">
      <c r="A374" s="306"/>
      <c r="B374" s="296" t="s">
        <v>198</v>
      </c>
      <c r="C374" s="99" t="s">
        <v>102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 t="shared" si="134"/>
        <v>0</v>
      </c>
    </row>
    <row r="375" spans="1:35" ht="15.75" x14ac:dyDescent="0.25">
      <c r="A375" s="306"/>
      <c r="B375" s="296"/>
      <c r="C375" s="99" t="s">
        <v>103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 t="shared" si="134"/>
        <v>0</v>
      </c>
    </row>
    <row r="376" spans="1:35" ht="15.75" x14ac:dyDescent="0.25">
      <c r="A376" s="306"/>
      <c r="B376" s="296"/>
      <c r="C376" s="99" t="s">
        <v>117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 t="shared" si="134"/>
        <v>0</v>
      </c>
    </row>
    <row r="377" spans="1:35" ht="15.75" x14ac:dyDescent="0.25">
      <c r="A377" s="306"/>
      <c r="B377" s="296"/>
      <c r="C377" s="99" t="s">
        <v>118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 t="shared" si="134"/>
        <v>0</v>
      </c>
    </row>
    <row r="378" spans="1:35" ht="15.75" x14ac:dyDescent="0.25">
      <c r="A378" s="306"/>
      <c r="B378" s="296"/>
      <c r="C378" s="99" t="s">
        <v>104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 t="shared" si="134"/>
        <v>0</v>
      </c>
    </row>
    <row r="379" spans="1:35" ht="15.75" x14ac:dyDescent="0.25">
      <c r="A379" s="306"/>
      <c r="B379" s="296"/>
      <c r="C379" s="99" t="s">
        <v>105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 t="shared" si="134"/>
        <v>0</v>
      </c>
    </row>
    <row r="380" spans="1:35" ht="15.75" x14ac:dyDescent="0.25">
      <c r="A380" s="306"/>
      <c r="B380" s="296"/>
      <c r="C380" s="99" t="s">
        <v>106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 t="shared" si="134"/>
        <v>0</v>
      </c>
    </row>
    <row r="381" spans="1:35" ht="15.75" x14ac:dyDescent="0.25">
      <c r="A381" s="306"/>
      <c r="B381" s="296"/>
      <c r="C381" s="99" t="s">
        <v>107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 t="shared" si="134"/>
        <v>0</v>
      </c>
    </row>
    <row r="382" spans="1:35" ht="15.75" x14ac:dyDescent="0.25">
      <c r="A382" s="306"/>
      <c r="B382" s="296"/>
      <c r="C382" s="99" t="s">
        <v>108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 t="shared" si="134"/>
        <v>0</v>
      </c>
    </row>
    <row r="383" spans="1:35" ht="15.75" x14ac:dyDescent="0.25">
      <c r="A383" s="306"/>
      <c r="B383" s="296"/>
      <c r="C383" s="99" t="s">
        <v>109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 t="shared" si="134"/>
        <v>0</v>
      </c>
    </row>
    <row r="384" spans="1:35" ht="15.75" x14ac:dyDescent="0.25">
      <c r="A384" s="306"/>
      <c r="B384" s="296"/>
      <c r="C384" s="99" t="s">
        <v>110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 t="shared" si="134"/>
        <v>0</v>
      </c>
    </row>
    <row r="385" spans="1:35" ht="15.75" x14ac:dyDescent="0.25">
      <c r="A385" s="306"/>
      <c r="B385" s="296"/>
      <c r="C385" s="99" t="s">
        <v>111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 t="shared" si="134"/>
        <v>0</v>
      </c>
    </row>
    <row r="386" spans="1:35" ht="15.75" x14ac:dyDescent="0.25">
      <c r="A386" s="306"/>
      <c r="B386" s="296"/>
      <c r="C386" s="99" t="s">
        <v>112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 t="shared" si="134"/>
        <v>0</v>
      </c>
    </row>
    <row r="387" spans="1:35" ht="15.75" x14ac:dyDescent="0.25">
      <c r="A387" s="306"/>
      <c r="B387" s="296"/>
      <c r="C387" s="99" t="s">
        <v>113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 t="shared" si="134"/>
        <v>0</v>
      </c>
    </row>
    <row r="388" spans="1:35" ht="16.5" thickBot="1" x14ac:dyDescent="0.3">
      <c r="A388" s="306"/>
      <c r="B388" s="296"/>
      <c r="C388" s="100" t="s">
        <v>114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 t="shared" si="134"/>
        <v>0</v>
      </c>
    </row>
    <row r="389" spans="1:35" ht="18.75" x14ac:dyDescent="0.25">
      <c r="A389" s="306"/>
      <c r="B389" s="297" t="s">
        <v>72</v>
      </c>
      <c r="C389" s="298"/>
      <c r="D389" s="271">
        <f>SUM(D374:D385,D388)</f>
        <v>0</v>
      </c>
      <c r="E389" s="271">
        <f t="shared" ref="E389:AG389" si="135">SUM(E374:E385,E388)</f>
        <v>0</v>
      </c>
      <c r="F389" s="271">
        <f t="shared" si="135"/>
        <v>0</v>
      </c>
      <c r="G389" s="271">
        <f t="shared" si="135"/>
        <v>0</v>
      </c>
      <c r="H389" s="271">
        <f t="shared" si="135"/>
        <v>0</v>
      </c>
      <c r="I389" s="271">
        <f t="shared" si="135"/>
        <v>0</v>
      </c>
      <c r="J389" s="271">
        <f t="shared" si="135"/>
        <v>0</v>
      </c>
      <c r="K389" s="271">
        <f t="shared" si="135"/>
        <v>0</v>
      </c>
      <c r="L389" s="271">
        <f t="shared" si="135"/>
        <v>0</v>
      </c>
      <c r="M389" s="271">
        <f t="shared" si="135"/>
        <v>0</v>
      </c>
      <c r="N389" s="271">
        <f t="shared" si="135"/>
        <v>0</v>
      </c>
      <c r="O389" s="271">
        <f t="shared" si="135"/>
        <v>0</v>
      </c>
      <c r="P389" s="271">
        <f t="shared" si="135"/>
        <v>0</v>
      </c>
      <c r="Q389" s="271">
        <f t="shared" si="135"/>
        <v>0</v>
      </c>
      <c r="R389" s="271">
        <f t="shared" si="135"/>
        <v>0</v>
      </c>
      <c r="S389" s="271">
        <f t="shared" si="135"/>
        <v>0</v>
      </c>
      <c r="T389" s="271">
        <f t="shared" si="135"/>
        <v>0</v>
      </c>
      <c r="U389" s="271">
        <f t="shared" si="135"/>
        <v>0</v>
      </c>
      <c r="V389" s="271">
        <f t="shared" si="135"/>
        <v>0</v>
      </c>
      <c r="W389" s="271">
        <f t="shared" si="135"/>
        <v>0</v>
      </c>
      <c r="X389" s="271">
        <f t="shared" si="135"/>
        <v>0</v>
      </c>
      <c r="Y389" s="271">
        <f t="shared" si="135"/>
        <v>0</v>
      </c>
      <c r="Z389" s="271">
        <f t="shared" si="135"/>
        <v>0</v>
      </c>
      <c r="AA389" s="271">
        <f t="shared" si="135"/>
        <v>0</v>
      </c>
      <c r="AB389" s="271">
        <f t="shared" si="135"/>
        <v>0</v>
      </c>
      <c r="AC389" s="271">
        <f t="shared" si="135"/>
        <v>0</v>
      </c>
      <c r="AD389" s="271">
        <f t="shared" si="135"/>
        <v>0</v>
      </c>
      <c r="AE389" s="271">
        <f t="shared" si="135"/>
        <v>0</v>
      </c>
      <c r="AF389" s="271">
        <f t="shared" si="135"/>
        <v>0</v>
      </c>
      <c r="AG389" s="271">
        <f t="shared" si="135"/>
        <v>0</v>
      </c>
      <c r="AH389" s="150">
        <f t="shared" si="134"/>
        <v>0</v>
      </c>
    </row>
    <row r="390" spans="1:35" ht="18.75" x14ac:dyDescent="0.25">
      <c r="A390" s="306"/>
      <c r="B390" s="299" t="s">
        <v>71</v>
      </c>
      <c r="C390" s="300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 t="shared" si="134"/>
        <v>0</v>
      </c>
    </row>
    <row r="391" spans="1:35" ht="18.75" x14ac:dyDescent="0.25">
      <c r="A391" s="306"/>
      <c r="B391" s="301" t="s">
        <v>115</v>
      </c>
      <c r="C391" s="302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 t="shared" si="134"/>
        <v>10000</v>
      </c>
    </row>
    <row r="392" spans="1:35" ht="18.75" x14ac:dyDescent="0.25">
      <c r="A392" s="306"/>
      <c r="B392" s="301" t="s">
        <v>125</v>
      </c>
      <c r="C392" s="302"/>
      <c r="D392" s="104">
        <f t="shared" ref="D392:F392" si="136">D391-D390</f>
        <v>400</v>
      </c>
      <c r="E392" s="104"/>
      <c r="F392" s="104">
        <f t="shared" si="136"/>
        <v>400</v>
      </c>
      <c r="G392" s="104">
        <f t="shared" ref="G392:AF392" si="137">G391-G390</f>
        <v>400</v>
      </c>
      <c r="H392" s="104">
        <f t="shared" si="137"/>
        <v>400</v>
      </c>
      <c r="I392" s="104">
        <f t="shared" si="137"/>
        <v>400</v>
      </c>
      <c r="J392" s="104">
        <f t="shared" si="137"/>
        <v>400</v>
      </c>
      <c r="K392" s="104">
        <f t="shared" si="137"/>
        <v>400</v>
      </c>
      <c r="L392" s="104"/>
      <c r="M392" s="104">
        <f t="shared" si="137"/>
        <v>400</v>
      </c>
      <c r="N392" s="104">
        <f t="shared" si="137"/>
        <v>400</v>
      </c>
      <c r="O392" s="104">
        <f t="shared" si="137"/>
        <v>400</v>
      </c>
      <c r="P392" s="104">
        <f t="shared" si="137"/>
        <v>400</v>
      </c>
      <c r="Q392" s="104">
        <f t="shared" si="137"/>
        <v>400</v>
      </c>
      <c r="R392" s="104">
        <f t="shared" si="137"/>
        <v>400</v>
      </c>
      <c r="S392" s="104"/>
      <c r="T392" s="104">
        <f t="shared" si="137"/>
        <v>400</v>
      </c>
      <c r="U392" s="104">
        <f t="shared" si="137"/>
        <v>400</v>
      </c>
      <c r="V392" s="104">
        <f t="shared" si="137"/>
        <v>400</v>
      </c>
      <c r="W392" s="104">
        <f t="shared" si="137"/>
        <v>400</v>
      </c>
      <c r="X392" s="104">
        <f t="shared" si="137"/>
        <v>400</v>
      </c>
      <c r="Y392" s="104">
        <f t="shared" si="137"/>
        <v>400</v>
      </c>
      <c r="Z392" s="104"/>
      <c r="AA392" s="104">
        <f t="shared" si="137"/>
        <v>400</v>
      </c>
      <c r="AB392" s="104">
        <f t="shared" si="137"/>
        <v>400</v>
      </c>
      <c r="AC392" s="104">
        <f t="shared" si="137"/>
        <v>400</v>
      </c>
      <c r="AD392" s="104">
        <f t="shared" si="137"/>
        <v>400</v>
      </c>
      <c r="AE392" s="104">
        <f t="shared" si="137"/>
        <v>400</v>
      </c>
      <c r="AF392" s="104">
        <f t="shared" si="137"/>
        <v>400</v>
      </c>
      <c r="AG392" s="104"/>
      <c r="AH392" s="153">
        <f t="shared" si="134"/>
        <v>10000</v>
      </c>
    </row>
    <row r="393" spans="1:35" ht="18.75" x14ac:dyDescent="0.25">
      <c r="A393" s="306"/>
      <c r="B393" s="301" t="s">
        <v>197</v>
      </c>
      <c r="C393" s="302"/>
      <c r="D393" s="104">
        <f t="shared" ref="D393:F393" si="138">D391-D389</f>
        <v>400</v>
      </c>
      <c r="E393" s="104"/>
      <c r="F393" s="104">
        <f t="shared" si="138"/>
        <v>400</v>
      </c>
      <c r="G393" s="104">
        <f t="shared" ref="G393:AF393" si="139">G391-G389</f>
        <v>400</v>
      </c>
      <c r="H393" s="104">
        <f t="shared" si="139"/>
        <v>400</v>
      </c>
      <c r="I393" s="104">
        <f t="shared" si="139"/>
        <v>400</v>
      </c>
      <c r="J393" s="104">
        <f t="shared" si="139"/>
        <v>400</v>
      </c>
      <c r="K393" s="104">
        <f t="shared" si="139"/>
        <v>400</v>
      </c>
      <c r="L393" s="104"/>
      <c r="M393" s="104">
        <f t="shared" si="139"/>
        <v>400</v>
      </c>
      <c r="N393" s="104">
        <f t="shared" si="139"/>
        <v>400</v>
      </c>
      <c r="O393" s="104">
        <f t="shared" si="139"/>
        <v>400</v>
      </c>
      <c r="P393" s="104">
        <f t="shared" si="139"/>
        <v>400</v>
      </c>
      <c r="Q393" s="104">
        <f t="shared" si="139"/>
        <v>400</v>
      </c>
      <c r="R393" s="104">
        <f t="shared" si="139"/>
        <v>400</v>
      </c>
      <c r="S393" s="104"/>
      <c r="T393" s="104">
        <f t="shared" si="139"/>
        <v>400</v>
      </c>
      <c r="U393" s="104">
        <f t="shared" si="139"/>
        <v>400</v>
      </c>
      <c r="V393" s="104">
        <f t="shared" si="139"/>
        <v>400</v>
      </c>
      <c r="W393" s="104">
        <f t="shared" si="139"/>
        <v>400</v>
      </c>
      <c r="X393" s="104">
        <f t="shared" si="139"/>
        <v>400</v>
      </c>
      <c r="Y393" s="104">
        <f t="shared" si="139"/>
        <v>400</v>
      </c>
      <c r="Z393" s="104"/>
      <c r="AA393" s="104">
        <f t="shared" si="139"/>
        <v>400</v>
      </c>
      <c r="AB393" s="104">
        <f t="shared" si="139"/>
        <v>400</v>
      </c>
      <c r="AC393" s="104">
        <f t="shared" si="139"/>
        <v>400</v>
      </c>
      <c r="AD393" s="104">
        <f t="shared" si="139"/>
        <v>400</v>
      </c>
      <c r="AE393" s="104">
        <f t="shared" si="139"/>
        <v>400</v>
      </c>
      <c r="AF393" s="104">
        <f t="shared" si="139"/>
        <v>400</v>
      </c>
      <c r="AG393" s="104"/>
      <c r="AH393" s="153">
        <f t="shared" si="134"/>
        <v>10000</v>
      </c>
    </row>
    <row r="394" spans="1:35" ht="16.5" thickBot="1" x14ac:dyDescent="0.3">
      <c r="A394" s="306"/>
      <c r="B394" s="303" t="s">
        <v>116</v>
      </c>
      <c r="C394" s="304"/>
      <c r="D394" s="104">
        <f t="shared" ref="D394:F394" si="140">D375+D377+D379+D381+D383+D385</f>
        <v>0</v>
      </c>
      <c r="E394" s="104"/>
      <c r="F394" s="104">
        <f t="shared" si="140"/>
        <v>0</v>
      </c>
      <c r="G394" s="104">
        <f t="shared" ref="G394:AF394" si="141">G375+G377+G379+G381+G383+G385</f>
        <v>0</v>
      </c>
      <c r="H394" s="104">
        <f t="shared" si="141"/>
        <v>0</v>
      </c>
      <c r="I394" s="104">
        <f t="shared" si="141"/>
        <v>0</v>
      </c>
      <c r="J394" s="104">
        <f t="shared" si="141"/>
        <v>0</v>
      </c>
      <c r="K394" s="104">
        <f t="shared" si="141"/>
        <v>0</v>
      </c>
      <c r="L394" s="104"/>
      <c r="M394" s="104">
        <f t="shared" si="141"/>
        <v>0</v>
      </c>
      <c r="N394" s="104">
        <f t="shared" si="141"/>
        <v>0</v>
      </c>
      <c r="O394" s="104">
        <f t="shared" si="141"/>
        <v>0</v>
      </c>
      <c r="P394" s="104">
        <f t="shared" si="141"/>
        <v>0</v>
      </c>
      <c r="Q394" s="104">
        <f t="shared" si="141"/>
        <v>0</v>
      </c>
      <c r="R394" s="104">
        <f t="shared" si="141"/>
        <v>0</v>
      </c>
      <c r="S394" s="104"/>
      <c r="T394" s="104">
        <f t="shared" si="141"/>
        <v>0</v>
      </c>
      <c r="U394" s="104">
        <f t="shared" si="141"/>
        <v>0</v>
      </c>
      <c r="V394" s="104">
        <f t="shared" si="141"/>
        <v>0</v>
      </c>
      <c r="W394" s="104">
        <f t="shared" si="141"/>
        <v>0</v>
      </c>
      <c r="X394" s="104">
        <f t="shared" si="141"/>
        <v>0</v>
      </c>
      <c r="Y394" s="104">
        <f t="shared" si="141"/>
        <v>0</v>
      </c>
      <c r="Z394" s="104"/>
      <c r="AA394" s="104">
        <f t="shared" si="141"/>
        <v>0</v>
      </c>
      <c r="AB394" s="104">
        <f t="shared" si="141"/>
        <v>0</v>
      </c>
      <c r="AC394" s="104">
        <f t="shared" si="141"/>
        <v>0</v>
      </c>
      <c r="AD394" s="104">
        <f t="shared" si="141"/>
        <v>0</v>
      </c>
      <c r="AE394" s="104">
        <f t="shared" si="141"/>
        <v>0</v>
      </c>
      <c r="AF394" s="104">
        <f t="shared" si="141"/>
        <v>0</v>
      </c>
      <c r="AG394" s="104"/>
      <c r="AH394" s="149">
        <f t="shared" si="134"/>
        <v>0</v>
      </c>
    </row>
    <row r="395" spans="1:35" ht="15.75" thickBot="1" x14ac:dyDescent="0.3">
      <c r="A395" s="307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166</v>
      </c>
    </row>
    <row r="396" spans="1:35" ht="16.5" thickBot="1" x14ac:dyDescent="0.3">
      <c r="A396" s="291" t="s">
        <v>164</v>
      </c>
      <c r="B396" s="310" t="s">
        <v>2</v>
      </c>
      <c r="C396" s="311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 t="shared" ref="AH396:AH417" si="142">SUM(D396:AG396)</f>
        <v>0</v>
      </c>
      <c r="AI396" t="s">
        <v>200</v>
      </c>
    </row>
    <row r="397" spans="1:35" ht="15.75" customHeight="1" x14ac:dyDescent="0.25">
      <c r="A397" s="292"/>
      <c r="B397" s="296" t="s">
        <v>198</v>
      </c>
      <c r="C397" s="99" t="s">
        <v>102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 t="shared" si="142"/>
        <v>0</v>
      </c>
    </row>
    <row r="398" spans="1:35" ht="15.75" x14ac:dyDescent="0.25">
      <c r="A398" s="292"/>
      <c r="B398" s="296"/>
      <c r="C398" s="99" t="s">
        <v>103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 t="shared" si="142"/>
        <v>0</v>
      </c>
    </row>
    <row r="399" spans="1:35" ht="15.75" x14ac:dyDescent="0.25">
      <c r="A399" s="292"/>
      <c r="B399" s="296"/>
      <c r="C399" s="99" t="s">
        <v>117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 t="shared" si="142"/>
        <v>0</v>
      </c>
    </row>
    <row r="400" spans="1:35" ht="15.75" x14ac:dyDescent="0.25">
      <c r="A400" s="292"/>
      <c r="B400" s="296"/>
      <c r="C400" s="99" t="s">
        <v>118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 t="shared" si="142"/>
        <v>0</v>
      </c>
    </row>
    <row r="401" spans="1:34" ht="15.75" x14ac:dyDescent="0.25">
      <c r="A401" s="292"/>
      <c r="B401" s="296"/>
      <c r="C401" s="99" t="s">
        <v>104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 t="shared" si="142"/>
        <v>0</v>
      </c>
    </row>
    <row r="402" spans="1:34" ht="15.75" x14ac:dyDescent="0.25">
      <c r="A402" s="292"/>
      <c r="B402" s="296"/>
      <c r="C402" s="99" t="s">
        <v>105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 t="shared" si="142"/>
        <v>0</v>
      </c>
    </row>
    <row r="403" spans="1:34" ht="15.75" x14ac:dyDescent="0.25">
      <c r="A403" s="292"/>
      <c r="B403" s="296"/>
      <c r="C403" s="99" t="s">
        <v>106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 t="shared" si="142"/>
        <v>0</v>
      </c>
    </row>
    <row r="404" spans="1:34" ht="15.75" x14ac:dyDescent="0.25">
      <c r="A404" s="292"/>
      <c r="B404" s="296"/>
      <c r="C404" s="99" t="s">
        <v>107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 t="shared" si="142"/>
        <v>0</v>
      </c>
    </row>
    <row r="405" spans="1:34" ht="15.75" x14ac:dyDescent="0.25">
      <c r="A405" s="292"/>
      <c r="B405" s="296"/>
      <c r="C405" s="99" t="s">
        <v>108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 t="shared" si="142"/>
        <v>0</v>
      </c>
    </row>
    <row r="406" spans="1:34" ht="15.75" x14ac:dyDescent="0.25">
      <c r="A406" s="292"/>
      <c r="B406" s="296"/>
      <c r="C406" s="99" t="s">
        <v>109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 t="shared" si="142"/>
        <v>0</v>
      </c>
    </row>
    <row r="407" spans="1:34" ht="15.75" x14ac:dyDescent="0.25">
      <c r="A407" s="292"/>
      <c r="B407" s="296"/>
      <c r="C407" s="99" t="s">
        <v>110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 t="shared" si="142"/>
        <v>0</v>
      </c>
    </row>
    <row r="408" spans="1:34" ht="15.75" x14ac:dyDescent="0.25">
      <c r="A408" s="292"/>
      <c r="B408" s="296"/>
      <c r="C408" s="99" t="s">
        <v>111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 t="shared" si="142"/>
        <v>0</v>
      </c>
    </row>
    <row r="409" spans="1:34" ht="15.75" x14ac:dyDescent="0.25">
      <c r="A409" s="292"/>
      <c r="B409" s="296"/>
      <c r="C409" s="99" t="s">
        <v>112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 t="shared" si="142"/>
        <v>0</v>
      </c>
    </row>
    <row r="410" spans="1:34" ht="15.75" x14ac:dyDescent="0.25">
      <c r="A410" s="292"/>
      <c r="B410" s="296"/>
      <c r="C410" s="99" t="s">
        <v>113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 t="shared" si="142"/>
        <v>0</v>
      </c>
    </row>
    <row r="411" spans="1:34" ht="16.5" thickBot="1" x14ac:dyDescent="0.3">
      <c r="A411" s="292"/>
      <c r="B411" s="296"/>
      <c r="C411" s="100" t="s">
        <v>114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 t="shared" si="142"/>
        <v>0</v>
      </c>
    </row>
    <row r="412" spans="1:34" ht="18.75" x14ac:dyDescent="0.25">
      <c r="A412" s="292"/>
      <c r="B412" s="297" t="s">
        <v>72</v>
      </c>
      <c r="C412" s="298"/>
      <c r="D412" s="271">
        <f>SUM(D397:D408,D411)</f>
        <v>0</v>
      </c>
      <c r="E412" s="271">
        <f t="shared" ref="E412:AG412" si="143">SUM(E397:E408,E411)</f>
        <v>0</v>
      </c>
      <c r="F412" s="271">
        <f t="shared" si="143"/>
        <v>0</v>
      </c>
      <c r="G412" s="271">
        <f t="shared" si="143"/>
        <v>0</v>
      </c>
      <c r="H412" s="271">
        <f t="shared" si="143"/>
        <v>0</v>
      </c>
      <c r="I412" s="271">
        <f t="shared" si="143"/>
        <v>0</v>
      </c>
      <c r="J412" s="271">
        <f t="shared" si="143"/>
        <v>0</v>
      </c>
      <c r="K412" s="271">
        <f t="shared" si="143"/>
        <v>0</v>
      </c>
      <c r="L412" s="271">
        <f t="shared" si="143"/>
        <v>0</v>
      </c>
      <c r="M412" s="271">
        <f t="shared" si="143"/>
        <v>0</v>
      </c>
      <c r="N412" s="271">
        <f t="shared" si="143"/>
        <v>0</v>
      </c>
      <c r="O412" s="271">
        <f t="shared" si="143"/>
        <v>0</v>
      </c>
      <c r="P412" s="271">
        <f t="shared" si="143"/>
        <v>0</v>
      </c>
      <c r="Q412" s="271">
        <f t="shared" si="143"/>
        <v>0</v>
      </c>
      <c r="R412" s="271">
        <f t="shared" si="143"/>
        <v>0</v>
      </c>
      <c r="S412" s="271">
        <f t="shared" si="143"/>
        <v>0</v>
      </c>
      <c r="T412" s="271">
        <f t="shared" si="143"/>
        <v>0</v>
      </c>
      <c r="U412" s="271">
        <f t="shared" si="143"/>
        <v>0</v>
      </c>
      <c r="V412" s="271">
        <f t="shared" si="143"/>
        <v>0</v>
      </c>
      <c r="W412" s="271">
        <f t="shared" si="143"/>
        <v>0</v>
      </c>
      <c r="X412" s="271">
        <f t="shared" si="143"/>
        <v>0</v>
      </c>
      <c r="Y412" s="271">
        <f t="shared" si="143"/>
        <v>0</v>
      </c>
      <c r="Z412" s="271">
        <f t="shared" si="143"/>
        <v>0</v>
      </c>
      <c r="AA412" s="271">
        <f t="shared" si="143"/>
        <v>0</v>
      </c>
      <c r="AB412" s="271">
        <f t="shared" si="143"/>
        <v>0</v>
      </c>
      <c r="AC412" s="271">
        <f t="shared" si="143"/>
        <v>0</v>
      </c>
      <c r="AD412" s="271">
        <f t="shared" si="143"/>
        <v>0</v>
      </c>
      <c r="AE412" s="271">
        <f t="shared" si="143"/>
        <v>0</v>
      </c>
      <c r="AF412" s="271">
        <f t="shared" si="143"/>
        <v>0</v>
      </c>
      <c r="AG412" s="271">
        <f t="shared" si="143"/>
        <v>0</v>
      </c>
      <c r="AH412" s="150">
        <f t="shared" si="142"/>
        <v>0</v>
      </c>
    </row>
    <row r="413" spans="1:34" ht="18.75" x14ac:dyDescent="0.25">
      <c r="A413" s="292"/>
      <c r="B413" s="299" t="s">
        <v>71</v>
      </c>
      <c r="C413" s="300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 t="shared" si="142"/>
        <v>0</v>
      </c>
    </row>
    <row r="414" spans="1:34" ht="18.75" x14ac:dyDescent="0.25">
      <c r="A414" s="292"/>
      <c r="B414" s="301" t="s">
        <v>115</v>
      </c>
      <c r="C414" s="302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 t="shared" si="142"/>
        <v>10000</v>
      </c>
    </row>
    <row r="415" spans="1:34" ht="18.75" x14ac:dyDescent="0.25">
      <c r="A415" s="292"/>
      <c r="B415" s="301" t="s">
        <v>125</v>
      </c>
      <c r="C415" s="302"/>
      <c r="D415" s="104">
        <f t="shared" ref="D415:F415" si="144">D414-D413</f>
        <v>400</v>
      </c>
      <c r="E415" s="104"/>
      <c r="F415" s="104">
        <f t="shared" si="144"/>
        <v>400</v>
      </c>
      <c r="G415" s="104">
        <f t="shared" ref="G415:AF415" si="145">G414-G413</f>
        <v>400</v>
      </c>
      <c r="H415" s="104">
        <f t="shared" si="145"/>
        <v>400</v>
      </c>
      <c r="I415" s="104">
        <f t="shared" si="145"/>
        <v>400</v>
      </c>
      <c r="J415" s="104">
        <f t="shared" si="145"/>
        <v>400</v>
      </c>
      <c r="K415" s="104">
        <f t="shared" si="145"/>
        <v>400</v>
      </c>
      <c r="L415" s="104"/>
      <c r="M415" s="104">
        <f t="shared" si="145"/>
        <v>400</v>
      </c>
      <c r="N415" s="104">
        <f t="shared" si="145"/>
        <v>400</v>
      </c>
      <c r="O415" s="104">
        <f t="shared" si="145"/>
        <v>400</v>
      </c>
      <c r="P415" s="104">
        <f t="shared" si="145"/>
        <v>400</v>
      </c>
      <c r="Q415" s="104">
        <f t="shared" si="145"/>
        <v>400</v>
      </c>
      <c r="R415" s="104">
        <f t="shared" si="145"/>
        <v>400</v>
      </c>
      <c r="S415" s="104"/>
      <c r="T415" s="104">
        <f t="shared" si="145"/>
        <v>400</v>
      </c>
      <c r="U415" s="104">
        <f t="shared" si="145"/>
        <v>400</v>
      </c>
      <c r="V415" s="104">
        <f t="shared" si="145"/>
        <v>400</v>
      </c>
      <c r="W415" s="104">
        <f t="shared" si="145"/>
        <v>400</v>
      </c>
      <c r="X415" s="104">
        <f t="shared" si="145"/>
        <v>400</v>
      </c>
      <c r="Y415" s="104">
        <f t="shared" si="145"/>
        <v>400</v>
      </c>
      <c r="Z415" s="104"/>
      <c r="AA415" s="104">
        <f t="shared" si="145"/>
        <v>400</v>
      </c>
      <c r="AB415" s="104">
        <f t="shared" si="145"/>
        <v>400</v>
      </c>
      <c r="AC415" s="104">
        <f t="shared" si="145"/>
        <v>400</v>
      </c>
      <c r="AD415" s="104">
        <f t="shared" si="145"/>
        <v>400</v>
      </c>
      <c r="AE415" s="104">
        <f t="shared" si="145"/>
        <v>400</v>
      </c>
      <c r="AF415" s="104">
        <f t="shared" si="145"/>
        <v>400</v>
      </c>
      <c r="AG415" s="104"/>
      <c r="AH415" s="153">
        <f t="shared" si="142"/>
        <v>10000</v>
      </c>
    </row>
    <row r="416" spans="1:34" ht="18.75" x14ac:dyDescent="0.25">
      <c r="A416" s="292"/>
      <c r="B416" s="301" t="s">
        <v>197</v>
      </c>
      <c r="C416" s="302"/>
      <c r="D416" s="104">
        <f t="shared" ref="D416:F416" si="146">D414-D412</f>
        <v>400</v>
      </c>
      <c r="E416" s="104"/>
      <c r="F416" s="104">
        <f t="shared" si="146"/>
        <v>400</v>
      </c>
      <c r="G416" s="104">
        <f t="shared" ref="G416:AF416" si="147">G414-G412</f>
        <v>400</v>
      </c>
      <c r="H416" s="104">
        <f t="shared" si="147"/>
        <v>400</v>
      </c>
      <c r="I416" s="104">
        <f t="shared" si="147"/>
        <v>400</v>
      </c>
      <c r="J416" s="104">
        <f t="shared" si="147"/>
        <v>400</v>
      </c>
      <c r="K416" s="104">
        <f t="shared" si="147"/>
        <v>400</v>
      </c>
      <c r="L416" s="104"/>
      <c r="M416" s="104">
        <f t="shared" si="147"/>
        <v>400</v>
      </c>
      <c r="N416" s="104">
        <f t="shared" si="147"/>
        <v>400</v>
      </c>
      <c r="O416" s="104">
        <f t="shared" si="147"/>
        <v>400</v>
      </c>
      <c r="P416" s="104">
        <f t="shared" si="147"/>
        <v>400</v>
      </c>
      <c r="Q416" s="104">
        <f t="shared" si="147"/>
        <v>400</v>
      </c>
      <c r="R416" s="104">
        <f t="shared" si="147"/>
        <v>400</v>
      </c>
      <c r="S416" s="104"/>
      <c r="T416" s="104">
        <f t="shared" si="147"/>
        <v>400</v>
      </c>
      <c r="U416" s="104">
        <f t="shared" si="147"/>
        <v>400</v>
      </c>
      <c r="V416" s="104">
        <f t="shared" si="147"/>
        <v>400</v>
      </c>
      <c r="W416" s="104">
        <f t="shared" si="147"/>
        <v>400</v>
      </c>
      <c r="X416" s="104">
        <f t="shared" si="147"/>
        <v>400</v>
      </c>
      <c r="Y416" s="104">
        <f t="shared" si="147"/>
        <v>400</v>
      </c>
      <c r="Z416" s="104"/>
      <c r="AA416" s="104">
        <f t="shared" si="147"/>
        <v>400</v>
      </c>
      <c r="AB416" s="104">
        <f t="shared" si="147"/>
        <v>400</v>
      </c>
      <c r="AC416" s="104">
        <f t="shared" si="147"/>
        <v>400</v>
      </c>
      <c r="AD416" s="104">
        <f t="shared" si="147"/>
        <v>400</v>
      </c>
      <c r="AE416" s="104">
        <f t="shared" si="147"/>
        <v>400</v>
      </c>
      <c r="AF416" s="104">
        <f t="shared" si="147"/>
        <v>400</v>
      </c>
      <c r="AG416" s="104"/>
      <c r="AH416" s="153">
        <f t="shared" si="142"/>
        <v>10000</v>
      </c>
    </row>
    <row r="417" spans="1:38" ht="16.5" thickBot="1" x14ac:dyDescent="0.3">
      <c r="A417" s="292"/>
      <c r="B417" s="303" t="s">
        <v>116</v>
      </c>
      <c r="C417" s="304"/>
      <c r="D417" s="104">
        <f t="shared" ref="D417:F417" si="148">D398+D400+D402+D404+D406+D408</f>
        <v>0</v>
      </c>
      <c r="E417" s="104"/>
      <c r="F417" s="104">
        <f t="shared" si="148"/>
        <v>0</v>
      </c>
      <c r="G417" s="104">
        <f t="shared" ref="G417:AF417" si="149">G398+G400+G402+G404+G406+G408</f>
        <v>0</v>
      </c>
      <c r="H417" s="104">
        <f t="shared" si="149"/>
        <v>0</v>
      </c>
      <c r="I417" s="104">
        <f t="shared" si="149"/>
        <v>0</v>
      </c>
      <c r="J417" s="104">
        <f t="shared" si="149"/>
        <v>0</v>
      </c>
      <c r="K417" s="104">
        <f t="shared" si="149"/>
        <v>0</v>
      </c>
      <c r="L417" s="104"/>
      <c r="M417" s="104">
        <f t="shared" si="149"/>
        <v>0</v>
      </c>
      <c r="N417" s="104">
        <f t="shared" si="149"/>
        <v>0</v>
      </c>
      <c r="O417" s="104">
        <f t="shared" si="149"/>
        <v>0</v>
      </c>
      <c r="P417" s="104">
        <f t="shared" si="149"/>
        <v>0</v>
      </c>
      <c r="Q417" s="104">
        <f t="shared" si="149"/>
        <v>0</v>
      </c>
      <c r="R417" s="104">
        <f t="shared" si="149"/>
        <v>0</v>
      </c>
      <c r="S417" s="104"/>
      <c r="T417" s="104">
        <f t="shared" si="149"/>
        <v>0</v>
      </c>
      <c r="U417" s="104">
        <f t="shared" si="149"/>
        <v>0</v>
      </c>
      <c r="V417" s="104">
        <f t="shared" si="149"/>
        <v>0</v>
      </c>
      <c r="W417" s="104">
        <f t="shared" si="149"/>
        <v>0</v>
      </c>
      <c r="X417" s="104">
        <f t="shared" si="149"/>
        <v>0</v>
      </c>
      <c r="Y417" s="104">
        <f t="shared" si="149"/>
        <v>0</v>
      </c>
      <c r="Z417" s="104"/>
      <c r="AA417" s="104">
        <f t="shared" si="149"/>
        <v>0</v>
      </c>
      <c r="AB417" s="104">
        <f t="shared" si="149"/>
        <v>0</v>
      </c>
      <c r="AC417" s="104">
        <f t="shared" si="149"/>
        <v>0</v>
      </c>
      <c r="AD417" s="104">
        <f t="shared" si="149"/>
        <v>0</v>
      </c>
      <c r="AE417" s="104">
        <f t="shared" si="149"/>
        <v>0</v>
      </c>
      <c r="AF417" s="104">
        <f t="shared" si="149"/>
        <v>0</v>
      </c>
      <c r="AG417" s="104"/>
      <c r="AH417" s="149">
        <f t="shared" si="142"/>
        <v>0</v>
      </c>
    </row>
    <row r="418" spans="1:38" ht="16.5" thickBot="1" x14ac:dyDescent="0.25">
      <c r="A418" s="293"/>
      <c r="B418" s="101"/>
      <c r="C418" s="103"/>
      <c r="D418" s="101" t="s">
        <v>126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8" x14ac:dyDescent="0.2">
      <c r="D419" t="s">
        <v>126</v>
      </c>
    </row>
    <row r="422" spans="1:38" ht="32.25" customHeight="1" x14ac:dyDescent="0.35">
      <c r="B422" s="400" t="s">
        <v>203</v>
      </c>
      <c r="C422" s="401"/>
      <c r="D422" s="401"/>
      <c r="E422" s="401"/>
      <c r="F422" s="401"/>
      <c r="G422" s="401"/>
      <c r="H422" s="401"/>
      <c r="I422" s="401"/>
      <c r="J422" s="401"/>
      <c r="K422" s="401"/>
      <c r="L422" s="401"/>
      <c r="M422" s="401"/>
      <c r="N422" s="401"/>
      <c r="O422" s="401"/>
      <c r="P422" s="401"/>
      <c r="Q422" s="401"/>
      <c r="R422" s="401"/>
      <c r="S422" s="401"/>
      <c r="T422" s="401"/>
      <c r="U422" s="401"/>
      <c r="V422" s="401"/>
      <c r="W422" s="401"/>
      <c r="X422" s="401"/>
      <c r="Y422" s="401"/>
      <c r="Z422" s="401"/>
      <c r="AA422" s="401"/>
      <c r="AB422" s="401"/>
      <c r="AC422" s="401"/>
      <c r="AD422" s="401"/>
      <c r="AE422" s="401"/>
      <c r="AF422" s="401"/>
      <c r="AG422" s="401"/>
      <c r="AH422" s="401"/>
      <c r="AI422" s="401"/>
      <c r="AJ422" s="401"/>
      <c r="AK422" s="401"/>
      <c r="AL422" s="402"/>
    </row>
    <row r="423" spans="1:38" ht="33" customHeight="1" x14ac:dyDescent="0.25">
      <c r="B423" s="189" t="s">
        <v>126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171</v>
      </c>
      <c r="AI423" s="191"/>
      <c r="AJ423" s="195" t="str">
        <f>B2</f>
        <v>NOVEMBRO</v>
      </c>
      <c r="AK423" s="194">
        <f>A2</f>
        <v>2026</v>
      </c>
      <c r="AL423" s="193"/>
    </row>
    <row r="424" spans="1:38" ht="15.75" customHeight="1" x14ac:dyDescent="0.25">
      <c r="B424" s="318" t="s">
        <v>198</v>
      </c>
      <c r="C424" s="155" t="s">
        <v>127</v>
      </c>
      <c r="D424" s="181">
        <f t="shared" ref="D424:G435" si="150">D6+D29+D52+D75+D98+D121+D144+D167+D190+D213+D236+D259+D282+D305+D328+D351+D374+D397</f>
        <v>0</v>
      </c>
      <c r="E424" s="181">
        <f t="shared" si="150"/>
        <v>0</v>
      </c>
      <c r="F424" s="181">
        <f t="shared" si="150"/>
        <v>0</v>
      </c>
      <c r="G424" s="181">
        <f t="shared" si="150"/>
        <v>0</v>
      </c>
      <c r="H424" s="181">
        <f>H6+H29+H52+H75+H98+H121+H145+H167+H190+H213+H236+H259+H282+H305+H328+H351+H374+H397</f>
        <v>0</v>
      </c>
      <c r="I424" s="181">
        <f t="shared" ref="I424:AF424" si="151">I6+I29+I52+I75+I98+I121+I144+I167+I190+I213+I236+I259+I282+I305+I328+I351+I374+I397</f>
        <v>0</v>
      </c>
      <c r="J424" s="181">
        <f t="shared" si="151"/>
        <v>0</v>
      </c>
      <c r="K424" s="181">
        <f t="shared" si="151"/>
        <v>0</v>
      </c>
      <c r="L424" s="181">
        <f t="shared" si="151"/>
        <v>0</v>
      </c>
      <c r="M424" s="181">
        <f t="shared" si="151"/>
        <v>0</v>
      </c>
      <c r="N424" s="181">
        <f t="shared" si="151"/>
        <v>0</v>
      </c>
      <c r="O424" s="181">
        <f t="shared" si="151"/>
        <v>0</v>
      </c>
      <c r="P424" s="181">
        <f t="shared" si="151"/>
        <v>0</v>
      </c>
      <c r="Q424" s="181">
        <f t="shared" si="151"/>
        <v>0</v>
      </c>
      <c r="R424" s="181">
        <f t="shared" si="151"/>
        <v>0</v>
      </c>
      <c r="S424" s="181">
        <f t="shared" si="151"/>
        <v>0</v>
      </c>
      <c r="T424" s="181">
        <f t="shared" si="151"/>
        <v>0</v>
      </c>
      <c r="U424" s="181">
        <f t="shared" si="151"/>
        <v>0</v>
      </c>
      <c r="V424" s="181">
        <f t="shared" si="151"/>
        <v>0</v>
      </c>
      <c r="W424" s="181">
        <f t="shared" si="151"/>
        <v>0</v>
      </c>
      <c r="X424" s="181">
        <f t="shared" si="151"/>
        <v>0</v>
      </c>
      <c r="Y424" s="181">
        <f t="shared" si="151"/>
        <v>0</v>
      </c>
      <c r="Z424" s="181">
        <f t="shared" si="151"/>
        <v>0</v>
      </c>
      <c r="AA424" s="181">
        <f>AA6+AA29+AA52+AA75+AA98+AA121+AA144+AA167+AA190+AA213+AA236+AA259+AA282+AA305+AA328+AA351+AA374+AA397</f>
        <v>0</v>
      </c>
      <c r="AB424" s="181">
        <f t="shared" si="151"/>
        <v>0</v>
      </c>
      <c r="AC424" s="181">
        <f t="shared" si="151"/>
        <v>0</v>
      </c>
      <c r="AD424" s="181">
        <f t="shared" si="151"/>
        <v>0</v>
      </c>
      <c r="AE424" s="181">
        <f t="shared" si="151"/>
        <v>0</v>
      </c>
      <c r="AF424" s="181">
        <f t="shared" si="151"/>
        <v>0</v>
      </c>
      <c r="AG424" s="181"/>
      <c r="AH424" s="156">
        <f t="shared" ref="AH424:AH435" si="152">SUM(D424:AG424)</f>
        <v>0</v>
      </c>
      <c r="AI424" s="319">
        <f>SUM(AH424:AH425)</f>
        <v>0</v>
      </c>
      <c r="AJ424" s="321" t="s">
        <v>128</v>
      </c>
      <c r="AK424" s="319">
        <f>SUM(AI424:AI427)</f>
        <v>0</v>
      </c>
      <c r="AL424" s="321" t="s">
        <v>129</v>
      </c>
    </row>
    <row r="425" spans="1:38" ht="15.75" x14ac:dyDescent="0.25">
      <c r="B425" s="318"/>
      <c r="C425" s="155" t="s">
        <v>130</v>
      </c>
      <c r="D425" s="181">
        <f t="shared" si="150"/>
        <v>0</v>
      </c>
      <c r="E425" s="181">
        <f t="shared" si="150"/>
        <v>0</v>
      </c>
      <c r="F425" s="181">
        <f t="shared" si="150"/>
        <v>0</v>
      </c>
      <c r="G425" s="181">
        <f t="shared" si="150"/>
        <v>0</v>
      </c>
      <c r="H425" s="181">
        <f t="shared" ref="H425:H435" si="153">H8+H30+H53+H76+H99+H122+H146+H168+H191+H214+H237+H260+H283+H306+H329+H352+H375+H398</f>
        <v>0</v>
      </c>
      <c r="I425" s="181">
        <f t="shared" ref="I425:AF425" si="154">I7+I30+I53+I76+I99+I122+I145+I168+I191+I214+I237+I260+I283+I306+I329+I352+I375+I398</f>
        <v>0</v>
      </c>
      <c r="J425" s="181">
        <f t="shared" si="154"/>
        <v>0</v>
      </c>
      <c r="K425" s="181">
        <f t="shared" si="154"/>
        <v>0</v>
      </c>
      <c r="L425" s="181">
        <f t="shared" si="154"/>
        <v>0</v>
      </c>
      <c r="M425" s="181">
        <f t="shared" si="154"/>
        <v>0</v>
      </c>
      <c r="N425" s="181">
        <f t="shared" si="154"/>
        <v>0</v>
      </c>
      <c r="O425" s="181">
        <f t="shared" si="154"/>
        <v>0</v>
      </c>
      <c r="P425" s="181">
        <f t="shared" si="154"/>
        <v>0</v>
      </c>
      <c r="Q425" s="181">
        <f t="shared" si="154"/>
        <v>0</v>
      </c>
      <c r="R425" s="181">
        <f t="shared" si="154"/>
        <v>0</v>
      </c>
      <c r="S425" s="181">
        <f t="shared" si="154"/>
        <v>0</v>
      </c>
      <c r="T425" s="181">
        <f t="shared" si="154"/>
        <v>0</v>
      </c>
      <c r="U425" s="181">
        <f t="shared" si="154"/>
        <v>0</v>
      </c>
      <c r="V425" s="181">
        <f t="shared" si="154"/>
        <v>0</v>
      </c>
      <c r="W425" s="181">
        <f t="shared" si="154"/>
        <v>0</v>
      </c>
      <c r="X425" s="181">
        <f t="shared" si="154"/>
        <v>0</v>
      </c>
      <c r="Y425" s="181">
        <f t="shared" si="154"/>
        <v>0</v>
      </c>
      <c r="Z425" s="181">
        <f t="shared" si="154"/>
        <v>0</v>
      </c>
      <c r="AA425" s="181">
        <f t="shared" si="154"/>
        <v>0</v>
      </c>
      <c r="AB425" s="181">
        <f t="shared" si="154"/>
        <v>0</v>
      </c>
      <c r="AC425" s="181">
        <f t="shared" si="154"/>
        <v>0</v>
      </c>
      <c r="AD425" s="181">
        <f t="shared" si="154"/>
        <v>0</v>
      </c>
      <c r="AE425" s="181">
        <f t="shared" si="154"/>
        <v>0</v>
      </c>
      <c r="AF425" s="181">
        <f t="shared" si="154"/>
        <v>0</v>
      </c>
      <c r="AG425" s="181"/>
      <c r="AH425" s="156">
        <f t="shared" si="152"/>
        <v>0</v>
      </c>
      <c r="AI425" s="320"/>
      <c r="AJ425" s="321"/>
      <c r="AK425" s="320"/>
      <c r="AL425" s="321"/>
    </row>
    <row r="426" spans="1:38" ht="15.75" x14ac:dyDescent="0.25">
      <c r="B426" s="318"/>
      <c r="C426" s="155" t="s">
        <v>117</v>
      </c>
      <c r="D426" s="181">
        <f t="shared" si="150"/>
        <v>0</v>
      </c>
      <c r="E426" s="181">
        <f t="shared" si="150"/>
        <v>0</v>
      </c>
      <c r="F426" s="181">
        <f t="shared" si="150"/>
        <v>0</v>
      </c>
      <c r="G426" s="181">
        <f t="shared" si="150"/>
        <v>0</v>
      </c>
      <c r="H426" s="181">
        <f t="shared" si="153"/>
        <v>0</v>
      </c>
      <c r="I426" s="181">
        <f t="shared" ref="I426:AF426" si="155">I8+I31+I54+I77+I100+I123+I146+I169+I192+I215+I238+I261+I284+I307+I330+I353+I376+I399</f>
        <v>0</v>
      </c>
      <c r="J426" s="181">
        <f t="shared" si="155"/>
        <v>0</v>
      </c>
      <c r="K426" s="181">
        <f t="shared" si="155"/>
        <v>0</v>
      </c>
      <c r="L426" s="181">
        <f t="shared" si="155"/>
        <v>0</v>
      </c>
      <c r="M426" s="181">
        <f t="shared" si="155"/>
        <v>0</v>
      </c>
      <c r="N426" s="181">
        <f t="shared" si="155"/>
        <v>0</v>
      </c>
      <c r="O426" s="181">
        <f t="shared" si="155"/>
        <v>0</v>
      </c>
      <c r="P426" s="181">
        <f t="shared" si="155"/>
        <v>0</v>
      </c>
      <c r="Q426" s="181">
        <f t="shared" si="155"/>
        <v>0</v>
      </c>
      <c r="R426" s="181">
        <f t="shared" si="155"/>
        <v>0</v>
      </c>
      <c r="S426" s="181">
        <f t="shared" si="155"/>
        <v>0</v>
      </c>
      <c r="T426" s="181">
        <f t="shared" si="155"/>
        <v>0</v>
      </c>
      <c r="U426" s="181">
        <f t="shared" si="155"/>
        <v>0</v>
      </c>
      <c r="V426" s="181">
        <f t="shared" si="155"/>
        <v>0</v>
      </c>
      <c r="W426" s="181">
        <f t="shared" si="155"/>
        <v>0</v>
      </c>
      <c r="X426" s="181">
        <f t="shared" si="155"/>
        <v>0</v>
      </c>
      <c r="Y426" s="181">
        <f t="shared" si="155"/>
        <v>0</v>
      </c>
      <c r="Z426" s="181">
        <f t="shared" si="155"/>
        <v>0</v>
      </c>
      <c r="AA426" s="181">
        <f t="shared" si="155"/>
        <v>0</v>
      </c>
      <c r="AB426" s="181">
        <f t="shared" si="155"/>
        <v>0</v>
      </c>
      <c r="AC426" s="181">
        <f t="shared" si="155"/>
        <v>0</v>
      </c>
      <c r="AD426" s="181">
        <f t="shared" si="155"/>
        <v>0</v>
      </c>
      <c r="AE426" s="181">
        <f t="shared" si="155"/>
        <v>0</v>
      </c>
      <c r="AF426" s="181">
        <f t="shared" si="155"/>
        <v>0</v>
      </c>
      <c r="AG426" s="181"/>
      <c r="AH426" s="156">
        <f t="shared" si="152"/>
        <v>0</v>
      </c>
      <c r="AI426" s="319">
        <f>SUM(AH426:AH427)</f>
        <v>0</v>
      </c>
      <c r="AJ426" s="321" t="s">
        <v>131</v>
      </c>
      <c r="AK426" s="320"/>
      <c r="AL426" s="321"/>
    </row>
    <row r="427" spans="1:38" ht="15.75" x14ac:dyDescent="0.25">
      <c r="B427" s="318"/>
      <c r="C427" s="155" t="s">
        <v>118</v>
      </c>
      <c r="D427" s="181">
        <f t="shared" si="150"/>
        <v>0</v>
      </c>
      <c r="E427" s="181">
        <f t="shared" si="150"/>
        <v>0</v>
      </c>
      <c r="F427" s="181">
        <f t="shared" si="150"/>
        <v>0</v>
      </c>
      <c r="G427" s="181">
        <f t="shared" si="150"/>
        <v>0</v>
      </c>
      <c r="H427" s="181">
        <f t="shared" si="153"/>
        <v>0</v>
      </c>
      <c r="I427" s="181">
        <f t="shared" ref="I427:AF427" si="156">I9+I32+I55+I78+I101+I124+I147+I170+I193+I216+I239+I262+I285+I308+I331+I354+I377+I400</f>
        <v>0</v>
      </c>
      <c r="J427" s="181">
        <f t="shared" si="156"/>
        <v>0</v>
      </c>
      <c r="K427" s="181">
        <f t="shared" si="156"/>
        <v>0</v>
      </c>
      <c r="L427" s="181">
        <f t="shared" si="156"/>
        <v>0</v>
      </c>
      <c r="M427" s="181">
        <f t="shared" si="156"/>
        <v>0</v>
      </c>
      <c r="N427" s="181">
        <f t="shared" si="156"/>
        <v>0</v>
      </c>
      <c r="O427" s="181">
        <f t="shared" si="156"/>
        <v>0</v>
      </c>
      <c r="P427" s="181">
        <f t="shared" si="156"/>
        <v>0</v>
      </c>
      <c r="Q427" s="181">
        <f t="shared" si="156"/>
        <v>0</v>
      </c>
      <c r="R427" s="181">
        <f t="shared" si="156"/>
        <v>0</v>
      </c>
      <c r="S427" s="181">
        <f t="shared" si="156"/>
        <v>0</v>
      </c>
      <c r="T427" s="181">
        <f t="shared" si="156"/>
        <v>0</v>
      </c>
      <c r="U427" s="181">
        <f t="shared" si="156"/>
        <v>0</v>
      </c>
      <c r="V427" s="181">
        <f t="shared" si="156"/>
        <v>0</v>
      </c>
      <c r="W427" s="181">
        <f t="shared" si="156"/>
        <v>0</v>
      </c>
      <c r="X427" s="181">
        <f t="shared" si="156"/>
        <v>0</v>
      </c>
      <c r="Y427" s="181">
        <f t="shared" si="156"/>
        <v>0</v>
      </c>
      <c r="Z427" s="181">
        <f t="shared" si="156"/>
        <v>0</v>
      </c>
      <c r="AA427" s="181">
        <f t="shared" si="156"/>
        <v>0</v>
      </c>
      <c r="AB427" s="181">
        <f t="shared" si="156"/>
        <v>0</v>
      </c>
      <c r="AC427" s="181">
        <f t="shared" si="156"/>
        <v>0</v>
      </c>
      <c r="AD427" s="181">
        <f t="shared" si="156"/>
        <v>0</v>
      </c>
      <c r="AE427" s="181">
        <f t="shared" si="156"/>
        <v>0</v>
      </c>
      <c r="AF427" s="181">
        <f t="shared" si="156"/>
        <v>0</v>
      </c>
      <c r="AG427" s="181"/>
      <c r="AH427" s="156">
        <f t="shared" si="152"/>
        <v>0</v>
      </c>
      <c r="AI427" s="320"/>
      <c r="AJ427" s="321"/>
      <c r="AK427" s="320"/>
      <c r="AL427" s="321"/>
    </row>
    <row r="428" spans="1:38" ht="15.75" customHeight="1" x14ac:dyDescent="0.25">
      <c r="B428" s="318"/>
      <c r="C428" s="155" t="s">
        <v>132</v>
      </c>
      <c r="D428" s="181">
        <f t="shared" si="150"/>
        <v>0</v>
      </c>
      <c r="E428" s="181">
        <f t="shared" si="150"/>
        <v>0</v>
      </c>
      <c r="F428" s="181">
        <f t="shared" si="150"/>
        <v>0</v>
      </c>
      <c r="G428" s="181">
        <f t="shared" si="150"/>
        <v>0</v>
      </c>
      <c r="H428" s="181">
        <f t="shared" si="153"/>
        <v>0</v>
      </c>
      <c r="I428" s="181">
        <f t="shared" ref="I428:AF428" si="157">I10+I33+I56+I79+I102+I125+I148+I171+I194+I217+I240+I263+I286+I309+I332+I355+I378+I401</f>
        <v>0</v>
      </c>
      <c r="J428" s="181">
        <f t="shared" si="157"/>
        <v>0</v>
      </c>
      <c r="K428" s="181">
        <f t="shared" si="157"/>
        <v>0</v>
      </c>
      <c r="L428" s="181">
        <f t="shared" si="157"/>
        <v>0</v>
      </c>
      <c r="M428" s="181">
        <f t="shared" si="157"/>
        <v>0</v>
      </c>
      <c r="N428" s="181">
        <f t="shared" si="157"/>
        <v>0</v>
      </c>
      <c r="O428" s="181">
        <f t="shared" si="157"/>
        <v>0</v>
      </c>
      <c r="P428" s="181">
        <f t="shared" si="157"/>
        <v>0</v>
      </c>
      <c r="Q428" s="181">
        <f t="shared" si="157"/>
        <v>0</v>
      </c>
      <c r="R428" s="181">
        <f t="shared" si="157"/>
        <v>0</v>
      </c>
      <c r="S428" s="181">
        <f t="shared" si="157"/>
        <v>0</v>
      </c>
      <c r="T428" s="181">
        <f t="shared" si="157"/>
        <v>0</v>
      </c>
      <c r="U428" s="181">
        <f t="shared" si="157"/>
        <v>0</v>
      </c>
      <c r="V428" s="181">
        <f t="shared" si="157"/>
        <v>0</v>
      </c>
      <c r="W428" s="181">
        <f t="shared" si="157"/>
        <v>0</v>
      </c>
      <c r="X428" s="181">
        <f t="shared" si="157"/>
        <v>0</v>
      </c>
      <c r="Y428" s="181">
        <f t="shared" si="157"/>
        <v>0</v>
      </c>
      <c r="Z428" s="181">
        <f t="shared" si="157"/>
        <v>0</v>
      </c>
      <c r="AA428" s="181">
        <f t="shared" si="157"/>
        <v>0</v>
      </c>
      <c r="AB428" s="181">
        <f t="shared" si="157"/>
        <v>0</v>
      </c>
      <c r="AC428" s="181">
        <f t="shared" si="157"/>
        <v>0</v>
      </c>
      <c r="AD428" s="181">
        <f t="shared" si="157"/>
        <v>0</v>
      </c>
      <c r="AE428" s="181">
        <f t="shared" si="157"/>
        <v>0</v>
      </c>
      <c r="AF428" s="181">
        <f t="shared" si="157"/>
        <v>0</v>
      </c>
      <c r="AG428" s="181"/>
      <c r="AH428" s="156">
        <f t="shared" si="152"/>
        <v>0</v>
      </c>
      <c r="AI428" s="319">
        <f>SUM(AH428:AH429)</f>
        <v>0</v>
      </c>
      <c r="AJ428" s="322" t="s">
        <v>133</v>
      </c>
      <c r="AK428" s="319">
        <f>SUM(AI428:AI431)</f>
        <v>0</v>
      </c>
      <c r="AL428" s="322" t="s">
        <v>134</v>
      </c>
    </row>
    <row r="429" spans="1:38" ht="15.75" x14ac:dyDescent="0.25">
      <c r="B429" s="318"/>
      <c r="C429" s="155" t="s">
        <v>135</v>
      </c>
      <c r="D429" s="181">
        <f t="shared" si="150"/>
        <v>0</v>
      </c>
      <c r="E429" s="181">
        <f t="shared" si="150"/>
        <v>0</v>
      </c>
      <c r="F429" s="181">
        <f t="shared" si="150"/>
        <v>0</v>
      </c>
      <c r="G429" s="181">
        <f t="shared" si="150"/>
        <v>0</v>
      </c>
      <c r="H429" s="181">
        <f t="shared" si="153"/>
        <v>0</v>
      </c>
      <c r="I429" s="181">
        <f t="shared" ref="I429:AF429" si="158">I11+I34+I57+I80+I103+I126+I149+I172+I195+I218+I241+I264+I287+I310+I333+I356+I379+I402</f>
        <v>0</v>
      </c>
      <c r="J429" s="181">
        <f t="shared" si="158"/>
        <v>0</v>
      </c>
      <c r="K429" s="181">
        <f t="shared" si="158"/>
        <v>0</v>
      </c>
      <c r="L429" s="181">
        <f t="shared" si="158"/>
        <v>0</v>
      </c>
      <c r="M429" s="181">
        <f t="shared" si="158"/>
        <v>0</v>
      </c>
      <c r="N429" s="181">
        <f t="shared" si="158"/>
        <v>0</v>
      </c>
      <c r="O429" s="181">
        <f t="shared" si="158"/>
        <v>0</v>
      </c>
      <c r="P429" s="181">
        <f t="shared" si="158"/>
        <v>0</v>
      </c>
      <c r="Q429" s="181">
        <f t="shared" si="158"/>
        <v>0</v>
      </c>
      <c r="R429" s="181">
        <f t="shared" si="158"/>
        <v>0</v>
      </c>
      <c r="S429" s="181">
        <f t="shared" si="158"/>
        <v>0</v>
      </c>
      <c r="T429" s="181">
        <f t="shared" si="158"/>
        <v>0</v>
      </c>
      <c r="U429" s="181">
        <f t="shared" si="158"/>
        <v>0</v>
      </c>
      <c r="V429" s="181">
        <f t="shared" si="158"/>
        <v>0</v>
      </c>
      <c r="W429" s="181">
        <f t="shared" si="158"/>
        <v>0</v>
      </c>
      <c r="X429" s="181">
        <f t="shared" si="158"/>
        <v>0</v>
      </c>
      <c r="Y429" s="181">
        <f t="shared" si="158"/>
        <v>0</v>
      </c>
      <c r="Z429" s="181">
        <f t="shared" si="158"/>
        <v>0</v>
      </c>
      <c r="AA429" s="181">
        <f t="shared" si="158"/>
        <v>0</v>
      </c>
      <c r="AB429" s="181">
        <f t="shared" si="158"/>
        <v>0</v>
      </c>
      <c r="AC429" s="181">
        <f t="shared" si="158"/>
        <v>0</v>
      </c>
      <c r="AD429" s="181">
        <f t="shared" si="158"/>
        <v>0</v>
      </c>
      <c r="AE429" s="181">
        <f t="shared" si="158"/>
        <v>0</v>
      </c>
      <c r="AF429" s="181">
        <f t="shared" si="158"/>
        <v>0</v>
      </c>
      <c r="AG429" s="181"/>
      <c r="AH429" s="156">
        <f t="shared" si="152"/>
        <v>0</v>
      </c>
      <c r="AI429" s="320"/>
      <c r="AJ429" s="322"/>
      <c r="AK429" s="320"/>
      <c r="AL429" s="322"/>
    </row>
    <row r="430" spans="1:38" ht="15.75" x14ac:dyDescent="0.25">
      <c r="B430" s="318"/>
      <c r="C430" s="155" t="s">
        <v>136</v>
      </c>
      <c r="D430" s="181">
        <f t="shared" si="150"/>
        <v>0</v>
      </c>
      <c r="E430" s="181">
        <f t="shared" si="150"/>
        <v>0</v>
      </c>
      <c r="F430" s="181">
        <f t="shared" si="150"/>
        <v>0</v>
      </c>
      <c r="G430" s="181">
        <f t="shared" si="150"/>
        <v>0</v>
      </c>
      <c r="H430" s="181">
        <f t="shared" si="153"/>
        <v>0</v>
      </c>
      <c r="I430" s="181">
        <f t="shared" ref="I430:AF430" si="159">I12+I35+I58+I81+I104+I127+I150+I173+I196+I219+I242+I265+I288+I311+I334+I357+I380+I403</f>
        <v>0</v>
      </c>
      <c r="J430" s="181">
        <f t="shared" si="159"/>
        <v>0</v>
      </c>
      <c r="K430" s="181">
        <f t="shared" si="159"/>
        <v>0</v>
      </c>
      <c r="L430" s="181">
        <f t="shared" si="159"/>
        <v>0</v>
      </c>
      <c r="M430" s="181">
        <f t="shared" si="159"/>
        <v>0</v>
      </c>
      <c r="N430" s="181">
        <f t="shared" si="159"/>
        <v>0</v>
      </c>
      <c r="O430" s="181">
        <f t="shared" si="159"/>
        <v>0</v>
      </c>
      <c r="P430" s="181">
        <f t="shared" si="159"/>
        <v>0</v>
      </c>
      <c r="Q430" s="181">
        <f t="shared" si="159"/>
        <v>0</v>
      </c>
      <c r="R430" s="181">
        <f t="shared" si="159"/>
        <v>0</v>
      </c>
      <c r="S430" s="181">
        <f t="shared" si="159"/>
        <v>0</v>
      </c>
      <c r="T430" s="181">
        <f t="shared" si="159"/>
        <v>0</v>
      </c>
      <c r="U430" s="181">
        <f t="shared" si="159"/>
        <v>0</v>
      </c>
      <c r="V430" s="181">
        <f t="shared" si="159"/>
        <v>0</v>
      </c>
      <c r="W430" s="181">
        <f t="shared" si="159"/>
        <v>0</v>
      </c>
      <c r="X430" s="181">
        <f t="shared" si="159"/>
        <v>0</v>
      </c>
      <c r="Y430" s="181">
        <f t="shared" si="159"/>
        <v>0</v>
      </c>
      <c r="Z430" s="181">
        <f t="shared" si="159"/>
        <v>0</v>
      </c>
      <c r="AA430" s="181">
        <f t="shared" si="159"/>
        <v>0</v>
      </c>
      <c r="AB430" s="181">
        <f t="shared" si="159"/>
        <v>0</v>
      </c>
      <c r="AC430" s="181">
        <f t="shared" si="159"/>
        <v>0</v>
      </c>
      <c r="AD430" s="181">
        <f t="shared" si="159"/>
        <v>0</v>
      </c>
      <c r="AE430" s="181">
        <f t="shared" si="159"/>
        <v>0</v>
      </c>
      <c r="AF430" s="181">
        <f t="shared" si="159"/>
        <v>0</v>
      </c>
      <c r="AG430" s="181"/>
      <c r="AH430" s="156">
        <f t="shared" si="152"/>
        <v>0</v>
      </c>
      <c r="AI430" s="319">
        <f>SUM(AH430:AH431)</f>
        <v>0</v>
      </c>
      <c r="AJ430" s="322" t="s">
        <v>137</v>
      </c>
      <c r="AK430" s="320"/>
      <c r="AL430" s="322"/>
    </row>
    <row r="431" spans="1:38" ht="15.75" x14ac:dyDescent="0.25">
      <c r="B431" s="318"/>
      <c r="C431" s="155" t="s">
        <v>138</v>
      </c>
      <c r="D431" s="181">
        <f t="shared" si="150"/>
        <v>0</v>
      </c>
      <c r="E431" s="181">
        <f t="shared" si="150"/>
        <v>0</v>
      </c>
      <c r="F431" s="181">
        <f t="shared" si="150"/>
        <v>0</v>
      </c>
      <c r="G431" s="181">
        <f t="shared" si="150"/>
        <v>0</v>
      </c>
      <c r="H431" s="181">
        <f t="shared" si="153"/>
        <v>0</v>
      </c>
      <c r="I431" s="181">
        <f t="shared" ref="I431:AF431" si="160">I13+I36+I59+I82+I105+I128+I151+I174+I197+I220+I243+I266+I289+I312+I335+I358+I381+I404</f>
        <v>0</v>
      </c>
      <c r="J431" s="181">
        <f t="shared" si="160"/>
        <v>0</v>
      </c>
      <c r="K431" s="181">
        <f t="shared" si="160"/>
        <v>0</v>
      </c>
      <c r="L431" s="181">
        <f t="shared" si="160"/>
        <v>0</v>
      </c>
      <c r="M431" s="181">
        <f t="shared" si="160"/>
        <v>0</v>
      </c>
      <c r="N431" s="181">
        <f t="shared" si="160"/>
        <v>0</v>
      </c>
      <c r="O431" s="181">
        <f t="shared" si="160"/>
        <v>0</v>
      </c>
      <c r="P431" s="181">
        <f t="shared" si="160"/>
        <v>0</v>
      </c>
      <c r="Q431" s="181">
        <f t="shared" si="160"/>
        <v>0</v>
      </c>
      <c r="R431" s="181">
        <f t="shared" si="160"/>
        <v>0</v>
      </c>
      <c r="S431" s="181">
        <f t="shared" si="160"/>
        <v>0</v>
      </c>
      <c r="T431" s="181">
        <f t="shared" si="160"/>
        <v>0</v>
      </c>
      <c r="U431" s="181">
        <f t="shared" si="160"/>
        <v>0</v>
      </c>
      <c r="V431" s="181">
        <f t="shared" si="160"/>
        <v>0</v>
      </c>
      <c r="W431" s="181">
        <f t="shared" si="160"/>
        <v>0</v>
      </c>
      <c r="X431" s="181">
        <f t="shared" si="160"/>
        <v>0</v>
      </c>
      <c r="Y431" s="181">
        <f t="shared" si="160"/>
        <v>0</v>
      </c>
      <c r="Z431" s="181">
        <f t="shared" si="160"/>
        <v>0</v>
      </c>
      <c r="AA431" s="181">
        <f t="shared" si="160"/>
        <v>0</v>
      </c>
      <c r="AB431" s="181">
        <f t="shared" si="160"/>
        <v>0</v>
      </c>
      <c r="AC431" s="181">
        <f t="shared" si="160"/>
        <v>0</v>
      </c>
      <c r="AD431" s="181">
        <f t="shared" si="160"/>
        <v>0</v>
      </c>
      <c r="AE431" s="181">
        <f t="shared" si="160"/>
        <v>0</v>
      </c>
      <c r="AF431" s="181">
        <f t="shared" si="160"/>
        <v>0</v>
      </c>
      <c r="AG431" s="181"/>
      <c r="AH431" s="156">
        <f t="shared" si="152"/>
        <v>0</v>
      </c>
      <c r="AI431" s="320"/>
      <c r="AJ431" s="322"/>
      <c r="AK431" s="320"/>
      <c r="AL431" s="322"/>
    </row>
    <row r="432" spans="1:38" ht="15.75" customHeight="1" x14ac:dyDescent="0.25">
      <c r="B432" s="318"/>
      <c r="C432" s="155" t="s">
        <v>108</v>
      </c>
      <c r="D432" s="181">
        <f t="shared" si="150"/>
        <v>0</v>
      </c>
      <c r="E432" s="181">
        <f t="shared" si="150"/>
        <v>0</v>
      </c>
      <c r="F432" s="181">
        <f t="shared" si="150"/>
        <v>0</v>
      </c>
      <c r="G432" s="181">
        <f t="shared" si="150"/>
        <v>0</v>
      </c>
      <c r="H432" s="181">
        <f t="shared" si="153"/>
        <v>0</v>
      </c>
      <c r="I432" s="181">
        <f t="shared" ref="I432:AF432" si="161">I14+I37+I60+I83+I106+I129+I152+I175+I198+I221+I244+I267+I290+I313+I336+I359+I382+I405</f>
        <v>0</v>
      </c>
      <c r="J432" s="181">
        <f t="shared" si="161"/>
        <v>0</v>
      </c>
      <c r="K432" s="181">
        <f t="shared" si="161"/>
        <v>0</v>
      </c>
      <c r="L432" s="181">
        <f t="shared" si="161"/>
        <v>0</v>
      </c>
      <c r="M432" s="181">
        <f t="shared" si="161"/>
        <v>0</v>
      </c>
      <c r="N432" s="181">
        <f t="shared" si="161"/>
        <v>0</v>
      </c>
      <c r="O432" s="181">
        <f t="shared" si="161"/>
        <v>0</v>
      </c>
      <c r="P432" s="181">
        <f t="shared" si="161"/>
        <v>0</v>
      </c>
      <c r="Q432" s="181">
        <f t="shared" si="161"/>
        <v>0</v>
      </c>
      <c r="R432" s="181">
        <f t="shared" si="161"/>
        <v>0</v>
      </c>
      <c r="S432" s="181">
        <f t="shared" si="161"/>
        <v>0</v>
      </c>
      <c r="T432" s="181">
        <f t="shared" si="161"/>
        <v>0</v>
      </c>
      <c r="U432" s="181">
        <f t="shared" si="161"/>
        <v>0</v>
      </c>
      <c r="V432" s="181">
        <f t="shared" si="161"/>
        <v>0</v>
      </c>
      <c r="W432" s="181">
        <f t="shared" si="161"/>
        <v>0</v>
      </c>
      <c r="X432" s="181">
        <f t="shared" si="161"/>
        <v>0</v>
      </c>
      <c r="Y432" s="181">
        <f t="shared" si="161"/>
        <v>0</v>
      </c>
      <c r="Z432" s="181">
        <f t="shared" si="161"/>
        <v>0</v>
      </c>
      <c r="AA432" s="181">
        <f t="shared" si="161"/>
        <v>0</v>
      </c>
      <c r="AB432" s="181">
        <f t="shared" si="161"/>
        <v>0</v>
      </c>
      <c r="AC432" s="181">
        <f t="shared" si="161"/>
        <v>0</v>
      </c>
      <c r="AD432" s="181">
        <f t="shared" si="161"/>
        <v>0</v>
      </c>
      <c r="AE432" s="181">
        <f t="shared" si="161"/>
        <v>0</v>
      </c>
      <c r="AF432" s="181">
        <f t="shared" si="161"/>
        <v>0</v>
      </c>
      <c r="AG432" s="181"/>
      <c r="AH432" s="156">
        <f t="shared" si="152"/>
        <v>0</v>
      </c>
      <c r="AI432" s="319">
        <f>SUM(AH432:AH433)</f>
        <v>0</v>
      </c>
      <c r="AJ432" s="322" t="s">
        <v>139</v>
      </c>
      <c r="AK432" s="319">
        <f>SUM(AI432:AI435)</f>
        <v>0</v>
      </c>
      <c r="AL432" s="322" t="s">
        <v>140</v>
      </c>
    </row>
    <row r="433" spans="2:38" ht="15.75" x14ac:dyDescent="0.25">
      <c r="B433" s="318"/>
      <c r="C433" s="155" t="s">
        <v>109</v>
      </c>
      <c r="D433" s="181">
        <f t="shared" si="150"/>
        <v>0</v>
      </c>
      <c r="E433" s="181">
        <f t="shared" si="150"/>
        <v>0</v>
      </c>
      <c r="F433" s="181">
        <f t="shared" si="150"/>
        <v>0</v>
      </c>
      <c r="G433" s="181">
        <f t="shared" si="150"/>
        <v>0</v>
      </c>
      <c r="H433" s="181">
        <f t="shared" si="153"/>
        <v>0</v>
      </c>
      <c r="I433" s="181">
        <f t="shared" ref="I433:AF433" si="162">I15+I38+I61+I84+I107+I130+I153+I176+I199+I222+I245+I268+I291+I314+I337+I360+I383+I406</f>
        <v>0</v>
      </c>
      <c r="J433" s="181">
        <f t="shared" si="162"/>
        <v>0</v>
      </c>
      <c r="K433" s="181">
        <f t="shared" si="162"/>
        <v>0</v>
      </c>
      <c r="L433" s="181">
        <f t="shared" si="162"/>
        <v>0</v>
      </c>
      <c r="M433" s="181">
        <f t="shared" si="162"/>
        <v>0</v>
      </c>
      <c r="N433" s="181">
        <f t="shared" si="162"/>
        <v>0</v>
      </c>
      <c r="O433" s="181">
        <f t="shared" si="162"/>
        <v>0</v>
      </c>
      <c r="P433" s="181">
        <f t="shared" si="162"/>
        <v>0</v>
      </c>
      <c r="Q433" s="181">
        <f t="shared" si="162"/>
        <v>0</v>
      </c>
      <c r="R433" s="181">
        <f t="shared" si="162"/>
        <v>0</v>
      </c>
      <c r="S433" s="181">
        <f t="shared" si="162"/>
        <v>0</v>
      </c>
      <c r="T433" s="181">
        <f t="shared" si="162"/>
        <v>0</v>
      </c>
      <c r="U433" s="181">
        <f t="shared" si="162"/>
        <v>0</v>
      </c>
      <c r="V433" s="181">
        <f t="shared" si="162"/>
        <v>0</v>
      </c>
      <c r="W433" s="181">
        <f t="shared" si="162"/>
        <v>0</v>
      </c>
      <c r="X433" s="181">
        <f t="shared" si="162"/>
        <v>0</v>
      </c>
      <c r="Y433" s="181">
        <f t="shared" si="162"/>
        <v>0</v>
      </c>
      <c r="Z433" s="181">
        <f t="shared" si="162"/>
        <v>0</v>
      </c>
      <c r="AA433" s="181">
        <f t="shared" si="162"/>
        <v>0</v>
      </c>
      <c r="AB433" s="181">
        <f t="shared" si="162"/>
        <v>0</v>
      </c>
      <c r="AC433" s="181">
        <f t="shared" si="162"/>
        <v>0</v>
      </c>
      <c r="AD433" s="181">
        <f t="shared" si="162"/>
        <v>0</v>
      </c>
      <c r="AE433" s="181">
        <f t="shared" si="162"/>
        <v>0</v>
      </c>
      <c r="AF433" s="181">
        <f t="shared" si="162"/>
        <v>0</v>
      </c>
      <c r="AG433" s="181"/>
      <c r="AH433" s="156">
        <f t="shared" si="152"/>
        <v>0</v>
      </c>
      <c r="AI433" s="320"/>
      <c r="AJ433" s="322"/>
      <c r="AK433" s="320"/>
      <c r="AL433" s="322"/>
    </row>
    <row r="434" spans="2:38" ht="15.75" x14ac:dyDescent="0.25">
      <c r="B434" s="318"/>
      <c r="C434" s="155" t="s">
        <v>110</v>
      </c>
      <c r="D434" s="181">
        <f t="shared" si="150"/>
        <v>0</v>
      </c>
      <c r="E434" s="181">
        <f t="shared" si="150"/>
        <v>0</v>
      </c>
      <c r="F434" s="181">
        <f t="shared" si="150"/>
        <v>0</v>
      </c>
      <c r="G434" s="181">
        <f t="shared" si="150"/>
        <v>0</v>
      </c>
      <c r="H434" s="181">
        <f t="shared" si="153"/>
        <v>0</v>
      </c>
      <c r="I434" s="181">
        <f t="shared" ref="I434:AF434" si="163">I16+I39+I62+I85+I108+I131+I154+I177+I200+I223+I246+I269+I292+I315+I338+I361+I384+I407</f>
        <v>0</v>
      </c>
      <c r="J434" s="181">
        <f t="shared" si="163"/>
        <v>0</v>
      </c>
      <c r="K434" s="181">
        <f t="shared" si="163"/>
        <v>0</v>
      </c>
      <c r="L434" s="181">
        <f t="shared" si="163"/>
        <v>0</v>
      </c>
      <c r="M434" s="181">
        <f t="shared" si="163"/>
        <v>0</v>
      </c>
      <c r="N434" s="181">
        <f t="shared" si="163"/>
        <v>0</v>
      </c>
      <c r="O434" s="181">
        <f t="shared" si="163"/>
        <v>0</v>
      </c>
      <c r="P434" s="181">
        <f t="shared" si="163"/>
        <v>0</v>
      </c>
      <c r="Q434" s="181">
        <f t="shared" si="163"/>
        <v>0</v>
      </c>
      <c r="R434" s="181">
        <f t="shared" si="163"/>
        <v>0</v>
      </c>
      <c r="S434" s="181">
        <f t="shared" si="163"/>
        <v>0</v>
      </c>
      <c r="T434" s="181">
        <f t="shared" si="163"/>
        <v>0</v>
      </c>
      <c r="U434" s="181">
        <f t="shared" si="163"/>
        <v>0</v>
      </c>
      <c r="V434" s="181">
        <f t="shared" si="163"/>
        <v>0</v>
      </c>
      <c r="W434" s="181">
        <f t="shared" si="163"/>
        <v>0</v>
      </c>
      <c r="X434" s="181">
        <f t="shared" si="163"/>
        <v>0</v>
      </c>
      <c r="Y434" s="181">
        <f t="shared" si="163"/>
        <v>0</v>
      </c>
      <c r="Z434" s="181">
        <f t="shared" si="163"/>
        <v>0</v>
      </c>
      <c r="AA434" s="181">
        <f t="shared" si="163"/>
        <v>0</v>
      </c>
      <c r="AB434" s="181">
        <f t="shared" si="163"/>
        <v>0</v>
      </c>
      <c r="AC434" s="181">
        <f t="shared" si="163"/>
        <v>0</v>
      </c>
      <c r="AD434" s="181">
        <f t="shared" si="163"/>
        <v>0</v>
      </c>
      <c r="AE434" s="181">
        <f t="shared" si="163"/>
        <v>0</v>
      </c>
      <c r="AF434" s="181">
        <f t="shared" si="163"/>
        <v>0</v>
      </c>
      <c r="AG434" s="181"/>
      <c r="AH434" s="156">
        <f t="shared" si="152"/>
        <v>0</v>
      </c>
      <c r="AI434" s="319">
        <f>SUM(AH434:AH435)</f>
        <v>0</v>
      </c>
      <c r="AJ434" s="322" t="s">
        <v>141</v>
      </c>
      <c r="AK434" s="320"/>
      <c r="AL434" s="322"/>
    </row>
    <row r="435" spans="2:38" ht="15.75" x14ac:dyDescent="0.25">
      <c r="B435" s="318"/>
      <c r="C435" s="155" t="s">
        <v>111</v>
      </c>
      <c r="D435" s="181">
        <f t="shared" si="150"/>
        <v>0</v>
      </c>
      <c r="E435" s="181">
        <f t="shared" si="150"/>
        <v>0</v>
      </c>
      <c r="F435" s="181">
        <f t="shared" si="150"/>
        <v>0</v>
      </c>
      <c r="G435" s="181">
        <f t="shared" si="150"/>
        <v>0</v>
      </c>
      <c r="H435" s="181">
        <f t="shared" si="153"/>
        <v>0</v>
      </c>
      <c r="I435" s="181">
        <f t="shared" ref="I435:AF435" si="164">I17+I40+I63+I86+I109+I132+I155+I178+I201+I224+I247+I270+I293+I316+I339+I362+I385+I408</f>
        <v>0</v>
      </c>
      <c r="J435" s="181">
        <f t="shared" si="164"/>
        <v>0</v>
      </c>
      <c r="K435" s="181">
        <f t="shared" si="164"/>
        <v>0</v>
      </c>
      <c r="L435" s="181">
        <f t="shared" si="164"/>
        <v>0</v>
      </c>
      <c r="M435" s="181">
        <f t="shared" si="164"/>
        <v>0</v>
      </c>
      <c r="N435" s="181">
        <f t="shared" si="164"/>
        <v>0</v>
      </c>
      <c r="O435" s="181">
        <f t="shared" si="164"/>
        <v>0</v>
      </c>
      <c r="P435" s="181">
        <f t="shared" si="164"/>
        <v>0</v>
      </c>
      <c r="Q435" s="181">
        <f t="shared" si="164"/>
        <v>0</v>
      </c>
      <c r="R435" s="181">
        <f t="shared" si="164"/>
        <v>0</v>
      </c>
      <c r="S435" s="181">
        <f t="shared" si="164"/>
        <v>0</v>
      </c>
      <c r="T435" s="181">
        <f t="shared" si="164"/>
        <v>0</v>
      </c>
      <c r="U435" s="181">
        <f t="shared" si="164"/>
        <v>0</v>
      </c>
      <c r="V435" s="181">
        <f t="shared" si="164"/>
        <v>0</v>
      </c>
      <c r="W435" s="181">
        <f t="shared" si="164"/>
        <v>0</v>
      </c>
      <c r="X435" s="181">
        <f t="shared" si="164"/>
        <v>0</v>
      </c>
      <c r="Y435" s="181">
        <f t="shared" si="164"/>
        <v>0</v>
      </c>
      <c r="Z435" s="181">
        <f t="shared" si="164"/>
        <v>0</v>
      </c>
      <c r="AA435" s="181">
        <f t="shared" si="164"/>
        <v>0</v>
      </c>
      <c r="AB435" s="181">
        <f t="shared" si="164"/>
        <v>0</v>
      </c>
      <c r="AC435" s="181">
        <f t="shared" si="164"/>
        <v>0</v>
      </c>
      <c r="AD435" s="181">
        <f t="shared" si="164"/>
        <v>0</v>
      </c>
      <c r="AE435" s="181">
        <f t="shared" si="164"/>
        <v>0</v>
      </c>
      <c r="AF435" s="181">
        <f t="shared" si="164"/>
        <v>0</v>
      </c>
      <c r="AG435" s="181"/>
      <c r="AH435" s="156">
        <f t="shared" si="152"/>
        <v>0</v>
      </c>
      <c r="AI435" s="320"/>
      <c r="AJ435" s="322"/>
      <c r="AK435" s="320"/>
      <c r="AL435" s="322"/>
    </row>
  </sheetData>
  <mergeCells count="184"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0 G235:H250 J235:K250 M235:N250 P235:Q250 S235:T250 V235:W250 Y235:Z250 AB235:AC250 AE235:AF250 D22:W25 Y22:AD25 AF22:AG25 D5:AG20 X22:X26 AE22:AE26 D252:AG254">
    <cfRule type="containsBlanks" dxfId="804" priority="168">
      <formula>LEN(TRIM(D5))=0</formula>
    </cfRule>
  </conditionalFormatting>
  <conditionalFormatting sqref="D22:W23 Y22:AD23 AF22:AG23">
    <cfRule type="cellIs" dxfId="803" priority="109" operator="greaterThan">
      <formula>600</formula>
    </cfRule>
  </conditionalFormatting>
  <conditionalFormatting sqref="D26:W26 Y26:AD26 AF26:AG26">
    <cfRule type="cellIs" dxfId="802" priority="81" operator="greaterThan">
      <formula>600</formula>
    </cfRule>
    <cfRule type="containsBlanks" dxfId="801" priority="82">
      <formula>LEN(TRIM(D26))=0</formula>
    </cfRule>
  </conditionalFormatting>
  <conditionalFormatting sqref="D4:AG4">
    <cfRule type="expression" priority="6040">
      <formula>MêsParaExibiçãoNúmero&lt;&gt;MONTH(B5)</formula>
    </cfRule>
    <cfRule type="containsText" dxfId="800" priority="6039" operator="containsText" text="sáb">
      <formula>NOT(ISERROR(SEARCH("sáb",D4)))</formula>
    </cfRule>
    <cfRule type="containsText" dxfId="799" priority="6038" operator="containsText" text="dom">
      <formula>NOT(ISERROR(SEARCH("dom",D4)))</formula>
    </cfRule>
    <cfRule type="expression" priority="6037">
      <formula>OR(TEXT(B2,"dddd")="sábado", TEXT(B2,"dddd")="domingo")</formula>
    </cfRule>
  </conditionalFormatting>
  <conditionalFormatting sqref="D28:AG43 D45:AG48">
    <cfRule type="containsBlanks" dxfId="798" priority="75">
      <formula>LEN(TRIM(D28))=0</formula>
    </cfRule>
  </conditionalFormatting>
  <conditionalFormatting sqref="D45:AG46">
    <cfRule type="cellIs" dxfId="796" priority="214" operator="greaterThan">
      <formula>270</formula>
    </cfRule>
  </conditionalFormatting>
  <conditionalFormatting sqref="D49:AG49">
    <cfRule type="containsBlanks" dxfId="795" priority="84">
      <formula>LEN(TRIM(D49))=0</formula>
    </cfRule>
    <cfRule type="cellIs" dxfId="794" priority="83" operator="greaterThan">
      <formula>600</formula>
    </cfRule>
  </conditionalFormatting>
  <conditionalFormatting sqref="D51:AG66 D166:AG181">
    <cfRule type="containsBlanks" dxfId="793" priority="124">
      <formula>LEN(TRIM(D51))=0</formula>
    </cfRule>
  </conditionalFormatting>
  <conditionalFormatting sqref="D68:AG69">
    <cfRule type="containsBlanks" dxfId="790" priority="158">
      <formula>LEN(TRIM(D68))=0</formula>
    </cfRule>
  </conditionalFormatting>
  <conditionalFormatting sqref="D68:AG70">
    <cfRule type="cellIs" dxfId="789" priority="159" operator="greaterThan">
      <formula>500</formula>
    </cfRule>
  </conditionalFormatting>
  <conditionalFormatting sqref="D69:AG69">
    <cfRule type="cellIs" dxfId="788" priority="157" operator="greaterThan">
      <formula>500</formula>
    </cfRule>
  </conditionalFormatting>
  <conditionalFormatting sqref="D69:AG71">
    <cfRule type="containsBlanks" dxfId="787" priority="74">
      <formula>LEN(TRIM(D69))=0</formula>
    </cfRule>
  </conditionalFormatting>
  <conditionalFormatting sqref="D70:AG70">
    <cfRule type="containsBlanks" dxfId="786" priority="160">
      <formula>LEN(TRIM(D70))=0</formula>
    </cfRule>
    <cfRule type="cellIs" dxfId="785" priority="213" operator="greaterThan">
      <formula>500</formula>
    </cfRule>
  </conditionalFormatting>
  <conditionalFormatting sqref="D72:AG72">
    <cfRule type="containsBlanks" dxfId="784" priority="86">
      <formula>LEN(TRIM(D72))=0</formula>
    </cfRule>
    <cfRule type="cellIs" dxfId="783" priority="85" operator="greaterThan">
      <formula>600</formula>
    </cfRule>
  </conditionalFormatting>
  <conditionalFormatting sqref="D74:AG89 D91:AG94">
    <cfRule type="containsBlanks" dxfId="782" priority="73">
      <formula>LEN(TRIM(D74))=0</formula>
    </cfRule>
  </conditionalFormatting>
  <conditionalFormatting sqref="D91:AG92">
    <cfRule type="cellIs" dxfId="779" priority="105" operator="greaterThan">
      <formula>450</formula>
    </cfRule>
  </conditionalFormatting>
  <conditionalFormatting sqref="D95:AG95">
    <cfRule type="containsBlanks" dxfId="778" priority="88">
      <formula>LEN(TRIM(D95))=0</formula>
    </cfRule>
    <cfRule type="cellIs" dxfId="777" priority="87" operator="greaterThan">
      <formula>600</formula>
    </cfRule>
  </conditionalFormatting>
  <conditionalFormatting sqref="D97:AG112 D114:AG117">
    <cfRule type="containsBlanks" dxfId="776" priority="72">
      <formula>LEN(TRIM(D97))=0</formula>
    </cfRule>
  </conditionalFormatting>
  <conditionalFormatting sqref="D114:AG115">
    <cfRule type="cellIs" dxfId="773" priority="130" operator="greaterThan">
      <formula>400</formula>
    </cfRule>
  </conditionalFormatting>
  <conditionalFormatting sqref="D118:AG118">
    <cfRule type="containsBlanks" dxfId="772" priority="90">
      <formula>LEN(TRIM(D118))=0</formula>
    </cfRule>
    <cfRule type="cellIs" dxfId="771" priority="89" operator="greaterThan">
      <formula>600</formula>
    </cfRule>
  </conditionalFormatting>
  <conditionalFormatting sqref="D120:AG135">
    <cfRule type="containsBlanks" dxfId="770" priority="79">
      <formula>LEN(TRIM(D120))=0</formula>
    </cfRule>
  </conditionalFormatting>
  <conditionalFormatting sqref="D137:AG139">
    <cfRule type="containsBlanks" dxfId="764" priority="178">
      <formula>LEN(TRIM(D137))=0</formula>
    </cfRule>
  </conditionalFormatting>
  <conditionalFormatting sqref="D137:AG138">
    <cfRule type="cellIs" dxfId="763" priority="212" operator="greaterThan">
      <formula>400</formula>
    </cfRule>
    <cfRule type="cellIs" dxfId="762" priority="114" operator="greaterThan">
      <formula>400</formula>
    </cfRule>
  </conditionalFormatting>
  <conditionalFormatting sqref="D140:AG140">
    <cfRule type="containsBlanks" dxfId="761" priority="71">
      <formula>LEN(TRIM(D140))=0</formula>
    </cfRule>
  </conditionalFormatting>
  <conditionalFormatting sqref="D141:AG141">
    <cfRule type="cellIs" dxfId="760" priority="91" operator="greaterThan">
      <formula>600</formula>
    </cfRule>
    <cfRule type="containsBlanks" dxfId="759" priority="92">
      <formula>LEN(TRIM(D141))=0</formula>
    </cfRule>
  </conditionalFormatting>
  <conditionalFormatting sqref="D160:AG161">
    <cfRule type="containsBlanks" dxfId="755" priority="176">
      <formula>LEN(TRIM(D160))=0</formula>
    </cfRule>
  </conditionalFormatting>
  <conditionalFormatting sqref="D160:AG161">
    <cfRule type="cellIs" dxfId="754" priority="129" operator="greaterThan">
      <formula>400</formula>
    </cfRule>
    <cfRule type="cellIs" dxfId="753" priority="211" operator="greaterThan">
      <formula>400</formula>
    </cfRule>
  </conditionalFormatting>
  <conditionalFormatting sqref="D162:AG163">
    <cfRule type="containsBlanks" dxfId="752" priority="70">
      <formula>LEN(TRIM(D162))=0</formula>
    </cfRule>
  </conditionalFormatting>
  <conditionalFormatting sqref="D164:AG164">
    <cfRule type="cellIs" dxfId="751" priority="121" operator="greaterThan">
      <formula>600</formula>
    </cfRule>
    <cfRule type="containsBlanks" dxfId="750" priority="122">
      <formula>LEN(TRIM(D164))=0</formula>
    </cfRule>
  </conditionalFormatting>
  <conditionalFormatting sqref="D183:AG185">
    <cfRule type="containsBlanks" dxfId="746" priority="174">
      <formula>LEN(TRIM(D183))=0</formula>
    </cfRule>
  </conditionalFormatting>
  <conditionalFormatting sqref="D183:AG184">
    <cfRule type="cellIs" dxfId="745" priority="113" operator="greaterThan">
      <formula>400</formula>
    </cfRule>
    <cfRule type="cellIs" dxfId="744" priority="210" operator="greaterThan">
      <formula>400</formula>
    </cfRule>
  </conditionalFormatting>
  <conditionalFormatting sqref="D186:AG186">
    <cfRule type="containsBlanks" dxfId="743" priority="69">
      <formula>LEN(TRIM(D186))=0</formula>
    </cfRule>
  </conditionalFormatting>
  <conditionalFormatting sqref="D187:AG187">
    <cfRule type="cellIs" dxfId="742" priority="93" operator="greaterThan">
      <formula>600</formula>
    </cfRule>
    <cfRule type="containsBlanks" dxfId="741" priority="94">
      <formula>LEN(TRIM(D187))=0</formula>
    </cfRule>
  </conditionalFormatting>
  <conditionalFormatting sqref="D189:AG204">
    <cfRule type="containsBlanks" dxfId="740" priority="123">
      <formula>LEN(TRIM(D189))=0</formula>
    </cfRule>
  </conditionalFormatting>
  <conditionalFormatting sqref="D206:AG208">
    <cfRule type="containsBlanks" dxfId="736" priority="172">
      <formula>LEN(TRIM(D206))=0</formula>
    </cfRule>
  </conditionalFormatting>
  <conditionalFormatting sqref="D206:AG207">
    <cfRule type="cellIs" dxfId="735" priority="209" operator="greaterThan">
      <formula>400</formula>
    </cfRule>
    <cfRule type="cellIs" dxfId="734" priority="112" operator="greaterThan">
      <formula>400</formula>
    </cfRule>
  </conditionalFormatting>
  <conditionalFormatting sqref="D209:AG209">
    <cfRule type="containsBlanks" dxfId="733" priority="68">
      <formula>LEN(TRIM(D209))=0</formula>
    </cfRule>
  </conditionalFormatting>
  <conditionalFormatting sqref="D210:AG210">
    <cfRule type="cellIs" dxfId="732" priority="95" operator="greaterThan">
      <formula>600</formula>
    </cfRule>
    <cfRule type="containsBlanks" dxfId="731" priority="96">
      <formula>LEN(TRIM(D210))=0</formula>
    </cfRule>
  </conditionalFormatting>
  <conditionalFormatting sqref="D212:AG227">
    <cfRule type="containsBlanks" dxfId="730" priority="107">
      <formula>LEN(TRIM(D212))=0</formula>
    </cfRule>
  </conditionalFormatting>
  <conditionalFormatting sqref="D229:AG231">
    <cfRule type="containsBlanks" dxfId="726" priority="170">
      <formula>LEN(TRIM(D229))=0</formula>
    </cfRule>
  </conditionalFormatting>
  <conditionalFormatting sqref="D229:AG230">
    <cfRule type="cellIs" dxfId="725" priority="80" operator="greaterThan">
      <formula>400</formula>
    </cfRule>
    <cfRule type="cellIs" dxfId="724" priority="208" operator="greaterThan">
      <formula>400</formula>
    </cfRule>
  </conditionalFormatting>
  <conditionalFormatting sqref="D232:AG232">
    <cfRule type="containsBlanks" dxfId="723" priority="67">
      <formula>LEN(TRIM(D232))=0</formula>
    </cfRule>
  </conditionalFormatting>
  <conditionalFormatting sqref="D233:AG233">
    <cfRule type="cellIs" dxfId="722" priority="97" operator="greaterThan">
      <formula>600</formula>
    </cfRule>
    <cfRule type="containsBlanks" dxfId="721" priority="98">
      <formula>LEN(TRIM(D233))=0</formula>
    </cfRule>
  </conditionalFormatting>
  <conditionalFormatting sqref="D252:AG253">
    <cfRule type="cellIs" dxfId="716" priority="127" operator="greaterThan">
      <formula>400</formula>
    </cfRule>
    <cfRule type="cellIs" dxfId="715" priority="207" operator="greaterThan">
      <formula>400</formula>
    </cfRule>
  </conditionalFormatting>
  <conditionalFormatting sqref="D255:AG255">
    <cfRule type="containsBlanks" dxfId="714" priority="66">
      <formula>LEN(TRIM(D255))=0</formula>
    </cfRule>
  </conditionalFormatting>
  <conditionalFormatting sqref="D256:AG256">
    <cfRule type="cellIs" dxfId="713" priority="99" operator="greaterThan">
      <formula>600</formula>
    </cfRule>
    <cfRule type="containsBlanks" dxfId="712" priority="100">
      <formula>LEN(TRIM(D256))=0</formula>
    </cfRule>
  </conditionalFormatting>
  <conditionalFormatting sqref="D258:AG273">
    <cfRule type="containsBlanks" dxfId="711" priority="106">
      <formula>LEN(TRIM(D258))=0</formula>
    </cfRule>
  </conditionalFormatting>
  <conditionalFormatting sqref="D275:AG277">
    <cfRule type="containsBlanks" dxfId="703" priority="166">
      <formula>LEN(TRIM(D275))=0</formula>
    </cfRule>
  </conditionalFormatting>
  <conditionalFormatting sqref="D275:AG276">
    <cfRule type="cellIs" dxfId="702" priority="206" operator="greaterThan">
      <formula>400</formula>
    </cfRule>
    <cfRule type="cellIs" dxfId="701" priority="126" operator="greaterThan">
      <formula>400</formula>
    </cfRule>
  </conditionalFormatting>
  <conditionalFormatting sqref="D278:AG278">
    <cfRule type="containsBlanks" dxfId="700" priority="65">
      <formula>LEN(TRIM(D278))=0</formula>
    </cfRule>
  </conditionalFormatting>
  <conditionalFormatting sqref="D279:AG279">
    <cfRule type="cellIs" dxfId="699" priority="101" operator="greaterThan">
      <formula>600</formula>
    </cfRule>
    <cfRule type="containsBlanks" dxfId="698" priority="102">
      <formula>LEN(TRIM(D279))=0</formula>
    </cfRule>
  </conditionalFormatting>
  <conditionalFormatting sqref="D298:AG300">
    <cfRule type="containsBlanks" dxfId="688" priority="163">
      <formula>LEN(TRIM(D298))=0</formula>
    </cfRule>
  </conditionalFormatting>
  <conditionalFormatting sqref="D298:AG299">
    <cfRule type="cellIs" dxfId="687" priority="205" operator="greaterThan">
      <formula>400</formula>
    </cfRule>
    <cfRule type="cellIs" dxfId="686" priority="111" operator="greaterThan">
      <formula>400</formula>
    </cfRule>
  </conditionalFormatting>
  <conditionalFormatting sqref="D301:AG301">
    <cfRule type="containsBlanks" dxfId="685" priority="64">
      <formula>LEN(TRIM(D301))=0</formula>
    </cfRule>
  </conditionalFormatting>
  <conditionalFormatting sqref="D302:AG302">
    <cfRule type="containsBlanks" dxfId="684" priority="104">
      <formula>LEN(TRIM(D302))=0</formula>
    </cfRule>
    <cfRule type="cellIs" dxfId="683" priority="103" operator="greaterThan">
      <formula>600</formula>
    </cfRule>
  </conditionalFormatting>
  <conditionalFormatting sqref="D304:AG319 D321:AG325">
    <cfRule type="containsBlanks" dxfId="682" priority="56">
      <formula>LEN(TRIM(D304))=0</formula>
    </cfRule>
  </conditionalFormatting>
  <conditionalFormatting sqref="D321:AG322">
    <cfRule type="cellIs" dxfId="681" priority="58" operator="greaterThan">
      <formula>900</formula>
    </cfRule>
  </conditionalFormatting>
  <conditionalFormatting sqref="D325:AG325">
    <cfRule type="cellIs" dxfId="680" priority="55" operator="greaterThan">
      <formula>600</formula>
    </cfRule>
  </conditionalFormatting>
  <conditionalFormatting sqref="D327:AG342 D344:AG347">
    <cfRule type="containsBlanks" dxfId="679" priority="60">
      <formula>LEN(TRIM(D327))=0</formula>
    </cfRule>
  </conditionalFormatting>
  <conditionalFormatting sqref="D344:AG345">
    <cfRule type="cellIs" dxfId="678" priority="204" operator="greaterThan">
      <formula>1000</formula>
    </cfRule>
  </conditionalFormatting>
  <conditionalFormatting sqref="D348:AG348">
    <cfRule type="containsBlanks" dxfId="677" priority="145">
      <formula>LEN(TRIM(D348))=0</formula>
    </cfRule>
    <cfRule type="cellIs" dxfId="676" priority="144" operator="greaterThan">
      <formula>600</formula>
    </cfRule>
  </conditionalFormatting>
  <conditionalFormatting sqref="D350:AG365 D367:AG370">
    <cfRule type="containsBlanks" dxfId="675" priority="63">
      <formula>LEN(TRIM(D350))=0</formula>
    </cfRule>
  </conditionalFormatting>
  <conditionalFormatting sqref="D367:AG368">
    <cfRule type="cellIs" dxfId="674" priority="78" operator="greaterThan">
      <formula>600</formula>
    </cfRule>
  </conditionalFormatting>
  <conditionalFormatting sqref="D371:AG371">
    <cfRule type="cellIs" dxfId="673" priority="142" operator="greaterThan">
      <formula>600</formula>
    </cfRule>
    <cfRule type="containsBlanks" dxfId="672" priority="143">
      <formula>LEN(TRIM(D371))=0</formula>
    </cfRule>
  </conditionalFormatting>
  <conditionalFormatting sqref="D373:AG388 D390:AG393">
    <cfRule type="containsBlanks" dxfId="671" priority="62">
      <formula>LEN(TRIM(D373))=0</formula>
    </cfRule>
  </conditionalFormatting>
  <conditionalFormatting sqref="D390:AG391">
    <cfRule type="cellIs" dxfId="670" priority="137" operator="greaterThan">
      <formula>400</formula>
    </cfRule>
  </conditionalFormatting>
  <conditionalFormatting sqref="D391:AG391">
    <cfRule type="cellIs" dxfId="669" priority="203" operator="greaterThan">
      <formula>400</formula>
    </cfRule>
  </conditionalFormatting>
  <conditionalFormatting sqref="D391:AG392">
    <cfRule type="containsBlanks" dxfId="668" priority="179">
      <formula>LEN(TRIM(D391))=0</formula>
    </cfRule>
  </conditionalFormatting>
  <conditionalFormatting sqref="D394:AG394">
    <cfRule type="cellIs" dxfId="667" priority="135" operator="greaterThan">
      <formula>600</formula>
    </cfRule>
    <cfRule type="containsBlanks" dxfId="666" priority="136">
      <formula>LEN(TRIM(D394))=0</formula>
    </cfRule>
    <cfRule type="cellIs" dxfId="665" priority="140" operator="greaterThan">
      <formula>600</formula>
    </cfRule>
    <cfRule type="containsBlanks" dxfId="664" priority="141">
      <formula>LEN(TRIM(D394))=0</formula>
    </cfRule>
  </conditionalFormatting>
  <conditionalFormatting sqref="D396:AG411 D413:AG416">
    <cfRule type="containsBlanks" dxfId="663" priority="61">
      <formula>LEN(TRIM(D396))=0</formula>
    </cfRule>
  </conditionalFormatting>
  <conditionalFormatting sqref="D413:AG414">
    <cfRule type="cellIs" dxfId="662" priority="77" operator="greaterThan">
      <formula>400</formula>
    </cfRule>
  </conditionalFormatting>
  <conditionalFormatting sqref="D417:AG417">
    <cfRule type="containsBlanks" dxfId="661" priority="139">
      <formula>LEN(TRIM(D417))=0</formula>
    </cfRule>
    <cfRule type="cellIs" dxfId="660" priority="138" operator="greaterThan">
      <formula>600</formula>
    </cfRule>
  </conditionalFormatting>
  <conditionalFormatting sqref="E51:F66 H51:I66 K51:L66 N51:O66 Q51:R66 T51:U66 W51:X66 Z51:AA66 AC51:AD66 AF51:AG66 D143:AG158">
    <cfRule type="containsBlanks" dxfId="659" priority="116">
      <formula>LEN(TRIM(D51))=0</formula>
    </cfRule>
  </conditionalFormatting>
  <conditionalFormatting sqref="E74:F89 H74:I89 K74:L89 N74:O89 Q74:R89 T74:U89 W74:X89 Z74:AA89 AC74:AD89 AF74:AG89 D281:AG296">
    <cfRule type="containsBlanks" dxfId="658" priority="110">
      <formula>LEN(TRIM(D74))=0</formula>
    </cfRule>
  </conditionalFormatting>
  <conditionalFormatting sqref="F235:F250 I235:I250 L235:L250 O235:O250 R235:R250 U235:U250 X235:X250 AA235:AA250 AD235:AD250 AG235:AG250">
    <cfRule type="containsBlanks" dxfId="657" priority="115">
      <formula>LEN(TRIM(F235))=0</formula>
    </cfRule>
  </conditionalFormatting>
  <conditionalFormatting sqref="D21:AG21">
    <cfRule type="containsBlanks" dxfId="107" priority="52">
      <formula>LEN(TRIM(D21))=0</formula>
    </cfRule>
  </conditionalFormatting>
  <conditionalFormatting sqref="D21:AG21">
    <cfRule type="cellIs" dxfId="106" priority="53" operator="greaterThan">
      <formula>600</formula>
    </cfRule>
    <cfRule type="containsBlanks" dxfId="105" priority="54">
      <formula>LEN(TRIM(D21))=0</formula>
    </cfRule>
  </conditionalFormatting>
  <conditionalFormatting sqref="D44:AG44">
    <cfRule type="containsBlanks" dxfId="104" priority="49">
      <formula>LEN(TRIM(D44))=0</formula>
    </cfRule>
  </conditionalFormatting>
  <conditionalFormatting sqref="D44:AG44">
    <cfRule type="cellIs" dxfId="103" priority="50" operator="greaterThan">
      <formula>600</formula>
    </cfRule>
    <cfRule type="containsBlanks" dxfId="102" priority="51">
      <formula>LEN(TRIM(D44))=0</formula>
    </cfRule>
  </conditionalFormatting>
  <conditionalFormatting sqref="D67:AG67">
    <cfRule type="containsBlanks" dxfId="101" priority="46">
      <formula>LEN(TRIM(D67))=0</formula>
    </cfRule>
  </conditionalFormatting>
  <conditionalFormatting sqref="D67:AG67">
    <cfRule type="cellIs" dxfId="100" priority="47" operator="greaterThan">
      <formula>600</formula>
    </cfRule>
    <cfRule type="containsBlanks" dxfId="99" priority="48">
      <formula>LEN(TRIM(D67))=0</formula>
    </cfRule>
  </conditionalFormatting>
  <conditionalFormatting sqref="D90:AG90">
    <cfRule type="containsBlanks" dxfId="98" priority="43">
      <formula>LEN(TRIM(D90))=0</formula>
    </cfRule>
  </conditionalFormatting>
  <conditionalFormatting sqref="D90:AG90">
    <cfRule type="cellIs" dxfId="97" priority="44" operator="greaterThan">
      <formula>600</formula>
    </cfRule>
    <cfRule type="containsBlanks" dxfId="96" priority="45">
      <formula>LEN(TRIM(D90))=0</formula>
    </cfRule>
  </conditionalFormatting>
  <conditionalFormatting sqref="D113:AG113">
    <cfRule type="containsBlanks" dxfId="95" priority="40">
      <formula>LEN(TRIM(D113))=0</formula>
    </cfRule>
  </conditionalFormatting>
  <conditionalFormatting sqref="D113:AG113">
    <cfRule type="cellIs" dxfId="94" priority="41" operator="greaterThan">
      <formula>600</formula>
    </cfRule>
    <cfRule type="containsBlanks" dxfId="93" priority="42">
      <formula>LEN(TRIM(D113))=0</formula>
    </cfRule>
  </conditionalFormatting>
  <conditionalFormatting sqref="D136:AG136">
    <cfRule type="containsBlanks" dxfId="92" priority="37">
      <formula>LEN(TRIM(D136))=0</formula>
    </cfRule>
  </conditionalFormatting>
  <conditionalFormatting sqref="D136:AG136">
    <cfRule type="cellIs" dxfId="91" priority="38" operator="greaterThan">
      <formula>600</formula>
    </cfRule>
    <cfRule type="containsBlanks" dxfId="90" priority="39">
      <formula>LEN(TRIM(D136))=0</formula>
    </cfRule>
  </conditionalFormatting>
  <conditionalFormatting sqref="D159:AG159">
    <cfRule type="containsBlanks" dxfId="89" priority="34">
      <formula>LEN(TRIM(D159))=0</formula>
    </cfRule>
  </conditionalFormatting>
  <conditionalFormatting sqref="D159:AG159">
    <cfRule type="cellIs" dxfId="88" priority="35" operator="greaterThan">
      <formula>600</formula>
    </cfRule>
    <cfRule type="containsBlanks" dxfId="87" priority="36">
      <formula>LEN(TRIM(D159))=0</formula>
    </cfRule>
  </conditionalFormatting>
  <conditionalFormatting sqref="D182:AG182">
    <cfRule type="containsBlanks" dxfId="86" priority="31">
      <formula>LEN(TRIM(D182))=0</formula>
    </cfRule>
  </conditionalFormatting>
  <conditionalFormatting sqref="D182:AG182">
    <cfRule type="cellIs" dxfId="85" priority="32" operator="greaterThan">
      <formula>600</formula>
    </cfRule>
    <cfRule type="containsBlanks" dxfId="84" priority="33">
      <formula>LEN(TRIM(D182))=0</formula>
    </cfRule>
  </conditionalFormatting>
  <conditionalFormatting sqref="D205:AG205">
    <cfRule type="containsBlanks" dxfId="83" priority="28">
      <formula>LEN(TRIM(D205))=0</formula>
    </cfRule>
  </conditionalFormatting>
  <conditionalFormatting sqref="D205:AG205">
    <cfRule type="cellIs" dxfId="82" priority="29" operator="greaterThan">
      <formula>600</formula>
    </cfRule>
    <cfRule type="containsBlanks" dxfId="81" priority="30">
      <formula>LEN(TRIM(D205))=0</formula>
    </cfRule>
  </conditionalFormatting>
  <conditionalFormatting sqref="D228:AG228">
    <cfRule type="containsBlanks" dxfId="80" priority="25">
      <formula>LEN(TRIM(D228))=0</formula>
    </cfRule>
  </conditionalFormatting>
  <conditionalFormatting sqref="D228:AG228">
    <cfRule type="cellIs" dxfId="79" priority="26" operator="greaterThan">
      <formula>600</formula>
    </cfRule>
    <cfRule type="containsBlanks" dxfId="78" priority="27">
      <formula>LEN(TRIM(D228))=0</formula>
    </cfRule>
  </conditionalFormatting>
  <conditionalFormatting sqref="D251:AG251">
    <cfRule type="containsBlanks" dxfId="77" priority="22">
      <formula>LEN(TRIM(D251))=0</formula>
    </cfRule>
  </conditionalFormatting>
  <conditionalFormatting sqref="D251:AG251">
    <cfRule type="cellIs" dxfId="76" priority="23" operator="greaterThan">
      <formula>600</formula>
    </cfRule>
    <cfRule type="containsBlanks" dxfId="75" priority="24">
      <formula>LEN(TRIM(D251))=0</formula>
    </cfRule>
  </conditionalFormatting>
  <conditionalFormatting sqref="D274:AG274">
    <cfRule type="containsBlanks" dxfId="74" priority="19">
      <formula>LEN(TRIM(D274))=0</formula>
    </cfRule>
  </conditionalFormatting>
  <conditionalFormatting sqref="D274:AG274">
    <cfRule type="cellIs" dxfId="73" priority="20" operator="greaterThan">
      <formula>600</formula>
    </cfRule>
    <cfRule type="containsBlanks" dxfId="72" priority="21">
      <formula>LEN(TRIM(D274))=0</formula>
    </cfRule>
  </conditionalFormatting>
  <conditionalFormatting sqref="D297:AG297">
    <cfRule type="containsBlanks" dxfId="71" priority="16">
      <formula>LEN(TRIM(D297))=0</formula>
    </cfRule>
  </conditionalFormatting>
  <conditionalFormatting sqref="D297:AG297">
    <cfRule type="cellIs" dxfId="70" priority="17" operator="greaterThan">
      <formula>600</formula>
    </cfRule>
    <cfRule type="containsBlanks" dxfId="69" priority="18">
      <formula>LEN(TRIM(D297))=0</formula>
    </cfRule>
  </conditionalFormatting>
  <conditionalFormatting sqref="D320:AG320">
    <cfRule type="containsBlanks" dxfId="68" priority="13">
      <formula>LEN(TRIM(D320))=0</formula>
    </cfRule>
  </conditionalFormatting>
  <conditionalFormatting sqref="D320:AG320">
    <cfRule type="cellIs" dxfId="67" priority="14" operator="greaterThan">
      <formula>600</formula>
    </cfRule>
    <cfRule type="containsBlanks" dxfId="66" priority="15">
      <formula>LEN(TRIM(D320))=0</formula>
    </cfRule>
  </conditionalFormatting>
  <conditionalFormatting sqref="D343:AG343">
    <cfRule type="containsBlanks" dxfId="65" priority="10">
      <formula>LEN(TRIM(D343))=0</formula>
    </cfRule>
  </conditionalFormatting>
  <conditionalFormatting sqref="D343:AG343">
    <cfRule type="cellIs" dxfId="64" priority="11" operator="greaterThan">
      <formula>600</formula>
    </cfRule>
    <cfRule type="containsBlanks" dxfId="63" priority="12">
      <formula>LEN(TRIM(D343))=0</formula>
    </cfRule>
  </conditionalFormatting>
  <conditionalFormatting sqref="D366:AG366">
    <cfRule type="containsBlanks" dxfId="62" priority="7">
      <formula>LEN(TRIM(D366))=0</formula>
    </cfRule>
  </conditionalFormatting>
  <conditionalFormatting sqref="D366:AG366">
    <cfRule type="cellIs" dxfId="61" priority="8" operator="greaterThan">
      <formula>600</formula>
    </cfRule>
    <cfRule type="containsBlanks" dxfId="60" priority="9">
      <formula>LEN(TRIM(D366))=0</formula>
    </cfRule>
  </conditionalFormatting>
  <conditionalFormatting sqref="D389:AG389">
    <cfRule type="containsBlanks" dxfId="59" priority="4">
      <formula>LEN(TRIM(D389))=0</formula>
    </cfRule>
  </conditionalFormatting>
  <conditionalFormatting sqref="D389:AG389">
    <cfRule type="cellIs" dxfId="58" priority="5" operator="greaterThan">
      <formula>600</formula>
    </cfRule>
    <cfRule type="containsBlanks" dxfId="57" priority="6">
      <formula>LEN(TRIM(D389))=0</formula>
    </cfRule>
  </conditionalFormatting>
  <conditionalFormatting sqref="D412:AG412">
    <cfRule type="containsBlanks" dxfId="56" priority="1">
      <formula>LEN(TRIM(D412))=0</formula>
    </cfRule>
  </conditionalFormatting>
  <conditionalFormatting sqref="D412:AG412">
    <cfRule type="cellIs" dxfId="55" priority="2" operator="greaterThan">
      <formula>600</formula>
    </cfRule>
    <cfRule type="containsBlanks" dxfId="54" priority="3">
      <formula>LEN(TRIM(D412))=0</formula>
    </cfRule>
  </conditionalFormatting>
  <dataValidations count="2">
    <dataValidation allowBlank="1" showInputMessage="1" showErrorMessage="1" prompt="Insira o ano para este calendário mensal" sqref="A2" xr:uid="{00000000-0002-0000-0C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C00-000001000000}">
      <formula1>"JANEIRO,FEVEREIRO,MARÇO,ABRIL,MAIO,JUNHO,JULHO,AGOSTO,SETEMBRO,OUTUBRO,NOVEMBRO,DEZEMBRO"</formula1>
    </dataValidation>
  </dataValidations>
  <pageMargins left="0" right="0" top="0" bottom="0" header="0" footer="0"/>
  <pageSetup paperSize="9" scale="5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FF"/>
    <pageSetUpPr fitToPage="1"/>
  </sheetPr>
  <dimension ref="A1:AM434"/>
  <sheetViews>
    <sheetView zoomScale="70" zoomScaleNormal="70" workbookViewId="0">
      <pane xSplit="3" ySplit="3" topLeftCell="D300" activePane="bottomRight" state="frozen"/>
      <selection activeCell="W410" sqref="W410"/>
      <selection pane="topRight" activeCell="W410" sqref="W410"/>
      <selection pane="bottomLeft" activeCell="W410" sqref="W410"/>
      <selection pane="bottomRight" activeCell="D411" sqref="D411:AH411"/>
    </sheetView>
  </sheetViews>
  <sheetFormatPr defaultColWidth="9" defaultRowHeight="14.25" x14ac:dyDescent="0.2"/>
  <cols>
    <col min="1" max="1" width="9.875" customWidth="1"/>
    <col min="2" max="2" width="8.25" bestFit="1" customWidth="1"/>
    <col min="3" max="3" width="26.125" bestFit="1" customWidth="1"/>
    <col min="4" max="4" width="6.5" customWidth="1"/>
    <col min="5" max="7" width="4.875" customWidth="1"/>
    <col min="8" max="8" width="5.5" customWidth="1"/>
    <col min="9" max="9" width="5.25" customWidth="1"/>
    <col min="10" max="10" width="5.875" bestFit="1" customWidth="1"/>
    <col min="11" max="15" width="4.875" customWidth="1"/>
    <col min="16" max="16" width="5.25" customWidth="1"/>
    <col min="17" max="17" width="5.875" bestFit="1" customWidth="1"/>
    <col min="18" max="18" width="4.875" customWidth="1"/>
    <col min="19" max="19" width="6.5" customWidth="1"/>
    <col min="20" max="20" width="4.875" customWidth="1"/>
    <col min="21" max="21" width="5.375" bestFit="1" customWidth="1"/>
    <col min="22" max="22" width="4.875" customWidth="1"/>
    <col min="23" max="23" width="5.875" bestFit="1" customWidth="1"/>
    <col min="24" max="31" width="5.25" customWidth="1"/>
    <col min="32" max="33" width="5.875" bestFit="1" customWidth="1"/>
    <col min="34" max="34" width="5.875" customWidth="1"/>
    <col min="35" max="35" width="9" customWidth="1"/>
    <col min="36" max="36" width="12.125" customWidth="1"/>
    <col min="40" max="40" width="10.125" customWidth="1"/>
  </cols>
  <sheetData>
    <row r="1" spans="1:36" ht="31.7" customHeight="1" thickBot="1" x14ac:dyDescent="0.4">
      <c r="A1" s="174" t="s">
        <v>144</v>
      </c>
      <c r="B1" s="180" t="s">
        <v>145</v>
      </c>
      <c r="C1" s="175" t="s">
        <v>23</v>
      </c>
      <c r="D1" s="173"/>
      <c r="E1" s="173"/>
      <c r="F1" s="173"/>
      <c r="G1" s="173"/>
      <c r="H1" s="173"/>
      <c r="I1" s="173"/>
      <c r="J1" s="173"/>
      <c r="K1" s="179" t="s">
        <v>165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88"/>
    </row>
    <row r="2" spans="1:36" ht="18" customHeight="1" thickBot="1" x14ac:dyDescent="0.4">
      <c r="A2" s="176">
        <v>2026</v>
      </c>
      <c r="B2" s="184" t="s">
        <v>173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 t="shared" ref="E2:AH2" si="0">IF(ISERROR(DATE($A$2,$B$3,COLUMN()-3)),"",DAY(DATE($A$2,$B$3,COLUMN()-3)))</f>
        <v>2</v>
      </c>
      <c r="F2" s="142">
        <f t="shared" si="0"/>
        <v>3</v>
      </c>
      <c r="G2" s="142">
        <f t="shared" si="0"/>
        <v>4</v>
      </c>
      <c r="H2" s="142">
        <f t="shared" si="0"/>
        <v>5</v>
      </c>
      <c r="I2" s="142">
        <f t="shared" si="0"/>
        <v>6</v>
      </c>
      <c r="J2" s="142">
        <f t="shared" si="0"/>
        <v>7</v>
      </c>
      <c r="K2" s="142">
        <f t="shared" si="0"/>
        <v>8</v>
      </c>
      <c r="L2" s="142">
        <f t="shared" si="0"/>
        <v>9</v>
      </c>
      <c r="M2" s="142">
        <f t="shared" si="0"/>
        <v>10</v>
      </c>
      <c r="N2" s="142">
        <f t="shared" si="0"/>
        <v>11</v>
      </c>
      <c r="O2" s="142">
        <f t="shared" si="0"/>
        <v>12</v>
      </c>
      <c r="P2" s="142">
        <f t="shared" si="0"/>
        <v>13</v>
      </c>
      <c r="Q2" s="142">
        <f t="shared" si="0"/>
        <v>14</v>
      </c>
      <c r="R2" s="142">
        <f t="shared" si="0"/>
        <v>15</v>
      </c>
      <c r="S2" s="142">
        <f t="shared" si="0"/>
        <v>16</v>
      </c>
      <c r="T2" s="142">
        <f t="shared" si="0"/>
        <v>17</v>
      </c>
      <c r="U2" s="142">
        <f t="shared" si="0"/>
        <v>18</v>
      </c>
      <c r="V2" s="142">
        <f t="shared" si="0"/>
        <v>19</v>
      </c>
      <c r="W2" s="142">
        <f t="shared" si="0"/>
        <v>20</v>
      </c>
      <c r="X2" s="142">
        <f t="shared" si="0"/>
        <v>21</v>
      </c>
      <c r="Y2" s="142">
        <f t="shared" si="0"/>
        <v>22</v>
      </c>
      <c r="Z2" s="142">
        <f t="shared" si="0"/>
        <v>23</v>
      </c>
      <c r="AA2" s="142">
        <f t="shared" si="0"/>
        <v>24</v>
      </c>
      <c r="AB2" s="142">
        <f t="shared" si="0"/>
        <v>25</v>
      </c>
      <c r="AC2" s="142">
        <f t="shared" si="0"/>
        <v>26</v>
      </c>
      <c r="AD2" s="142">
        <f t="shared" si="0"/>
        <v>27</v>
      </c>
      <c r="AE2" s="142">
        <f t="shared" si="0"/>
        <v>28</v>
      </c>
      <c r="AF2" s="142">
        <f t="shared" si="0"/>
        <v>29</v>
      </c>
      <c r="AG2" s="142">
        <f t="shared" si="0"/>
        <v>30</v>
      </c>
      <c r="AH2" s="142">
        <f t="shared" si="0"/>
        <v>31</v>
      </c>
      <c r="AI2" s="289"/>
    </row>
    <row r="3" spans="1:36" ht="16.5" customHeight="1" thickTop="1" thickBot="1" x14ac:dyDescent="0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ter</v>
      </c>
      <c r="E3" s="108" t="str">
        <f t="shared" ref="E3:AH3" si="1">IF(E2="","",TEXT(DATE($A$2,$B$3,E2),"ddd"))</f>
        <v>qua</v>
      </c>
      <c r="F3" s="108" t="str">
        <f t="shared" si="1"/>
        <v>qui</v>
      </c>
      <c r="G3" s="108" t="str">
        <f t="shared" si="1"/>
        <v>sex</v>
      </c>
      <c r="H3" s="108" t="str">
        <f t="shared" si="1"/>
        <v>sáb</v>
      </c>
      <c r="I3" s="108" t="str">
        <f t="shared" si="1"/>
        <v>dom</v>
      </c>
      <c r="J3" s="108" t="str">
        <f t="shared" si="1"/>
        <v>seg</v>
      </c>
      <c r="K3" s="108" t="str">
        <f t="shared" si="1"/>
        <v>ter</v>
      </c>
      <c r="L3" s="108" t="str">
        <f t="shared" si="1"/>
        <v>qua</v>
      </c>
      <c r="M3" s="108" t="str">
        <f t="shared" si="1"/>
        <v>qui</v>
      </c>
      <c r="N3" s="108" t="str">
        <f t="shared" si="1"/>
        <v>sex</v>
      </c>
      <c r="O3" s="108" t="str">
        <f t="shared" si="1"/>
        <v>sáb</v>
      </c>
      <c r="P3" s="108" t="str">
        <f t="shared" si="1"/>
        <v>dom</v>
      </c>
      <c r="Q3" s="108" t="str">
        <f t="shared" si="1"/>
        <v>seg</v>
      </c>
      <c r="R3" s="108" t="str">
        <f t="shared" si="1"/>
        <v>ter</v>
      </c>
      <c r="S3" s="108" t="str">
        <f t="shared" si="1"/>
        <v>qua</v>
      </c>
      <c r="T3" s="108" t="str">
        <f t="shared" si="1"/>
        <v>qui</v>
      </c>
      <c r="U3" s="108" t="str">
        <f t="shared" si="1"/>
        <v>sex</v>
      </c>
      <c r="V3" s="108" t="str">
        <f t="shared" si="1"/>
        <v>sáb</v>
      </c>
      <c r="W3" s="108" t="str">
        <f t="shared" si="1"/>
        <v>dom</v>
      </c>
      <c r="X3" s="108" t="str">
        <f t="shared" si="1"/>
        <v>seg</v>
      </c>
      <c r="Y3" s="108" t="str">
        <f t="shared" si="1"/>
        <v>ter</v>
      </c>
      <c r="Z3" s="108" t="str">
        <f t="shared" si="1"/>
        <v>qua</v>
      </c>
      <c r="AA3" s="108" t="str">
        <f t="shared" si="1"/>
        <v>qui</v>
      </c>
      <c r="AB3" s="108" t="str">
        <f t="shared" si="1"/>
        <v>sex</v>
      </c>
      <c r="AC3" s="108" t="str">
        <f t="shared" si="1"/>
        <v>sáb</v>
      </c>
      <c r="AD3" s="108" t="str">
        <f t="shared" si="1"/>
        <v>dom</v>
      </c>
      <c r="AE3" s="108" t="str">
        <f t="shared" si="1"/>
        <v>seg</v>
      </c>
      <c r="AF3" s="108" t="str">
        <f t="shared" si="1"/>
        <v>ter</v>
      </c>
      <c r="AG3" s="108" t="str">
        <f t="shared" si="1"/>
        <v>qua</v>
      </c>
      <c r="AH3" s="108" t="str">
        <f t="shared" si="1"/>
        <v>qui</v>
      </c>
      <c r="AI3" s="290"/>
      <c r="AJ3" s="185" t="s">
        <v>166</v>
      </c>
    </row>
    <row r="4" spans="1:36" ht="16.5" thickBot="1" x14ac:dyDescent="0.3">
      <c r="A4" s="291" t="s">
        <v>147</v>
      </c>
      <c r="B4" s="294" t="s">
        <v>2</v>
      </c>
      <c r="C4" s="295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167</v>
      </c>
    </row>
    <row r="5" spans="1:36" ht="15.75" x14ac:dyDescent="0.25">
      <c r="A5" s="292"/>
      <c r="B5" s="296" t="s">
        <v>3</v>
      </c>
      <c r="C5" s="99" t="s">
        <v>102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168</v>
      </c>
    </row>
    <row r="6" spans="1:36" ht="15.75" x14ac:dyDescent="0.25">
      <c r="A6" s="292"/>
      <c r="B6" s="296"/>
      <c r="C6" s="99" t="s">
        <v>103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36" ht="15.75" x14ac:dyDescent="0.25">
      <c r="A7" s="292"/>
      <c r="B7" s="296"/>
      <c r="C7" s="99" t="s">
        <v>117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 t="shared" ref="AI7:AI25" si="2">SUM(D7:AH7)</f>
        <v>0</v>
      </c>
    </row>
    <row r="8" spans="1:36" ht="15.75" x14ac:dyDescent="0.25">
      <c r="A8" s="292"/>
      <c r="B8" s="296"/>
      <c r="C8" s="99" t="s">
        <v>118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 t="shared" si="2"/>
        <v>0</v>
      </c>
    </row>
    <row r="9" spans="1:36" ht="15.75" x14ac:dyDescent="0.25">
      <c r="A9" s="292"/>
      <c r="B9" s="296"/>
      <c r="C9" s="99" t="s">
        <v>104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 t="shared" si="2"/>
        <v>0</v>
      </c>
    </row>
    <row r="10" spans="1:36" ht="15.75" x14ac:dyDescent="0.25">
      <c r="A10" s="292"/>
      <c r="B10" s="296"/>
      <c r="C10" s="99" t="s">
        <v>105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 t="shared" si="2"/>
        <v>0</v>
      </c>
    </row>
    <row r="11" spans="1:36" ht="15.75" x14ac:dyDescent="0.25">
      <c r="A11" s="292"/>
      <c r="B11" s="296"/>
      <c r="C11" s="99" t="s">
        <v>106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 t="shared" si="2"/>
        <v>0</v>
      </c>
    </row>
    <row r="12" spans="1:36" ht="15.75" x14ac:dyDescent="0.25">
      <c r="A12" s="292"/>
      <c r="B12" s="296"/>
      <c r="C12" s="99" t="s">
        <v>107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 t="shared" si="2"/>
        <v>0</v>
      </c>
    </row>
    <row r="13" spans="1:36" ht="15.75" x14ac:dyDescent="0.25">
      <c r="A13" s="292"/>
      <c r="B13" s="296"/>
      <c r="C13" s="99" t="s">
        <v>108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 t="shared" si="2"/>
        <v>0</v>
      </c>
    </row>
    <row r="14" spans="1:36" ht="15.75" x14ac:dyDescent="0.25">
      <c r="A14" s="292"/>
      <c r="B14" s="296"/>
      <c r="C14" s="99" t="s">
        <v>109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 t="shared" si="2"/>
        <v>0</v>
      </c>
    </row>
    <row r="15" spans="1:36" ht="15.75" x14ac:dyDescent="0.25">
      <c r="A15" s="292"/>
      <c r="B15" s="296"/>
      <c r="C15" s="99" t="s">
        <v>110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 t="shared" si="2"/>
        <v>0</v>
      </c>
    </row>
    <row r="16" spans="1:36" ht="15.75" x14ac:dyDescent="0.25">
      <c r="A16" s="292"/>
      <c r="B16" s="296"/>
      <c r="C16" s="99" t="s">
        <v>111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 t="shared" si="2"/>
        <v>0</v>
      </c>
    </row>
    <row r="17" spans="1:36" ht="15.75" x14ac:dyDescent="0.25">
      <c r="A17" s="292"/>
      <c r="B17" s="296"/>
      <c r="C17" s="99" t="s">
        <v>112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 t="shared" si="2"/>
        <v>0</v>
      </c>
    </row>
    <row r="18" spans="1:36" ht="15.75" x14ac:dyDescent="0.25">
      <c r="A18" s="292"/>
      <c r="B18" s="296"/>
      <c r="C18" s="99" t="s">
        <v>113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 t="shared" si="2"/>
        <v>0</v>
      </c>
    </row>
    <row r="19" spans="1:36" ht="16.5" thickBot="1" x14ac:dyDescent="0.3">
      <c r="A19" s="292"/>
      <c r="B19" s="296"/>
      <c r="C19" s="100" t="s">
        <v>114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 t="shared" si="2"/>
        <v>0</v>
      </c>
    </row>
    <row r="20" spans="1:36" ht="18.75" x14ac:dyDescent="0.25">
      <c r="A20" s="292"/>
      <c r="B20" s="297" t="s">
        <v>72</v>
      </c>
      <c r="C20" s="298"/>
      <c r="D20" s="271">
        <f>SUM(D5:D16,D19)</f>
        <v>0</v>
      </c>
      <c r="E20" s="271">
        <f t="shared" ref="E20:AH20" si="3">SUM(E5:E16,E19)</f>
        <v>0</v>
      </c>
      <c r="F20" s="271">
        <f t="shared" si="3"/>
        <v>0</v>
      </c>
      <c r="G20" s="271">
        <f t="shared" si="3"/>
        <v>0</v>
      </c>
      <c r="H20" s="271">
        <f t="shared" si="3"/>
        <v>0</v>
      </c>
      <c r="I20" s="271">
        <f t="shared" si="3"/>
        <v>0</v>
      </c>
      <c r="J20" s="271">
        <f t="shared" si="3"/>
        <v>0</v>
      </c>
      <c r="K20" s="271">
        <f t="shared" si="3"/>
        <v>0</v>
      </c>
      <c r="L20" s="271">
        <f t="shared" si="3"/>
        <v>0</v>
      </c>
      <c r="M20" s="271">
        <f t="shared" si="3"/>
        <v>0</v>
      </c>
      <c r="N20" s="271">
        <f t="shared" si="3"/>
        <v>0</v>
      </c>
      <c r="O20" s="271">
        <f t="shared" si="3"/>
        <v>0</v>
      </c>
      <c r="P20" s="271">
        <f t="shared" si="3"/>
        <v>0</v>
      </c>
      <c r="Q20" s="271">
        <f t="shared" si="3"/>
        <v>0</v>
      </c>
      <c r="R20" s="271">
        <f t="shared" si="3"/>
        <v>0</v>
      </c>
      <c r="S20" s="271">
        <f t="shared" si="3"/>
        <v>0</v>
      </c>
      <c r="T20" s="271">
        <f t="shared" si="3"/>
        <v>0</v>
      </c>
      <c r="U20" s="271">
        <f t="shared" si="3"/>
        <v>0</v>
      </c>
      <c r="V20" s="271">
        <f t="shared" si="3"/>
        <v>0</v>
      </c>
      <c r="W20" s="271">
        <f t="shared" si="3"/>
        <v>0</v>
      </c>
      <c r="X20" s="271">
        <f t="shared" si="3"/>
        <v>0</v>
      </c>
      <c r="Y20" s="271">
        <f t="shared" si="3"/>
        <v>0</v>
      </c>
      <c r="Z20" s="271">
        <f t="shared" si="3"/>
        <v>0</v>
      </c>
      <c r="AA20" s="271">
        <f t="shared" si="3"/>
        <v>0</v>
      </c>
      <c r="AB20" s="271">
        <f t="shared" si="3"/>
        <v>0</v>
      </c>
      <c r="AC20" s="271">
        <f t="shared" si="3"/>
        <v>0</v>
      </c>
      <c r="AD20" s="271">
        <f t="shared" si="3"/>
        <v>0</v>
      </c>
      <c r="AE20" s="271">
        <f t="shared" si="3"/>
        <v>0</v>
      </c>
      <c r="AF20" s="271">
        <f t="shared" si="3"/>
        <v>0</v>
      </c>
      <c r="AG20" s="271">
        <f t="shared" si="3"/>
        <v>0</v>
      </c>
      <c r="AH20" s="271">
        <f t="shared" si="3"/>
        <v>0</v>
      </c>
      <c r="AI20" s="150">
        <f t="shared" si="2"/>
        <v>0</v>
      </c>
    </row>
    <row r="21" spans="1:36" ht="18.75" x14ac:dyDescent="0.25">
      <c r="A21" s="292"/>
      <c r="B21" s="299" t="s">
        <v>71</v>
      </c>
      <c r="C21" s="300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 t="shared" si="2"/>
        <v>0</v>
      </c>
    </row>
    <row r="22" spans="1:36" ht="18.75" x14ac:dyDescent="0.25">
      <c r="A22" s="292"/>
      <c r="B22" s="301" t="s">
        <v>115</v>
      </c>
      <c r="C22" s="302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 t="shared" si="2"/>
        <v>13800</v>
      </c>
    </row>
    <row r="23" spans="1:36" ht="18.75" x14ac:dyDescent="0.25">
      <c r="A23" s="292"/>
      <c r="B23" s="301" t="s">
        <v>125</v>
      </c>
      <c r="C23" s="302"/>
      <c r="D23" s="104">
        <f>D22-D21</f>
        <v>600</v>
      </c>
      <c r="E23" s="104">
        <f t="shared" ref="E23:G23" si="4">E22-E21</f>
        <v>600</v>
      </c>
      <c r="F23" s="104">
        <f t="shared" si="4"/>
        <v>600</v>
      </c>
      <c r="G23" s="104">
        <f t="shared" si="4"/>
        <v>600</v>
      </c>
      <c r="H23" s="104"/>
      <c r="I23" s="104"/>
      <c r="J23" s="104">
        <f t="shared" ref="J23:AB23" si="5">J22-J21</f>
        <v>600</v>
      </c>
      <c r="K23" s="104">
        <f t="shared" si="5"/>
        <v>600</v>
      </c>
      <c r="L23" s="104">
        <f t="shared" si="5"/>
        <v>600</v>
      </c>
      <c r="M23" s="104">
        <f t="shared" si="5"/>
        <v>600</v>
      </c>
      <c r="N23" s="104">
        <f t="shared" si="5"/>
        <v>600</v>
      </c>
      <c r="O23" s="104"/>
      <c r="P23" s="104"/>
      <c r="Q23" s="104">
        <f t="shared" si="5"/>
        <v>600</v>
      </c>
      <c r="R23" s="104">
        <f t="shared" si="5"/>
        <v>600</v>
      </c>
      <c r="S23" s="104">
        <f t="shared" si="5"/>
        <v>600</v>
      </c>
      <c r="T23" s="104">
        <f t="shared" si="5"/>
        <v>600</v>
      </c>
      <c r="U23" s="104">
        <f t="shared" si="5"/>
        <v>600</v>
      </c>
      <c r="V23" s="104"/>
      <c r="W23" s="104"/>
      <c r="X23" s="104">
        <f t="shared" si="5"/>
        <v>600</v>
      </c>
      <c r="Y23" s="104">
        <f t="shared" si="5"/>
        <v>600</v>
      </c>
      <c r="Z23" s="104">
        <f t="shared" si="5"/>
        <v>600</v>
      </c>
      <c r="AA23" s="104">
        <f t="shared" si="5"/>
        <v>600</v>
      </c>
      <c r="AB23" s="104">
        <f t="shared" si="5"/>
        <v>600</v>
      </c>
      <c r="AC23" s="104"/>
      <c r="AD23" s="104"/>
      <c r="AE23" s="104">
        <f t="shared" ref="AE23:AH23" si="6">AE22-AE21</f>
        <v>600</v>
      </c>
      <c r="AF23" s="104">
        <f t="shared" si="6"/>
        <v>600</v>
      </c>
      <c r="AG23" s="104">
        <f t="shared" si="6"/>
        <v>600</v>
      </c>
      <c r="AH23" s="104">
        <f t="shared" si="6"/>
        <v>600</v>
      </c>
      <c r="AI23" s="153">
        <f>SUM(D23:AH23)</f>
        <v>13800</v>
      </c>
    </row>
    <row r="24" spans="1:36" ht="18.75" x14ac:dyDescent="0.25">
      <c r="A24" s="292"/>
      <c r="B24" s="301" t="s">
        <v>197</v>
      </c>
      <c r="C24" s="302"/>
      <c r="D24" s="104">
        <f>D22-D20</f>
        <v>600</v>
      </c>
      <c r="E24" s="104">
        <f t="shared" ref="E24:G24" si="7">E22-E20</f>
        <v>600</v>
      </c>
      <c r="F24" s="104">
        <f t="shared" si="7"/>
        <v>600</v>
      </c>
      <c r="G24" s="104">
        <f t="shared" si="7"/>
        <v>600</v>
      </c>
      <c r="H24" s="104"/>
      <c r="I24" s="104"/>
      <c r="J24" s="104">
        <f t="shared" ref="J24:AB24" si="8">J22-J20</f>
        <v>600</v>
      </c>
      <c r="K24" s="104">
        <f t="shared" si="8"/>
        <v>600</v>
      </c>
      <c r="L24" s="104">
        <f t="shared" si="8"/>
        <v>600</v>
      </c>
      <c r="M24" s="104">
        <f t="shared" si="8"/>
        <v>600</v>
      </c>
      <c r="N24" s="104">
        <f t="shared" si="8"/>
        <v>600</v>
      </c>
      <c r="O24" s="104"/>
      <c r="P24" s="104"/>
      <c r="Q24" s="104">
        <f t="shared" si="8"/>
        <v>600</v>
      </c>
      <c r="R24" s="104">
        <f t="shared" si="8"/>
        <v>600</v>
      </c>
      <c r="S24" s="104">
        <f t="shared" si="8"/>
        <v>600</v>
      </c>
      <c r="T24" s="104">
        <f t="shared" si="8"/>
        <v>600</v>
      </c>
      <c r="U24" s="104">
        <f t="shared" si="8"/>
        <v>600</v>
      </c>
      <c r="V24" s="104"/>
      <c r="W24" s="104"/>
      <c r="X24" s="104">
        <f t="shared" si="8"/>
        <v>600</v>
      </c>
      <c r="Y24" s="104">
        <f t="shared" si="8"/>
        <v>600</v>
      </c>
      <c r="Z24" s="104">
        <f t="shared" si="8"/>
        <v>600</v>
      </c>
      <c r="AA24" s="104">
        <f t="shared" si="8"/>
        <v>600</v>
      </c>
      <c r="AB24" s="104">
        <f t="shared" si="8"/>
        <v>600</v>
      </c>
      <c r="AC24" s="104"/>
      <c r="AD24" s="104"/>
      <c r="AE24" s="104">
        <f t="shared" ref="AE24:AH24" si="9">AE22-AE20</f>
        <v>600</v>
      </c>
      <c r="AF24" s="104">
        <f t="shared" si="9"/>
        <v>600</v>
      </c>
      <c r="AG24" s="104">
        <f t="shared" si="9"/>
        <v>600</v>
      </c>
      <c r="AH24" s="104">
        <f t="shared" si="9"/>
        <v>600</v>
      </c>
      <c r="AI24" s="153">
        <f>SUM(D24:AH24)</f>
        <v>13800</v>
      </c>
    </row>
    <row r="25" spans="1:36" ht="16.5" thickBot="1" x14ac:dyDescent="0.3">
      <c r="A25" s="292"/>
      <c r="B25" s="303" t="s">
        <v>116</v>
      </c>
      <c r="C25" s="304"/>
      <c r="D25" s="104">
        <f>D6+D8+D10+D12+D14+D16</f>
        <v>0</v>
      </c>
      <c r="E25" s="104">
        <f t="shared" ref="E25:G25" si="10">E6+E8+E10+E12+E14+E16</f>
        <v>0</v>
      </c>
      <c r="F25" s="104">
        <f t="shared" si="10"/>
        <v>0</v>
      </c>
      <c r="G25" s="104">
        <f t="shared" si="10"/>
        <v>0</v>
      </c>
      <c r="H25" s="104"/>
      <c r="I25" s="104"/>
      <c r="J25" s="104">
        <f t="shared" ref="J25:AB25" si="11">J6+J8+J10+J12+J14+J16</f>
        <v>0</v>
      </c>
      <c r="K25" s="104">
        <f t="shared" si="11"/>
        <v>0</v>
      </c>
      <c r="L25" s="104">
        <f t="shared" si="11"/>
        <v>0</v>
      </c>
      <c r="M25" s="104">
        <f t="shared" si="11"/>
        <v>0</v>
      </c>
      <c r="N25" s="104">
        <f t="shared" si="11"/>
        <v>0</v>
      </c>
      <c r="O25" s="104"/>
      <c r="P25" s="104"/>
      <c r="Q25" s="104">
        <f t="shared" si="11"/>
        <v>0</v>
      </c>
      <c r="R25" s="104">
        <f t="shared" si="11"/>
        <v>0</v>
      </c>
      <c r="S25" s="104">
        <f t="shared" si="11"/>
        <v>0</v>
      </c>
      <c r="T25" s="104">
        <f t="shared" si="11"/>
        <v>0</v>
      </c>
      <c r="U25" s="104">
        <f t="shared" si="11"/>
        <v>0</v>
      </c>
      <c r="V25" s="104"/>
      <c r="W25" s="104"/>
      <c r="X25" s="104">
        <f t="shared" si="11"/>
        <v>0</v>
      </c>
      <c r="Y25" s="104">
        <f t="shared" si="11"/>
        <v>0</v>
      </c>
      <c r="Z25" s="104">
        <f t="shared" si="11"/>
        <v>0</v>
      </c>
      <c r="AA25" s="104">
        <f t="shared" si="11"/>
        <v>0</v>
      </c>
      <c r="AB25" s="104">
        <f t="shared" si="11"/>
        <v>0</v>
      </c>
      <c r="AC25" s="104"/>
      <c r="AD25" s="104"/>
      <c r="AE25" s="104">
        <f t="shared" ref="AE25:AH25" si="12">AE6+AE8+AE10+AE12+AE14+AE16</f>
        <v>0</v>
      </c>
      <c r="AF25" s="104">
        <f t="shared" si="12"/>
        <v>0</v>
      </c>
      <c r="AG25" s="104">
        <f t="shared" si="12"/>
        <v>0</v>
      </c>
      <c r="AH25" s="104">
        <f t="shared" si="12"/>
        <v>0</v>
      </c>
      <c r="AI25" s="149">
        <f t="shared" si="2"/>
        <v>0</v>
      </c>
    </row>
    <row r="26" spans="1:36" ht="15.75" thickBot="1" x14ac:dyDescent="0.3">
      <c r="A26" s="293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166</v>
      </c>
    </row>
    <row r="27" spans="1:36" ht="16.149999999999999" customHeight="1" thickBot="1" x14ac:dyDescent="0.3">
      <c r="A27" s="305" t="s">
        <v>148</v>
      </c>
      <c r="B27" s="308" t="s">
        <v>2</v>
      </c>
      <c r="C27" s="3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169</v>
      </c>
    </row>
    <row r="28" spans="1:36" ht="15.75" x14ac:dyDescent="0.25">
      <c r="A28" s="306"/>
      <c r="B28" s="296" t="s">
        <v>3</v>
      </c>
      <c r="C28" s="99" t="s">
        <v>102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36" ht="15.75" x14ac:dyDescent="0.25">
      <c r="A29" s="306"/>
      <c r="B29" s="296"/>
      <c r="C29" s="99" t="s">
        <v>103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36" ht="15.75" x14ac:dyDescent="0.25">
      <c r="A30" s="306"/>
      <c r="B30" s="296"/>
      <c r="C30" s="99" t="s">
        <v>117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 t="shared" ref="AI30:AI48" si="13">SUM(D30:AH30)</f>
        <v>0</v>
      </c>
    </row>
    <row r="31" spans="1:36" ht="15.75" x14ac:dyDescent="0.25">
      <c r="A31" s="306"/>
      <c r="B31" s="296"/>
      <c r="C31" s="99" t="s">
        <v>118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 t="shared" si="13"/>
        <v>0</v>
      </c>
    </row>
    <row r="32" spans="1:36" ht="15.75" x14ac:dyDescent="0.25">
      <c r="A32" s="306"/>
      <c r="B32" s="296"/>
      <c r="C32" s="99" t="s">
        <v>104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 t="shared" si="13"/>
        <v>0</v>
      </c>
    </row>
    <row r="33" spans="1:35" ht="15.75" x14ac:dyDescent="0.25">
      <c r="A33" s="306"/>
      <c r="B33" s="296"/>
      <c r="C33" s="99" t="s">
        <v>105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 t="shared" si="13"/>
        <v>0</v>
      </c>
    </row>
    <row r="34" spans="1:35" ht="15.75" x14ac:dyDescent="0.25">
      <c r="A34" s="306"/>
      <c r="B34" s="296"/>
      <c r="C34" s="99" t="s">
        <v>106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 t="shared" si="13"/>
        <v>0</v>
      </c>
    </row>
    <row r="35" spans="1:35" ht="15.75" x14ac:dyDescent="0.25">
      <c r="A35" s="306"/>
      <c r="B35" s="296"/>
      <c r="C35" s="99" t="s">
        <v>107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 t="shared" si="13"/>
        <v>0</v>
      </c>
    </row>
    <row r="36" spans="1:35" ht="15.75" x14ac:dyDescent="0.25">
      <c r="A36" s="306"/>
      <c r="B36" s="296"/>
      <c r="C36" s="99" t="s">
        <v>108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 t="shared" si="13"/>
        <v>0</v>
      </c>
    </row>
    <row r="37" spans="1:35" ht="15.75" x14ac:dyDescent="0.25">
      <c r="A37" s="306"/>
      <c r="B37" s="296"/>
      <c r="C37" s="99" t="s">
        <v>109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 t="shared" si="13"/>
        <v>0</v>
      </c>
    </row>
    <row r="38" spans="1:35" ht="15.75" x14ac:dyDescent="0.25">
      <c r="A38" s="306"/>
      <c r="B38" s="296"/>
      <c r="C38" s="99" t="s">
        <v>110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 t="shared" si="13"/>
        <v>0</v>
      </c>
    </row>
    <row r="39" spans="1:35" ht="15.75" x14ac:dyDescent="0.25">
      <c r="A39" s="306"/>
      <c r="B39" s="296"/>
      <c r="C39" s="99" t="s">
        <v>111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 t="shared" si="13"/>
        <v>0</v>
      </c>
    </row>
    <row r="40" spans="1:35" ht="15.75" x14ac:dyDescent="0.25">
      <c r="A40" s="306"/>
      <c r="B40" s="296"/>
      <c r="C40" s="99" t="s">
        <v>112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 t="shared" si="13"/>
        <v>0</v>
      </c>
    </row>
    <row r="41" spans="1:35" ht="15.75" x14ac:dyDescent="0.25">
      <c r="A41" s="306"/>
      <c r="B41" s="296"/>
      <c r="C41" s="99" t="s">
        <v>113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 t="shared" si="13"/>
        <v>0</v>
      </c>
    </row>
    <row r="42" spans="1:35" ht="16.5" thickBot="1" x14ac:dyDescent="0.3">
      <c r="A42" s="306"/>
      <c r="B42" s="296"/>
      <c r="C42" s="100" t="s">
        <v>114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 t="shared" si="13"/>
        <v>0</v>
      </c>
    </row>
    <row r="43" spans="1:35" ht="18.75" x14ac:dyDescent="0.25">
      <c r="A43" s="306"/>
      <c r="B43" s="297" t="s">
        <v>72</v>
      </c>
      <c r="C43" s="298"/>
      <c r="D43" s="271">
        <f>SUM(D28:D39,D42)</f>
        <v>0</v>
      </c>
      <c r="E43" s="271">
        <f t="shared" ref="E43:AH43" si="14">SUM(E28:E39,E42)</f>
        <v>0</v>
      </c>
      <c r="F43" s="271">
        <f t="shared" si="14"/>
        <v>0</v>
      </c>
      <c r="G43" s="271">
        <f t="shared" si="14"/>
        <v>0</v>
      </c>
      <c r="H43" s="271">
        <f t="shared" si="14"/>
        <v>0</v>
      </c>
      <c r="I43" s="271">
        <f t="shared" si="14"/>
        <v>0</v>
      </c>
      <c r="J43" s="271">
        <f t="shared" si="14"/>
        <v>0</v>
      </c>
      <c r="K43" s="271">
        <f t="shared" si="14"/>
        <v>0</v>
      </c>
      <c r="L43" s="271">
        <f t="shared" si="14"/>
        <v>0</v>
      </c>
      <c r="M43" s="271">
        <f t="shared" si="14"/>
        <v>0</v>
      </c>
      <c r="N43" s="271">
        <f t="shared" si="14"/>
        <v>0</v>
      </c>
      <c r="O43" s="271">
        <f t="shared" si="14"/>
        <v>0</v>
      </c>
      <c r="P43" s="271">
        <f t="shared" si="14"/>
        <v>0</v>
      </c>
      <c r="Q43" s="271">
        <f t="shared" si="14"/>
        <v>0</v>
      </c>
      <c r="R43" s="271">
        <f t="shared" si="14"/>
        <v>0</v>
      </c>
      <c r="S43" s="271">
        <f t="shared" si="14"/>
        <v>0</v>
      </c>
      <c r="T43" s="271">
        <f t="shared" si="14"/>
        <v>0</v>
      </c>
      <c r="U43" s="271">
        <f t="shared" si="14"/>
        <v>0</v>
      </c>
      <c r="V43" s="271">
        <f t="shared" si="14"/>
        <v>0</v>
      </c>
      <c r="W43" s="271">
        <f t="shared" si="14"/>
        <v>0</v>
      </c>
      <c r="X43" s="271">
        <f t="shared" si="14"/>
        <v>0</v>
      </c>
      <c r="Y43" s="271">
        <f t="shared" si="14"/>
        <v>0</v>
      </c>
      <c r="Z43" s="271">
        <f t="shared" si="14"/>
        <v>0</v>
      </c>
      <c r="AA43" s="271">
        <f t="shared" si="14"/>
        <v>0</v>
      </c>
      <c r="AB43" s="271">
        <f t="shared" si="14"/>
        <v>0</v>
      </c>
      <c r="AC43" s="271">
        <f t="shared" si="14"/>
        <v>0</v>
      </c>
      <c r="AD43" s="271">
        <f t="shared" si="14"/>
        <v>0</v>
      </c>
      <c r="AE43" s="271">
        <f t="shared" si="14"/>
        <v>0</v>
      </c>
      <c r="AF43" s="271">
        <f t="shared" si="14"/>
        <v>0</v>
      </c>
      <c r="AG43" s="271">
        <f t="shared" si="14"/>
        <v>0</v>
      </c>
      <c r="AH43" s="271">
        <f t="shared" si="14"/>
        <v>0</v>
      </c>
      <c r="AI43" s="150">
        <f t="shared" si="13"/>
        <v>0</v>
      </c>
    </row>
    <row r="44" spans="1:35" ht="18.75" x14ac:dyDescent="0.25">
      <c r="A44" s="306"/>
      <c r="B44" s="299" t="s">
        <v>71</v>
      </c>
      <c r="C44" s="30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 t="shared" si="13"/>
        <v>0</v>
      </c>
    </row>
    <row r="45" spans="1:35" ht="18.75" x14ac:dyDescent="0.25">
      <c r="A45" s="306"/>
      <c r="B45" s="301" t="s">
        <v>115</v>
      </c>
      <c r="C45" s="302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 t="shared" si="13"/>
        <v>6210</v>
      </c>
    </row>
    <row r="46" spans="1:35" ht="18.75" x14ac:dyDescent="0.25">
      <c r="A46" s="306"/>
      <c r="B46" s="301" t="s">
        <v>125</v>
      </c>
      <c r="C46" s="302"/>
      <c r="D46" s="104">
        <f t="shared" ref="D46:F46" si="15">D45-D44</f>
        <v>270</v>
      </c>
      <c r="E46" s="104">
        <f t="shared" si="15"/>
        <v>270</v>
      </c>
      <c r="F46" s="104">
        <f t="shared" si="15"/>
        <v>270</v>
      </c>
      <c r="G46" s="104">
        <f t="shared" ref="G46:AB46" si="16">G45-G44</f>
        <v>270</v>
      </c>
      <c r="H46" s="104"/>
      <c r="I46" s="104"/>
      <c r="J46" s="104">
        <f t="shared" si="16"/>
        <v>270</v>
      </c>
      <c r="K46" s="104">
        <f t="shared" si="16"/>
        <v>270</v>
      </c>
      <c r="L46" s="104">
        <f t="shared" si="16"/>
        <v>270</v>
      </c>
      <c r="M46" s="104">
        <f t="shared" si="16"/>
        <v>270</v>
      </c>
      <c r="N46" s="104">
        <f t="shared" si="16"/>
        <v>270</v>
      </c>
      <c r="O46" s="104"/>
      <c r="P46" s="104"/>
      <c r="Q46" s="104">
        <f t="shared" si="16"/>
        <v>270</v>
      </c>
      <c r="R46" s="104">
        <f t="shared" si="16"/>
        <v>270</v>
      </c>
      <c r="S46" s="104">
        <f t="shared" si="16"/>
        <v>270</v>
      </c>
      <c r="T46" s="104">
        <f t="shared" si="16"/>
        <v>270</v>
      </c>
      <c r="U46" s="104">
        <f t="shared" si="16"/>
        <v>270</v>
      </c>
      <c r="V46" s="104"/>
      <c r="W46" s="104"/>
      <c r="X46" s="104">
        <f t="shared" si="16"/>
        <v>270</v>
      </c>
      <c r="Y46" s="104">
        <f t="shared" si="16"/>
        <v>270</v>
      </c>
      <c r="Z46" s="104">
        <f t="shared" si="16"/>
        <v>270</v>
      </c>
      <c r="AA46" s="104">
        <f t="shared" si="16"/>
        <v>270</v>
      </c>
      <c r="AB46" s="104">
        <f t="shared" si="16"/>
        <v>270</v>
      </c>
      <c r="AC46" s="104"/>
      <c r="AD46" s="104"/>
      <c r="AE46" s="104">
        <f t="shared" ref="AE46:AH46" si="17">AE45-AE44</f>
        <v>270</v>
      </c>
      <c r="AF46" s="104">
        <f t="shared" si="17"/>
        <v>270</v>
      </c>
      <c r="AG46" s="104">
        <f t="shared" si="17"/>
        <v>270</v>
      </c>
      <c r="AH46" s="104">
        <f t="shared" si="17"/>
        <v>270</v>
      </c>
      <c r="AI46" s="153">
        <f t="shared" si="13"/>
        <v>6210</v>
      </c>
    </row>
    <row r="47" spans="1:35" ht="18.75" x14ac:dyDescent="0.25">
      <c r="A47" s="306"/>
      <c r="B47" s="301" t="s">
        <v>197</v>
      </c>
      <c r="C47" s="302"/>
      <c r="D47" s="104">
        <f>D45-D43</f>
        <v>270</v>
      </c>
      <c r="E47" s="104">
        <f t="shared" ref="E47:G47" si="18">E45-E43</f>
        <v>270</v>
      </c>
      <c r="F47" s="104">
        <f t="shared" si="18"/>
        <v>270</v>
      </c>
      <c r="G47" s="104">
        <f t="shared" si="18"/>
        <v>270</v>
      </c>
      <c r="H47" s="104"/>
      <c r="I47" s="104"/>
      <c r="J47" s="104">
        <f t="shared" ref="J47:AB47" si="19">J45-J43</f>
        <v>270</v>
      </c>
      <c r="K47" s="104">
        <f t="shared" si="19"/>
        <v>270</v>
      </c>
      <c r="L47" s="104">
        <f t="shared" si="19"/>
        <v>270</v>
      </c>
      <c r="M47" s="104">
        <f t="shared" si="19"/>
        <v>270</v>
      </c>
      <c r="N47" s="104">
        <f t="shared" si="19"/>
        <v>270</v>
      </c>
      <c r="O47" s="104"/>
      <c r="P47" s="104"/>
      <c r="Q47" s="104">
        <f t="shared" si="19"/>
        <v>270</v>
      </c>
      <c r="R47" s="104">
        <f t="shared" si="19"/>
        <v>270</v>
      </c>
      <c r="S47" s="104">
        <f t="shared" si="19"/>
        <v>270</v>
      </c>
      <c r="T47" s="104">
        <f t="shared" si="19"/>
        <v>270</v>
      </c>
      <c r="U47" s="104">
        <f t="shared" si="19"/>
        <v>270</v>
      </c>
      <c r="V47" s="104"/>
      <c r="W47" s="104"/>
      <c r="X47" s="104">
        <f t="shared" si="19"/>
        <v>270</v>
      </c>
      <c r="Y47" s="104">
        <f t="shared" si="19"/>
        <v>270</v>
      </c>
      <c r="Z47" s="104">
        <f t="shared" si="19"/>
        <v>270</v>
      </c>
      <c r="AA47" s="104">
        <f t="shared" si="19"/>
        <v>270</v>
      </c>
      <c r="AB47" s="104">
        <f t="shared" si="19"/>
        <v>270</v>
      </c>
      <c r="AC47" s="104"/>
      <c r="AD47" s="104"/>
      <c r="AE47" s="104">
        <f t="shared" ref="AE47:AH47" si="20">AE45-AE43</f>
        <v>270</v>
      </c>
      <c r="AF47" s="104">
        <f t="shared" si="20"/>
        <v>270</v>
      </c>
      <c r="AG47" s="104">
        <f t="shared" si="20"/>
        <v>270</v>
      </c>
      <c r="AH47" s="104">
        <f t="shared" si="20"/>
        <v>270</v>
      </c>
      <c r="AI47" s="153">
        <f>SUM(D47:AH47)</f>
        <v>6210</v>
      </c>
    </row>
    <row r="48" spans="1:35" ht="16.5" thickBot="1" x14ac:dyDescent="0.3">
      <c r="A48" s="306"/>
      <c r="B48" s="303" t="s">
        <v>116</v>
      </c>
      <c r="C48" s="304"/>
      <c r="D48" s="104">
        <f t="shared" ref="D48:F48" si="21">D29+D31+D33+D35+D37+D39</f>
        <v>0</v>
      </c>
      <c r="E48" s="104">
        <f t="shared" si="21"/>
        <v>0</v>
      </c>
      <c r="F48" s="104">
        <f t="shared" si="21"/>
        <v>0</v>
      </c>
      <c r="G48" s="104">
        <f t="shared" ref="G48:AB48" si="22">G29+G31+G33+G35+G37+G39</f>
        <v>0</v>
      </c>
      <c r="H48" s="104"/>
      <c r="I48" s="104"/>
      <c r="J48" s="104">
        <f t="shared" si="22"/>
        <v>0</v>
      </c>
      <c r="K48" s="104">
        <f t="shared" si="22"/>
        <v>0</v>
      </c>
      <c r="L48" s="104">
        <f t="shared" si="22"/>
        <v>0</v>
      </c>
      <c r="M48" s="104">
        <f t="shared" si="22"/>
        <v>0</v>
      </c>
      <c r="N48" s="104">
        <f t="shared" si="22"/>
        <v>0</v>
      </c>
      <c r="O48" s="104"/>
      <c r="P48" s="104"/>
      <c r="Q48" s="104">
        <f t="shared" si="22"/>
        <v>0</v>
      </c>
      <c r="R48" s="104">
        <f t="shared" si="22"/>
        <v>0</v>
      </c>
      <c r="S48" s="104">
        <f t="shared" si="22"/>
        <v>0</v>
      </c>
      <c r="T48" s="104">
        <f t="shared" si="22"/>
        <v>0</v>
      </c>
      <c r="U48" s="104">
        <f t="shared" si="22"/>
        <v>0</v>
      </c>
      <c r="V48" s="104"/>
      <c r="W48" s="104"/>
      <c r="X48" s="104">
        <f t="shared" si="22"/>
        <v>0</v>
      </c>
      <c r="Y48" s="104">
        <f t="shared" si="22"/>
        <v>0</v>
      </c>
      <c r="Z48" s="104">
        <f t="shared" si="22"/>
        <v>0</v>
      </c>
      <c r="AA48" s="104">
        <f t="shared" si="22"/>
        <v>0</v>
      </c>
      <c r="AB48" s="104">
        <f t="shared" si="22"/>
        <v>0</v>
      </c>
      <c r="AC48" s="104"/>
      <c r="AD48" s="104"/>
      <c r="AE48" s="104">
        <f t="shared" ref="AE48:AH48" si="23">AE29+AE31+AE33+AE35+AE37+AE39</f>
        <v>0</v>
      </c>
      <c r="AF48" s="104">
        <f t="shared" si="23"/>
        <v>0</v>
      </c>
      <c r="AG48" s="104">
        <f t="shared" si="23"/>
        <v>0</v>
      </c>
      <c r="AH48" s="104">
        <f t="shared" si="23"/>
        <v>0</v>
      </c>
      <c r="AI48" s="149">
        <f t="shared" si="13"/>
        <v>0</v>
      </c>
    </row>
    <row r="49" spans="1:36" ht="15.75" thickBot="1" x14ac:dyDescent="0.3">
      <c r="A49" s="307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166</v>
      </c>
    </row>
    <row r="50" spans="1:36" ht="16.5" thickBot="1" x14ac:dyDescent="0.3">
      <c r="A50" s="291" t="s">
        <v>149</v>
      </c>
      <c r="B50" s="310" t="s">
        <v>2</v>
      </c>
      <c r="C50" s="311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36" ht="15.75" x14ac:dyDescent="0.25">
      <c r="A51" s="292"/>
      <c r="B51" s="296" t="s">
        <v>3</v>
      </c>
      <c r="C51" s="99" t="s">
        <v>102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36" ht="15.75" x14ac:dyDescent="0.25">
      <c r="A52" s="292"/>
      <c r="B52" s="296"/>
      <c r="C52" s="99" t="s">
        <v>103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36" ht="15.75" x14ac:dyDescent="0.25">
      <c r="A53" s="292"/>
      <c r="B53" s="296"/>
      <c r="C53" s="99" t="s">
        <v>117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 t="shared" ref="AI53:AI71" si="24">SUM(D53:AH53)</f>
        <v>0</v>
      </c>
    </row>
    <row r="54" spans="1:36" ht="15.75" x14ac:dyDescent="0.25">
      <c r="A54" s="292"/>
      <c r="B54" s="296"/>
      <c r="C54" s="99" t="s">
        <v>118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 t="shared" si="24"/>
        <v>0</v>
      </c>
    </row>
    <row r="55" spans="1:36" ht="15.75" x14ac:dyDescent="0.25">
      <c r="A55" s="292"/>
      <c r="B55" s="296"/>
      <c r="C55" s="99" t="s">
        <v>104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 t="shared" si="24"/>
        <v>0</v>
      </c>
    </row>
    <row r="56" spans="1:36" ht="15.75" x14ac:dyDescent="0.25">
      <c r="A56" s="292"/>
      <c r="B56" s="296"/>
      <c r="C56" s="99" t="s">
        <v>105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 t="shared" si="24"/>
        <v>0</v>
      </c>
    </row>
    <row r="57" spans="1:36" ht="15.75" x14ac:dyDescent="0.25">
      <c r="A57" s="292"/>
      <c r="B57" s="296"/>
      <c r="C57" s="99" t="s">
        <v>106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 t="shared" si="24"/>
        <v>0</v>
      </c>
    </row>
    <row r="58" spans="1:36" ht="15.75" x14ac:dyDescent="0.25">
      <c r="A58" s="292"/>
      <c r="B58" s="296"/>
      <c r="C58" s="99" t="s">
        <v>107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 t="shared" si="24"/>
        <v>0</v>
      </c>
    </row>
    <row r="59" spans="1:36" ht="15.75" x14ac:dyDescent="0.25">
      <c r="A59" s="292"/>
      <c r="B59" s="296"/>
      <c r="C59" s="99" t="s">
        <v>108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 t="shared" si="24"/>
        <v>0</v>
      </c>
    </row>
    <row r="60" spans="1:36" ht="15.75" x14ac:dyDescent="0.25">
      <c r="A60" s="292"/>
      <c r="B60" s="296"/>
      <c r="C60" s="99" t="s">
        <v>109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 t="shared" si="24"/>
        <v>0</v>
      </c>
    </row>
    <row r="61" spans="1:36" ht="15.75" x14ac:dyDescent="0.25">
      <c r="A61" s="292"/>
      <c r="B61" s="296"/>
      <c r="C61" s="99" t="s">
        <v>110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 t="shared" si="24"/>
        <v>0</v>
      </c>
    </row>
    <row r="62" spans="1:36" ht="15.75" x14ac:dyDescent="0.25">
      <c r="A62" s="292"/>
      <c r="B62" s="296"/>
      <c r="C62" s="99" t="s">
        <v>111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 t="shared" si="24"/>
        <v>0</v>
      </c>
    </row>
    <row r="63" spans="1:36" ht="15.75" x14ac:dyDescent="0.25">
      <c r="A63" s="292"/>
      <c r="B63" s="296"/>
      <c r="C63" s="99" t="s">
        <v>112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 t="shared" si="24"/>
        <v>0</v>
      </c>
    </row>
    <row r="64" spans="1:36" ht="15.75" x14ac:dyDescent="0.25">
      <c r="A64" s="292"/>
      <c r="B64" s="296"/>
      <c r="C64" s="99" t="s">
        <v>113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 t="shared" si="24"/>
        <v>0</v>
      </c>
    </row>
    <row r="65" spans="1:36" ht="16.5" thickBot="1" x14ac:dyDescent="0.3">
      <c r="A65" s="292"/>
      <c r="B65" s="296"/>
      <c r="C65" s="100" t="s">
        <v>114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 t="shared" si="24"/>
        <v>0</v>
      </c>
    </row>
    <row r="66" spans="1:36" ht="18.75" x14ac:dyDescent="0.25">
      <c r="A66" s="292"/>
      <c r="B66" s="297" t="s">
        <v>72</v>
      </c>
      <c r="C66" s="298"/>
      <c r="D66" s="271">
        <f>SUM(D51:D62,D65)</f>
        <v>0</v>
      </c>
      <c r="E66" s="271">
        <f t="shared" ref="E66:AH66" si="25">SUM(E51:E62,E65)</f>
        <v>0</v>
      </c>
      <c r="F66" s="271">
        <f t="shared" si="25"/>
        <v>0</v>
      </c>
      <c r="G66" s="271">
        <f t="shared" si="25"/>
        <v>0</v>
      </c>
      <c r="H66" s="271">
        <f t="shared" si="25"/>
        <v>0</v>
      </c>
      <c r="I66" s="271">
        <f t="shared" si="25"/>
        <v>0</v>
      </c>
      <c r="J66" s="271">
        <f t="shared" si="25"/>
        <v>0</v>
      </c>
      <c r="K66" s="271">
        <f t="shared" si="25"/>
        <v>0</v>
      </c>
      <c r="L66" s="271">
        <f t="shared" si="25"/>
        <v>0</v>
      </c>
      <c r="M66" s="271">
        <f t="shared" si="25"/>
        <v>0</v>
      </c>
      <c r="N66" s="271">
        <f t="shared" si="25"/>
        <v>0</v>
      </c>
      <c r="O66" s="271">
        <f t="shared" si="25"/>
        <v>0</v>
      </c>
      <c r="P66" s="271">
        <f t="shared" si="25"/>
        <v>0</v>
      </c>
      <c r="Q66" s="271">
        <f t="shared" si="25"/>
        <v>0</v>
      </c>
      <c r="R66" s="271">
        <f t="shared" si="25"/>
        <v>0</v>
      </c>
      <c r="S66" s="271">
        <f t="shared" si="25"/>
        <v>0</v>
      </c>
      <c r="T66" s="271">
        <f t="shared" si="25"/>
        <v>0</v>
      </c>
      <c r="U66" s="271">
        <f t="shared" si="25"/>
        <v>0</v>
      </c>
      <c r="V66" s="271">
        <f t="shared" si="25"/>
        <v>0</v>
      </c>
      <c r="W66" s="271">
        <f t="shared" si="25"/>
        <v>0</v>
      </c>
      <c r="X66" s="271">
        <f t="shared" si="25"/>
        <v>0</v>
      </c>
      <c r="Y66" s="271">
        <f t="shared" si="25"/>
        <v>0</v>
      </c>
      <c r="Z66" s="271">
        <f t="shared" si="25"/>
        <v>0</v>
      </c>
      <c r="AA66" s="271">
        <f t="shared" si="25"/>
        <v>0</v>
      </c>
      <c r="AB66" s="271">
        <f t="shared" si="25"/>
        <v>0</v>
      </c>
      <c r="AC66" s="271">
        <f t="shared" si="25"/>
        <v>0</v>
      </c>
      <c r="AD66" s="271">
        <f t="shared" si="25"/>
        <v>0</v>
      </c>
      <c r="AE66" s="271">
        <f t="shared" si="25"/>
        <v>0</v>
      </c>
      <c r="AF66" s="271">
        <f t="shared" si="25"/>
        <v>0</v>
      </c>
      <c r="AG66" s="271">
        <f t="shared" si="25"/>
        <v>0</v>
      </c>
      <c r="AH66" s="271">
        <f t="shared" si="25"/>
        <v>0</v>
      </c>
      <c r="AI66" s="150">
        <f t="shared" si="24"/>
        <v>0</v>
      </c>
    </row>
    <row r="67" spans="1:36" ht="18.75" x14ac:dyDescent="0.25">
      <c r="A67" s="292"/>
      <c r="B67" s="299" t="s">
        <v>71</v>
      </c>
      <c r="C67" s="300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 t="shared" si="24"/>
        <v>0</v>
      </c>
    </row>
    <row r="68" spans="1:36" ht="18.75" x14ac:dyDescent="0.25">
      <c r="A68" s="292"/>
      <c r="B68" s="301" t="s">
        <v>115</v>
      </c>
      <c r="C68" s="302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 t="shared" si="24"/>
        <v>11500</v>
      </c>
    </row>
    <row r="69" spans="1:36" ht="18.75" x14ac:dyDescent="0.25">
      <c r="A69" s="292"/>
      <c r="B69" s="301" t="s">
        <v>125</v>
      </c>
      <c r="C69" s="302"/>
      <c r="D69" s="104">
        <f t="shared" ref="D69:F69" si="26">D68-D67</f>
        <v>500</v>
      </c>
      <c r="E69" s="104">
        <f t="shared" si="26"/>
        <v>500</v>
      </c>
      <c r="F69" s="104">
        <f t="shared" si="26"/>
        <v>500</v>
      </c>
      <c r="G69" s="104">
        <f t="shared" ref="G69:AB69" si="27">G68-G67</f>
        <v>500</v>
      </c>
      <c r="H69" s="104"/>
      <c r="I69" s="104"/>
      <c r="J69" s="104">
        <f t="shared" si="27"/>
        <v>500</v>
      </c>
      <c r="K69" s="104">
        <f t="shared" si="27"/>
        <v>500</v>
      </c>
      <c r="L69" s="104">
        <f t="shared" si="27"/>
        <v>500</v>
      </c>
      <c r="M69" s="104">
        <f t="shared" si="27"/>
        <v>500</v>
      </c>
      <c r="N69" s="104">
        <f t="shared" si="27"/>
        <v>500</v>
      </c>
      <c r="O69" s="104"/>
      <c r="P69" s="104"/>
      <c r="Q69" s="104">
        <f t="shared" si="27"/>
        <v>500</v>
      </c>
      <c r="R69" s="104">
        <f t="shared" si="27"/>
        <v>500</v>
      </c>
      <c r="S69" s="104">
        <f t="shared" si="27"/>
        <v>500</v>
      </c>
      <c r="T69" s="104">
        <f t="shared" si="27"/>
        <v>500</v>
      </c>
      <c r="U69" s="104">
        <f t="shared" si="27"/>
        <v>500</v>
      </c>
      <c r="V69" s="104"/>
      <c r="W69" s="104"/>
      <c r="X69" s="104">
        <f t="shared" si="27"/>
        <v>500</v>
      </c>
      <c r="Y69" s="104">
        <f t="shared" si="27"/>
        <v>500</v>
      </c>
      <c r="Z69" s="104">
        <f t="shared" si="27"/>
        <v>500</v>
      </c>
      <c r="AA69" s="104">
        <f t="shared" si="27"/>
        <v>500</v>
      </c>
      <c r="AB69" s="104">
        <f t="shared" si="27"/>
        <v>500</v>
      </c>
      <c r="AC69" s="104"/>
      <c r="AD69" s="104"/>
      <c r="AE69" s="104">
        <f t="shared" ref="AE69:AH69" si="28">AE68-AE67</f>
        <v>500</v>
      </c>
      <c r="AF69" s="104">
        <f t="shared" si="28"/>
        <v>500</v>
      </c>
      <c r="AG69" s="104">
        <f t="shared" si="28"/>
        <v>500</v>
      </c>
      <c r="AH69" s="104">
        <f t="shared" si="28"/>
        <v>500</v>
      </c>
      <c r="AI69" s="153">
        <f t="shared" si="24"/>
        <v>11500</v>
      </c>
    </row>
    <row r="70" spans="1:36" ht="18.75" x14ac:dyDescent="0.25">
      <c r="A70" s="292"/>
      <c r="B70" s="301" t="s">
        <v>197</v>
      </c>
      <c r="C70" s="302"/>
      <c r="D70" s="104">
        <f>D68-D66</f>
        <v>500</v>
      </c>
      <c r="E70" s="104">
        <f t="shared" ref="E70:G70" si="29">E68-E66</f>
        <v>500</v>
      </c>
      <c r="F70" s="104">
        <f t="shared" si="29"/>
        <v>500</v>
      </c>
      <c r="G70" s="104">
        <f t="shared" si="29"/>
        <v>500</v>
      </c>
      <c r="H70" s="104"/>
      <c r="I70" s="104"/>
      <c r="J70" s="104">
        <f t="shared" ref="J70:AB70" si="30">J68-J66</f>
        <v>500</v>
      </c>
      <c r="K70" s="104">
        <f t="shared" si="30"/>
        <v>500</v>
      </c>
      <c r="L70" s="104">
        <f t="shared" si="30"/>
        <v>500</v>
      </c>
      <c r="M70" s="104">
        <f t="shared" si="30"/>
        <v>500</v>
      </c>
      <c r="N70" s="104">
        <f t="shared" si="30"/>
        <v>500</v>
      </c>
      <c r="O70" s="104"/>
      <c r="P70" s="104"/>
      <c r="Q70" s="104">
        <f t="shared" si="30"/>
        <v>500</v>
      </c>
      <c r="R70" s="104">
        <f t="shared" si="30"/>
        <v>500</v>
      </c>
      <c r="S70" s="104">
        <f t="shared" si="30"/>
        <v>500</v>
      </c>
      <c r="T70" s="104">
        <f t="shared" si="30"/>
        <v>500</v>
      </c>
      <c r="U70" s="104">
        <f t="shared" si="30"/>
        <v>500</v>
      </c>
      <c r="V70" s="104"/>
      <c r="W70" s="104"/>
      <c r="X70" s="104">
        <f t="shared" si="30"/>
        <v>500</v>
      </c>
      <c r="Y70" s="104">
        <f t="shared" si="30"/>
        <v>500</v>
      </c>
      <c r="Z70" s="104">
        <f t="shared" si="30"/>
        <v>500</v>
      </c>
      <c r="AA70" s="104">
        <f t="shared" si="30"/>
        <v>500</v>
      </c>
      <c r="AB70" s="104">
        <f t="shared" si="30"/>
        <v>500</v>
      </c>
      <c r="AC70" s="104"/>
      <c r="AD70" s="104"/>
      <c r="AE70" s="104">
        <f t="shared" ref="AE70:AH70" si="31">AE68-AE66</f>
        <v>500</v>
      </c>
      <c r="AF70" s="104">
        <f t="shared" si="31"/>
        <v>500</v>
      </c>
      <c r="AG70" s="104">
        <f t="shared" si="31"/>
        <v>500</v>
      </c>
      <c r="AH70" s="104">
        <f t="shared" si="31"/>
        <v>500</v>
      </c>
      <c r="AI70" s="153">
        <f>SUM(D70:AH70)</f>
        <v>11500</v>
      </c>
    </row>
    <row r="71" spans="1:36" ht="16.5" thickBot="1" x14ac:dyDescent="0.3">
      <c r="A71" s="292"/>
      <c r="B71" s="303" t="s">
        <v>116</v>
      </c>
      <c r="C71" s="304"/>
      <c r="D71" s="104">
        <f>D52+D54+D56+D58+D60+D62</f>
        <v>0</v>
      </c>
      <c r="E71" s="104">
        <f t="shared" ref="E71:G71" si="32">E52+E54+E56+E58+E60+E62</f>
        <v>0</v>
      </c>
      <c r="F71" s="104">
        <f t="shared" si="32"/>
        <v>0</v>
      </c>
      <c r="G71" s="104">
        <f t="shared" si="32"/>
        <v>0</v>
      </c>
      <c r="H71" s="104"/>
      <c r="I71" s="104"/>
      <c r="J71" s="104">
        <f t="shared" ref="J71:AB71" si="33">J52+J54+J56+J58+J60+J62</f>
        <v>0</v>
      </c>
      <c r="K71" s="104">
        <f t="shared" si="33"/>
        <v>0</v>
      </c>
      <c r="L71" s="104">
        <f t="shared" si="33"/>
        <v>0</v>
      </c>
      <c r="M71" s="104">
        <f t="shared" si="33"/>
        <v>0</v>
      </c>
      <c r="N71" s="104">
        <f t="shared" si="33"/>
        <v>0</v>
      </c>
      <c r="O71" s="104"/>
      <c r="P71" s="104"/>
      <c r="Q71" s="104">
        <f t="shared" si="33"/>
        <v>0</v>
      </c>
      <c r="R71" s="104">
        <f t="shared" si="33"/>
        <v>0</v>
      </c>
      <c r="S71" s="104">
        <f t="shared" si="33"/>
        <v>0</v>
      </c>
      <c r="T71" s="104">
        <f t="shared" si="33"/>
        <v>0</v>
      </c>
      <c r="U71" s="104">
        <f t="shared" si="33"/>
        <v>0</v>
      </c>
      <c r="V71" s="104"/>
      <c r="W71" s="104"/>
      <c r="X71" s="104">
        <f t="shared" si="33"/>
        <v>0</v>
      </c>
      <c r="Y71" s="104">
        <f t="shared" si="33"/>
        <v>0</v>
      </c>
      <c r="Z71" s="104">
        <f t="shared" si="33"/>
        <v>0</v>
      </c>
      <c r="AA71" s="104">
        <f t="shared" si="33"/>
        <v>0</v>
      </c>
      <c r="AB71" s="104">
        <f t="shared" si="33"/>
        <v>0</v>
      </c>
      <c r="AC71" s="104"/>
      <c r="AD71" s="104"/>
      <c r="AE71" s="104">
        <f t="shared" ref="AE71:AH71" si="34">AE52+AE54+AE56+AE58+AE60+AE62</f>
        <v>0</v>
      </c>
      <c r="AF71" s="104">
        <f t="shared" si="34"/>
        <v>0</v>
      </c>
      <c r="AG71" s="104">
        <f t="shared" si="34"/>
        <v>0</v>
      </c>
      <c r="AH71" s="104">
        <f t="shared" si="34"/>
        <v>0</v>
      </c>
      <c r="AI71" s="149">
        <f t="shared" si="24"/>
        <v>0</v>
      </c>
    </row>
    <row r="72" spans="1:36" ht="15.75" thickBot="1" x14ac:dyDescent="0.3">
      <c r="A72" s="293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166</v>
      </c>
    </row>
    <row r="73" spans="1:36" ht="16.149999999999999" customHeight="1" thickBot="1" x14ac:dyDescent="0.3">
      <c r="A73" s="305" t="s">
        <v>150</v>
      </c>
      <c r="B73" s="310" t="s">
        <v>2</v>
      </c>
      <c r="C73" s="311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36" ht="15.75" x14ac:dyDescent="0.25">
      <c r="A74" s="306"/>
      <c r="B74" s="296" t="s">
        <v>3</v>
      </c>
      <c r="C74" s="99" t="s">
        <v>102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36" ht="15.75" x14ac:dyDescent="0.25">
      <c r="A75" s="306"/>
      <c r="B75" s="296"/>
      <c r="C75" s="99" t="s">
        <v>103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36" ht="15.75" x14ac:dyDescent="0.25">
      <c r="A76" s="306"/>
      <c r="B76" s="296"/>
      <c r="C76" s="99" t="s">
        <v>117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 t="shared" ref="AI76:AI94" si="35">SUM(D76:AH76)</f>
        <v>0</v>
      </c>
    </row>
    <row r="77" spans="1:36" ht="15.75" x14ac:dyDescent="0.25">
      <c r="A77" s="306"/>
      <c r="B77" s="296"/>
      <c r="C77" s="99" t="s">
        <v>118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 t="shared" si="35"/>
        <v>0</v>
      </c>
    </row>
    <row r="78" spans="1:36" ht="15.75" x14ac:dyDescent="0.25">
      <c r="A78" s="306"/>
      <c r="B78" s="296"/>
      <c r="C78" s="99" t="s">
        <v>104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 t="shared" si="35"/>
        <v>0</v>
      </c>
    </row>
    <row r="79" spans="1:36" ht="15.75" x14ac:dyDescent="0.25">
      <c r="A79" s="306"/>
      <c r="B79" s="296"/>
      <c r="C79" s="99" t="s">
        <v>105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 t="shared" si="35"/>
        <v>0</v>
      </c>
    </row>
    <row r="80" spans="1:36" ht="15.75" x14ac:dyDescent="0.25">
      <c r="A80" s="306"/>
      <c r="B80" s="296"/>
      <c r="C80" s="99" t="s">
        <v>106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 t="shared" si="35"/>
        <v>0</v>
      </c>
    </row>
    <row r="81" spans="1:36" ht="15.75" x14ac:dyDescent="0.25">
      <c r="A81" s="306"/>
      <c r="B81" s="296"/>
      <c r="C81" s="99" t="s">
        <v>107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 t="shared" si="35"/>
        <v>0</v>
      </c>
    </row>
    <row r="82" spans="1:36" ht="15.75" x14ac:dyDescent="0.25">
      <c r="A82" s="306"/>
      <c r="B82" s="296"/>
      <c r="C82" s="99" t="s">
        <v>108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 t="shared" si="35"/>
        <v>0</v>
      </c>
    </row>
    <row r="83" spans="1:36" ht="15.75" x14ac:dyDescent="0.25">
      <c r="A83" s="306"/>
      <c r="B83" s="296"/>
      <c r="C83" s="99" t="s">
        <v>109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 t="shared" si="35"/>
        <v>0</v>
      </c>
    </row>
    <row r="84" spans="1:36" ht="15.75" x14ac:dyDescent="0.25">
      <c r="A84" s="306"/>
      <c r="B84" s="296"/>
      <c r="C84" s="99" t="s">
        <v>110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 t="shared" si="35"/>
        <v>0</v>
      </c>
    </row>
    <row r="85" spans="1:36" ht="15.75" x14ac:dyDescent="0.25">
      <c r="A85" s="306"/>
      <c r="B85" s="296"/>
      <c r="C85" s="99" t="s">
        <v>111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 t="shared" si="35"/>
        <v>0</v>
      </c>
    </row>
    <row r="86" spans="1:36" ht="15.75" x14ac:dyDescent="0.25">
      <c r="A86" s="306"/>
      <c r="B86" s="296"/>
      <c r="C86" s="99" t="s">
        <v>112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 t="shared" si="35"/>
        <v>0</v>
      </c>
    </row>
    <row r="87" spans="1:36" ht="15.75" x14ac:dyDescent="0.25">
      <c r="A87" s="306"/>
      <c r="B87" s="296"/>
      <c r="C87" s="99" t="s">
        <v>113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 t="shared" si="35"/>
        <v>0</v>
      </c>
    </row>
    <row r="88" spans="1:36" ht="16.5" thickBot="1" x14ac:dyDescent="0.3">
      <c r="A88" s="306"/>
      <c r="B88" s="296"/>
      <c r="C88" s="100" t="s">
        <v>114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 t="shared" si="35"/>
        <v>0</v>
      </c>
    </row>
    <row r="89" spans="1:36" ht="18.75" x14ac:dyDescent="0.25">
      <c r="A89" s="306"/>
      <c r="B89" s="297" t="s">
        <v>72</v>
      </c>
      <c r="C89" s="298"/>
      <c r="D89" s="271">
        <f>SUM(D74:D85,D88)</f>
        <v>0</v>
      </c>
      <c r="E89" s="271">
        <f t="shared" ref="E89:AH89" si="36">SUM(E74:E85,E88)</f>
        <v>0</v>
      </c>
      <c r="F89" s="271">
        <f t="shared" si="36"/>
        <v>0</v>
      </c>
      <c r="G89" s="271">
        <f t="shared" si="36"/>
        <v>0</v>
      </c>
      <c r="H89" s="271">
        <f t="shared" si="36"/>
        <v>0</v>
      </c>
      <c r="I89" s="271">
        <f t="shared" si="36"/>
        <v>0</v>
      </c>
      <c r="J89" s="271">
        <f t="shared" si="36"/>
        <v>0</v>
      </c>
      <c r="K89" s="271">
        <f t="shared" si="36"/>
        <v>0</v>
      </c>
      <c r="L89" s="271">
        <f t="shared" si="36"/>
        <v>0</v>
      </c>
      <c r="M89" s="271">
        <f t="shared" si="36"/>
        <v>0</v>
      </c>
      <c r="N89" s="271">
        <f t="shared" si="36"/>
        <v>0</v>
      </c>
      <c r="O89" s="271">
        <f t="shared" si="36"/>
        <v>0</v>
      </c>
      <c r="P89" s="271">
        <f t="shared" si="36"/>
        <v>0</v>
      </c>
      <c r="Q89" s="271">
        <f t="shared" si="36"/>
        <v>0</v>
      </c>
      <c r="R89" s="271">
        <f t="shared" si="36"/>
        <v>0</v>
      </c>
      <c r="S89" s="271">
        <f t="shared" si="36"/>
        <v>0</v>
      </c>
      <c r="T89" s="271">
        <f t="shared" si="36"/>
        <v>0</v>
      </c>
      <c r="U89" s="271">
        <f t="shared" si="36"/>
        <v>0</v>
      </c>
      <c r="V89" s="271">
        <f t="shared" si="36"/>
        <v>0</v>
      </c>
      <c r="W89" s="271">
        <f t="shared" si="36"/>
        <v>0</v>
      </c>
      <c r="X89" s="271">
        <f t="shared" si="36"/>
        <v>0</v>
      </c>
      <c r="Y89" s="271">
        <f t="shared" si="36"/>
        <v>0</v>
      </c>
      <c r="Z89" s="271">
        <f t="shared" si="36"/>
        <v>0</v>
      </c>
      <c r="AA89" s="271">
        <f t="shared" si="36"/>
        <v>0</v>
      </c>
      <c r="AB89" s="271">
        <f t="shared" si="36"/>
        <v>0</v>
      </c>
      <c r="AC89" s="271">
        <f t="shared" si="36"/>
        <v>0</v>
      </c>
      <c r="AD89" s="271">
        <f t="shared" si="36"/>
        <v>0</v>
      </c>
      <c r="AE89" s="271">
        <f t="shared" si="36"/>
        <v>0</v>
      </c>
      <c r="AF89" s="271">
        <f t="shared" si="36"/>
        <v>0</v>
      </c>
      <c r="AG89" s="271">
        <f t="shared" si="36"/>
        <v>0</v>
      </c>
      <c r="AH89" s="271">
        <f t="shared" si="36"/>
        <v>0</v>
      </c>
      <c r="AI89" s="150">
        <f t="shared" si="35"/>
        <v>0</v>
      </c>
    </row>
    <row r="90" spans="1:36" ht="18.75" x14ac:dyDescent="0.25">
      <c r="A90" s="306"/>
      <c r="B90" s="299" t="s">
        <v>71</v>
      </c>
      <c r="C90" s="300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 t="shared" si="35"/>
        <v>0</v>
      </c>
    </row>
    <row r="91" spans="1:36" ht="18.75" x14ac:dyDescent="0.25">
      <c r="A91" s="306"/>
      <c r="B91" s="301" t="s">
        <v>115</v>
      </c>
      <c r="C91" s="302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 t="shared" si="35"/>
        <v>10350</v>
      </c>
    </row>
    <row r="92" spans="1:36" ht="18.75" x14ac:dyDescent="0.25">
      <c r="A92" s="306"/>
      <c r="B92" s="301" t="s">
        <v>125</v>
      </c>
      <c r="C92" s="302"/>
      <c r="D92" s="104">
        <f t="shared" ref="D92:F92" si="37">D91-D90</f>
        <v>450</v>
      </c>
      <c r="E92" s="104">
        <f t="shared" si="37"/>
        <v>450</v>
      </c>
      <c r="F92" s="104">
        <f t="shared" si="37"/>
        <v>450</v>
      </c>
      <c r="G92" s="104">
        <f t="shared" ref="G92:AB92" si="38">G91-G90</f>
        <v>450</v>
      </c>
      <c r="H92" s="104"/>
      <c r="I92" s="104"/>
      <c r="J92" s="104">
        <f t="shared" si="38"/>
        <v>450</v>
      </c>
      <c r="K92" s="104">
        <f t="shared" si="38"/>
        <v>450</v>
      </c>
      <c r="L92" s="104">
        <f t="shared" si="38"/>
        <v>450</v>
      </c>
      <c r="M92" s="104">
        <f t="shared" si="38"/>
        <v>450</v>
      </c>
      <c r="N92" s="104">
        <f t="shared" si="38"/>
        <v>450</v>
      </c>
      <c r="O92" s="104"/>
      <c r="P92" s="104"/>
      <c r="Q92" s="104">
        <f t="shared" si="38"/>
        <v>450</v>
      </c>
      <c r="R92" s="104">
        <f t="shared" si="38"/>
        <v>450</v>
      </c>
      <c r="S92" s="104">
        <f t="shared" si="38"/>
        <v>450</v>
      </c>
      <c r="T92" s="104">
        <f t="shared" si="38"/>
        <v>450</v>
      </c>
      <c r="U92" s="104">
        <f t="shared" si="38"/>
        <v>450</v>
      </c>
      <c r="V92" s="104"/>
      <c r="W92" s="104"/>
      <c r="X92" s="104">
        <f t="shared" si="38"/>
        <v>450</v>
      </c>
      <c r="Y92" s="104">
        <f t="shared" si="38"/>
        <v>450</v>
      </c>
      <c r="Z92" s="104">
        <f t="shared" si="38"/>
        <v>450</v>
      </c>
      <c r="AA92" s="104">
        <f t="shared" si="38"/>
        <v>450</v>
      </c>
      <c r="AB92" s="104">
        <f t="shared" si="38"/>
        <v>450</v>
      </c>
      <c r="AC92" s="104"/>
      <c r="AD92" s="104"/>
      <c r="AE92" s="104">
        <f t="shared" ref="AE92:AH92" si="39">AE91-AE90</f>
        <v>450</v>
      </c>
      <c r="AF92" s="104">
        <f t="shared" si="39"/>
        <v>450</v>
      </c>
      <c r="AG92" s="104">
        <f t="shared" si="39"/>
        <v>450</v>
      </c>
      <c r="AH92" s="104">
        <f t="shared" si="39"/>
        <v>450</v>
      </c>
      <c r="AI92" s="153">
        <f t="shared" si="35"/>
        <v>10350</v>
      </c>
    </row>
    <row r="93" spans="1:36" ht="18.75" x14ac:dyDescent="0.25">
      <c r="A93" s="306"/>
      <c r="B93" s="301" t="s">
        <v>197</v>
      </c>
      <c r="C93" s="302"/>
      <c r="D93" s="104">
        <f t="shared" ref="D93:F93" si="40">D91-D89</f>
        <v>450</v>
      </c>
      <c r="E93" s="104">
        <f t="shared" si="40"/>
        <v>450</v>
      </c>
      <c r="F93" s="104">
        <f t="shared" si="40"/>
        <v>450</v>
      </c>
      <c r="G93" s="104">
        <f t="shared" ref="G93:AB93" si="41">G91-G89</f>
        <v>450</v>
      </c>
      <c r="H93" s="104"/>
      <c r="I93" s="104"/>
      <c r="J93" s="104">
        <f t="shared" si="41"/>
        <v>450</v>
      </c>
      <c r="K93" s="104">
        <f t="shared" si="41"/>
        <v>450</v>
      </c>
      <c r="L93" s="104">
        <f t="shared" si="41"/>
        <v>450</v>
      </c>
      <c r="M93" s="104">
        <f t="shared" si="41"/>
        <v>450</v>
      </c>
      <c r="N93" s="104">
        <f t="shared" si="41"/>
        <v>450</v>
      </c>
      <c r="O93" s="104"/>
      <c r="P93" s="104"/>
      <c r="Q93" s="104">
        <f t="shared" si="41"/>
        <v>450</v>
      </c>
      <c r="R93" s="104">
        <f t="shared" si="41"/>
        <v>450</v>
      </c>
      <c r="S93" s="104">
        <f t="shared" si="41"/>
        <v>450</v>
      </c>
      <c r="T93" s="104">
        <f t="shared" si="41"/>
        <v>450</v>
      </c>
      <c r="U93" s="104">
        <f t="shared" si="41"/>
        <v>450</v>
      </c>
      <c r="V93" s="104"/>
      <c r="W93" s="104"/>
      <c r="X93" s="104">
        <f t="shared" si="41"/>
        <v>450</v>
      </c>
      <c r="Y93" s="104">
        <f t="shared" si="41"/>
        <v>450</v>
      </c>
      <c r="Z93" s="104">
        <f t="shared" si="41"/>
        <v>450</v>
      </c>
      <c r="AA93" s="104">
        <f t="shared" si="41"/>
        <v>450</v>
      </c>
      <c r="AB93" s="104">
        <f t="shared" si="41"/>
        <v>450</v>
      </c>
      <c r="AC93" s="104"/>
      <c r="AD93" s="104"/>
      <c r="AE93" s="104">
        <f t="shared" ref="AE93:AH93" si="42">AE91-AE89</f>
        <v>450</v>
      </c>
      <c r="AF93" s="104">
        <f t="shared" si="42"/>
        <v>450</v>
      </c>
      <c r="AG93" s="104">
        <f t="shared" si="42"/>
        <v>450</v>
      </c>
      <c r="AH93" s="104">
        <f t="shared" si="42"/>
        <v>450</v>
      </c>
      <c r="AI93" s="153">
        <f>SUM(D93:AH93)</f>
        <v>10350</v>
      </c>
    </row>
    <row r="94" spans="1:36" ht="16.5" thickBot="1" x14ac:dyDescent="0.3">
      <c r="A94" s="306"/>
      <c r="B94" s="303" t="s">
        <v>116</v>
      </c>
      <c r="C94" s="304"/>
      <c r="D94" s="104">
        <f t="shared" ref="D94:F94" si="43">D75+D77+D79+D81+D83+D85</f>
        <v>0</v>
      </c>
      <c r="E94" s="104">
        <f t="shared" si="43"/>
        <v>0</v>
      </c>
      <c r="F94" s="104">
        <f t="shared" si="43"/>
        <v>0</v>
      </c>
      <c r="G94" s="104">
        <f t="shared" ref="G94:AB94" si="44">G75+G77+G79+G81+G83+G85</f>
        <v>0</v>
      </c>
      <c r="H94" s="104"/>
      <c r="I94" s="104"/>
      <c r="J94" s="104">
        <f t="shared" si="44"/>
        <v>0</v>
      </c>
      <c r="K94" s="104">
        <f t="shared" si="44"/>
        <v>0</v>
      </c>
      <c r="L94" s="104">
        <f t="shared" si="44"/>
        <v>0</v>
      </c>
      <c r="M94" s="104">
        <f t="shared" si="44"/>
        <v>0</v>
      </c>
      <c r="N94" s="104">
        <f t="shared" si="44"/>
        <v>0</v>
      </c>
      <c r="O94" s="104"/>
      <c r="P94" s="104"/>
      <c r="Q94" s="104">
        <f t="shared" si="44"/>
        <v>0</v>
      </c>
      <c r="R94" s="104">
        <f t="shared" si="44"/>
        <v>0</v>
      </c>
      <c r="S94" s="104">
        <f t="shared" si="44"/>
        <v>0</v>
      </c>
      <c r="T94" s="104">
        <f t="shared" si="44"/>
        <v>0</v>
      </c>
      <c r="U94" s="104">
        <f t="shared" si="44"/>
        <v>0</v>
      </c>
      <c r="V94" s="104"/>
      <c r="W94" s="104"/>
      <c r="X94" s="104">
        <f t="shared" si="44"/>
        <v>0</v>
      </c>
      <c r="Y94" s="104">
        <f t="shared" si="44"/>
        <v>0</v>
      </c>
      <c r="Z94" s="104">
        <f t="shared" si="44"/>
        <v>0</v>
      </c>
      <c r="AA94" s="104">
        <f t="shared" si="44"/>
        <v>0</v>
      </c>
      <c r="AB94" s="104">
        <f t="shared" si="44"/>
        <v>0</v>
      </c>
      <c r="AC94" s="104"/>
      <c r="AD94" s="104"/>
      <c r="AE94" s="104">
        <f t="shared" ref="AE94:AH94" si="45">AE75+AE77+AE79+AE81+AE83+AE85</f>
        <v>0</v>
      </c>
      <c r="AF94" s="104">
        <f t="shared" si="45"/>
        <v>0</v>
      </c>
      <c r="AG94" s="104">
        <f t="shared" si="45"/>
        <v>0</v>
      </c>
      <c r="AH94" s="104">
        <f t="shared" si="45"/>
        <v>0</v>
      </c>
      <c r="AI94" s="149">
        <f t="shared" si="35"/>
        <v>0</v>
      </c>
    </row>
    <row r="95" spans="1:36" ht="15.75" thickBot="1" x14ac:dyDescent="0.3">
      <c r="A95" s="307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166</v>
      </c>
    </row>
    <row r="96" spans="1:36" ht="16.5" thickBot="1" x14ac:dyDescent="0.3">
      <c r="A96" s="291" t="s">
        <v>151</v>
      </c>
      <c r="B96" s="310" t="s">
        <v>2</v>
      </c>
      <c r="C96" s="311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35" ht="15.75" x14ac:dyDescent="0.25">
      <c r="A97" s="292"/>
      <c r="B97" s="296" t="s">
        <v>3</v>
      </c>
      <c r="C97" s="99" t="s">
        <v>102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35" ht="15.75" x14ac:dyDescent="0.25">
      <c r="A98" s="292"/>
      <c r="B98" s="296"/>
      <c r="C98" s="99" t="s">
        <v>103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35" ht="15.75" x14ac:dyDescent="0.25">
      <c r="A99" s="292"/>
      <c r="B99" s="296"/>
      <c r="C99" s="99" t="s">
        <v>117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 t="shared" ref="AI99:AI117" si="46">SUM(D99:AH99)</f>
        <v>0</v>
      </c>
    </row>
    <row r="100" spans="1:35" ht="15.75" x14ac:dyDescent="0.25">
      <c r="A100" s="292"/>
      <c r="B100" s="296"/>
      <c r="C100" s="99" t="s">
        <v>118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 t="shared" si="46"/>
        <v>0</v>
      </c>
    </row>
    <row r="101" spans="1:35" ht="15.75" x14ac:dyDescent="0.25">
      <c r="A101" s="292"/>
      <c r="B101" s="296"/>
      <c r="C101" s="99" t="s">
        <v>104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 t="shared" si="46"/>
        <v>0</v>
      </c>
    </row>
    <row r="102" spans="1:35" ht="15.75" x14ac:dyDescent="0.25">
      <c r="A102" s="292"/>
      <c r="B102" s="296"/>
      <c r="C102" s="99" t="s">
        <v>105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 t="shared" si="46"/>
        <v>0</v>
      </c>
    </row>
    <row r="103" spans="1:35" ht="15.75" x14ac:dyDescent="0.25">
      <c r="A103" s="292"/>
      <c r="B103" s="296"/>
      <c r="C103" s="99" t="s">
        <v>106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 t="shared" si="46"/>
        <v>0</v>
      </c>
    </row>
    <row r="104" spans="1:35" ht="15.75" x14ac:dyDescent="0.25">
      <c r="A104" s="292"/>
      <c r="B104" s="296"/>
      <c r="C104" s="99" t="s">
        <v>107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 t="shared" si="46"/>
        <v>0</v>
      </c>
    </row>
    <row r="105" spans="1:35" ht="15.75" x14ac:dyDescent="0.25">
      <c r="A105" s="292"/>
      <c r="B105" s="296"/>
      <c r="C105" s="99" t="s">
        <v>108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 t="shared" si="46"/>
        <v>0</v>
      </c>
    </row>
    <row r="106" spans="1:35" ht="15.75" x14ac:dyDescent="0.25">
      <c r="A106" s="292"/>
      <c r="B106" s="296"/>
      <c r="C106" s="99" t="s">
        <v>109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 t="shared" si="46"/>
        <v>0</v>
      </c>
    </row>
    <row r="107" spans="1:35" ht="15.75" x14ac:dyDescent="0.25">
      <c r="A107" s="292"/>
      <c r="B107" s="296"/>
      <c r="C107" s="99" t="s">
        <v>110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 t="shared" si="46"/>
        <v>0</v>
      </c>
    </row>
    <row r="108" spans="1:35" ht="15.75" x14ac:dyDescent="0.25">
      <c r="A108" s="292"/>
      <c r="B108" s="296"/>
      <c r="C108" s="99" t="s">
        <v>111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 t="shared" si="46"/>
        <v>0</v>
      </c>
    </row>
    <row r="109" spans="1:35" ht="15.75" x14ac:dyDescent="0.25">
      <c r="A109" s="292"/>
      <c r="B109" s="296"/>
      <c r="C109" s="99" t="s">
        <v>112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 t="shared" si="46"/>
        <v>0</v>
      </c>
    </row>
    <row r="110" spans="1:35" ht="15.75" x14ac:dyDescent="0.25">
      <c r="A110" s="292"/>
      <c r="B110" s="296"/>
      <c r="C110" s="99" t="s">
        <v>113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 t="shared" si="46"/>
        <v>0</v>
      </c>
    </row>
    <row r="111" spans="1:35" ht="16.5" thickBot="1" x14ac:dyDescent="0.3">
      <c r="A111" s="292"/>
      <c r="B111" s="296"/>
      <c r="C111" s="100" t="s">
        <v>114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 t="shared" si="46"/>
        <v>0</v>
      </c>
    </row>
    <row r="112" spans="1:35" ht="18.75" x14ac:dyDescent="0.25">
      <c r="A112" s="292"/>
      <c r="B112" s="297" t="s">
        <v>72</v>
      </c>
      <c r="C112" s="298"/>
      <c r="D112" s="271">
        <f>SUM(D97:D108,D111)</f>
        <v>0</v>
      </c>
      <c r="E112" s="271">
        <f t="shared" ref="E112:AH112" si="47">SUM(E97:E108,E111)</f>
        <v>0</v>
      </c>
      <c r="F112" s="271">
        <f t="shared" si="47"/>
        <v>0</v>
      </c>
      <c r="G112" s="271">
        <f t="shared" si="47"/>
        <v>0</v>
      </c>
      <c r="H112" s="271">
        <f t="shared" si="47"/>
        <v>0</v>
      </c>
      <c r="I112" s="271">
        <f t="shared" si="47"/>
        <v>0</v>
      </c>
      <c r="J112" s="271">
        <f t="shared" si="47"/>
        <v>0</v>
      </c>
      <c r="K112" s="271">
        <f t="shared" si="47"/>
        <v>0</v>
      </c>
      <c r="L112" s="271">
        <f t="shared" si="47"/>
        <v>0</v>
      </c>
      <c r="M112" s="271">
        <f t="shared" si="47"/>
        <v>0</v>
      </c>
      <c r="N112" s="271">
        <f t="shared" si="47"/>
        <v>0</v>
      </c>
      <c r="O112" s="271">
        <f t="shared" si="47"/>
        <v>0</v>
      </c>
      <c r="P112" s="271">
        <f t="shared" si="47"/>
        <v>0</v>
      </c>
      <c r="Q112" s="271">
        <f t="shared" si="47"/>
        <v>0</v>
      </c>
      <c r="R112" s="271">
        <f t="shared" si="47"/>
        <v>0</v>
      </c>
      <c r="S112" s="271">
        <f t="shared" si="47"/>
        <v>0</v>
      </c>
      <c r="T112" s="271">
        <f t="shared" si="47"/>
        <v>0</v>
      </c>
      <c r="U112" s="271">
        <f t="shared" si="47"/>
        <v>0</v>
      </c>
      <c r="V112" s="271">
        <f t="shared" si="47"/>
        <v>0</v>
      </c>
      <c r="W112" s="271">
        <f t="shared" si="47"/>
        <v>0</v>
      </c>
      <c r="X112" s="271">
        <f t="shared" si="47"/>
        <v>0</v>
      </c>
      <c r="Y112" s="271">
        <f t="shared" si="47"/>
        <v>0</v>
      </c>
      <c r="Z112" s="271">
        <f t="shared" si="47"/>
        <v>0</v>
      </c>
      <c r="AA112" s="271">
        <f t="shared" si="47"/>
        <v>0</v>
      </c>
      <c r="AB112" s="271">
        <f t="shared" si="47"/>
        <v>0</v>
      </c>
      <c r="AC112" s="271">
        <f t="shared" si="47"/>
        <v>0</v>
      </c>
      <c r="AD112" s="271">
        <f t="shared" si="47"/>
        <v>0</v>
      </c>
      <c r="AE112" s="271">
        <f t="shared" si="47"/>
        <v>0</v>
      </c>
      <c r="AF112" s="271">
        <f t="shared" si="47"/>
        <v>0</v>
      </c>
      <c r="AG112" s="271">
        <f t="shared" si="47"/>
        <v>0</v>
      </c>
      <c r="AH112" s="271">
        <f t="shared" si="47"/>
        <v>0</v>
      </c>
      <c r="AI112" s="150">
        <f t="shared" si="46"/>
        <v>0</v>
      </c>
    </row>
    <row r="113" spans="1:36" ht="18.75" x14ac:dyDescent="0.25">
      <c r="A113" s="292"/>
      <c r="B113" s="299" t="s">
        <v>71</v>
      </c>
      <c r="C113" s="300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 t="shared" si="46"/>
        <v>0</v>
      </c>
    </row>
    <row r="114" spans="1:36" ht="18.75" x14ac:dyDescent="0.25">
      <c r="A114" s="292"/>
      <c r="B114" s="301" t="s">
        <v>115</v>
      </c>
      <c r="C114" s="302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 t="shared" si="46"/>
        <v>9200</v>
      </c>
    </row>
    <row r="115" spans="1:36" ht="18.75" x14ac:dyDescent="0.25">
      <c r="A115" s="292"/>
      <c r="B115" s="301" t="s">
        <v>125</v>
      </c>
      <c r="C115" s="302"/>
      <c r="D115" s="104">
        <f>D114-D113</f>
        <v>400</v>
      </c>
      <c r="E115" s="104">
        <f t="shared" ref="E115:G115" si="48">E114-E113</f>
        <v>400</v>
      </c>
      <c r="F115" s="104">
        <f t="shared" si="48"/>
        <v>400</v>
      </c>
      <c r="G115" s="104">
        <f t="shared" si="48"/>
        <v>400</v>
      </c>
      <c r="H115" s="104"/>
      <c r="I115" s="104"/>
      <c r="J115" s="104">
        <f t="shared" ref="J115:AB115" si="49">J114-J113</f>
        <v>400</v>
      </c>
      <c r="K115" s="104">
        <f t="shared" si="49"/>
        <v>400</v>
      </c>
      <c r="L115" s="104">
        <f t="shared" si="49"/>
        <v>400</v>
      </c>
      <c r="M115" s="104">
        <f t="shared" si="49"/>
        <v>400</v>
      </c>
      <c r="N115" s="104">
        <f t="shared" si="49"/>
        <v>400</v>
      </c>
      <c r="O115" s="104"/>
      <c r="P115" s="104"/>
      <c r="Q115" s="104">
        <f t="shared" si="49"/>
        <v>400</v>
      </c>
      <c r="R115" s="104">
        <f t="shared" si="49"/>
        <v>400</v>
      </c>
      <c r="S115" s="104">
        <f t="shared" si="49"/>
        <v>400</v>
      </c>
      <c r="T115" s="104">
        <f t="shared" si="49"/>
        <v>400</v>
      </c>
      <c r="U115" s="104">
        <f t="shared" si="49"/>
        <v>400</v>
      </c>
      <c r="V115" s="104"/>
      <c r="W115" s="104"/>
      <c r="X115" s="104">
        <f t="shared" si="49"/>
        <v>400</v>
      </c>
      <c r="Y115" s="104">
        <f t="shared" si="49"/>
        <v>400</v>
      </c>
      <c r="Z115" s="104">
        <f t="shared" si="49"/>
        <v>400</v>
      </c>
      <c r="AA115" s="104">
        <f t="shared" si="49"/>
        <v>400</v>
      </c>
      <c r="AB115" s="104">
        <f t="shared" si="49"/>
        <v>400</v>
      </c>
      <c r="AC115" s="104"/>
      <c r="AD115" s="104"/>
      <c r="AE115" s="104">
        <f t="shared" ref="AE115:AH115" si="50">AE114-AE113</f>
        <v>400</v>
      </c>
      <c r="AF115" s="104">
        <f t="shared" si="50"/>
        <v>400</v>
      </c>
      <c r="AG115" s="104">
        <f t="shared" si="50"/>
        <v>400</v>
      </c>
      <c r="AH115" s="104">
        <f t="shared" si="50"/>
        <v>400</v>
      </c>
      <c r="AI115" s="153">
        <f t="shared" si="46"/>
        <v>9200</v>
      </c>
    </row>
    <row r="116" spans="1:36" ht="18.75" x14ac:dyDescent="0.25">
      <c r="A116" s="292"/>
      <c r="B116" s="301" t="s">
        <v>197</v>
      </c>
      <c r="C116" s="302"/>
      <c r="D116" s="104">
        <f>D114-D112</f>
        <v>400</v>
      </c>
      <c r="E116" s="104">
        <f t="shared" ref="E116:G116" si="51">E114-E112</f>
        <v>400</v>
      </c>
      <c r="F116" s="104">
        <f t="shared" si="51"/>
        <v>400</v>
      </c>
      <c r="G116" s="104">
        <f t="shared" si="51"/>
        <v>400</v>
      </c>
      <c r="H116" s="104"/>
      <c r="I116" s="104"/>
      <c r="J116" s="104">
        <f t="shared" ref="J116:AB116" si="52">J114-J112</f>
        <v>400</v>
      </c>
      <c r="K116" s="104">
        <f t="shared" si="52"/>
        <v>400</v>
      </c>
      <c r="L116" s="104">
        <f t="shared" si="52"/>
        <v>400</v>
      </c>
      <c r="M116" s="104">
        <f t="shared" si="52"/>
        <v>400</v>
      </c>
      <c r="N116" s="104">
        <f t="shared" si="52"/>
        <v>400</v>
      </c>
      <c r="O116" s="104"/>
      <c r="P116" s="104"/>
      <c r="Q116" s="104">
        <f t="shared" si="52"/>
        <v>400</v>
      </c>
      <c r="R116" s="104">
        <f t="shared" si="52"/>
        <v>400</v>
      </c>
      <c r="S116" s="104">
        <f t="shared" si="52"/>
        <v>400</v>
      </c>
      <c r="T116" s="104">
        <f t="shared" si="52"/>
        <v>400</v>
      </c>
      <c r="U116" s="104">
        <f t="shared" si="52"/>
        <v>400</v>
      </c>
      <c r="V116" s="104"/>
      <c r="W116" s="104"/>
      <c r="X116" s="104">
        <f t="shared" si="52"/>
        <v>400</v>
      </c>
      <c r="Y116" s="104">
        <f t="shared" si="52"/>
        <v>400</v>
      </c>
      <c r="Z116" s="104">
        <f t="shared" si="52"/>
        <v>400</v>
      </c>
      <c r="AA116" s="104">
        <f t="shared" si="52"/>
        <v>400</v>
      </c>
      <c r="AB116" s="104">
        <f t="shared" si="52"/>
        <v>400</v>
      </c>
      <c r="AC116" s="104"/>
      <c r="AD116" s="104"/>
      <c r="AE116" s="104">
        <f t="shared" ref="AE116:AH116" si="53">AE114-AE112</f>
        <v>400</v>
      </c>
      <c r="AF116" s="104">
        <f t="shared" si="53"/>
        <v>400</v>
      </c>
      <c r="AG116" s="104">
        <f t="shared" si="53"/>
        <v>400</v>
      </c>
      <c r="AH116" s="104">
        <f t="shared" si="53"/>
        <v>400</v>
      </c>
      <c r="AI116" s="153">
        <f>SUM(D116:AH116)</f>
        <v>9200</v>
      </c>
    </row>
    <row r="117" spans="1:36" ht="16.5" thickBot="1" x14ac:dyDescent="0.3">
      <c r="A117" s="292"/>
      <c r="B117" s="303" t="s">
        <v>116</v>
      </c>
      <c r="C117" s="304"/>
      <c r="D117" s="104">
        <f>D98+D100+D102+D104+D106+D108</f>
        <v>0</v>
      </c>
      <c r="E117" s="104">
        <f t="shared" ref="E117:G117" si="54">E98+E100+E102+E104+E106+E108</f>
        <v>0</v>
      </c>
      <c r="F117" s="104">
        <f t="shared" si="54"/>
        <v>0</v>
      </c>
      <c r="G117" s="104">
        <f t="shared" si="54"/>
        <v>0</v>
      </c>
      <c r="H117" s="104"/>
      <c r="I117" s="104"/>
      <c r="J117" s="104">
        <f t="shared" ref="J117:AB117" si="55">J98+J100+J102+J104+J106+J108</f>
        <v>0</v>
      </c>
      <c r="K117" s="104">
        <f t="shared" si="55"/>
        <v>0</v>
      </c>
      <c r="L117" s="104">
        <f t="shared" si="55"/>
        <v>0</v>
      </c>
      <c r="M117" s="104">
        <f t="shared" si="55"/>
        <v>0</v>
      </c>
      <c r="N117" s="104">
        <f t="shared" si="55"/>
        <v>0</v>
      </c>
      <c r="O117" s="104"/>
      <c r="P117" s="104"/>
      <c r="Q117" s="104">
        <f t="shared" si="55"/>
        <v>0</v>
      </c>
      <c r="R117" s="104">
        <f t="shared" si="55"/>
        <v>0</v>
      </c>
      <c r="S117" s="104">
        <f t="shared" si="55"/>
        <v>0</v>
      </c>
      <c r="T117" s="104">
        <f t="shared" si="55"/>
        <v>0</v>
      </c>
      <c r="U117" s="104">
        <f t="shared" si="55"/>
        <v>0</v>
      </c>
      <c r="V117" s="104"/>
      <c r="W117" s="104"/>
      <c r="X117" s="104">
        <f t="shared" si="55"/>
        <v>0</v>
      </c>
      <c r="Y117" s="104">
        <f t="shared" si="55"/>
        <v>0</v>
      </c>
      <c r="Z117" s="104">
        <f t="shared" si="55"/>
        <v>0</v>
      </c>
      <c r="AA117" s="104">
        <f t="shared" si="55"/>
        <v>0</v>
      </c>
      <c r="AB117" s="104">
        <f t="shared" si="55"/>
        <v>0</v>
      </c>
      <c r="AC117" s="104"/>
      <c r="AD117" s="104"/>
      <c r="AE117" s="104">
        <f t="shared" ref="AE117:AH117" si="56">AE98+AE100+AE102+AE104+AE106+AE108</f>
        <v>0</v>
      </c>
      <c r="AF117" s="104">
        <f t="shared" si="56"/>
        <v>0</v>
      </c>
      <c r="AG117" s="104">
        <f t="shared" si="56"/>
        <v>0</v>
      </c>
      <c r="AH117" s="104">
        <f t="shared" si="56"/>
        <v>0</v>
      </c>
      <c r="AI117" s="149">
        <f t="shared" si="46"/>
        <v>0</v>
      </c>
    </row>
    <row r="118" spans="1:36" ht="15.75" thickBot="1" x14ac:dyDescent="0.3">
      <c r="A118" s="293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166</v>
      </c>
    </row>
    <row r="119" spans="1:36" ht="16.149999999999999" customHeight="1" thickBot="1" x14ac:dyDescent="0.3">
      <c r="A119" s="305" t="s">
        <v>152</v>
      </c>
      <c r="B119" s="310" t="s">
        <v>2</v>
      </c>
      <c r="C119" s="31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202</v>
      </c>
    </row>
    <row r="120" spans="1:36" ht="15.75" x14ac:dyDescent="0.25">
      <c r="A120" s="306"/>
      <c r="B120" s="296" t="s">
        <v>3</v>
      </c>
      <c r="C120" s="99" t="s">
        <v>102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36" ht="15.75" x14ac:dyDescent="0.25">
      <c r="A121" s="306"/>
      <c r="B121" s="296"/>
      <c r="C121" s="99" t="s">
        <v>103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36" ht="15.75" x14ac:dyDescent="0.25">
      <c r="A122" s="306"/>
      <c r="B122" s="296"/>
      <c r="C122" s="99" t="s">
        <v>117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36" ht="15.75" x14ac:dyDescent="0.25">
      <c r="A123" s="306"/>
      <c r="B123" s="296"/>
      <c r="C123" s="99" t="s">
        <v>118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 t="shared" ref="AI123:AI140" si="57">SUM(D123:AH123)</f>
        <v>0</v>
      </c>
    </row>
    <row r="124" spans="1:36" ht="15.75" x14ac:dyDescent="0.25">
      <c r="A124" s="306"/>
      <c r="B124" s="296"/>
      <c r="C124" s="99" t="s">
        <v>104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 t="shared" si="57"/>
        <v>0</v>
      </c>
    </row>
    <row r="125" spans="1:36" ht="15.75" x14ac:dyDescent="0.25">
      <c r="A125" s="306"/>
      <c r="B125" s="296"/>
      <c r="C125" s="99" t="s">
        <v>105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 t="shared" si="57"/>
        <v>0</v>
      </c>
    </row>
    <row r="126" spans="1:36" ht="15.75" x14ac:dyDescent="0.25">
      <c r="A126" s="306"/>
      <c r="B126" s="296"/>
      <c r="C126" s="99" t="s">
        <v>106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 t="shared" si="57"/>
        <v>0</v>
      </c>
    </row>
    <row r="127" spans="1:36" ht="15.75" x14ac:dyDescent="0.25">
      <c r="A127" s="306"/>
      <c r="B127" s="296"/>
      <c r="C127" s="99" t="s">
        <v>107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 t="shared" si="57"/>
        <v>0</v>
      </c>
    </row>
    <row r="128" spans="1:36" ht="15.75" x14ac:dyDescent="0.25">
      <c r="A128" s="306"/>
      <c r="B128" s="296"/>
      <c r="C128" s="99" t="s">
        <v>108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 t="shared" si="57"/>
        <v>0</v>
      </c>
    </row>
    <row r="129" spans="1:36" ht="15.75" x14ac:dyDescent="0.25">
      <c r="A129" s="306"/>
      <c r="B129" s="296"/>
      <c r="C129" s="99" t="s">
        <v>109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 t="shared" si="57"/>
        <v>0</v>
      </c>
    </row>
    <row r="130" spans="1:36" ht="15.75" x14ac:dyDescent="0.25">
      <c r="A130" s="306"/>
      <c r="B130" s="296"/>
      <c r="C130" s="99" t="s">
        <v>110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 t="shared" si="57"/>
        <v>0</v>
      </c>
    </row>
    <row r="131" spans="1:36" ht="15.75" x14ac:dyDescent="0.25">
      <c r="A131" s="306"/>
      <c r="B131" s="296"/>
      <c r="C131" s="99" t="s">
        <v>111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 t="shared" si="57"/>
        <v>0</v>
      </c>
    </row>
    <row r="132" spans="1:36" ht="15.75" x14ac:dyDescent="0.25">
      <c r="A132" s="306"/>
      <c r="B132" s="296"/>
      <c r="C132" s="99" t="s">
        <v>112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 t="shared" si="57"/>
        <v>0</v>
      </c>
    </row>
    <row r="133" spans="1:36" ht="15.75" x14ac:dyDescent="0.25">
      <c r="A133" s="306"/>
      <c r="B133" s="296"/>
      <c r="C133" s="99" t="s">
        <v>113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 t="shared" si="57"/>
        <v>0</v>
      </c>
    </row>
    <row r="134" spans="1:36" ht="16.5" thickBot="1" x14ac:dyDescent="0.3">
      <c r="A134" s="306"/>
      <c r="B134" s="296"/>
      <c r="C134" s="100" t="s">
        <v>114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 t="shared" si="57"/>
        <v>0</v>
      </c>
    </row>
    <row r="135" spans="1:36" ht="18.75" x14ac:dyDescent="0.25">
      <c r="A135" s="306"/>
      <c r="B135" s="297" t="s">
        <v>72</v>
      </c>
      <c r="C135" s="298"/>
      <c r="D135" s="271">
        <f>SUM(D120:D131,D134)</f>
        <v>0</v>
      </c>
      <c r="E135" s="271">
        <f t="shared" ref="E135:AH135" si="58">SUM(E120:E131,E134)</f>
        <v>0</v>
      </c>
      <c r="F135" s="271">
        <f t="shared" si="58"/>
        <v>0</v>
      </c>
      <c r="G135" s="271">
        <f t="shared" si="58"/>
        <v>0</v>
      </c>
      <c r="H135" s="271">
        <f t="shared" si="58"/>
        <v>0</v>
      </c>
      <c r="I135" s="271">
        <f t="shared" si="58"/>
        <v>0</v>
      </c>
      <c r="J135" s="271">
        <f t="shared" si="58"/>
        <v>0</v>
      </c>
      <c r="K135" s="271">
        <f t="shared" si="58"/>
        <v>0</v>
      </c>
      <c r="L135" s="271">
        <f t="shared" si="58"/>
        <v>0</v>
      </c>
      <c r="M135" s="271">
        <f t="shared" si="58"/>
        <v>0</v>
      </c>
      <c r="N135" s="271">
        <f t="shared" si="58"/>
        <v>0</v>
      </c>
      <c r="O135" s="271">
        <f t="shared" si="58"/>
        <v>0</v>
      </c>
      <c r="P135" s="271">
        <f t="shared" si="58"/>
        <v>0</v>
      </c>
      <c r="Q135" s="271">
        <f t="shared" si="58"/>
        <v>0</v>
      </c>
      <c r="R135" s="271">
        <f t="shared" si="58"/>
        <v>0</v>
      </c>
      <c r="S135" s="271">
        <f t="shared" si="58"/>
        <v>0</v>
      </c>
      <c r="T135" s="271">
        <f t="shared" si="58"/>
        <v>0</v>
      </c>
      <c r="U135" s="271">
        <f t="shared" si="58"/>
        <v>0</v>
      </c>
      <c r="V135" s="271">
        <f t="shared" si="58"/>
        <v>0</v>
      </c>
      <c r="W135" s="271">
        <f t="shared" si="58"/>
        <v>0</v>
      </c>
      <c r="X135" s="271">
        <f t="shared" si="58"/>
        <v>0</v>
      </c>
      <c r="Y135" s="271">
        <f t="shared" si="58"/>
        <v>0</v>
      </c>
      <c r="Z135" s="271">
        <f t="shared" si="58"/>
        <v>0</v>
      </c>
      <c r="AA135" s="271">
        <f t="shared" si="58"/>
        <v>0</v>
      </c>
      <c r="AB135" s="271">
        <f t="shared" si="58"/>
        <v>0</v>
      </c>
      <c r="AC135" s="271">
        <f t="shared" si="58"/>
        <v>0</v>
      </c>
      <c r="AD135" s="271">
        <f t="shared" si="58"/>
        <v>0</v>
      </c>
      <c r="AE135" s="271">
        <f t="shared" si="58"/>
        <v>0</v>
      </c>
      <c r="AF135" s="271">
        <f t="shared" si="58"/>
        <v>0</v>
      </c>
      <c r="AG135" s="271">
        <f t="shared" si="58"/>
        <v>0</v>
      </c>
      <c r="AH135" s="271">
        <f t="shared" si="58"/>
        <v>0</v>
      </c>
      <c r="AI135" s="150">
        <f t="shared" si="57"/>
        <v>0</v>
      </c>
    </row>
    <row r="136" spans="1:36" ht="18.75" x14ac:dyDescent="0.25">
      <c r="A136" s="306"/>
      <c r="B136" s="299" t="s">
        <v>71</v>
      </c>
      <c r="C136" s="300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 t="shared" si="57"/>
        <v>0</v>
      </c>
    </row>
    <row r="137" spans="1:36" ht="18.75" x14ac:dyDescent="0.25">
      <c r="A137" s="306"/>
      <c r="B137" s="301" t="s">
        <v>115</v>
      </c>
      <c r="C137" s="302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 t="shared" si="57"/>
        <v>9200</v>
      </c>
    </row>
    <row r="138" spans="1:36" ht="18.75" x14ac:dyDescent="0.25">
      <c r="A138" s="306"/>
      <c r="B138" s="301" t="s">
        <v>125</v>
      </c>
      <c r="C138" s="302"/>
      <c r="D138" s="104">
        <f t="shared" ref="D138:F138" si="59">D137-D136</f>
        <v>400</v>
      </c>
      <c r="E138" s="104">
        <f t="shared" si="59"/>
        <v>400</v>
      </c>
      <c r="F138" s="104">
        <f t="shared" si="59"/>
        <v>400</v>
      </c>
      <c r="G138" s="104">
        <f t="shared" ref="G138:AB138" si="60">G137-G136</f>
        <v>400</v>
      </c>
      <c r="H138" s="104"/>
      <c r="I138" s="104"/>
      <c r="J138" s="104">
        <f t="shared" si="60"/>
        <v>400</v>
      </c>
      <c r="K138" s="104">
        <f t="shared" si="60"/>
        <v>400</v>
      </c>
      <c r="L138" s="104">
        <f t="shared" si="60"/>
        <v>400</v>
      </c>
      <c r="M138" s="104">
        <f t="shared" si="60"/>
        <v>400</v>
      </c>
      <c r="N138" s="104">
        <f t="shared" si="60"/>
        <v>400</v>
      </c>
      <c r="O138" s="104"/>
      <c r="P138" s="104"/>
      <c r="Q138" s="104">
        <f t="shared" si="60"/>
        <v>400</v>
      </c>
      <c r="R138" s="104">
        <f t="shared" si="60"/>
        <v>400</v>
      </c>
      <c r="S138" s="104">
        <f t="shared" si="60"/>
        <v>400</v>
      </c>
      <c r="T138" s="104">
        <f t="shared" si="60"/>
        <v>400</v>
      </c>
      <c r="U138" s="104">
        <f t="shared" si="60"/>
        <v>400</v>
      </c>
      <c r="V138" s="104"/>
      <c r="W138" s="104"/>
      <c r="X138" s="104">
        <f t="shared" si="60"/>
        <v>400</v>
      </c>
      <c r="Y138" s="104">
        <f t="shared" si="60"/>
        <v>400</v>
      </c>
      <c r="Z138" s="104">
        <f t="shared" si="60"/>
        <v>400</v>
      </c>
      <c r="AA138" s="104">
        <f t="shared" si="60"/>
        <v>400</v>
      </c>
      <c r="AB138" s="104">
        <f t="shared" si="60"/>
        <v>400</v>
      </c>
      <c r="AC138" s="104"/>
      <c r="AD138" s="104"/>
      <c r="AE138" s="104">
        <f t="shared" ref="AE138:AH138" si="61">AE137-AE136</f>
        <v>400</v>
      </c>
      <c r="AF138" s="104">
        <f t="shared" si="61"/>
        <v>400</v>
      </c>
      <c r="AG138" s="104">
        <f t="shared" si="61"/>
        <v>400</v>
      </c>
      <c r="AH138" s="104">
        <f t="shared" si="61"/>
        <v>400</v>
      </c>
      <c r="AI138" s="153">
        <f t="shared" si="57"/>
        <v>9200</v>
      </c>
    </row>
    <row r="139" spans="1:36" ht="18.75" x14ac:dyDescent="0.25">
      <c r="A139" s="306"/>
      <c r="B139" s="301" t="s">
        <v>197</v>
      </c>
      <c r="C139" s="302"/>
      <c r="D139" s="104">
        <f t="shared" ref="D139:F139" si="62">D137-D135</f>
        <v>400</v>
      </c>
      <c r="E139" s="104">
        <f t="shared" si="62"/>
        <v>400</v>
      </c>
      <c r="F139" s="104">
        <f t="shared" si="62"/>
        <v>400</v>
      </c>
      <c r="G139" s="104">
        <f t="shared" ref="G139:AB139" si="63">G137-G135</f>
        <v>400</v>
      </c>
      <c r="H139" s="104"/>
      <c r="I139" s="104"/>
      <c r="J139" s="104">
        <f t="shared" si="63"/>
        <v>400</v>
      </c>
      <c r="K139" s="104">
        <f t="shared" si="63"/>
        <v>400</v>
      </c>
      <c r="L139" s="104">
        <f t="shared" si="63"/>
        <v>400</v>
      </c>
      <c r="M139" s="104">
        <f t="shared" si="63"/>
        <v>400</v>
      </c>
      <c r="N139" s="104">
        <f t="shared" si="63"/>
        <v>400</v>
      </c>
      <c r="O139" s="104"/>
      <c r="P139" s="104"/>
      <c r="Q139" s="104">
        <f t="shared" si="63"/>
        <v>400</v>
      </c>
      <c r="R139" s="104">
        <f t="shared" si="63"/>
        <v>400</v>
      </c>
      <c r="S139" s="104">
        <f t="shared" si="63"/>
        <v>400</v>
      </c>
      <c r="T139" s="104">
        <f t="shared" si="63"/>
        <v>400</v>
      </c>
      <c r="U139" s="104">
        <f t="shared" si="63"/>
        <v>400</v>
      </c>
      <c r="V139" s="104"/>
      <c r="W139" s="104"/>
      <c r="X139" s="104">
        <f t="shared" si="63"/>
        <v>400</v>
      </c>
      <c r="Y139" s="104">
        <f t="shared" si="63"/>
        <v>400</v>
      </c>
      <c r="Z139" s="104">
        <f t="shared" si="63"/>
        <v>400</v>
      </c>
      <c r="AA139" s="104">
        <f t="shared" si="63"/>
        <v>400</v>
      </c>
      <c r="AB139" s="104">
        <f t="shared" si="63"/>
        <v>400</v>
      </c>
      <c r="AC139" s="104"/>
      <c r="AD139" s="104"/>
      <c r="AE139" s="104">
        <f t="shared" ref="AE139:AH139" si="64">AE137-AE135</f>
        <v>400</v>
      </c>
      <c r="AF139" s="104">
        <f t="shared" si="64"/>
        <v>400</v>
      </c>
      <c r="AG139" s="104">
        <f t="shared" si="64"/>
        <v>400</v>
      </c>
      <c r="AH139" s="104">
        <f t="shared" si="64"/>
        <v>400</v>
      </c>
      <c r="AI139" s="153">
        <f>SUM(D139:AH139)</f>
        <v>9200</v>
      </c>
    </row>
    <row r="140" spans="1:36" ht="16.5" thickBot="1" x14ac:dyDescent="0.3">
      <c r="A140" s="306"/>
      <c r="B140" s="303" t="s">
        <v>116</v>
      </c>
      <c r="C140" s="304"/>
      <c r="D140" s="104">
        <f t="shared" ref="D140:F140" si="65">D121+D123+D125+D127+D129+D131</f>
        <v>0</v>
      </c>
      <c r="E140" s="104">
        <f t="shared" si="65"/>
        <v>0</v>
      </c>
      <c r="F140" s="104">
        <f t="shared" si="65"/>
        <v>0</v>
      </c>
      <c r="G140" s="104">
        <f t="shared" ref="G140:AB140" si="66">G121+G123+G125+G127+G129+G131</f>
        <v>0</v>
      </c>
      <c r="H140" s="104"/>
      <c r="I140" s="104"/>
      <c r="J140" s="104">
        <f t="shared" si="66"/>
        <v>0</v>
      </c>
      <c r="K140" s="104">
        <f t="shared" si="66"/>
        <v>0</v>
      </c>
      <c r="L140" s="104">
        <f t="shared" si="66"/>
        <v>0</v>
      </c>
      <c r="M140" s="104">
        <f t="shared" si="66"/>
        <v>0</v>
      </c>
      <c r="N140" s="104">
        <f t="shared" si="66"/>
        <v>0</v>
      </c>
      <c r="O140" s="104"/>
      <c r="P140" s="104"/>
      <c r="Q140" s="104">
        <f t="shared" si="66"/>
        <v>0</v>
      </c>
      <c r="R140" s="104">
        <f t="shared" si="66"/>
        <v>0</v>
      </c>
      <c r="S140" s="104">
        <f t="shared" si="66"/>
        <v>0</v>
      </c>
      <c r="T140" s="104">
        <f t="shared" si="66"/>
        <v>0</v>
      </c>
      <c r="U140" s="104">
        <f t="shared" si="66"/>
        <v>0</v>
      </c>
      <c r="V140" s="104"/>
      <c r="W140" s="104"/>
      <c r="X140" s="104">
        <f t="shared" si="66"/>
        <v>0</v>
      </c>
      <c r="Y140" s="104">
        <f t="shared" si="66"/>
        <v>0</v>
      </c>
      <c r="Z140" s="104">
        <f t="shared" si="66"/>
        <v>0</v>
      </c>
      <c r="AA140" s="104">
        <f t="shared" si="66"/>
        <v>0</v>
      </c>
      <c r="AB140" s="104">
        <f t="shared" si="66"/>
        <v>0</v>
      </c>
      <c r="AC140" s="104"/>
      <c r="AD140" s="104"/>
      <c r="AE140" s="104">
        <f t="shared" ref="AE140:AH140" si="67">AE121+AE123+AE125+AE127+AE129+AE131</f>
        <v>0</v>
      </c>
      <c r="AF140" s="104">
        <f t="shared" si="67"/>
        <v>0</v>
      </c>
      <c r="AG140" s="104">
        <f t="shared" si="67"/>
        <v>0</v>
      </c>
      <c r="AH140" s="104">
        <f t="shared" si="67"/>
        <v>0</v>
      </c>
      <c r="AI140" s="149">
        <f t="shared" si="57"/>
        <v>0</v>
      </c>
    </row>
    <row r="141" spans="1:36" ht="15.75" thickBot="1" x14ac:dyDescent="0.3">
      <c r="A141" s="307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166</v>
      </c>
    </row>
    <row r="142" spans="1:36" ht="16.5" thickBot="1" x14ac:dyDescent="0.3">
      <c r="A142" s="291" t="s">
        <v>153</v>
      </c>
      <c r="B142" s="310" t="s">
        <v>2</v>
      </c>
      <c r="C142" s="31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36" ht="15.75" x14ac:dyDescent="0.25">
      <c r="A143" s="292"/>
      <c r="B143" s="296" t="s">
        <v>3</v>
      </c>
      <c r="C143" s="99" t="s">
        <v>102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36" ht="15.75" x14ac:dyDescent="0.25">
      <c r="A144" s="292"/>
      <c r="B144" s="296"/>
      <c r="C144" s="99" t="s">
        <v>103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35" ht="15.75" x14ac:dyDescent="0.25">
      <c r="A145" s="292"/>
      <c r="B145" s="296"/>
      <c r="C145" s="99" t="s">
        <v>117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 t="shared" ref="AI145:AI163" si="68">SUM(D145:AH145)</f>
        <v>0</v>
      </c>
    </row>
    <row r="146" spans="1:35" ht="15.75" x14ac:dyDescent="0.25">
      <c r="A146" s="292"/>
      <c r="B146" s="296"/>
      <c r="C146" s="99" t="s">
        <v>118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 t="shared" si="68"/>
        <v>0</v>
      </c>
    </row>
    <row r="147" spans="1:35" ht="15.75" x14ac:dyDescent="0.25">
      <c r="A147" s="292"/>
      <c r="B147" s="296"/>
      <c r="C147" s="99" t="s">
        <v>104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 t="shared" si="68"/>
        <v>0</v>
      </c>
    </row>
    <row r="148" spans="1:35" ht="15.75" x14ac:dyDescent="0.25">
      <c r="A148" s="292"/>
      <c r="B148" s="296"/>
      <c r="C148" s="99" t="s">
        <v>105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 t="shared" si="68"/>
        <v>0</v>
      </c>
    </row>
    <row r="149" spans="1:35" ht="15.75" x14ac:dyDescent="0.25">
      <c r="A149" s="292"/>
      <c r="B149" s="296"/>
      <c r="C149" s="99" t="s">
        <v>106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 t="shared" si="68"/>
        <v>0</v>
      </c>
    </row>
    <row r="150" spans="1:35" ht="15.75" x14ac:dyDescent="0.25">
      <c r="A150" s="292"/>
      <c r="B150" s="296"/>
      <c r="C150" s="99" t="s">
        <v>107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 t="shared" si="68"/>
        <v>0</v>
      </c>
    </row>
    <row r="151" spans="1:35" ht="15.75" x14ac:dyDescent="0.25">
      <c r="A151" s="292"/>
      <c r="B151" s="296"/>
      <c r="C151" s="99" t="s">
        <v>108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 t="shared" si="68"/>
        <v>0</v>
      </c>
    </row>
    <row r="152" spans="1:35" ht="15.75" x14ac:dyDescent="0.25">
      <c r="A152" s="292"/>
      <c r="B152" s="296"/>
      <c r="C152" s="99" t="s">
        <v>109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 t="shared" si="68"/>
        <v>0</v>
      </c>
    </row>
    <row r="153" spans="1:35" ht="15.75" x14ac:dyDescent="0.25">
      <c r="A153" s="292"/>
      <c r="B153" s="296"/>
      <c r="C153" s="99" t="s">
        <v>110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 t="shared" si="68"/>
        <v>0</v>
      </c>
    </row>
    <row r="154" spans="1:35" ht="15.75" x14ac:dyDescent="0.25">
      <c r="A154" s="292"/>
      <c r="B154" s="296"/>
      <c r="C154" s="99" t="s">
        <v>111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 t="shared" si="68"/>
        <v>0</v>
      </c>
    </row>
    <row r="155" spans="1:35" ht="15.75" x14ac:dyDescent="0.25">
      <c r="A155" s="292"/>
      <c r="B155" s="296"/>
      <c r="C155" s="99" t="s">
        <v>112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 t="shared" si="68"/>
        <v>0</v>
      </c>
    </row>
    <row r="156" spans="1:35" ht="15.75" x14ac:dyDescent="0.25">
      <c r="A156" s="292"/>
      <c r="B156" s="296"/>
      <c r="C156" s="99" t="s">
        <v>113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 t="shared" si="68"/>
        <v>0</v>
      </c>
    </row>
    <row r="157" spans="1:35" ht="16.5" thickBot="1" x14ac:dyDescent="0.3">
      <c r="A157" s="292"/>
      <c r="B157" s="296"/>
      <c r="C157" s="100" t="s">
        <v>114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 t="shared" si="68"/>
        <v>0</v>
      </c>
    </row>
    <row r="158" spans="1:35" ht="18.75" x14ac:dyDescent="0.25">
      <c r="A158" s="292"/>
      <c r="B158" s="297" t="s">
        <v>72</v>
      </c>
      <c r="C158" s="298"/>
      <c r="D158" s="271">
        <f>SUM(D143:D154,D157)</f>
        <v>0</v>
      </c>
      <c r="E158" s="271">
        <f t="shared" ref="E158:AH158" si="69">SUM(E143:E154,E157)</f>
        <v>0</v>
      </c>
      <c r="F158" s="271">
        <f t="shared" si="69"/>
        <v>0</v>
      </c>
      <c r="G158" s="271">
        <f t="shared" si="69"/>
        <v>0</v>
      </c>
      <c r="H158" s="271">
        <f t="shared" si="69"/>
        <v>0</v>
      </c>
      <c r="I158" s="271">
        <f t="shared" si="69"/>
        <v>0</v>
      </c>
      <c r="J158" s="271">
        <f t="shared" si="69"/>
        <v>0</v>
      </c>
      <c r="K158" s="271">
        <f t="shared" si="69"/>
        <v>0</v>
      </c>
      <c r="L158" s="271">
        <f t="shared" si="69"/>
        <v>0</v>
      </c>
      <c r="M158" s="271">
        <f t="shared" si="69"/>
        <v>0</v>
      </c>
      <c r="N158" s="271">
        <f t="shared" si="69"/>
        <v>0</v>
      </c>
      <c r="O158" s="271">
        <f t="shared" si="69"/>
        <v>0</v>
      </c>
      <c r="P158" s="271">
        <f t="shared" si="69"/>
        <v>0</v>
      </c>
      <c r="Q158" s="271">
        <f t="shared" si="69"/>
        <v>0</v>
      </c>
      <c r="R158" s="271">
        <f t="shared" si="69"/>
        <v>0</v>
      </c>
      <c r="S158" s="271">
        <f t="shared" si="69"/>
        <v>0</v>
      </c>
      <c r="T158" s="271">
        <f t="shared" si="69"/>
        <v>0</v>
      </c>
      <c r="U158" s="271">
        <f t="shared" si="69"/>
        <v>0</v>
      </c>
      <c r="V158" s="271">
        <f t="shared" si="69"/>
        <v>0</v>
      </c>
      <c r="W158" s="271">
        <f t="shared" si="69"/>
        <v>0</v>
      </c>
      <c r="X158" s="271">
        <f t="shared" si="69"/>
        <v>0</v>
      </c>
      <c r="Y158" s="271">
        <f t="shared" si="69"/>
        <v>0</v>
      </c>
      <c r="Z158" s="271">
        <f t="shared" si="69"/>
        <v>0</v>
      </c>
      <c r="AA158" s="271">
        <f t="shared" si="69"/>
        <v>0</v>
      </c>
      <c r="AB158" s="271">
        <f t="shared" si="69"/>
        <v>0</v>
      </c>
      <c r="AC158" s="271">
        <f t="shared" si="69"/>
        <v>0</v>
      </c>
      <c r="AD158" s="271">
        <f t="shared" si="69"/>
        <v>0</v>
      </c>
      <c r="AE158" s="271">
        <f t="shared" si="69"/>
        <v>0</v>
      </c>
      <c r="AF158" s="271">
        <f t="shared" si="69"/>
        <v>0</v>
      </c>
      <c r="AG158" s="271">
        <f t="shared" si="69"/>
        <v>0</v>
      </c>
      <c r="AH158" s="271">
        <f t="shared" si="69"/>
        <v>0</v>
      </c>
      <c r="AI158" s="150">
        <f t="shared" si="68"/>
        <v>0</v>
      </c>
    </row>
    <row r="159" spans="1:35" ht="18.75" x14ac:dyDescent="0.25">
      <c r="A159" s="292"/>
      <c r="B159" s="299" t="s">
        <v>71</v>
      </c>
      <c r="C159" s="300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 t="shared" si="68"/>
        <v>0</v>
      </c>
    </row>
    <row r="160" spans="1:35" ht="18.75" x14ac:dyDescent="0.25">
      <c r="A160" s="292"/>
      <c r="B160" s="301" t="s">
        <v>115</v>
      </c>
      <c r="C160" s="302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 t="shared" si="68"/>
        <v>9200</v>
      </c>
    </row>
    <row r="161" spans="1:36" ht="18.75" x14ac:dyDescent="0.25">
      <c r="A161" s="292"/>
      <c r="B161" s="301" t="s">
        <v>125</v>
      </c>
      <c r="C161" s="302"/>
      <c r="D161" s="104">
        <f>D160-D159</f>
        <v>400</v>
      </c>
      <c r="E161" s="104">
        <f t="shared" ref="E161:G161" si="70">E160-E159</f>
        <v>400</v>
      </c>
      <c r="F161" s="104">
        <f t="shared" si="70"/>
        <v>400</v>
      </c>
      <c r="G161" s="104">
        <f t="shared" si="70"/>
        <v>400</v>
      </c>
      <c r="H161" s="104"/>
      <c r="I161" s="104"/>
      <c r="J161" s="104">
        <f t="shared" ref="J161:AB161" si="71">J160-J159</f>
        <v>400</v>
      </c>
      <c r="K161" s="104">
        <f t="shared" si="71"/>
        <v>400</v>
      </c>
      <c r="L161" s="104">
        <f t="shared" si="71"/>
        <v>400</v>
      </c>
      <c r="M161" s="104">
        <f t="shared" si="71"/>
        <v>400</v>
      </c>
      <c r="N161" s="104">
        <f t="shared" si="71"/>
        <v>400</v>
      </c>
      <c r="O161" s="104"/>
      <c r="P161" s="104"/>
      <c r="Q161" s="104">
        <f t="shared" si="71"/>
        <v>400</v>
      </c>
      <c r="R161" s="104">
        <f t="shared" si="71"/>
        <v>400</v>
      </c>
      <c r="S161" s="104">
        <f t="shared" si="71"/>
        <v>400</v>
      </c>
      <c r="T161" s="104">
        <f t="shared" si="71"/>
        <v>400</v>
      </c>
      <c r="U161" s="104">
        <f t="shared" si="71"/>
        <v>400</v>
      </c>
      <c r="V161" s="104"/>
      <c r="W161" s="104"/>
      <c r="X161" s="104">
        <f t="shared" si="71"/>
        <v>400</v>
      </c>
      <c r="Y161" s="104">
        <f t="shared" si="71"/>
        <v>400</v>
      </c>
      <c r="Z161" s="104">
        <f t="shared" si="71"/>
        <v>400</v>
      </c>
      <c r="AA161" s="104">
        <f t="shared" si="71"/>
        <v>400</v>
      </c>
      <c r="AB161" s="104">
        <f t="shared" si="71"/>
        <v>400</v>
      </c>
      <c r="AC161" s="104"/>
      <c r="AD161" s="104"/>
      <c r="AE161" s="104">
        <f t="shared" ref="AE161:AH161" si="72">AE160-AE159</f>
        <v>400</v>
      </c>
      <c r="AF161" s="104">
        <f t="shared" si="72"/>
        <v>400</v>
      </c>
      <c r="AG161" s="104">
        <f t="shared" si="72"/>
        <v>400</v>
      </c>
      <c r="AH161" s="104">
        <f t="shared" si="72"/>
        <v>400</v>
      </c>
      <c r="AI161" s="153">
        <f t="shared" si="68"/>
        <v>9200</v>
      </c>
    </row>
    <row r="162" spans="1:36" ht="18.75" x14ac:dyDescent="0.25">
      <c r="A162" s="292"/>
      <c r="B162" s="301" t="s">
        <v>197</v>
      </c>
      <c r="C162" s="302"/>
      <c r="D162" s="104">
        <f>D160-D158</f>
        <v>400</v>
      </c>
      <c r="E162" s="104">
        <f t="shared" ref="E162:G162" si="73">E160-E158</f>
        <v>400</v>
      </c>
      <c r="F162" s="104">
        <f t="shared" si="73"/>
        <v>400</v>
      </c>
      <c r="G162" s="104">
        <f t="shared" si="73"/>
        <v>400</v>
      </c>
      <c r="H162" s="104"/>
      <c r="I162" s="104"/>
      <c r="J162" s="104">
        <f t="shared" ref="J162:AB162" si="74">J160-J158</f>
        <v>400</v>
      </c>
      <c r="K162" s="104">
        <f t="shared" si="74"/>
        <v>400</v>
      </c>
      <c r="L162" s="104">
        <f t="shared" si="74"/>
        <v>400</v>
      </c>
      <c r="M162" s="104">
        <f t="shared" si="74"/>
        <v>400</v>
      </c>
      <c r="N162" s="104">
        <f t="shared" si="74"/>
        <v>400</v>
      </c>
      <c r="O162" s="104"/>
      <c r="P162" s="104"/>
      <c r="Q162" s="104">
        <f t="shared" si="74"/>
        <v>400</v>
      </c>
      <c r="R162" s="104">
        <f t="shared" si="74"/>
        <v>400</v>
      </c>
      <c r="S162" s="104">
        <f t="shared" si="74"/>
        <v>400</v>
      </c>
      <c r="T162" s="104">
        <f t="shared" si="74"/>
        <v>400</v>
      </c>
      <c r="U162" s="104">
        <f t="shared" si="74"/>
        <v>400</v>
      </c>
      <c r="V162" s="104"/>
      <c r="W162" s="104"/>
      <c r="X162" s="104">
        <f t="shared" si="74"/>
        <v>400</v>
      </c>
      <c r="Y162" s="104">
        <f t="shared" si="74"/>
        <v>400</v>
      </c>
      <c r="Z162" s="104">
        <f t="shared" si="74"/>
        <v>400</v>
      </c>
      <c r="AA162" s="104">
        <f t="shared" si="74"/>
        <v>400</v>
      </c>
      <c r="AB162" s="104">
        <f t="shared" si="74"/>
        <v>400</v>
      </c>
      <c r="AC162" s="104"/>
      <c r="AD162" s="104"/>
      <c r="AE162" s="104">
        <f t="shared" ref="AE162:AH162" si="75">AE160-AE158</f>
        <v>400</v>
      </c>
      <c r="AF162" s="104">
        <f t="shared" si="75"/>
        <v>400</v>
      </c>
      <c r="AG162" s="104">
        <f t="shared" si="75"/>
        <v>400</v>
      </c>
      <c r="AH162" s="104">
        <f t="shared" si="75"/>
        <v>400</v>
      </c>
      <c r="AI162" s="153">
        <f>SUM(D162:AH162)</f>
        <v>9200</v>
      </c>
    </row>
    <row r="163" spans="1:36" ht="16.5" thickBot="1" x14ac:dyDescent="0.3">
      <c r="A163" s="292"/>
      <c r="B163" s="303" t="s">
        <v>116</v>
      </c>
      <c r="C163" s="304"/>
      <c r="D163" s="104">
        <f>D144+D146+D148+D150+D152+D154</f>
        <v>0</v>
      </c>
      <c r="E163" s="104">
        <f t="shared" ref="E163:G163" si="76">E144+E146+E148+E150+E152+E154</f>
        <v>0</v>
      </c>
      <c r="F163" s="104">
        <f t="shared" si="76"/>
        <v>0</v>
      </c>
      <c r="G163" s="104">
        <f t="shared" si="76"/>
        <v>0</v>
      </c>
      <c r="H163" s="104"/>
      <c r="I163" s="104"/>
      <c r="J163" s="104">
        <f t="shared" ref="J163:AB163" si="77">J144+J146+J148+J150+J152+J154</f>
        <v>0</v>
      </c>
      <c r="K163" s="104">
        <f t="shared" si="77"/>
        <v>0</v>
      </c>
      <c r="L163" s="104">
        <f t="shared" si="77"/>
        <v>0</v>
      </c>
      <c r="M163" s="104">
        <f t="shared" si="77"/>
        <v>0</v>
      </c>
      <c r="N163" s="104">
        <f t="shared" si="77"/>
        <v>0</v>
      </c>
      <c r="O163" s="104"/>
      <c r="P163" s="104"/>
      <c r="Q163" s="104">
        <f t="shared" si="77"/>
        <v>0</v>
      </c>
      <c r="R163" s="104">
        <f t="shared" si="77"/>
        <v>0</v>
      </c>
      <c r="S163" s="104">
        <f t="shared" si="77"/>
        <v>0</v>
      </c>
      <c r="T163" s="104">
        <f t="shared" si="77"/>
        <v>0</v>
      </c>
      <c r="U163" s="104">
        <f t="shared" si="77"/>
        <v>0</v>
      </c>
      <c r="V163" s="104"/>
      <c r="W163" s="104"/>
      <c r="X163" s="104">
        <f t="shared" si="77"/>
        <v>0</v>
      </c>
      <c r="Y163" s="104">
        <f t="shared" si="77"/>
        <v>0</v>
      </c>
      <c r="Z163" s="104">
        <f t="shared" si="77"/>
        <v>0</v>
      </c>
      <c r="AA163" s="104">
        <f t="shared" si="77"/>
        <v>0</v>
      </c>
      <c r="AB163" s="104">
        <f t="shared" si="77"/>
        <v>0</v>
      </c>
      <c r="AC163" s="104"/>
      <c r="AD163" s="104"/>
      <c r="AE163" s="104">
        <f t="shared" ref="AE163:AH163" si="78">AE144+AE146+AE148+AE150+AE152+AE154</f>
        <v>0</v>
      </c>
      <c r="AF163" s="104">
        <f t="shared" si="78"/>
        <v>0</v>
      </c>
      <c r="AG163" s="104">
        <f t="shared" si="78"/>
        <v>0</v>
      </c>
      <c r="AH163" s="104">
        <f t="shared" si="78"/>
        <v>0</v>
      </c>
      <c r="AI163" s="149">
        <f t="shared" si="68"/>
        <v>0</v>
      </c>
    </row>
    <row r="164" spans="1:36" ht="15.75" thickBot="1" x14ac:dyDescent="0.3">
      <c r="A164" s="293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166</v>
      </c>
    </row>
    <row r="165" spans="1:36" ht="16.5" thickBot="1" x14ac:dyDescent="0.3">
      <c r="A165" s="312" t="s">
        <v>154</v>
      </c>
      <c r="B165" s="310" t="s">
        <v>2</v>
      </c>
      <c r="C165" s="31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170</v>
      </c>
    </row>
    <row r="166" spans="1:36" ht="15.75" x14ac:dyDescent="0.25">
      <c r="A166" s="313"/>
      <c r="B166" s="296" t="s">
        <v>3</v>
      </c>
      <c r="C166" s="99" t="s">
        <v>102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36" ht="15.75" x14ac:dyDescent="0.25">
      <c r="A167" s="313"/>
      <c r="B167" s="296"/>
      <c r="C167" s="99" t="s">
        <v>103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36" ht="15.75" x14ac:dyDescent="0.25">
      <c r="A168" s="313"/>
      <c r="B168" s="296"/>
      <c r="C168" s="99" t="s">
        <v>117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 t="shared" ref="AI168:AI186" si="79">SUM(D168:AH168)</f>
        <v>0</v>
      </c>
    </row>
    <row r="169" spans="1:36" ht="15.75" x14ac:dyDescent="0.25">
      <c r="A169" s="313"/>
      <c r="B169" s="296"/>
      <c r="C169" s="99" t="s">
        <v>118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 t="shared" si="79"/>
        <v>0</v>
      </c>
    </row>
    <row r="170" spans="1:36" ht="15.75" x14ac:dyDescent="0.25">
      <c r="A170" s="313"/>
      <c r="B170" s="296"/>
      <c r="C170" s="99" t="s">
        <v>104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 t="shared" si="79"/>
        <v>0</v>
      </c>
    </row>
    <row r="171" spans="1:36" ht="15.75" x14ac:dyDescent="0.25">
      <c r="A171" s="313"/>
      <c r="B171" s="296"/>
      <c r="C171" s="99" t="s">
        <v>105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 t="shared" si="79"/>
        <v>0</v>
      </c>
    </row>
    <row r="172" spans="1:36" ht="15.75" x14ac:dyDescent="0.25">
      <c r="A172" s="313"/>
      <c r="B172" s="296"/>
      <c r="C172" s="99" t="s">
        <v>106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 t="shared" si="79"/>
        <v>0</v>
      </c>
    </row>
    <row r="173" spans="1:36" ht="15.75" x14ac:dyDescent="0.25">
      <c r="A173" s="313"/>
      <c r="B173" s="296"/>
      <c r="C173" s="99" t="s">
        <v>107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 t="shared" si="79"/>
        <v>0</v>
      </c>
    </row>
    <row r="174" spans="1:36" ht="15.75" x14ac:dyDescent="0.25">
      <c r="A174" s="313"/>
      <c r="B174" s="296"/>
      <c r="C174" s="99" t="s">
        <v>108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 t="shared" si="79"/>
        <v>0</v>
      </c>
    </row>
    <row r="175" spans="1:36" ht="15.75" x14ac:dyDescent="0.25">
      <c r="A175" s="313"/>
      <c r="B175" s="296"/>
      <c r="C175" s="99" t="s">
        <v>109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 t="shared" si="79"/>
        <v>0</v>
      </c>
    </row>
    <row r="176" spans="1:36" ht="15.75" x14ac:dyDescent="0.25">
      <c r="A176" s="313"/>
      <c r="B176" s="296"/>
      <c r="C176" s="99" t="s">
        <v>110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 t="shared" si="79"/>
        <v>0</v>
      </c>
    </row>
    <row r="177" spans="1:36" ht="15.75" x14ac:dyDescent="0.25">
      <c r="A177" s="313"/>
      <c r="B177" s="296"/>
      <c r="C177" s="99" t="s">
        <v>111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 t="shared" si="79"/>
        <v>0</v>
      </c>
    </row>
    <row r="178" spans="1:36" ht="15.75" x14ac:dyDescent="0.25">
      <c r="A178" s="313"/>
      <c r="B178" s="296"/>
      <c r="C178" s="99" t="s">
        <v>112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 t="shared" si="79"/>
        <v>0</v>
      </c>
    </row>
    <row r="179" spans="1:36" ht="15.75" x14ac:dyDescent="0.25">
      <c r="A179" s="313"/>
      <c r="B179" s="296"/>
      <c r="C179" s="99" t="s">
        <v>113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 t="shared" si="79"/>
        <v>0</v>
      </c>
    </row>
    <row r="180" spans="1:36" ht="16.5" thickBot="1" x14ac:dyDescent="0.3">
      <c r="A180" s="313"/>
      <c r="B180" s="296"/>
      <c r="C180" s="100" t="s">
        <v>114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 t="shared" si="79"/>
        <v>0</v>
      </c>
    </row>
    <row r="181" spans="1:36" ht="18.75" x14ac:dyDescent="0.25">
      <c r="A181" s="313"/>
      <c r="B181" s="297" t="s">
        <v>72</v>
      </c>
      <c r="C181" s="298"/>
      <c r="D181" s="271">
        <f>SUM(D166:D177,D180)</f>
        <v>0</v>
      </c>
      <c r="E181" s="271">
        <f t="shared" ref="E181:AH181" si="80">SUM(E166:E177,E180)</f>
        <v>0</v>
      </c>
      <c r="F181" s="271">
        <f t="shared" si="80"/>
        <v>0</v>
      </c>
      <c r="G181" s="271">
        <f t="shared" si="80"/>
        <v>0</v>
      </c>
      <c r="H181" s="271">
        <f t="shared" si="80"/>
        <v>0</v>
      </c>
      <c r="I181" s="271">
        <f t="shared" si="80"/>
        <v>0</v>
      </c>
      <c r="J181" s="271">
        <f t="shared" si="80"/>
        <v>0</v>
      </c>
      <c r="K181" s="271">
        <f t="shared" si="80"/>
        <v>0</v>
      </c>
      <c r="L181" s="271">
        <f t="shared" si="80"/>
        <v>0</v>
      </c>
      <c r="M181" s="271">
        <f t="shared" si="80"/>
        <v>0</v>
      </c>
      <c r="N181" s="271">
        <f t="shared" si="80"/>
        <v>0</v>
      </c>
      <c r="O181" s="271">
        <f t="shared" si="80"/>
        <v>0</v>
      </c>
      <c r="P181" s="271">
        <f t="shared" si="80"/>
        <v>0</v>
      </c>
      <c r="Q181" s="271">
        <f t="shared" si="80"/>
        <v>0</v>
      </c>
      <c r="R181" s="271">
        <f t="shared" si="80"/>
        <v>0</v>
      </c>
      <c r="S181" s="271">
        <f t="shared" si="80"/>
        <v>0</v>
      </c>
      <c r="T181" s="271">
        <f t="shared" si="80"/>
        <v>0</v>
      </c>
      <c r="U181" s="271">
        <f t="shared" si="80"/>
        <v>0</v>
      </c>
      <c r="V181" s="271">
        <f t="shared" si="80"/>
        <v>0</v>
      </c>
      <c r="W181" s="271">
        <f t="shared" si="80"/>
        <v>0</v>
      </c>
      <c r="X181" s="271">
        <f t="shared" si="80"/>
        <v>0</v>
      </c>
      <c r="Y181" s="271">
        <f t="shared" si="80"/>
        <v>0</v>
      </c>
      <c r="Z181" s="271">
        <f t="shared" si="80"/>
        <v>0</v>
      </c>
      <c r="AA181" s="271">
        <f t="shared" si="80"/>
        <v>0</v>
      </c>
      <c r="AB181" s="271">
        <f t="shared" si="80"/>
        <v>0</v>
      </c>
      <c r="AC181" s="271">
        <f t="shared" si="80"/>
        <v>0</v>
      </c>
      <c r="AD181" s="271">
        <f t="shared" si="80"/>
        <v>0</v>
      </c>
      <c r="AE181" s="271">
        <f t="shared" si="80"/>
        <v>0</v>
      </c>
      <c r="AF181" s="271">
        <f t="shared" si="80"/>
        <v>0</v>
      </c>
      <c r="AG181" s="271">
        <f t="shared" si="80"/>
        <v>0</v>
      </c>
      <c r="AH181" s="271">
        <f t="shared" si="80"/>
        <v>0</v>
      </c>
      <c r="AI181" s="150">
        <f t="shared" si="79"/>
        <v>0</v>
      </c>
    </row>
    <row r="182" spans="1:36" ht="18.75" x14ac:dyDescent="0.25">
      <c r="A182" s="313"/>
      <c r="B182" s="299" t="s">
        <v>71</v>
      </c>
      <c r="C182" s="300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 t="shared" si="79"/>
        <v>0</v>
      </c>
    </row>
    <row r="183" spans="1:36" ht="18.75" x14ac:dyDescent="0.25">
      <c r="A183" s="313"/>
      <c r="B183" s="301" t="s">
        <v>115</v>
      </c>
      <c r="C183" s="302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 t="shared" si="79"/>
        <v>9200</v>
      </c>
    </row>
    <row r="184" spans="1:36" ht="18.75" x14ac:dyDescent="0.25">
      <c r="A184" s="313"/>
      <c r="B184" s="301" t="s">
        <v>125</v>
      </c>
      <c r="C184" s="302"/>
      <c r="D184" s="104">
        <f>D183-D182</f>
        <v>400</v>
      </c>
      <c r="E184" s="104">
        <f t="shared" ref="E184:G184" si="81">E183-E182</f>
        <v>400</v>
      </c>
      <c r="F184" s="104">
        <f t="shared" si="81"/>
        <v>400</v>
      </c>
      <c r="G184" s="104">
        <f t="shared" si="81"/>
        <v>400</v>
      </c>
      <c r="H184" s="104"/>
      <c r="I184" s="104"/>
      <c r="J184" s="104">
        <f t="shared" ref="J184:AB184" si="82">J183-J182</f>
        <v>400</v>
      </c>
      <c r="K184" s="104">
        <f t="shared" si="82"/>
        <v>400</v>
      </c>
      <c r="L184" s="104">
        <f t="shared" si="82"/>
        <v>400</v>
      </c>
      <c r="M184" s="104">
        <f t="shared" si="82"/>
        <v>400</v>
      </c>
      <c r="N184" s="104">
        <f t="shared" si="82"/>
        <v>400</v>
      </c>
      <c r="O184" s="104"/>
      <c r="P184" s="104"/>
      <c r="Q184" s="104">
        <f t="shared" si="82"/>
        <v>400</v>
      </c>
      <c r="R184" s="104">
        <f t="shared" si="82"/>
        <v>400</v>
      </c>
      <c r="S184" s="104">
        <f t="shared" si="82"/>
        <v>400</v>
      </c>
      <c r="T184" s="104">
        <f t="shared" si="82"/>
        <v>400</v>
      </c>
      <c r="U184" s="104">
        <f t="shared" si="82"/>
        <v>400</v>
      </c>
      <c r="V184" s="104"/>
      <c r="W184" s="104"/>
      <c r="X184" s="104">
        <f t="shared" si="82"/>
        <v>400</v>
      </c>
      <c r="Y184" s="104">
        <f t="shared" si="82"/>
        <v>400</v>
      </c>
      <c r="Z184" s="104">
        <f t="shared" si="82"/>
        <v>400</v>
      </c>
      <c r="AA184" s="104">
        <f t="shared" si="82"/>
        <v>400</v>
      </c>
      <c r="AB184" s="104">
        <f t="shared" si="82"/>
        <v>400</v>
      </c>
      <c r="AC184" s="104"/>
      <c r="AD184" s="104"/>
      <c r="AE184" s="104">
        <f t="shared" ref="AE184:AH184" si="83">AE183-AE182</f>
        <v>400</v>
      </c>
      <c r="AF184" s="104">
        <f t="shared" si="83"/>
        <v>400</v>
      </c>
      <c r="AG184" s="104">
        <f t="shared" si="83"/>
        <v>400</v>
      </c>
      <c r="AH184" s="104">
        <f t="shared" si="83"/>
        <v>400</v>
      </c>
      <c r="AI184" s="153">
        <f t="shared" si="79"/>
        <v>9200</v>
      </c>
    </row>
    <row r="185" spans="1:36" ht="18.75" x14ac:dyDescent="0.25">
      <c r="A185" s="313"/>
      <c r="B185" s="301" t="s">
        <v>197</v>
      </c>
      <c r="C185" s="302"/>
      <c r="D185" s="104">
        <f>D183-D181</f>
        <v>400</v>
      </c>
      <c r="E185" s="104">
        <f t="shared" ref="E185:G185" si="84">E183-E181</f>
        <v>400</v>
      </c>
      <c r="F185" s="104">
        <f t="shared" si="84"/>
        <v>400</v>
      </c>
      <c r="G185" s="104">
        <f t="shared" si="84"/>
        <v>400</v>
      </c>
      <c r="H185" s="104"/>
      <c r="I185" s="104"/>
      <c r="J185" s="104">
        <f t="shared" ref="J185:AB185" si="85">J183-J181</f>
        <v>400</v>
      </c>
      <c r="K185" s="104">
        <f t="shared" si="85"/>
        <v>400</v>
      </c>
      <c r="L185" s="104">
        <f t="shared" si="85"/>
        <v>400</v>
      </c>
      <c r="M185" s="104">
        <f t="shared" si="85"/>
        <v>400</v>
      </c>
      <c r="N185" s="104">
        <f t="shared" si="85"/>
        <v>400</v>
      </c>
      <c r="O185" s="104"/>
      <c r="P185" s="104"/>
      <c r="Q185" s="104">
        <f t="shared" si="85"/>
        <v>400</v>
      </c>
      <c r="R185" s="104">
        <f t="shared" si="85"/>
        <v>400</v>
      </c>
      <c r="S185" s="104">
        <f t="shared" si="85"/>
        <v>400</v>
      </c>
      <c r="T185" s="104">
        <f t="shared" si="85"/>
        <v>400</v>
      </c>
      <c r="U185" s="104">
        <f t="shared" si="85"/>
        <v>400</v>
      </c>
      <c r="V185" s="104"/>
      <c r="W185" s="104"/>
      <c r="X185" s="104">
        <f t="shared" si="85"/>
        <v>400</v>
      </c>
      <c r="Y185" s="104">
        <f t="shared" si="85"/>
        <v>400</v>
      </c>
      <c r="Z185" s="104">
        <f t="shared" si="85"/>
        <v>400</v>
      </c>
      <c r="AA185" s="104">
        <f t="shared" si="85"/>
        <v>400</v>
      </c>
      <c r="AB185" s="104">
        <f t="shared" si="85"/>
        <v>400</v>
      </c>
      <c r="AC185" s="104"/>
      <c r="AD185" s="104"/>
      <c r="AE185" s="104">
        <f t="shared" ref="AE185:AH185" si="86">AE183-AE181</f>
        <v>400</v>
      </c>
      <c r="AF185" s="104">
        <f t="shared" si="86"/>
        <v>400</v>
      </c>
      <c r="AG185" s="104">
        <f t="shared" si="86"/>
        <v>400</v>
      </c>
      <c r="AH185" s="104">
        <f t="shared" si="86"/>
        <v>400</v>
      </c>
      <c r="AI185" s="153">
        <f>SUM(D185:AH185)</f>
        <v>9200</v>
      </c>
    </row>
    <row r="186" spans="1:36" ht="16.5" thickBot="1" x14ac:dyDescent="0.3">
      <c r="A186" s="313"/>
      <c r="B186" s="303" t="s">
        <v>116</v>
      </c>
      <c r="C186" s="304"/>
      <c r="D186" s="104">
        <f>D167+D169+D171+D173+D175+D177</f>
        <v>0</v>
      </c>
      <c r="E186" s="104">
        <f t="shared" ref="E186:G186" si="87">E167+E169+E171+E173+E175+E177</f>
        <v>0</v>
      </c>
      <c r="F186" s="104">
        <f t="shared" si="87"/>
        <v>0</v>
      </c>
      <c r="G186" s="104">
        <f t="shared" si="87"/>
        <v>0</v>
      </c>
      <c r="H186" s="104"/>
      <c r="I186" s="104"/>
      <c r="J186" s="104">
        <f t="shared" ref="J186:AB186" si="88">J167+J169+J171+J173+J175+J177</f>
        <v>0</v>
      </c>
      <c r="K186" s="104">
        <f t="shared" si="88"/>
        <v>0</v>
      </c>
      <c r="L186" s="104">
        <f t="shared" si="88"/>
        <v>0</v>
      </c>
      <c r="M186" s="104">
        <f t="shared" si="88"/>
        <v>0</v>
      </c>
      <c r="N186" s="104">
        <f t="shared" si="88"/>
        <v>0</v>
      </c>
      <c r="O186" s="104"/>
      <c r="P186" s="104"/>
      <c r="Q186" s="104">
        <f t="shared" si="88"/>
        <v>0</v>
      </c>
      <c r="R186" s="104">
        <f t="shared" si="88"/>
        <v>0</v>
      </c>
      <c r="S186" s="104">
        <f t="shared" si="88"/>
        <v>0</v>
      </c>
      <c r="T186" s="104">
        <f t="shared" si="88"/>
        <v>0</v>
      </c>
      <c r="U186" s="104">
        <f t="shared" si="88"/>
        <v>0</v>
      </c>
      <c r="V186" s="104"/>
      <c r="W186" s="104"/>
      <c r="X186" s="104">
        <f t="shared" si="88"/>
        <v>0</v>
      </c>
      <c r="Y186" s="104">
        <f t="shared" si="88"/>
        <v>0</v>
      </c>
      <c r="Z186" s="104">
        <f t="shared" si="88"/>
        <v>0</v>
      </c>
      <c r="AA186" s="104">
        <f t="shared" si="88"/>
        <v>0</v>
      </c>
      <c r="AB186" s="104">
        <f t="shared" si="88"/>
        <v>0</v>
      </c>
      <c r="AC186" s="104"/>
      <c r="AD186" s="104"/>
      <c r="AE186" s="104">
        <f t="shared" ref="AE186:AH186" si="89">AE167+AE169+AE171+AE173+AE175+AE177</f>
        <v>0</v>
      </c>
      <c r="AF186" s="104">
        <f t="shared" si="89"/>
        <v>0</v>
      </c>
      <c r="AG186" s="104">
        <f t="shared" si="89"/>
        <v>0</v>
      </c>
      <c r="AH186" s="104">
        <f t="shared" si="89"/>
        <v>0</v>
      </c>
      <c r="AI186" s="149">
        <f t="shared" si="79"/>
        <v>0</v>
      </c>
    </row>
    <row r="187" spans="1:36" ht="15.75" thickBot="1" x14ac:dyDescent="0.3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166</v>
      </c>
    </row>
    <row r="188" spans="1:36" ht="16.149999999999999" customHeight="1" thickBot="1" x14ac:dyDescent="0.3">
      <c r="A188" s="314" t="s">
        <v>155</v>
      </c>
      <c r="B188" s="310" t="s">
        <v>2</v>
      </c>
      <c r="C188" s="311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36" ht="15.75" x14ac:dyDescent="0.25">
      <c r="A189" s="315"/>
      <c r="B189" s="296" t="s">
        <v>3</v>
      </c>
      <c r="C189" s="99" t="s">
        <v>102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36" ht="15.75" x14ac:dyDescent="0.25">
      <c r="A190" s="315"/>
      <c r="B190" s="296"/>
      <c r="C190" s="99" t="s">
        <v>103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36" ht="15.75" x14ac:dyDescent="0.25">
      <c r="A191" s="315"/>
      <c r="B191" s="296"/>
      <c r="C191" s="99" t="s">
        <v>117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 t="shared" ref="AI191:AI209" si="90">SUM(D191:AH191)</f>
        <v>0</v>
      </c>
    </row>
    <row r="192" spans="1:36" ht="15.75" x14ac:dyDescent="0.25">
      <c r="A192" s="315"/>
      <c r="B192" s="296"/>
      <c r="C192" s="99" t="s">
        <v>118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 t="shared" si="90"/>
        <v>0</v>
      </c>
    </row>
    <row r="193" spans="1:35" ht="15.75" x14ac:dyDescent="0.25">
      <c r="A193" s="315"/>
      <c r="B193" s="296"/>
      <c r="C193" s="99" t="s">
        <v>104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 t="shared" si="90"/>
        <v>0</v>
      </c>
    </row>
    <row r="194" spans="1:35" ht="15.75" x14ac:dyDescent="0.25">
      <c r="A194" s="315"/>
      <c r="B194" s="296"/>
      <c r="C194" s="99" t="s">
        <v>105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 t="shared" si="90"/>
        <v>0</v>
      </c>
    </row>
    <row r="195" spans="1:35" ht="15.75" x14ac:dyDescent="0.25">
      <c r="A195" s="315"/>
      <c r="B195" s="296"/>
      <c r="C195" s="99" t="s">
        <v>106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 t="shared" si="90"/>
        <v>0</v>
      </c>
    </row>
    <row r="196" spans="1:35" ht="15.75" x14ac:dyDescent="0.25">
      <c r="A196" s="315"/>
      <c r="B196" s="296"/>
      <c r="C196" s="99" t="s">
        <v>107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 t="shared" si="90"/>
        <v>0</v>
      </c>
    </row>
    <row r="197" spans="1:35" ht="15.75" x14ac:dyDescent="0.25">
      <c r="A197" s="315"/>
      <c r="B197" s="296"/>
      <c r="C197" s="99" t="s">
        <v>108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 t="shared" si="90"/>
        <v>0</v>
      </c>
    </row>
    <row r="198" spans="1:35" ht="15.75" x14ac:dyDescent="0.25">
      <c r="A198" s="315"/>
      <c r="B198" s="296"/>
      <c r="C198" s="99" t="s">
        <v>109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 t="shared" si="90"/>
        <v>0</v>
      </c>
    </row>
    <row r="199" spans="1:35" ht="15.75" x14ac:dyDescent="0.25">
      <c r="A199" s="315"/>
      <c r="B199" s="296"/>
      <c r="C199" s="99" t="s">
        <v>110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 t="shared" si="90"/>
        <v>0</v>
      </c>
    </row>
    <row r="200" spans="1:35" ht="15.75" x14ac:dyDescent="0.25">
      <c r="A200" s="315"/>
      <c r="B200" s="296"/>
      <c r="C200" s="99" t="s">
        <v>111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 t="shared" si="90"/>
        <v>0</v>
      </c>
    </row>
    <row r="201" spans="1:35" ht="15.75" x14ac:dyDescent="0.25">
      <c r="A201" s="315"/>
      <c r="B201" s="296"/>
      <c r="C201" s="99" t="s">
        <v>112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 t="shared" si="90"/>
        <v>0</v>
      </c>
    </row>
    <row r="202" spans="1:35" ht="15.75" x14ac:dyDescent="0.25">
      <c r="A202" s="315"/>
      <c r="B202" s="296"/>
      <c r="C202" s="99" t="s">
        <v>113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 t="shared" si="90"/>
        <v>0</v>
      </c>
    </row>
    <row r="203" spans="1:35" ht="16.5" thickBot="1" x14ac:dyDescent="0.3">
      <c r="A203" s="315"/>
      <c r="B203" s="296"/>
      <c r="C203" s="100" t="s">
        <v>114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 t="shared" si="90"/>
        <v>0</v>
      </c>
    </row>
    <row r="204" spans="1:35" ht="18.75" x14ac:dyDescent="0.25">
      <c r="A204" s="315"/>
      <c r="B204" s="297" t="s">
        <v>72</v>
      </c>
      <c r="C204" s="298"/>
      <c r="D204" s="271">
        <f>SUM(D189:D200,D203)</f>
        <v>0</v>
      </c>
      <c r="E204" s="271">
        <f t="shared" ref="E204:AH204" si="91">SUM(E189:E200,E203)</f>
        <v>0</v>
      </c>
      <c r="F204" s="271">
        <f t="shared" si="91"/>
        <v>0</v>
      </c>
      <c r="G204" s="271">
        <f t="shared" si="91"/>
        <v>0</v>
      </c>
      <c r="H204" s="271">
        <f t="shared" si="91"/>
        <v>0</v>
      </c>
      <c r="I204" s="271">
        <f t="shared" si="91"/>
        <v>0</v>
      </c>
      <c r="J204" s="271">
        <f t="shared" si="91"/>
        <v>0</v>
      </c>
      <c r="K204" s="271">
        <f t="shared" si="91"/>
        <v>0</v>
      </c>
      <c r="L204" s="271">
        <f t="shared" si="91"/>
        <v>0</v>
      </c>
      <c r="M204" s="271">
        <f t="shared" si="91"/>
        <v>0</v>
      </c>
      <c r="N204" s="271">
        <f t="shared" si="91"/>
        <v>0</v>
      </c>
      <c r="O204" s="271">
        <f t="shared" si="91"/>
        <v>0</v>
      </c>
      <c r="P204" s="271">
        <f t="shared" si="91"/>
        <v>0</v>
      </c>
      <c r="Q204" s="271">
        <f t="shared" si="91"/>
        <v>0</v>
      </c>
      <c r="R204" s="271">
        <f t="shared" si="91"/>
        <v>0</v>
      </c>
      <c r="S204" s="271">
        <f t="shared" si="91"/>
        <v>0</v>
      </c>
      <c r="T204" s="271">
        <f t="shared" si="91"/>
        <v>0</v>
      </c>
      <c r="U204" s="271">
        <f t="shared" si="91"/>
        <v>0</v>
      </c>
      <c r="V204" s="271">
        <f t="shared" si="91"/>
        <v>0</v>
      </c>
      <c r="W204" s="271">
        <f t="shared" si="91"/>
        <v>0</v>
      </c>
      <c r="X204" s="271">
        <f t="shared" si="91"/>
        <v>0</v>
      </c>
      <c r="Y204" s="271">
        <f t="shared" si="91"/>
        <v>0</v>
      </c>
      <c r="Z204" s="271">
        <f t="shared" si="91"/>
        <v>0</v>
      </c>
      <c r="AA204" s="271">
        <f t="shared" si="91"/>
        <v>0</v>
      </c>
      <c r="AB204" s="271">
        <f t="shared" si="91"/>
        <v>0</v>
      </c>
      <c r="AC204" s="271">
        <f t="shared" si="91"/>
        <v>0</v>
      </c>
      <c r="AD204" s="271">
        <f t="shared" si="91"/>
        <v>0</v>
      </c>
      <c r="AE204" s="271">
        <f t="shared" si="91"/>
        <v>0</v>
      </c>
      <c r="AF204" s="271">
        <f t="shared" si="91"/>
        <v>0</v>
      </c>
      <c r="AG204" s="271">
        <f t="shared" si="91"/>
        <v>0</v>
      </c>
      <c r="AH204" s="271">
        <f t="shared" si="91"/>
        <v>0</v>
      </c>
      <c r="AI204" s="150">
        <f t="shared" si="90"/>
        <v>0</v>
      </c>
    </row>
    <row r="205" spans="1:35" ht="18.75" x14ac:dyDescent="0.25">
      <c r="A205" s="315"/>
      <c r="B205" s="299" t="s">
        <v>71</v>
      </c>
      <c r="C205" s="300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 t="shared" si="90"/>
        <v>0</v>
      </c>
    </row>
    <row r="206" spans="1:35" ht="18.75" x14ac:dyDescent="0.25">
      <c r="A206" s="315"/>
      <c r="B206" s="301" t="s">
        <v>115</v>
      </c>
      <c r="C206" s="302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 t="shared" si="90"/>
        <v>9200</v>
      </c>
    </row>
    <row r="207" spans="1:35" ht="18.75" x14ac:dyDescent="0.25">
      <c r="A207" s="315"/>
      <c r="B207" s="301" t="s">
        <v>125</v>
      </c>
      <c r="C207" s="302"/>
      <c r="D207" s="104">
        <f>D206-D205</f>
        <v>400</v>
      </c>
      <c r="E207" s="104">
        <f t="shared" ref="E207:G207" si="92">E206-E205</f>
        <v>400</v>
      </c>
      <c r="F207" s="104">
        <f t="shared" si="92"/>
        <v>400</v>
      </c>
      <c r="G207" s="104">
        <f t="shared" si="92"/>
        <v>400</v>
      </c>
      <c r="H207" s="104"/>
      <c r="I207" s="104"/>
      <c r="J207" s="104">
        <f t="shared" ref="J207:AB207" si="93">J206-J205</f>
        <v>400</v>
      </c>
      <c r="K207" s="104">
        <f t="shared" si="93"/>
        <v>400</v>
      </c>
      <c r="L207" s="104">
        <f t="shared" si="93"/>
        <v>400</v>
      </c>
      <c r="M207" s="104">
        <f t="shared" si="93"/>
        <v>400</v>
      </c>
      <c r="N207" s="104">
        <f t="shared" si="93"/>
        <v>400</v>
      </c>
      <c r="O207" s="104"/>
      <c r="P207" s="104"/>
      <c r="Q207" s="104">
        <f t="shared" si="93"/>
        <v>400</v>
      </c>
      <c r="R207" s="104">
        <f t="shared" si="93"/>
        <v>400</v>
      </c>
      <c r="S207" s="104">
        <f t="shared" si="93"/>
        <v>400</v>
      </c>
      <c r="T207" s="104">
        <f t="shared" si="93"/>
        <v>400</v>
      </c>
      <c r="U207" s="104">
        <f t="shared" si="93"/>
        <v>400</v>
      </c>
      <c r="V207" s="104"/>
      <c r="W207" s="104"/>
      <c r="X207" s="104">
        <f t="shared" si="93"/>
        <v>400</v>
      </c>
      <c r="Y207" s="104">
        <f t="shared" si="93"/>
        <v>400</v>
      </c>
      <c r="Z207" s="104">
        <f t="shared" si="93"/>
        <v>400</v>
      </c>
      <c r="AA207" s="104">
        <f t="shared" si="93"/>
        <v>400</v>
      </c>
      <c r="AB207" s="104">
        <f t="shared" si="93"/>
        <v>400</v>
      </c>
      <c r="AC207" s="104"/>
      <c r="AD207" s="104"/>
      <c r="AE207" s="104">
        <f t="shared" ref="AE207:AH207" si="94">AE206-AE205</f>
        <v>400</v>
      </c>
      <c r="AF207" s="104">
        <f t="shared" si="94"/>
        <v>400</v>
      </c>
      <c r="AG207" s="104">
        <f t="shared" si="94"/>
        <v>400</v>
      </c>
      <c r="AH207" s="104">
        <f t="shared" si="94"/>
        <v>400</v>
      </c>
      <c r="AI207" s="153">
        <f t="shared" si="90"/>
        <v>9200</v>
      </c>
    </row>
    <row r="208" spans="1:35" ht="18.75" x14ac:dyDescent="0.25">
      <c r="A208" s="315"/>
      <c r="B208" s="301" t="s">
        <v>197</v>
      </c>
      <c r="C208" s="302"/>
      <c r="D208" s="104">
        <f>D206-D204</f>
        <v>400</v>
      </c>
      <c r="E208" s="104">
        <f t="shared" ref="E208:G208" si="95">E206-E204</f>
        <v>400</v>
      </c>
      <c r="F208" s="104">
        <f t="shared" si="95"/>
        <v>400</v>
      </c>
      <c r="G208" s="104">
        <f t="shared" si="95"/>
        <v>400</v>
      </c>
      <c r="H208" s="104"/>
      <c r="I208" s="104"/>
      <c r="J208" s="104">
        <f t="shared" ref="J208:AB208" si="96">J206-J204</f>
        <v>400</v>
      </c>
      <c r="K208" s="104">
        <f t="shared" si="96"/>
        <v>400</v>
      </c>
      <c r="L208" s="104">
        <f t="shared" si="96"/>
        <v>400</v>
      </c>
      <c r="M208" s="104">
        <f t="shared" si="96"/>
        <v>400</v>
      </c>
      <c r="N208" s="104">
        <f t="shared" si="96"/>
        <v>400</v>
      </c>
      <c r="O208" s="104"/>
      <c r="P208" s="104"/>
      <c r="Q208" s="104">
        <f t="shared" si="96"/>
        <v>400</v>
      </c>
      <c r="R208" s="104">
        <f t="shared" si="96"/>
        <v>400</v>
      </c>
      <c r="S208" s="104">
        <f t="shared" si="96"/>
        <v>400</v>
      </c>
      <c r="T208" s="104">
        <f t="shared" si="96"/>
        <v>400</v>
      </c>
      <c r="U208" s="104">
        <f t="shared" si="96"/>
        <v>400</v>
      </c>
      <c r="V208" s="104"/>
      <c r="W208" s="104"/>
      <c r="X208" s="104">
        <f t="shared" si="96"/>
        <v>400</v>
      </c>
      <c r="Y208" s="104">
        <f t="shared" si="96"/>
        <v>400</v>
      </c>
      <c r="Z208" s="104">
        <f t="shared" si="96"/>
        <v>400</v>
      </c>
      <c r="AA208" s="104">
        <f t="shared" si="96"/>
        <v>400</v>
      </c>
      <c r="AB208" s="104">
        <f t="shared" si="96"/>
        <v>400</v>
      </c>
      <c r="AC208" s="104"/>
      <c r="AD208" s="104"/>
      <c r="AE208" s="104">
        <f t="shared" ref="AE208:AH208" si="97">AE206-AE204</f>
        <v>400</v>
      </c>
      <c r="AF208" s="104">
        <f t="shared" si="97"/>
        <v>400</v>
      </c>
      <c r="AG208" s="104">
        <f t="shared" si="97"/>
        <v>400</v>
      </c>
      <c r="AH208" s="104">
        <f t="shared" si="97"/>
        <v>400</v>
      </c>
      <c r="AI208" s="153">
        <f>SUM(D208:AH208)</f>
        <v>9200</v>
      </c>
    </row>
    <row r="209" spans="1:36" ht="16.5" thickBot="1" x14ac:dyDescent="0.3">
      <c r="A209" s="315"/>
      <c r="B209" s="303" t="s">
        <v>116</v>
      </c>
      <c r="C209" s="304"/>
      <c r="D209" s="104">
        <f>D190+D192+D194+D196+D198+D200</f>
        <v>0</v>
      </c>
      <c r="E209" s="104">
        <f t="shared" ref="E209:G209" si="98">E190+E192+E194+E196+E198+E200</f>
        <v>0</v>
      </c>
      <c r="F209" s="104">
        <f t="shared" si="98"/>
        <v>0</v>
      </c>
      <c r="G209" s="104">
        <f t="shared" si="98"/>
        <v>0</v>
      </c>
      <c r="H209" s="104"/>
      <c r="I209" s="104"/>
      <c r="J209" s="104">
        <f t="shared" ref="J209:AB209" si="99">J190+J192+J194+J196+J198+J200</f>
        <v>0</v>
      </c>
      <c r="K209" s="104">
        <f t="shared" si="99"/>
        <v>0</v>
      </c>
      <c r="L209" s="104">
        <f t="shared" si="99"/>
        <v>0</v>
      </c>
      <c r="M209" s="104">
        <f t="shared" si="99"/>
        <v>0</v>
      </c>
      <c r="N209" s="104">
        <f t="shared" si="99"/>
        <v>0</v>
      </c>
      <c r="O209" s="104"/>
      <c r="P209" s="104"/>
      <c r="Q209" s="104">
        <f t="shared" si="99"/>
        <v>0</v>
      </c>
      <c r="R209" s="104">
        <f t="shared" si="99"/>
        <v>0</v>
      </c>
      <c r="S209" s="104">
        <f t="shared" si="99"/>
        <v>0</v>
      </c>
      <c r="T209" s="104">
        <f t="shared" si="99"/>
        <v>0</v>
      </c>
      <c r="U209" s="104">
        <f t="shared" si="99"/>
        <v>0</v>
      </c>
      <c r="V209" s="104"/>
      <c r="W209" s="104"/>
      <c r="X209" s="104">
        <f t="shared" si="99"/>
        <v>0</v>
      </c>
      <c r="Y209" s="104">
        <f t="shared" si="99"/>
        <v>0</v>
      </c>
      <c r="Z209" s="104">
        <f t="shared" si="99"/>
        <v>0</v>
      </c>
      <c r="AA209" s="104">
        <f t="shared" si="99"/>
        <v>0</v>
      </c>
      <c r="AB209" s="104">
        <f t="shared" si="99"/>
        <v>0</v>
      </c>
      <c r="AC209" s="104"/>
      <c r="AD209" s="104"/>
      <c r="AE209" s="104">
        <f t="shared" ref="AE209:AH209" si="100">AE190+AE192+AE194+AE196+AE198+AE200</f>
        <v>0</v>
      </c>
      <c r="AF209" s="104">
        <f t="shared" si="100"/>
        <v>0</v>
      </c>
      <c r="AG209" s="104">
        <f t="shared" si="100"/>
        <v>0</v>
      </c>
      <c r="AH209" s="104">
        <f t="shared" si="100"/>
        <v>0</v>
      </c>
      <c r="AI209" s="149">
        <f t="shared" si="90"/>
        <v>0</v>
      </c>
    </row>
    <row r="210" spans="1:36" ht="15.75" thickBot="1" x14ac:dyDescent="0.3">
      <c r="A210" s="316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166</v>
      </c>
    </row>
    <row r="211" spans="1:36" ht="16.5" thickBot="1" x14ac:dyDescent="0.3">
      <c r="A211" s="314" t="s">
        <v>156</v>
      </c>
      <c r="B211" s="310" t="s">
        <v>2</v>
      </c>
      <c r="C211" s="311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36" ht="15.75" x14ac:dyDescent="0.25">
      <c r="A212" s="315"/>
      <c r="B212" s="296" t="s">
        <v>3</v>
      </c>
      <c r="C212" s="99" t="s">
        <v>102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36" ht="15.75" x14ac:dyDescent="0.25">
      <c r="A213" s="315"/>
      <c r="B213" s="296"/>
      <c r="C213" s="99" t="s">
        <v>103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36" ht="15.75" x14ac:dyDescent="0.25">
      <c r="A214" s="315"/>
      <c r="B214" s="296"/>
      <c r="C214" s="99" t="s">
        <v>117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 t="shared" ref="AI214:AI232" si="101">SUM(D214:AH214)</f>
        <v>0</v>
      </c>
    </row>
    <row r="215" spans="1:36" ht="15.75" x14ac:dyDescent="0.25">
      <c r="A215" s="315"/>
      <c r="B215" s="296"/>
      <c r="C215" s="99" t="s">
        <v>118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 t="shared" si="101"/>
        <v>0</v>
      </c>
    </row>
    <row r="216" spans="1:36" ht="15.75" x14ac:dyDescent="0.25">
      <c r="A216" s="315"/>
      <c r="B216" s="296"/>
      <c r="C216" s="99" t="s">
        <v>104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 t="shared" si="101"/>
        <v>0</v>
      </c>
    </row>
    <row r="217" spans="1:36" ht="15.75" x14ac:dyDescent="0.25">
      <c r="A217" s="315"/>
      <c r="B217" s="296"/>
      <c r="C217" s="99" t="s">
        <v>105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 t="shared" si="101"/>
        <v>0</v>
      </c>
    </row>
    <row r="218" spans="1:36" ht="15.75" x14ac:dyDescent="0.25">
      <c r="A218" s="315"/>
      <c r="B218" s="296"/>
      <c r="C218" s="99" t="s">
        <v>106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 t="shared" si="101"/>
        <v>0</v>
      </c>
    </row>
    <row r="219" spans="1:36" ht="15.75" x14ac:dyDescent="0.25">
      <c r="A219" s="315"/>
      <c r="B219" s="296"/>
      <c r="C219" s="99" t="s">
        <v>107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 t="shared" si="101"/>
        <v>0</v>
      </c>
    </row>
    <row r="220" spans="1:36" ht="15.75" x14ac:dyDescent="0.25">
      <c r="A220" s="315"/>
      <c r="B220" s="296"/>
      <c r="C220" s="99" t="s">
        <v>108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 t="shared" si="101"/>
        <v>0</v>
      </c>
    </row>
    <row r="221" spans="1:36" ht="15.75" x14ac:dyDescent="0.25">
      <c r="A221" s="315"/>
      <c r="B221" s="296"/>
      <c r="C221" s="99" t="s">
        <v>109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 t="shared" si="101"/>
        <v>0</v>
      </c>
    </row>
    <row r="222" spans="1:36" ht="15.75" x14ac:dyDescent="0.25">
      <c r="A222" s="315"/>
      <c r="B222" s="296"/>
      <c r="C222" s="99" t="s">
        <v>110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 t="shared" si="101"/>
        <v>0</v>
      </c>
    </row>
    <row r="223" spans="1:36" ht="15.75" x14ac:dyDescent="0.25">
      <c r="A223" s="315"/>
      <c r="B223" s="296"/>
      <c r="C223" s="99" t="s">
        <v>111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 t="shared" si="101"/>
        <v>0</v>
      </c>
    </row>
    <row r="224" spans="1:36" ht="15.75" x14ac:dyDescent="0.25">
      <c r="A224" s="315"/>
      <c r="B224" s="296"/>
      <c r="C224" s="99" t="s">
        <v>112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 t="shared" si="101"/>
        <v>0</v>
      </c>
    </row>
    <row r="225" spans="1:36" ht="15.75" x14ac:dyDescent="0.25">
      <c r="A225" s="315"/>
      <c r="B225" s="296"/>
      <c r="C225" s="99" t="s">
        <v>113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 t="shared" si="101"/>
        <v>0</v>
      </c>
    </row>
    <row r="226" spans="1:36" ht="16.5" thickBot="1" x14ac:dyDescent="0.3">
      <c r="A226" s="315"/>
      <c r="B226" s="296"/>
      <c r="C226" s="100" t="s">
        <v>114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 t="shared" si="101"/>
        <v>0</v>
      </c>
    </row>
    <row r="227" spans="1:36" ht="18.75" x14ac:dyDescent="0.25">
      <c r="A227" s="315"/>
      <c r="B227" s="297" t="s">
        <v>72</v>
      </c>
      <c r="C227" s="298"/>
      <c r="D227" s="271">
        <f>SUM(D212:D223,D226)</f>
        <v>0</v>
      </c>
      <c r="E227" s="271">
        <f t="shared" ref="E227:AH227" si="102">SUM(E212:E223,E226)</f>
        <v>0</v>
      </c>
      <c r="F227" s="271">
        <f t="shared" si="102"/>
        <v>0</v>
      </c>
      <c r="G227" s="271">
        <f t="shared" si="102"/>
        <v>0</v>
      </c>
      <c r="H227" s="271">
        <f t="shared" si="102"/>
        <v>0</v>
      </c>
      <c r="I227" s="271">
        <f t="shared" si="102"/>
        <v>0</v>
      </c>
      <c r="J227" s="271">
        <f t="shared" si="102"/>
        <v>0</v>
      </c>
      <c r="K227" s="271">
        <f t="shared" si="102"/>
        <v>0</v>
      </c>
      <c r="L227" s="271">
        <f t="shared" si="102"/>
        <v>0</v>
      </c>
      <c r="M227" s="271">
        <f t="shared" si="102"/>
        <v>0</v>
      </c>
      <c r="N227" s="271">
        <f t="shared" si="102"/>
        <v>0</v>
      </c>
      <c r="O227" s="271">
        <f t="shared" si="102"/>
        <v>0</v>
      </c>
      <c r="P227" s="271">
        <f t="shared" si="102"/>
        <v>0</v>
      </c>
      <c r="Q227" s="271">
        <f t="shared" si="102"/>
        <v>0</v>
      </c>
      <c r="R227" s="271">
        <f t="shared" si="102"/>
        <v>0</v>
      </c>
      <c r="S227" s="271">
        <f t="shared" si="102"/>
        <v>0</v>
      </c>
      <c r="T227" s="271">
        <f t="shared" si="102"/>
        <v>0</v>
      </c>
      <c r="U227" s="271">
        <f t="shared" si="102"/>
        <v>0</v>
      </c>
      <c r="V227" s="271">
        <f t="shared" si="102"/>
        <v>0</v>
      </c>
      <c r="W227" s="271">
        <f t="shared" si="102"/>
        <v>0</v>
      </c>
      <c r="X227" s="271">
        <f t="shared" si="102"/>
        <v>0</v>
      </c>
      <c r="Y227" s="271">
        <f t="shared" si="102"/>
        <v>0</v>
      </c>
      <c r="Z227" s="271">
        <f t="shared" si="102"/>
        <v>0</v>
      </c>
      <c r="AA227" s="271">
        <f t="shared" si="102"/>
        <v>0</v>
      </c>
      <c r="AB227" s="271">
        <f t="shared" si="102"/>
        <v>0</v>
      </c>
      <c r="AC227" s="271">
        <f t="shared" si="102"/>
        <v>0</v>
      </c>
      <c r="AD227" s="271">
        <f t="shared" si="102"/>
        <v>0</v>
      </c>
      <c r="AE227" s="271">
        <f t="shared" si="102"/>
        <v>0</v>
      </c>
      <c r="AF227" s="271">
        <f t="shared" si="102"/>
        <v>0</v>
      </c>
      <c r="AG227" s="271">
        <f t="shared" si="102"/>
        <v>0</v>
      </c>
      <c r="AH227" s="271">
        <f t="shared" si="102"/>
        <v>0</v>
      </c>
      <c r="AI227" s="150">
        <f t="shared" si="101"/>
        <v>0</v>
      </c>
    </row>
    <row r="228" spans="1:36" ht="18.75" x14ac:dyDescent="0.25">
      <c r="A228" s="315"/>
      <c r="B228" s="299" t="s">
        <v>71</v>
      </c>
      <c r="C228" s="300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 t="shared" si="101"/>
        <v>0</v>
      </c>
    </row>
    <row r="229" spans="1:36" ht="18.75" x14ac:dyDescent="0.25">
      <c r="A229" s="315"/>
      <c r="B229" s="301" t="s">
        <v>115</v>
      </c>
      <c r="C229" s="302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 t="shared" si="101"/>
        <v>9200</v>
      </c>
    </row>
    <row r="230" spans="1:36" ht="18.75" x14ac:dyDescent="0.25">
      <c r="A230" s="315"/>
      <c r="B230" s="301" t="s">
        <v>125</v>
      </c>
      <c r="C230" s="302"/>
      <c r="D230" s="104">
        <f>D229-D228</f>
        <v>400</v>
      </c>
      <c r="E230" s="104">
        <f t="shared" ref="E230:G230" si="103">E229-E228</f>
        <v>400</v>
      </c>
      <c r="F230" s="104">
        <f t="shared" si="103"/>
        <v>400</v>
      </c>
      <c r="G230" s="104">
        <f t="shared" si="103"/>
        <v>400</v>
      </c>
      <c r="H230" s="104"/>
      <c r="I230" s="104"/>
      <c r="J230" s="104">
        <f t="shared" ref="J230:AB230" si="104">J229-J228</f>
        <v>400</v>
      </c>
      <c r="K230" s="104">
        <f t="shared" si="104"/>
        <v>400</v>
      </c>
      <c r="L230" s="104">
        <f t="shared" si="104"/>
        <v>400</v>
      </c>
      <c r="M230" s="104">
        <f t="shared" si="104"/>
        <v>400</v>
      </c>
      <c r="N230" s="104">
        <f t="shared" si="104"/>
        <v>400</v>
      </c>
      <c r="O230" s="104"/>
      <c r="P230" s="104"/>
      <c r="Q230" s="104">
        <f t="shared" si="104"/>
        <v>400</v>
      </c>
      <c r="R230" s="104">
        <f t="shared" si="104"/>
        <v>400</v>
      </c>
      <c r="S230" s="104">
        <f t="shared" si="104"/>
        <v>400</v>
      </c>
      <c r="T230" s="104">
        <f t="shared" si="104"/>
        <v>400</v>
      </c>
      <c r="U230" s="104">
        <f t="shared" si="104"/>
        <v>400</v>
      </c>
      <c r="V230" s="104"/>
      <c r="W230" s="104"/>
      <c r="X230" s="104">
        <f t="shared" si="104"/>
        <v>400</v>
      </c>
      <c r="Y230" s="104">
        <f t="shared" si="104"/>
        <v>400</v>
      </c>
      <c r="Z230" s="104">
        <f t="shared" si="104"/>
        <v>400</v>
      </c>
      <c r="AA230" s="104">
        <f t="shared" si="104"/>
        <v>400</v>
      </c>
      <c r="AB230" s="104">
        <f t="shared" si="104"/>
        <v>400</v>
      </c>
      <c r="AC230" s="104"/>
      <c r="AD230" s="104"/>
      <c r="AE230" s="104">
        <f t="shared" ref="AE230:AH230" si="105">AE229-AE228</f>
        <v>400</v>
      </c>
      <c r="AF230" s="104">
        <f t="shared" si="105"/>
        <v>400</v>
      </c>
      <c r="AG230" s="104">
        <f t="shared" si="105"/>
        <v>400</v>
      </c>
      <c r="AH230" s="104">
        <f t="shared" si="105"/>
        <v>400</v>
      </c>
      <c r="AI230" s="153">
        <f t="shared" si="101"/>
        <v>9200</v>
      </c>
    </row>
    <row r="231" spans="1:36" ht="18.75" x14ac:dyDescent="0.25">
      <c r="A231" s="315"/>
      <c r="B231" s="301" t="s">
        <v>197</v>
      </c>
      <c r="C231" s="302"/>
      <c r="D231" s="104">
        <f t="shared" ref="D231:F231" si="106">D229-D227</f>
        <v>400</v>
      </c>
      <c r="E231" s="104">
        <f t="shared" si="106"/>
        <v>400</v>
      </c>
      <c r="F231" s="104">
        <f t="shared" si="106"/>
        <v>400</v>
      </c>
      <c r="G231" s="104">
        <f t="shared" ref="G231:AB231" si="107">G229-G227</f>
        <v>400</v>
      </c>
      <c r="H231" s="104"/>
      <c r="I231" s="104"/>
      <c r="J231" s="104">
        <f t="shared" si="107"/>
        <v>400</v>
      </c>
      <c r="K231" s="104">
        <f t="shared" si="107"/>
        <v>400</v>
      </c>
      <c r="L231" s="104">
        <f t="shared" si="107"/>
        <v>400</v>
      </c>
      <c r="M231" s="104">
        <f t="shared" si="107"/>
        <v>400</v>
      </c>
      <c r="N231" s="104">
        <f t="shared" si="107"/>
        <v>400</v>
      </c>
      <c r="O231" s="104"/>
      <c r="P231" s="104"/>
      <c r="Q231" s="104">
        <f t="shared" si="107"/>
        <v>400</v>
      </c>
      <c r="R231" s="104">
        <f t="shared" si="107"/>
        <v>400</v>
      </c>
      <c r="S231" s="104">
        <f t="shared" si="107"/>
        <v>400</v>
      </c>
      <c r="T231" s="104">
        <f t="shared" si="107"/>
        <v>400</v>
      </c>
      <c r="U231" s="104">
        <f t="shared" si="107"/>
        <v>400</v>
      </c>
      <c r="V231" s="104"/>
      <c r="W231" s="104"/>
      <c r="X231" s="104">
        <f t="shared" si="107"/>
        <v>400</v>
      </c>
      <c r="Y231" s="104">
        <f t="shared" si="107"/>
        <v>400</v>
      </c>
      <c r="Z231" s="104">
        <f t="shared" si="107"/>
        <v>400</v>
      </c>
      <c r="AA231" s="104">
        <f t="shared" si="107"/>
        <v>400</v>
      </c>
      <c r="AB231" s="104">
        <f t="shared" si="107"/>
        <v>400</v>
      </c>
      <c r="AC231" s="104"/>
      <c r="AD231" s="104"/>
      <c r="AE231" s="104">
        <f t="shared" ref="AE231:AH231" si="108">AE229-AE227</f>
        <v>400</v>
      </c>
      <c r="AF231" s="104">
        <f t="shared" si="108"/>
        <v>400</v>
      </c>
      <c r="AG231" s="104">
        <f t="shared" si="108"/>
        <v>400</v>
      </c>
      <c r="AH231" s="104">
        <f t="shared" si="108"/>
        <v>400</v>
      </c>
      <c r="AI231" s="153">
        <f>SUM(D231:AH231)</f>
        <v>9200</v>
      </c>
    </row>
    <row r="232" spans="1:36" ht="16.5" thickBot="1" x14ac:dyDescent="0.3">
      <c r="A232" s="315"/>
      <c r="B232" s="303" t="s">
        <v>116</v>
      </c>
      <c r="C232" s="304"/>
      <c r="D232" s="104">
        <f>D213+D215+D217+D219+D221+D223</f>
        <v>0</v>
      </c>
      <c r="E232" s="104">
        <f t="shared" ref="E232:G232" si="109">E213+E215+E217+E219+E221+E223</f>
        <v>0</v>
      </c>
      <c r="F232" s="104">
        <f t="shared" si="109"/>
        <v>0</v>
      </c>
      <c r="G232" s="104">
        <f t="shared" si="109"/>
        <v>0</v>
      </c>
      <c r="H232" s="104"/>
      <c r="I232" s="104"/>
      <c r="J232" s="104">
        <f t="shared" ref="J232:AB232" si="110">J213+J215+J217+J219+J221+J223</f>
        <v>0</v>
      </c>
      <c r="K232" s="104">
        <f t="shared" si="110"/>
        <v>0</v>
      </c>
      <c r="L232" s="104">
        <f t="shared" si="110"/>
        <v>0</v>
      </c>
      <c r="M232" s="104">
        <f t="shared" si="110"/>
        <v>0</v>
      </c>
      <c r="N232" s="104">
        <f t="shared" si="110"/>
        <v>0</v>
      </c>
      <c r="O232" s="104"/>
      <c r="P232" s="104"/>
      <c r="Q232" s="104">
        <f t="shared" si="110"/>
        <v>0</v>
      </c>
      <c r="R232" s="104">
        <f t="shared" si="110"/>
        <v>0</v>
      </c>
      <c r="S232" s="104">
        <f t="shared" si="110"/>
        <v>0</v>
      </c>
      <c r="T232" s="104">
        <f t="shared" si="110"/>
        <v>0</v>
      </c>
      <c r="U232" s="104">
        <f t="shared" si="110"/>
        <v>0</v>
      </c>
      <c r="V232" s="104"/>
      <c r="W232" s="104"/>
      <c r="X232" s="104">
        <f t="shared" si="110"/>
        <v>0</v>
      </c>
      <c r="Y232" s="104">
        <f t="shared" si="110"/>
        <v>0</v>
      </c>
      <c r="Z232" s="104">
        <f t="shared" si="110"/>
        <v>0</v>
      </c>
      <c r="AA232" s="104">
        <f t="shared" si="110"/>
        <v>0</v>
      </c>
      <c r="AB232" s="104">
        <f t="shared" si="110"/>
        <v>0</v>
      </c>
      <c r="AC232" s="104"/>
      <c r="AD232" s="104"/>
      <c r="AE232" s="104">
        <f t="shared" ref="AE232:AH232" si="111">AE213+AE215+AE217+AE219+AE221+AE223</f>
        <v>0</v>
      </c>
      <c r="AF232" s="104">
        <f t="shared" si="111"/>
        <v>0</v>
      </c>
      <c r="AG232" s="104">
        <f t="shared" si="111"/>
        <v>0</v>
      </c>
      <c r="AH232" s="104">
        <f t="shared" si="111"/>
        <v>0</v>
      </c>
      <c r="AI232" s="149">
        <f t="shared" si="101"/>
        <v>0</v>
      </c>
    </row>
    <row r="233" spans="1:36" ht="15.75" thickBot="1" x14ac:dyDescent="0.3">
      <c r="A233" s="316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166</v>
      </c>
    </row>
    <row r="234" spans="1:36" ht="16.5" thickBot="1" x14ac:dyDescent="0.3">
      <c r="A234" s="314" t="s">
        <v>157</v>
      </c>
      <c r="B234" s="310" t="s">
        <v>2</v>
      </c>
      <c r="C234" s="311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36" ht="15.75" x14ac:dyDescent="0.25">
      <c r="A235" s="315"/>
      <c r="B235" s="296" t="s">
        <v>3</v>
      </c>
      <c r="C235" s="99" t="s">
        <v>102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36" ht="15.75" x14ac:dyDescent="0.25">
      <c r="A236" s="315"/>
      <c r="B236" s="296"/>
      <c r="C236" s="99" t="s">
        <v>103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36" ht="15.75" x14ac:dyDescent="0.25">
      <c r="A237" s="315"/>
      <c r="B237" s="296"/>
      <c r="C237" s="99" t="s">
        <v>117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 t="shared" ref="AI237:AI255" si="112">SUM(D237:AH237)</f>
        <v>0</v>
      </c>
    </row>
    <row r="238" spans="1:36" ht="15.75" x14ac:dyDescent="0.25">
      <c r="A238" s="315"/>
      <c r="B238" s="296"/>
      <c r="C238" s="99" t="s">
        <v>118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 t="shared" si="112"/>
        <v>0</v>
      </c>
    </row>
    <row r="239" spans="1:36" ht="15.75" x14ac:dyDescent="0.25">
      <c r="A239" s="315"/>
      <c r="B239" s="296"/>
      <c r="C239" s="99" t="s">
        <v>104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 t="shared" si="112"/>
        <v>0</v>
      </c>
    </row>
    <row r="240" spans="1:36" ht="15.75" x14ac:dyDescent="0.25">
      <c r="A240" s="315"/>
      <c r="B240" s="296"/>
      <c r="C240" s="99" t="s">
        <v>105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 t="shared" si="112"/>
        <v>0</v>
      </c>
    </row>
    <row r="241" spans="1:36" ht="15.75" x14ac:dyDescent="0.25">
      <c r="A241" s="315"/>
      <c r="B241" s="296"/>
      <c r="C241" s="99" t="s">
        <v>106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 t="shared" si="112"/>
        <v>0</v>
      </c>
    </row>
    <row r="242" spans="1:36" ht="15.75" x14ac:dyDescent="0.25">
      <c r="A242" s="315"/>
      <c r="B242" s="296"/>
      <c r="C242" s="99" t="s">
        <v>107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 t="shared" si="112"/>
        <v>0</v>
      </c>
    </row>
    <row r="243" spans="1:36" ht="15.75" x14ac:dyDescent="0.25">
      <c r="A243" s="315"/>
      <c r="B243" s="296"/>
      <c r="C243" s="99" t="s">
        <v>108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 t="shared" si="112"/>
        <v>0</v>
      </c>
    </row>
    <row r="244" spans="1:36" ht="15.75" x14ac:dyDescent="0.25">
      <c r="A244" s="315"/>
      <c r="B244" s="296"/>
      <c r="C244" s="99" t="s">
        <v>109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 t="shared" si="112"/>
        <v>0</v>
      </c>
    </row>
    <row r="245" spans="1:36" ht="15.75" x14ac:dyDescent="0.25">
      <c r="A245" s="315"/>
      <c r="B245" s="296"/>
      <c r="C245" s="99" t="s">
        <v>110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 t="shared" si="112"/>
        <v>0</v>
      </c>
    </row>
    <row r="246" spans="1:36" ht="15.75" x14ac:dyDescent="0.25">
      <c r="A246" s="315"/>
      <c r="B246" s="296"/>
      <c r="C246" s="99" t="s">
        <v>111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 t="shared" si="112"/>
        <v>0</v>
      </c>
    </row>
    <row r="247" spans="1:36" ht="15.75" x14ac:dyDescent="0.25">
      <c r="A247" s="315"/>
      <c r="B247" s="296"/>
      <c r="C247" s="99" t="s">
        <v>112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 t="shared" si="112"/>
        <v>0</v>
      </c>
    </row>
    <row r="248" spans="1:36" ht="15.75" x14ac:dyDescent="0.25">
      <c r="A248" s="315"/>
      <c r="B248" s="296"/>
      <c r="C248" s="99" t="s">
        <v>113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 t="shared" si="112"/>
        <v>0</v>
      </c>
    </row>
    <row r="249" spans="1:36" ht="16.5" thickBot="1" x14ac:dyDescent="0.3">
      <c r="A249" s="315"/>
      <c r="B249" s="296"/>
      <c r="C249" s="100" t="s">
        <v>114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 t="shared" si="112"/>
        <v>0</v>
      </c>
    </row>
    <row r="250" spans="1:36" ht="18.75" x14ac:dyDescent="0.25">
      <c r="A250" s="315"/>
      <c r="B250" s="297" t="s">
        <v>72</v>
      </c>
      <c r="C250" s="298"/>
      <c r="D250" s="271">
        <f>SUM(D235:D246,D249)</f>
        <v>0</v>
      </c>
      <c r="E250" s="271">
        <f t="shared" ref="E250:AH250" si="113">SUM(E235:E246,E249)</f>
        <v>0</v>
      </c>
      <c r="F250" s="271">
        <f t="shared" si="113"/>
        <v>0</v>
      </c>
      <c r="G250" s="271">
        <f t="shared" si="113"/>
        <v>0</v>
      </c>
      <c r="H250" s="271">
        <f t="shared" si="113"/>
        <v>0</v>
      </c>
      <c r="I250" s="271">
        <f t="shared" si="113"/>
        <v>0</v>
      </c>
      <c r="J250" s="271">
        <f t="shared" si="113"/>
        <v>0</v>
      </c>
      <c r="K250" s="271">
        <f t="shared" si="113"/>
        <v>0</v>
      </c>
      <c r="L250" s="271">
        <f t="shared" si="113"/>
        <v>0</v>
      </c>
      <c r="M250" s="271">
        <f t="shared" si="113"/>
        <v>0</v>
      </c>
      <c r="N250" s="271">
        <f t="shared" si="113"/>
        <v>0</v>
      </c>
      <c r="O250" s="271">
        <f t="shared" si="113"/>
        <v>0</v>
      </c>
      <c r="P250" s="271">
        <f t="shared" si="113"/>
        <v>0</v>
      </c>
      <c r="Q250" s="271">
        <f t="shared" si="113"/>
        <v>0</v>
      </c>
      <c r="R250" s="271">
        <f t="shared" si="113"/>
        <v>0</v>
      </c>
      <c r="S250" s="271">
        <f t="shared" si="113"/>
        <v>0</v>
      </c>
      <c r="T250" s="271">
        <f t="shared" si="113"/>
        <v>0</v>
      </c>
      <c r="U250" s="271">
        <f t="shared" si="113"/>
        <v>0</v>
      </c>
      <c r="V250" s="271">
        <f t="shared" si="113"/>
        <v>0</v>
      </c>
      <c r="W250" s="271">
        <f t="shared" si="113"/>
        <v>0</v>
      </c>
      <c r="X250" s="271">
        <f t="shared" si="113"/>
        <v>0</v>
      </c>
      <c r="Y250" s="271">
        <f t="shared" si="113"/>
        <v>0</v>
      </c>
      <c r="Z250" s="271">
        <f t="shared" si="113"/>
        <v>0</v>
      </c>
      <c r="AA250" s="271">
        <f t="shared" si="113"/>
        <v>0</v>
      </c>
      <c r="AB250" s="271">
        <f t="shared" si="113"/>
        <v>0</v>
      </c>
      <c r="AC250" s="271">
        <f t="shared" si="113"/>
        <v>0</v>
      </c>
      <c r="AD250" s="271">
        <f t="shared" si="113"/>
        <v>0</v>
      </c>
      <c r="AE250" s="271">
        <f t="shared" si="113"/>
        <v>0</v>
      </c>
      <c r="AF250" s="271">
        <f t="shared" si="113"/>
        <v>0</v>
      </c>
      <c r="AG250" s="271">
        <f t="shared" si="113"/>
        <v>0</v>
      </c>
      <c r="AH250" s="271">
        <f t="shared" si="113"/>
        <v>0</v>
      </c>
      <c r="AI250" s="150">
        <f t="shared" si="112"/>
        <v>0</v>
      </c>
    </row>
    <row r="251" spans="1:36" ht="18.75" x14ac:dyDescent="0.25">
      <c r="A251" s="315"/>
      <c r="B251" s="299" t="s">
        <v>71</v>
      </c>
      <c r="C251" s="300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 t="shared" si="112"/>
        <v>0</v>
      </c>
    </row>
    <row r="252" spans="1:36" ht="18.75" x14ac:dyDescent="0.25">
      <c r="A252" s="315"/>
      <c r="B252" s="301" t="s">
        <v>115</v>
      </c>
      <c r="C252" s="302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 t="shared" si="112"/>
        <v>9200</v>
      </c>
    </row>
    <row r="253" spans="1:36" ht="18.75" x14ac:dyDescent="0.25">
      <c r="A253" s="315"/>
      <c r="B253" s="301" t="s">
        <v>125</v>
      </c>
      <c r="C253" s="302"/>
      <c r="D253" s="104">
        <f>D252-D251</f>
        <v>400</v>
      </c>
      <c r="E253" s="104">
        <f t="shared" ref="E253:G253" si="114">E252-E251</f>
        <v>400</v>
      </c>
      <c r="F253" s="104">
        <f t="shared" si="114"/>
        <v>400</v>
      </c>
      <c r="G253" s="104">
        <f t="shared" si="114"/>
        <v>400</v>
      </c>
      <c r="H253" s="104"/>
      <c r="I253" s="104"/>
      <c r="J253" s="104">
        <f t="shared" ref="J253:AB253" si="115">J252-J251</f>
        <v>400</v>
      </c>
      <c r="K253" s="104">
        <f t="shared" si="115"/>
        <v>400</v>
      </c>
      <c r="L253" s="104">
        <f t="shared" si="115"/>
        <v>400</v>
      </c>
      <c r="M253" s="104">
        <f t="shared" si="115"/>
        <v>400</v>
      </c>
      <c r="N253" s="104">
        <f t="shared" si="115"/>
        <v>400</v>
      </c>
      <c r="O253" s="104"/>
      <c r="P253" s="104"/>
      <c r="Q253" s="104">
        <f t="shared" si="115"/>
        <v>400</v>
      </c>
      <c r="R253" s="104">
        <f t="shared" si="115"/>
        <v>400</v>
      </c>
      <c r="S253" s="104">
        <f t="shared" si="115"/>
        <v>400</v>
      </c>
      <c r="T253" s="104">
        <f t="shared" si="115"/>
        <v>400</v>
      </c>
      <c r="U253" s="104">
        <f t="shared" si="115"/>
        <v>400</v>
      </c>
      <c r="V253" s="104"/>
      <c r="W253" s="104"/>
      <c r="X253" s="104">
        <f t="shared" si="115"/>
        <v>400</v>
      </c>
      <c r="Y253" s="104">
        <f t="shared" si="115"/>
        <v>400</v>
      </c>
      <c r="Z253" s="104">
        <f t="shared" si="115"/>
        <v>400</v>
      </c>
      <c r="AA253" s="104">
        <f t="shared" si="115"/>
        <v>400</v>
      </c>
      <c r="AB253" s="104">
        <f t="shared" si="115"/>
        <v>400</v>
      </c>
      <c r="AC253" s="104"/>
      <c r="AD253" s="104"/>
      <c r="AE253" s="104">
        <f t="shared" ref="AE253:AH253" si="116">AE252-AE251</f>
        <v>400</v>
      </c>
      <c r="AF253" s="104">
        <f t="shared" si="116"/>
        <v>400</v>
      </c>
      <c r="AG253" s="104">
        <f t="shared" si="116"/>
        <v>400</v>
      </c>
      <c r="AH253" s="104">
        <f t="shared" si="116"/>
        <v>400</v>
      </c>
      <c r="AI253" s="153">
        <f t="shared" si="112"/>
        <v>9200</v>
      </c>
    </row>
    <row r="254" spans="1:36" ht="18.75" x14ac:dyDescent="0.25">
      <c r="A254" s="315"/>
      <c r="B254" s="301" t="s">
        <v>197</v>
      </c>
      <c r="C254" s="302"/>
      <c r="D254" s="104">
        <f>D252-D250</f>
        <v>400</v>
      </c>
      <c r="E254" s="104">
        <f t="shared" ref="E254:G254" si="117">E252-E250</f>
        <v>400</v>
      </c>
      <c r="F254" s="104">
        <f t="shared" si="117"/>
        <v>400</v>
      </c>
      <c r="G254" s="104">
        <f t="shared" si="117"/>
        <v>400</v>
      </c>
      <c r="H254" s="104"/>
      <c r="I254" s="104"/>
      <c r="J254" s="104">
        <f t="shared" ref="J254:AB254" si="118">J252-J250</f>
        <v>400</v>
      </c>
      <c r="K254" s="104">
        <f t="shared" si="118"/>
        <v>400</v>
      </c>
      <c r="L254" s="104">
        <f t="shared" si="118"/>
        <v>400</v>
      </c>
      <c r="M254" s="104">
        <f t="shared" si="118"/>
        <v>400</v>
      </c>
      <c r="N254" s="104">
        <f t="shared" si="118"/>
        <v>400</v>
      </c>
      <c r="O254" s="104"/>
      <c r="P254" s="104"/>
      <c r="Q254" s="104">
        <f t="shared" si="118"/>
        <v>400</v>
      </c>
      <c r="R254" s="104">
        <f t="shared" si="118"/>
        <v>400</v>
      </c>
      <c r="S254" s="104">
        <f t="shared" si="118"/>
        <v>400</v>
      </c>
      <c r="T254" s="104">
        <f t="shared" si="118"/>
        <v>400</v>
      </c>
      <c r="U254" s="104">
        <f t="shared" si="118"/>
        <v>400</v>
      </c>
      <c r="V254" s="104"/>
      <c r="W254" s="104"/>
      <c r="X254" s="104">
        <f t="shared" si="118"/>
        <v>400</v>
      </c>
      <c r="Y254" s="104">
        <f t="shared" si="118"/>
        <v>400</v>
      </c>
      <c r="Z254" s="104">
        <f t="shared" si="118"/>
        <v>400</v>
      </c>
      <c r="AA254" s="104">
        <f t="shared" si="118"/>
        <v>400</v>
      </c>
      <c r="AB254" s="104">
        <f t="shared" si="118"/>
        <v>400</v>
      </c>
      <c r="AC254" s="104"/>
      <c r="AD254" s="104"/>
      <c r="AE254" s="104">
        <f t="shared" ref="AE254:AH254" si="119">AE252-AE250</f>
        <v>400</v>
      </c>
      <c r="AF254" s="104">
        <f t="shared" si="119"/>
        <v>400</v>
      </c>
      <c r="AG254" s="104">
        <f t="shared" si="119"/>
        <v>400</v>
      </c>
      <c r="AH254" s="104">
        <f t="shared" si="119"/>
        <v>400</v>
      </c>
      <c r="AI254" s="153">
        <f>SUM(D254:AH254)</f>
        <v>9200</v>
      </c>
    </row>
    <row r="255" spans="1:36" ht="16.5" thickBot="1" x14ac:dyDescent="0.3">
      <c r="A255" s="315"/>
      <c r="B255" s="303" t="s">
        <v>116</v>
      </c>
      <c r="C255" s="304"/>
      <c r="D255" s="104">
        <f>D236+D238+D240+D242+D244+D246</f>
        <v>0</v>
      </c>
      <c r="E255" s="104">
        <f t="shared" ref="E255:G255" si="120">E236+E238+E240+E242+E244+E246</f>
        <v>0</v>
      </c>
      <c r="F255" s="104">
        <f t="shared" si="120"/>
        <v>0</v>
      </c>
      <c r="G255" s="104">
        <f t="shared" si="120"/>
        <v>0</v>
      </c>
      <c r="H255" s="104"/>
      <c r="I255" s="104"/>
      <c r="J255" s="104">
        <f t="shared" ref="J255:AB255" si="121">J236+J238+J240+J242+J244+J246</f>
        <v>0</v>
      </c>
      <c r="K255" s="104">
        <f t="shared" si="121"/>
        <v>0</v>
      </c>
      <c r="L255" s="104">
        <f t="shared" si="121"/>
        <v>0</v>
      </c>
      <c r="M255" s="104">
        <f t="shared" si="121"/>
        <v>0</v>
      </c>
      <c r="N255" s="104">
        <f t="shared" si="121"/>
        <v>0</v>
      </c>
      <c r="O255" s="104"/>
      <c r="P255" s="104"/>
      <c r="Q255" s="104">
        <f t="shared" si="121"/>
        <v>0</v>
      </c>
      <c r="R255" s="104">
        <f t="shared" si="121"/>
        <v>0</v>
      </c>
      <c r="S255" s="104">
        <f t="shared" si="121"/>
        <v>0</v>
      </c>
      <c r="T255" s="104">
        <f t="shared" si="121"/>
        <v>0</v>
      </c>
      <c r="U255" s="104">
        <f t="shared" si="121"/>
        <v>0</v>
      </c>
      <c r="V255" s="104"/>
      <c r="W255" s="104"/>
      <c r="X255" s="104">
        <f t="shared" si="121"/>
        <v>0</v>
      </c>
      <c r="Y255" s="104">
        <f t="shared" si="121"/>
        <v>0</v>
      </c>
      <c r="Z255" s="104">
        <f t="shared" si="121"/>
        <v>0</v>
      </c>
      <c r="AA255" s="104">
        <f t="shared" si="121"/>
        <v>0</v>
      </c>
      <c r="AB255" s="104">
        <f t="shared" si="121"/>
        <v>0</v>
      </c>
      <c r="AC255" s="104"/>
      <c r="AD255" s="104"/>
      <c r="AE255" s="104">
        <f t="shared" ref="AE255:AH255" si="122">AE236+AE238+AE240+AE242+AE244+AE246</f>
        <v>0</v>
      </c>
      <c r="AF255" s="104">
        <f t="shared" si="122"/>
        <v>0</v>
      </c>
      <c r="AG255" s="104">
        <f t="shared" si="122"/>
        <v>0</v>
      </c>
      <c r="AH255" s="104">
        <f t="shared" si="122"/>
        <v>0</v>
      </c>
      <c r="AI255" s="149">
        <f t="shared" si="112"/>
        <v>0</v>
      </c>
    </row>
    <row r="256" spans="1:36" ht="15.75" thickBot="1" x14ac:dyDescent="0.3">
      <c r="A256" s="316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166</v>
      </c>
    </row>
    <row r="257" spans="1:35" ht="16.5" thickBot="1" x14ac:dyDescent="0.3">
      <c r="A257" s="314" t="s">
        <v>158</v>
      </c>
      <c r="B257" s="310" t="s">
        <v>2</v>
      </c>
      <c r="C257" s="311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35" ht="15.75" x14ac:dyDescent="0.25">
      <c r="A258" s="315"/>
      <c r="B258" s="296" t="s">
        <v>3</v>
      </c>
      <c r="C258" s="99" t="s">
        <v>102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35" ht="15.75" x14ac:dyDescent="0.25">
      <c r="A259" s="315"/>
      <c r="B259" s="296"/>
      <c r="C259" s="99" t="s">
        <v>103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35" ht="15.75" x14ac:dyDescent="0.25">
      <c r="A260" s="315"/>
      <c r="B260" s="296"/>
      <c r="C260" s="99" t="s">
        <v>117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 t="shared" ref="AI260:AI278" si="123">SUM(D260:AH260)</f>
        <v>0</v>
      </c>
    </row>
    <row r="261" spans="1:35" ht="15.75" x14ac:dyDescent="0.25">
      <c r="A261" s="315"/>
      <c r="B261" s="296"/>
      <c r="C261" s="99" t="s">
        <v>118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 t="shared" si="123"/>
        <v>0</v>
      </c>
    </row>
    <row r="262" spans="1:35" ht="15.75" x14ac:dyDescent="0.25">
      <c r="A262" s="315"/>
      <c r="B262" s="296"/>
      <c r="C262" s="99" t="s">
        <v>104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 t="shared" si="123"/>
        <v>0</v>
      </c>
    </row>
    <row r="263" spans="1:35" ht="15.75" x14ac:dyDescent="0.25">
      <c r="A263" s="315"/>
      <c r="B263" s="296"/>
      <c r="C263" s="99" t="s">
        <v>105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 t="shared" si="123"/>
        <v>0</v>
      </c>
    </row>
    <row r="264" spans="1:35" ht="15.75" x14ac:dyDescent="0.25">
      <c r="A264" s="315"/>
      <c r="B264" s="296"/>
      <c r="C264" s="99" t="s">
        <v>106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 t="shared" si="123"/>
        <v>0</v>
      </c>
    </row>
    <row r="265" spans="1:35" ht="15.75" x14ac:dyDescent="0.25">
      <c r="A265" s="315"/>
      <c r="B265" s="296"/>
      <c r="C265" s="99" t="s">
        <v>107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 t="shared" si="123"/>
        <v>0</v>
      </c>
    </row>
    <row r="266" spans="1:35" ht="15.75" x14ac:dyDescent="0.25">
      <c r="A266" s="315"/>
      <c r="B266" s="296"/>
      <c r="C266" s="99" t="s">
        <v>108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 t="shared" si="123"/>
        <v>0</v>
      </c>
    </row>
    <row r="267" spans="1:35" ht="15.75" x14ac:dyDescent="0.25">
      <c r="A267" s="315"/>
      <c r="B267" s="296"/>
      <c r="C267" s="99" t="s">
        <v>109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 t="shared" si="123"/>
        <v>0</v>
      </c>
    </row>
    <row r="268" spans="1:35" ht="15.75" x14ac:dyDescent="0.25">
      <c r="A268" s="315"/>
      <c r="B268" s="296"/>
      <c r="C268" s="99" t="s">
        <v>110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 t="shared" si="123"/>
        <v>0</v>
      </c>
    </row>
    <row r="269" spans="1:35" ht="15.75" x14ac:dyDescent="0.25">
      <c r="A269" s="315"/>
      <c r="B269" s="296"/>
      <c r="C269" s="99" t="s">
        <v>111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 t="shared" si="123"/>
        <v>0</v>
      </c>
    </row>
    <row r="270" spans="1:35" ht="15.75" x14ac:dyDescent="0.25">
      <c r="A270" s="315"/>
      <c r="B270" s="296"/>
      <c r="C270" s="99" t="s">
        <v>112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 t="shared" si="123"/>
        <v>0</v>
      </c>
    </row>
    <row r="271" spans="1:35" ht="15.75" x14ac:dyDescent="0.25">
      <c r="A271" s="315"/>
      <c r="B271" s="296"/>
      <c r="C271" s="99" t="s">
        <v>113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 t="shared" si="123"/>
        <v>0</v>
      </c>
    </row>
    <row r="272" spans="1:35" ht="16.5" thickBot="1" x14ac:dyDescent="0.3">
      <c r="A272" s="315"/>
      <c r="B272" s="296"/>
      <c r="C272" s="100" t="s">
        <v>114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 t="shared" si="123"/>
        <v>0</v>
      </c>
    </row>
    <row r="273" spans="1:36" ht="18.75" x14ac:dyDescent="0.25">
      <c r="A273" s="315"/>
      <c r="B273" s="297" t="s">
        <v>72</v>
      </c>
      <c r="C273" s="298"/>
      <c r="D273" s="271">
        <f>SUM(D258:D269,D272)</f>
        <v>0</v>
      </c>
      <c r="E273" s="271">
        <f t="shared" ref="E273:AH273" si="124">SUM(E258:E269,E272)</f>
        <v>0</v>
      </c>
      <c r="F273" s="271">
        <f t="shared" si="124"/>
        <v>0</v>
      </c>
      <c r="G273" s="271">
        <f t="shared" si="124"/>
        <v>0</v>
      </c>
      <c r="H273" s="271">
        <f t="shared" si="124"/>
        <v>0</v>
      </c>
      <c r="I273" s="271">
        <f t="shared" si="124"/>
        <v>0</v>
      </c>
      <c r="J273" s="271">
        <f t="shared" si="124"/>
        <v>0</v>
      </c>
      <c r="K273" s="271">
        <f t="shared" si="124"/>
        <v>0</v>
      </c>
      <c r="L273" s="271">
        <f t="shared" si="124"/>
        <v>0</v>
      </c>
      <c r="M273" s="271">
        <f t="shared" si="124"/>
        <v>0</v>
      </c>
      <c r="N273" s="271">
        <f t="shared" si="124"/>
        <v>0</v>
      </c>
      <c r="O273" s="271">
        <f t="shared" si="124"/>
        <v>0</v>
      </c>
      <c r="P273" s="271">
        <f t="shared" si="124"/>
        <v>0</v>
      </c>
      <c r="Q273" s="271">
        <f t="shared" si="124"/>
        <v>0</v>
      </c>
      <c r="R273" s="271">
        <f t="shared" si="124"/>
        <v>0</v>
      </c>
      <c r="S273" s="271">
        <f t="shared" si="124"/>
        <v>0</v>
      </c>
      <c r="T273" s="271">
        <f t="shared" si="124"/>
        <v>0</v>
      </c>
      <c r="U273" s="271">
        <f t="shared" si="124"/>
        <v>0</v>
      </c>
      <c r="V273" s="271">
        <f t="shared" si="124"/>
        <v>0</v>
      </c>
      <c r="W273" s="271">
        <f t="shared" si="124"/>
        <v>0</v>
      </c>
      <c r="X273" s="271">
        <f t="shared" si="124"/>
        <v>0</v>
      </c>
      <c r="Y273" s="271">
        <f t="shared" si="124"/>
        <v>0</v>
      </c>
      <c r="Z273" s="271">
        <f t="shared" si="124"/>
        <v>0</v>
      </c>
      <c r="AA273" s="271">
        <f t="shared" si="124"/>
        <v>0</v>
      </c>
      <c r="AB273" s="271">
        <f t="shared" si="124"/>
        <v>0</v>
      </c>
      <c r="AC273" s="271">
        <f t="shared" si="124"/>
        <v>0</v>
      </c>
      <c r="AD273" s="271">
        <f t="shared" si="124"/>
        <v>0</v>
      </c>
      <c r="AE273" s="271">
        <f t="shared" si="124"/>
        <v>0</v>
      </c>
      <c r="AF273" s="271">
        <f t="shared" si="124"/>
        <v>0</v>
      </c>
      <c r="AG273" s="271">
        <f t="shared" si="124"/>
        <v>0</v>
      </c>
      <c r="AH273" s="271">
        <f t="shared" si="124"/>
        <v>0</v>
      </c>
      <c r="AI273" s="150">
        <f t="shared" si="123"/>
        <v>0</v>
      </c>
    </row>
    <row r="274" spans="1:36" ht="18.75" x14ac:dyDescent="0.25">
      <c r="A274" s="315"/>
      <c r="B274" s="299" t="s">
        <v>71</v>
      </c>
      <c r="C274" s="300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 t="shared" si="123"/>
        <v>0</v>
      </c>
    </row>
    <row r="275" spans="1:36" ht="18.75" x14ac:dyDescent="0.25">
      <c r="A275" s="315"/>
      <c r="B275" s="301" t="s">
        <v>115</v>
      </c>
      <c r="C275" s="302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 t="shared" si="123"/>
        <v>9200</v>
      </c>
    </row>
    <row r="276" spans="1:36" ht="18.75" x14ac:dyDescent="0.25">
      <c r="A276" s="315"/>
      <c r="B276" s="301" t="s">
        <v>125</v>
      </c>
      <c r="C276" s="302"/>
      <c r="D276" s="104">
        <f>D275-D274</f>
        <v>400</v>
      </c>
      <c r="E276" s="104">
        <f t="shared" ref="E276:G276" si="125">E275-E274</f>
        <v>400</v>
      </c>
      <c r="F276" s="104">
        <f t="shared" si="125"/>
        <v>400</v>
      </c>
      <c r="G276" s="104">
        <f t="shared" si="125"/>
        <v>400</v>
      </c>
      <c r="H276" s="104"/>
      <c r="I276" s="104"/>
      <c r="J276" s="104">
        <f t="shared" ref="J276:AB276" si="126">J275-J274</f>
        <v>400</v>
      </c>
      <c r="K276" s="104">
        <f t="shared" si="126"/>
        <v>400</v>
      </c>
      <c r="L276" s="104">
        <f t="shared" si="126"/>
        <v>400</v>
      </c>
      <c r="M276" s="104">
        <f t="shared" si="126"/>
        <v>400</v>
      </c>
      <c r="N276" s="104">
        <f t="shared" si="126"/>
        <v>400</v>
      </c>
      <c r="O276" s="104"/>
      <c r="P276" s="104"/>
      <c r="Q276" s="104">
        <f t="shared" si="126"/>
        <v>400</v>
      </c>
      <c r="R276" s="104">
        <f t="shared" si="126"/>
        <v>400</v>
      </c>
      <c r="S276" s="104">
        <f t="shared" si="126"/>
        <v>400</v>
      </c>
      <c r="T276" s="104">
        <f t="shared" si="126"/>
        <v>400</v>
      </c>
      <c r="U276" s="104">
        <f t="shared" si="126"/>
        <v>400</v>
      </c>
      <c r="V276" s="104"/>
      <c r="W276" s="104"/>
      <c r="X276" s="104">
        <f t="shared" si="126"/>
        <v>400</v>
      </c>
      <c r="Y276" s="104">
        <f t="shared" si="126"/>
        <v>400</v>
      </c>
      <c r="Z276" s="104">
        <f t="shared" si="126"/>
        <v>400</v>
      </c>
      <c r="AA276" s="104">
        <f t="shared" si="126"/>
        <v>400</v>
      </c>
      <c r="AB276" s="104">
        <f t="shared" si="126"/>
        <v>400</v>
      </c>
      <c r="AC276" s="104"/>
      <c r="AD276" s="104"/>
      <c r="AE276" s="104">
        <f t="shared" ref="AE276:AH276" si="127">AE275-AE274</f>
        <v>400</v>
      </c>
      <c r="AF276" s="104">
        <f t="shared" si="127"/>
        <v>400</v>
      </c>
      <c r="AG276" s="104">
        <f t="shared" si="127"/>
        <v>400</v>
      </c>
      <c r="AH276" s="104">
        <f t="shared" si="127"/>
        <v>400</v>
      </c>
      <c r="AI276" s="153">
        <f t="shared" si="123"/>
        <v>9200</v>
      </c>
    </row>
    <row r="277" spans="1:36" ht="18.75" x14ac:dyDescent="0.25">
      <c r="A277" s="315"/>
      <c r="B277" s="301" t="s">
        <v>197</v>
      </c>
      <c r="C277" s="302"/>
      <c r="D277" s="104">
        <f t="shared" ref="D277:F277" si="128">D275-D273</f>
        <v>400</v>
      </c>
      <c r="E277" s="104">
        <f t="shared" si="128"/>
        <v>400</v>
      </c>
      <c r="F277" s="104">
        <f t="shared" si="128"/>
        <v>400</v>
      </c>
      <c r="G277" s="104">
        <f t="shared" ref="G277:AB277" si="129">G275-G273</f>
        <v>400</v>
      </c>
      <c r="H277" s="104"/>
      <c r="I277" s="104"/>
      <c r="J277" s="104">
        <f t="shared" si="129"/>
        <v>400</v>
      </c>
      <c r="K277" s="104">
        <f t="shared" si="129"/>
        <v>400</v>
      </c>
      <c r="L277" s="104">
        <f t="shared" si="129"/>
        <v>400</v>
      </c>
      <c r="M277" s="104">
        <f t="shared" si="129"/>
        <v>400</v>
      </c>
      <c r="N277" s="104">
        <f t="shared" si="129"/>
        <v>400</v>
      </c>
      <c r="O277" s="104"/>
      <c r="P277" s="104"/>
      <c r="Q277" s="104">
        <f t="shared" si="129"/>
        <v>400</v>
      </c>
      <c r="R277" s="104">
        <f t="shared" si="129"/>
        <v>400</v>
      </c>
      <c r="S277" s="104">
        <f t="shared" si="129"/>
        <v>400</v>
      </c>
      <c r="T277" s="104">
        <f t="shared" si="129"/>
        <v>400</v>
      </c>
      <c r="U277" s="104">
        <f t="shared" si="129"/>
        <v>400</v>
      </c>
      <c r="V277" s="104"/>
      <c r="W277" s="104"/>
      <c r="X277" s="104">
        <f t="shared" si="129"/>
        <v>400</v>
      </c>
      <c r="Y277" s="104">
        <f t="shared" si="129"/>
        <v>400</v>
      </c>
      <c r="Z277" s="104">
        <f t="shared" si="129"/>
        <v>400</v>
      </c>
      <c r="AA277" s="104">
        <f t="shared" si="129"/>
        <v>400</v>
      </c>
      <c r="AB277" s="104">
        <f t="shared" si="129"/>
        <v>400</v>
      </c>
      <c r="AC277" s="104"/>
      <c r="AD277" s="104"/>
      <c r="AE277" s="104">
        <f t="shared" ref="AE277:AH277" si="130">AE275-AE273</f>
        <v>400</v>
      </c>
      <c r="AF277" s="104">
        <f t="shared" si="130"/>
        <v>400</v>
      </c>
      <c r="AG277" s="104">
        <f t="shared" si="130"/>
        <v>400</v>
      </c>
      <c r="AH277" s="104">
        <f t="shared" si="130"/>
        <v>400</v>
      </c>
      <c r="AI277" s="153">
        <f>SUM(D277:AH277)</f>
        <v>9200</v>
      </c>
    </row>
    <row r="278" spans="1:36" ht="16.5" thickBot="1" x14ac:dyDescent="0.3">
      <c r="A278" s="315"/>
      <c r="B278" s="303" t="s">
        <v>116</v>
      </c>
      <c r="C278" s="304"/>
      <c r="D278" s="104">
        <f>D259+D261+D263+D265+D267+D269</f>
        <v>0</v>
      </c>
      <c r="E278" s="104">
        <f t="shared" ref="E278:G278" si="131">E259+E261+E263+E265+E267+E269</f>
        <v>0</v>
      </c>
      <c r="F278" s="104">
        <f t="shared" si="131"/>
        <v>0</v>
      </c>
      <c r="G278" s="104">
        <f t="shared" si="131"/>
        <v>0</v>
      </c>
      <c r="H278" s="104"/>
      <c r="I278" s="104"/>
      <c r="J278" s="104">
        <f t="shared" ref="J278:AB278" si="132">J259+J261+J263+J265+J267+J269</f>
        <v>0</v>
      </c>
      <c r="K278" s="104">
        <f t="shared" si="132"/>
        <v>0</v>
      </c>
      <c r="L278" s="104">
        <f t="shared" si="132"/>
        <v>0</v>
      </c>
      <c r="M278" s="104">
        <f t="shared" si="132"/>
        <v>0</v>
      </c>
      <c r="N278" s="104">
        <f t="shared" si="132"/>
        <v>0</v>
      </c>
      <c r="O278" s="104"/>
      <c r="P278" s="104"/>
      <c r="Q278" s="104">
        <f t="shared" si="132"/>
        <v>0</v>
      </c>
      <c r="R278" s="104">
        <f t="shared" si="132"/>
        <v>0</v>
      </c>
      <c r="S278" s="104">
        <f t="shared" si="132"/>
        <v>0</v>
      </c>
      <c r="T278" s="104">
        <f t="shared" si="132"/>
        <v>0</v>
      </c>
      <c r="U278" s="104">
        <f t="shared" si="132"/>
        <v>0</v>
      </c>
      <c r="V278" s="104"/>
      <c r="W278" s="104"/>
      <c r="X278" s="104">
        <f t="shared" si="132"/>
        <v>0</v>
      </c>
      <c r="Y278" s="104">
        <f t="shared" si="132"/>
        <v>0</v>
      </c>
      <c r="Z278" s="104">
        <f t="shared" si="132"/>
        <v>0</v>
      </c>
      <c r="AA278" s="104">
        <f t="shared" si="132"/>
        <v>0</v>
      </c>
      <c r="AB278" s="104">
        <f t="shared" si="132"/>
        <v>0</v>
      </c>
      <c r="AC278" s="104"/>
      <c r="AD278" s="104"/>
      <c r="AE278" s="104">
        <f t="shared" ref="AE278:AH278" si="133">AE259+AE261+AE263+AE265+AE267+AE269</f>
        <v>0</v>
      </c>
      <c r="AF278" s="104">
        <f t="shared" si="133"/>
        <v>0</v>
      </c>
      <c r="AG278" s="104">
        <f t="shared" si="133"/>
        <v>0</v>
      </c>
      <c r="AH278" s="104">
        <f t="shared" si="133"/>
        <v>0</v>
      </c>
      <c r="AI278" s="149">
        <f t="shared" si="123"/>
        <v>0</v>
      </c>
    </row>
    <row r="279" spans="1:36" ht="15.75" thickBot="1" x14ac:dyDescent="0.3">
      <c r="A279" s="316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166</v>
      </c>
    </row>
    <row r="280" spans="1:36" ht="16.5" thickBot="1" x14ac:dyDescent="0.3">
      <c r="A280" s="314" t="s">
        <v>159</v>
      </c>
      <c r="B280" s="310" t="s">
        <v>2</v>
      </c>
      <c r="C280" s="311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36" ht="15.75" x14ac:dyDescent="0.25">
      <c r="A281" s="315"/>
      <c r="B281" s="296" t="s">
        <v>3</v>
      </c>
      <c r="C281" s="99" t="s">
        <v>102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36" ht="15.75" x14ac:dyDescent="0.25">
      <c r="A282" s="315"/>
      <c r="B282" s="296"/>
      <c r="C282" s="99" t="s">
        <v>103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36" ht="15.75" x14ac:dyDescent="0.25">
      <c r="A283" s="315"/>
      <c r="B283" s="296"/>
      <c r="C283" s="99" t="s">
        <v>117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 t="shared" ref="AI283:AI301" si="134">SUM(D283:AH283)</f>
        <v>0</v>
      </c>
    </row>
    <row r="284" spans="1:36" ht="15.75" x14ac:dyDescent="0.25">
      <c r="A284" s="315"/>
      <c r="B284" s="296"/>
      <c r="C284" s="99" t="s">
        <v>118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 t="shared" si="134"/>
        <v>0</v>
      </c>
    </row>
    <row r="285" spans="1:36" ht="15.75" x14ac:dyDescent="0.25">
      <c r="A285" s="315"/>
      <c r="B285" s="296"/>
      <c r="C285" s="99" t="s">
        <v>104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 t="shared" si="134"/>
        <v>0</v>
      </c>
    </row>
    <row r="286" spans="1:36" ht="15.75" x14ac:dyDescent="0.25">
      <c r="A286" s="315"/>
      <c r="B286" s="296"/>
      <c r="C286" s="99" t="s">
        <v>105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 t="shared" si="134"/>
        <v>0</v>
      </c>
    </row>
    <row r="287" spans="1:36" ht="15.75" x14ac:dyDescent="0.25">
      <c r="A287" s="315"/>
      <c r="B287" s="296"/>
      <c r="C287" s="99" t="s">
        <v>106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 t="shared" si="134"/>
        <v>0</v>
      </c>
    </row>
    <row r="288" spans="1:36" ht="15.75" x14ac:dyDescent="0.25">
      <c r="A288" s="315"/>
      <c r="B288" s="296"/>
      <c r="C288" s="99" t="s">
        <v>107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 t="shared" si="134"/>
        <v>0</v>
      </c>
    </row>
    <row r="289" spans="1:36" ht="15.75" x14ac:dyDescent="0.25">
      <c r="A289" s="315"/>
      <c r="B289" s="296"/>
      <c r="C289" s="99" t="s">
        <v>108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 t="shared" si="134"/>
        <v>0</v>
      </c>
    </row>
    <row r="290" spans="1:36" ht="15.75" x14ac:dyDescent="0.25">
      <c r="A290" s="315"/>
      <c r="B290" s="296"/>
      <c r="C290" s="99" t="s">
        <v>109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 t="shared" si="134"/>
        <v>0</v>
      </c>
    </row>
    <row r="291" spans="1:36" ht="15.75" x14ac:dyDescent="0.25">
      <c r="A291" s="315"/>
      <c r="B291" s="296"/>
      <c r="C291" s="99" t="s">
        <v>110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 t="shared" si="134"/>
        <v>0</v>
      </c>
    </row>
    <row r="292" spans="1:36" ht="15.75" x14ac:dyDescent="0.25">
      <c r="A292" s="315"/>
      <c r="B292" s="296"/>
      <c r="C292" s="99" t="s">
        <v>111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 t="shared" si="134"/>
        <v>0</v>
      </c>
    </row>
    <row r="293" spans="1:36" ht="15.75" x14ac:dyDescent="0.25">
      <c r="A293" s="315"/>
      <c r="B293" s="296"/>
      <c r="C293" s="99" t="s">
        <v>112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 t="shared" si="134"/>
        <v>0</v>
      </c>
    </row>
    <row r="294" spans="1:36" ht="15.75" x14ac:dyDescent="0.25">
      <c r="A294" s="315"/>
      <c r="B294" s="296"/>
      <c r="C294" s="99" t="s">
        <v>113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 t="shared" si="134"/>
        <v>0</v>
      </c>
    </row>
    <row r="295" spans="1:36" ht="16.5" thickBot="1" x14ac:dyDescent="0.3">
      <c r="A295" s="315"/>
      <c r="B295" s="296"/>
      <c r="C295" s="100" t="s">
        <v>114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 t="shared" si="134"/>
        <v>0</v>
      </c>
    </row>
    <row r="296" spans="1:36" ht="18.75" x14ac:dyDescent="0.25">
      <c r="A296" s="315"/>
      <c r="B296" s="297" t="s">
        <v>72</v>
      </c>
      <c r="C296" s="298"/>
      <c r="D296" s="271">
        <f>SUM(D281:D292,D295)</f>
        <v>0</v>
      </c>
      <c r="E296" s="271">
        <f t="shared" ref="E296:AH296" si="135">SUM(E281:E292,E295)</f>
        <v>0</v>
      </c>
      <c r="F296" s="271">
        <f t="shared" si="135"/>
        <v>0</v>
      </c>
      <c r="G296" s="271">
        <f t="shared" si="135"/>
        <v>0</v>
      </c>
      <c r="H296" s="271">
        <f t="shared" si="135"/>
        <v>0</v>
      </c>
      <c r="I296" s="271">
        <f t="shared" si="135"/>
        <v>0</v>
      </c>
      <c r="J296" s="271">
        <f t="shared" si="135"/>
        <v>0</v>
      </c>
      <c r="K296" s="271">
        <f t="shared" si="135"/>
        <v>0</v>
      </c>
      <c r="L296" s="271">
        <f t="shared" si="135"/>
        <v>0</v>
      </c>
      <c r="M296" s="271">
        <f t="shared" si="135"/>
        <v>0</v>
      </c>
      <c r="N296" s="271">
        <f t="shared" si="135"/>
        <v>0</v>
      </c>
      <c r="O296" s="271">
        <f t="shared" si="135"/>
        <v>0</v>
      </c>
      <c r="P296" s="271">
        <f t="shared" si="135"/>
        <v>0</v>
      </c>
      <c r="Q296" s="271">
        <f t="shared" si="135"/>
        <v>0</v>
      </c>
      <c r="R296" s="271">
        <f t="shared" si="135"/>
        <v>0</v>
      </c>
      <c r="S296" s="271">
        <f t="shared" si="135"/>
        <v>0</v>
      </c>
      <c r="T296" s="271">
        <f t="shared" si="135"/>
        <v>0</v>
      </c>
      <c r="U296" s="271">
        <f t="shared" si="135"/>
        <v>0</v>
      </c>
      <c r="V296" s="271">
        <f t="shared" si="135"/>
        <v>0</v>
      </c>
      <c r="W296" s="271">
        <f t="shared" si="135"/>
        <v>0</v>
      </c>
      <c r="X296" s="271">
        <f t="shared" si="135"/>
        <v>0</v>
      </c>
      <c r="Y296" s="271">
        <f t="shared" si="135"/>
        <v>0</v>
      </c>
      <c r="Z296" s="271">
        <f t="shared" si="135"/>
        <v>0</v>
      </c>
      <c r="AA296" s="271">
        <f t="shared" si="135"/>
        <v>0</v>
      </c>
      <c r="AB296" s="271">
        <f t="shared" si="135"/>
        <v>0</v>
      </c>
      <c r="AC296" s="271">
        <f t="shared" si="135"/>
        <v>0</v>
      </c>
      <c r="AD296" s="271">
        <f t="shared" si="135"/>
        <v>0</v>
      </c>
      <c r="AE296" s="271">
        <f t="shared" si="135"/>
        <v>0</v>
      </c>
      <c r="AF296" s="271">
        <f t="shared" si="135"/>
        <v>0</v>
      </c>
      <c r="AG296" s="271">
        <f t="shared" si="135"/>
        <v>0</v>
      </c>
      <c r="AH296" s="271">
        <f t="shared" si="135"/>
        <v>0</v>
      </c>
      <c r="AI296" s="150">
        <f t="shared" si="134"/>
        <v>0</v>
      </c>
    </row>
    <row r="297" spans="1:36" ht="18.75" x14ac:dyDescent="0.25">
      <c r="A297" s="315"/>
      <c r="B297" s="299" t="s">
        <v>71</v>
      </c>
      <c r="C297" s="300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 t="shared" si="134"/>
        <v>0</v>
      </c>
    </row>
    <row r="298" spans="1:36" ht="18.75" x14ac:dyDescent="0.25">
      <c r="A298" s="315"/>
      <c r="B298" s="301" t="s">
        <v>115</v>
      </c>
      <c r="C298" s="302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 t="shared" si="134"/>
        <v>9200</v>
      </c>
    </row>
    <row r="299" spans="1:36" ht="18.75" x14ac:dyDescent="0.25">
      <c r="A299" s="315"/>
      <c r="B299" s="301" t="s">
        <v>125</v>
      </c>
      <c r="C299" s="302"/>
      <c r="D299" s="104">
        <f>D298-D297</f>
        <v>400</v>
      </c>
      <c r="E299" s="104">
        <f t="shared" ref="E299:G299" si="136">E298-E297</f>
        <v>400</v>
      </c>
      <c r="F299" s="104">
        <f t="shared" si="136"/>
        <v>400</v>
      </c>
      <c r="G299" s="104">
        <f t="shared" si="136"/>
        <v>400</v>
      </c>
      <c r="H299" s="104"/>
      <c r="I299" s="104"/>
      <c r="J299" s="104">
        <f t="shared" ref="J299:AB299" si="137">J298-J297</f>
        <v>400</v>
      </c>
      <c r="K299" s="104">
        <f t="shared" si="137"/>
        <v>400</v>
      </c>
      <c r="L299" s="104">
        <f t="shared" si="137"/>
        <v>400</v>
      </c>
      <c r="M299" s="104">
        <f t="shared" si="137"/>
        <v>400</v>
      </c>
      <c r="N299" s="104">
        <f t="shared" si="137"/>
        <v>400</v>
      </c>
      <c r="O299" s="104"/>
      <c r="P299" s="104"/>
      <c r="Q299" s="104">
        <f t="shared" si="137"/>
        <v>400</v>
      </c>
      <c r="R299" s="104">
        <f t="shared" si="137"/>
        <v>400</v>
      </c>
      <c r="S299" s="104">
        <f t="shared" si="137"/>
        <v>400</v>
      </c>
      <c r="T299" s="104">
        <f t="shared" si="137"/>
        <v>400</v>
      </c>
      <c r="U299" s="104">
        <f t="shared" si="137"/>
        <v>400</v>
      </c>
      <c r="V299" s="104"/>
      <c r="W299" s="104"/>
      <c r="X299" s="104">
        <f t="shared" si="137"/>
        <v>400</v>
      </c>
      <c r="Y299" s="104">
        <f t="shared" si="137"/>
        <v>400</v>
      </c>
      <c r="Z299" s="104">
        <f t="shared" si="137"/>
        <v>400</v>
      </c>
      <c r="AA299" s="104">
        <f t="shared" si="137"/>
        <v>400</v>
      </c>
      <c r="AB299" s="104">
        <f t="shared" si="137"/>
        <v>400</v>
      </c>
      <c r="AC299" s="104"/>
      <c r="AD299" s="104"/>
      <c r="AE299" s="104">
        <f t="shared" ref="AE299:AH299" si="138">AE298-AE297</f>
        <v>400</v>
      </c>
      <c r="AF299" s="104">
        <f t="shared" si="138"/>
        <v>400</v>
      </c>
      <c r="AG299" s="104">
        <f t="shared" si="138"/>
        <v>400</v>
      </c>
      <c r="AH299" s="104">
        <f t="shared" si="138"/>
        <v>400</v>
      </c>
      <c r="AI299" s="153">
        <f t="shared" si="134"/>
        <v>9200</v>
      </c>
    </row>
    <row r="300" spans="1:36" ht="18.75" x14ac:dyDescent="0.25">
      <c r="A300" s="315"/>
      <c r="B300" s="301" t="s">
        <v>197</v>
      </c>
      <c r="C300" s="302"/>
      <c r="D300" s="104">
        <f>D298-D296</f>
        <v>400</v>
      </c>
      <c r="E300" s="104">
        <f t="shared" ref="E300:G300" si="139">E298-E296</f>
        <v>400</v>
      </c>
      <c r="F300" s="104">
        <f t="shared" si="139"/>
        <v>400</v>
      </c>
      <c r="G300" s="104">
        <f t="shared" si="139"/>
        <v>400</v>
      </c>
      <c r="H300" s="104"/>
      <c r="I300" s="104"/>
      <c r="J300" s="104">
        <f t="shared" ref="J300:AB300" si="140">J298-J296</f>
        <v>400</v>
      </c>
      <c r="K300" s="104">
        <f t="shared" si="140"/>
        <v>400</v>
      </c>
      <c r="L300" s="104">
        <f t="shared" si="140"/>
        <v>400</v>
      </c>
      <c r="M300" s="104">
        <f t="shared" si="140"/>
        <v>400</v>
      </c>
      <c r="N300" s="104">
        <f t="shared" si="140"/>
        <v>400</v>
      </c>
      <c r="O300" s="104"/>
      <c r="P300" s="104"/>
      <c r="Q300" s="104">
        <f t="shared" si="140"/>
        <v>400</v>
      </c>
      <c r="R300" s="104">
        <f t="shared" si="140"/>
        <v>400</v>
      </c>
      <c r="S300" s="104">
        <f t="shared" si="140"/>
        <v>400</v>
      </c>
      <c r="T300" s="104">
        <f t="shared" si="140"/>
        <v>400</v>
      </c>
      <c r="U300" s="104">
        <f t="shared" si="140"/>
        <v>400</v>
      </c>
      <c r="V300" s="104"/>
      <c r="W300" s="104"/>
      <c r="X300" s="104">
        <f t="shared" si="140"/>
        <v>400</v>
      </c>
      <c r="Y300" s="104">
        <f t="shared" si="140"/>
        <v>400</v>
      </c>
      <c r="Z300" s="104">
        <f t="shared" si="140"/>
        <v>400</v>
      </c>
      <c r="AA300" s="104">
        <f t="shared" si="140"/>
        <v>400</v>
      </c>
      <c r="AB300" s="104">
        <f t="shared" si="140"/>
        <v>400</v>
      </c>
      <c r="AC300" s="104"/>
      <c r="AD300" s="104"/>
      <c r="AE300" s="104">
        <f t="shared" ref="AE300:AH300" si="141">AE298-AE296</f>
        <v>400</v>
      </c>
      <c r="AF300" s="104">
        <f t="shared" si="141"/>
        <v>400</v>
      </c>
      <c r="AG300" s="104">
        <f t="shared" si="141"/>
        <v>400</v>
      </c>
      <c r="AH300" s="104">
        <f t="shared" si="141"/>
        <v>400</v>
      </c>
      <c r="AI300" s="153">
        <f>SUM(D300:AH300)</f>
        <v>9200</v>
      </c>
    </row>
    <row r="301" spans="1:36" ht="16.5" thickBot="1" x14ac:dyDescent="0.3">
      <c r="A301" s="315"/>
      <c r="B301" s="303" t="s">
        <v>116</v>
      </c>
      <c r="C301" s="304"/>
      <c r="D301" s="104">
        <f>D282+D284+D286+D288+D290+D292</f>
        <v>0</v>
      </c>
      <c r="E301" s="104">
        <f t="shared" ref="E301:G301" si="142">E282+E284+E286+E288+E290+E292</f>
        <v>0</v>
      </c>
      <c r="F301" s="104">
        <f t="shared" si="142"/>
        <v>0</v>
      </c>
      <c r="G301" s="104">
        <f t="shared" si="142"/>
        <v>0</v>
      </c>
      <c r="H301" s="104"/>
      <c r="I301" s="104"/>
      <c r="J301" s="104">
        <f t="shared" ref="J301:AB301" si="143">J282+J284+J286+J288+J290+J292</f>
        <v>0</v>
      </c>
      <c r="K301" s="104">
        <f t="shared" si="143"/>
        <v>0</v>
      </c>
      <c r="L301" s="104">
        <f t="shared" si="143"/>
        <v>0</v>
      </c>
      <c r="M301" s="104">
        <f t="shared" si="143"/>
        <v>0</v>
      </c>
      <c r="N301" s="104">
        <f t="shared" si="143"/>
        <v>0</v>
      </c>
      <c r="O301" s="104"/>
      <c r="P301" s="104"/>
      <c r="Q301" s="104">
        <f t="shared" si="143"/>
        <v>0</v>
      </c>
      <c r="R301" s="104">
        <f t="shared" si="143"/>
        <v>0</v>
      </c>
      <c r="S301" s="104">
        <f t="shared" si="143"/>
        <v>0</v>
      </c>
      <c r="T301" s="104">
        <f t="shared" si="143"/>
        <v>0</v>
      </c>
      <c r="U301" s="104">
        <f t="shared" si="143"/>
        <v>0</v>
      </c>
      <c r="V301" s="104"/>
      <c r="W301" s="104"/>
      <c r="X301" s="104">
        <f t="shared" si="143"/>
        <v>0</v>
      </c>
      <c r="Y301" s="104">
        <f t="shared" si="143"/>
        <v>0</v>
      </c>
      <c r="Z301" s="104">
        <f t="shared" si="143"/>
        <v>0</v>
      </c>
      <c r="AA301" s="104">
        <f t="shared" si="143"/>
        <v>0</v>
      </c>
      <c r="AB301" s="104">
        <f t="shared" si="143"/>
        <v>0</v>
      </c>
      <c r="AC301" s="104"/>
      <c r="AD301" s="104"/>
      <c r="AE301" s="104">
        <f t="shared" ref="AE301:AH301" si="144">AE282+AE284+AE286+AE288+AE290+AE292</f>
        <v>0</v>
      </c>
      <c r="AF301" s="104">
        <f t="shared" si="144"/>
        <v>0</v>
      </c>
      <c r="AG301" s="104">
        <f t="shared" si="144"/>
        <v>0</v>
      </c>
      <c r="AH301" s="104">
        <f t="shared" si="144"/>
        <v>0</v>
      </c>
      <c r="AI301" s="149">
        <f t="shared" si="134"/>
        <v>0</v>
      </c>
    </row>
    <row r="302" spans="1:36" ht="15.75" thickBot="1" x14ac:dyDescent="0.3">
      <c r="A302" s="316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166</v>
      </c>
    </row>
    <row r="303" spans="1:36" ht="16.5" thickBot="1" x14ac:dyDescent="0.3">
      <c r="A303" s="291" t="s">
        <v>160</v>
      </c>
      <c r="B303" s="310" t="s">
        <v>2</v>
      </c>
      <c r="C303" s="311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36" ht="15.75" x14ac:dyDescent="0.25">
      <c r="A304" s="292"/>
      <c r="B304" s="296" t="s">
        <v>3</v>
      </c>
      <c r="C304" s="99" t="s">
        <v>102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35" ht="15.75" x14ac:dyDescent="0.25">
      <c r="A305" s="292"/>
      <c r="B305" s="296"/>
      <c r="C305" s="99" t="s">
        <v>103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35" ht="15.75" x14ac:dyDescent="0.25">
      <c r="A306" s="292"/>
      <c r="B306" s="296"/>
      <c r="C306" s="99" t="s">
        <v>117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 t="shared" ref="AI306:AI324" si="145">SUM(D306:AH306)</f>
        <v>0</v>
      </c>
    </row>
    <row r="307" spans="1:35" ht="15.75" x14ac:dyDescent="0.25">
      <c r="A307" s="292"/>
      <c r="B307" s="296"/>
      <c r="C307" s="99" t="s">
        <v>118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 t="shared" si="145"/>
        <v>0</v>
      </c>
    </row>
    <row r="308" spans="1:35" ht="15.75" x14ac:dyDescent="0.25">
      <c r="A308" s="292"/>
      <c r="B308" s="296"/>
      <c r="C308" s="99" t="s">
        <v>104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 t="shared" si="145"/>
        <v>0</v>
      </c>
    </row>
    <row r="309" spans="1:35" ht="15.75" x14ac:dyDescent="0.25">
      <c r="A309" s="292"/>
      <c r="B309" s="296"/>
      <c r="C309" s="99" t="s">
        <v>105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 t="shared" si="145"/>
        <v>0</v>
      </c>
    </row>
    <row r="310" spans="1:35" ht="15.75" x14ac:dyDescent="0.25">
      <c r="A310" s="292"/>
      <c r="B310" s="296"/>
      <c r="C310" s="99" t="s">
        <v>106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 t="shared" si="145"/>
        <v>0</v>
      </c>
    </row>
    <row r="311" spans="1:35" ht="15.75" x14ac:dyDescent="0.25">
      <c r="A311" s="292"/>
      <c r="B311" s="296"/>
      <c r="C311" s="99" t="s">
        <v>107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 t="shared" si="145"/>
        <v>0</v>
      </c>
    </row>
    <row r="312" spans="1:35" ht="15.75" x14ac:dyDescent="0.25">
      <c r="A312" s="292"/>
      <c r="B312" s="296"/>
      <c r="C312" s="99" t="s">
        <v>108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 t="shared" si="145"/>
        <v>0</v>
      </c>
    </row>
    <row r="313" spans="1:35" ht="15.75" x14ac:dyDescent="0.25">
      <c r="A313" s="292"/>
      <c r="B313" s="296"/>
      <c r="C313" s="99" t="s">
        <v>109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 t="shared" si="145"/>
        <v>0</v>
      </c>
    </row>
    <row r="314" spans="1:35" ht="15.75" x14ac:dyDescent="0.25">
      <c r="A314" s="292"/>
      <c r="B314" s="296"/>
      <c r="C314" s="99" t="s">
        <v>110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 t="shared" si="145"/>
        <v>0</v>
      </c>
    </row>
    <row r="315" spans="1:35" ht="15.75" x14ac:dyDescent="0.25">
      <c r="A315" s="292"/>
      <c r="B315" s="296"/>
      <c r="C315" s="99" t="s">
        <v>111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 t="shared" si="145"/>
        <v>0</v>
      </c>
    </row>
    <row r="316" spans="1:35" ht="15.75" x14ac:dyDescent="0.25">
      <c r="A316" s="292"/>
      <c r="B316" s="296"/>
      <c r="C316" s="99" t="s">
        <v>112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 t="shared" si="145"/>
        <v>0</v>
      </c>
    </row>
    <row r="317" spans="1:35" ht="15.75" x14ac:dyDescent="0.25">
      <c r="A317" s="292"/>
      <c r="B317" s="296"/>
      <c r="C317" s="99" t="s">
        <v>113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 t="shared" si="145"/>
        <v>0</v>
      </c>
    </row>
    <row r="318" spans="1:35" ht="16.5" thickBot="1" x14ac:dyDescent="0.3">
      <c r="A318" s="292"/>
      <c r="B318" s="296"/>
      <c r="C318" s="100" t="s">
        <v>114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 t="shared" si="145"/>
        <v>0</v>
      </c>
    </row>
    <row r="319" spans="1:35" ht="18.75" x14ac:dyDescent="0.25">
      <c r="A319" s="292"/>
      <c r="B319" s="297" t="s">
        <v>72</v>
      </c>
      <c r="C319" s="298"/>
      <c r="D319" s="271">
        <f>SUM(D304:D315,D318)</f>
        <v>0</v>
      </c>
      <c r="E319" s="271">
        <f t="shared" ref="E319:AH319" si="146">SUM(E304:E315,E318)</f>
        <v>0</v>
      </c>
      <c r="F319" s="271">
        <f t="shared" si="146"/>
        <v>0</v>
      </c>
      <c r="G319" s="271">
        <f t="shared" si="146"/>
        <v>0</v>
      </c>
      <c r="H319" s="271">
        <f t="shared" si="146"/>
        <v>0</v>
      </c>
      <c r="I319" s="271">
        <f t="shared" si="146"/>
        <v>0</v>
      </c>
      <c r="J319" s="271">
        <f t="shared" si="146"/>
        <v>0</v>
      </c>
      <c r="K319" s="271">
        <f t="shared" si="146"/>
        <v>0</v>
      </c>
      <c r="L319" s="271">
        <f t="shared" si="146"/>
        <v>0</v>
      </c>
      <c r="M319" s="271">
        <f t="shared" si="146"/>
        <v>0</v>
      </c>
      <c r="N319" s="271">
        <f t="shared" si="146"/>
        <v>0</v>
      </c>
      <c r="O319" s="271">
        <f t="shared" si="146"/>
        <v>0</v>
      </c>
      <c r="P319" s="271">
        <f t="shared" si="146"/>
        <v>0</v>
      </c>
      <c r="Q319" s="271">
        <f t="shared" si="146"/>
        <v>0</v>
      </c>
      <c r="R319" s="271">
        <f t="shared" si="146"/>
        <v>0</v>
      </c>
      <c r="S319" s="271">
        <f t="shared" si="146"/>
        <v>0</v>
      </c>
      <c r="T319" s="271">
        <f t="shared" si="146"/>
        <v>0</v>
      </c>
      <c r="U319" s="271">
        <f t="shared" si="146"/>
        <v>0</v>
      </c>
      <c r="V319" s="271">
        <f t="shared" si="146"/>
        <v>0</v>
      </c>
      <c r="W319" s="271">
        <f t="shared" si="146"/>
        <v>0</v>
      </c>
      <c r="X319" s="271">
        <f t="shared" si="146"/>
        <v>0</v>
      </c>
      <c r="Y319" s="271">
        <f t="shared" si="146"/>
        <v>0</v>
      </c>
      <c r="Z319" s="271">
        <f t="shared" si="146"/>
        <v>0</v>
      </c>
      <c r="AA319" s="271">
        <f t="shared" si="146"/>
        <v>0</v>
      </c>
      <c r="AB319" s="271">
        <f t="shared" si="146"/>
        <v>0</v>
      </c>
      <c r="AC319" s="271">
        <f t="shared" si="146"/>
        <v>0</v>
      </c>
      <c r="AD319" s="271">
        <f t="shared" si="146"/>
        <v>0</v>
      </c>
      <c r="AE319" s="271">
        <f t="shared" si="146"/>
        <v>0</v>
      </c>
      <c r="AF319" s="271">
        <f t="shared" si="146"/>
        <v>0</v>
      </c>
      <c r="AG319" s="271">
        <f t="shared" si="146"/>
        <v>0</v>
      </c>
      <c r="AH319" s="271">
        <f t="shared" si="146"/>
        <v>0</v>
      </c>
      <c r="AI319" s="150">
        <f t="shared" si="145"/>
        <v>0</v>
      </c>
    </row>
    <row r="320" spans="1:35" ht="18.75" x14ac:dyDescent="0.25">
      <c r="A320" s="292"/>
      <c r="B320" s="299" t="s">
        <v>71</v>
      </c>
      <c r="C320" s="300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 t="shared" si="145"/>
        <v>0</v>
      </c>
    </row>
    <row r="321" spans="1:36" ht="18.75" x14ac:dyDescent="0.25">
      <c r="A321" s="292"/>
      <c r="B321" s="301" t="s">
        <v>115</v>
      </c>
      <c r="C321" s="302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 t="shared" si="145"/>
        <v>24300</v>
      </c>
    </row>
    <row r="322" spans="1:36" ht="18.75" x14ac:dyDescent="0.25">
      <c r="A322" s="292"/>
      <c r="B322" s="301" t="s">
        <v>125</v>
      </c>
      <c r="C322" s="302"/>
      <c r="D322" s="104">
        <f t="shared" ref="D322:F322" si="147">D321-D320</f>
        <v>900</v>
      </c>
      <c r="E322" s="104">
        <f t="shared" si="147"/>
        <v>900</v>
      </c>
      <c r="F322" s="104">
        <f t="shared" si="147"/>
        <v>900</v>
      </c>
      <c r="G322" s="104">
        <f t="shared" ref="G322:AC322" si="148">G321-G320</f>
        <v>900</v>
      </c>
      <c r="H322" s="104">
        <f t="shared" si="148"/>
        <v>900</v>
      </c>
      <c r="I322" s="104"/>
      <c r="J322" s="104">
        <f t="shared" si="148"/>
        <v>900</v>
      </c>
      <c r="K322" s="104">
        <f t="shared" si="148"/>
        <v>900</v>
      </c>
      <c r="L322" s="104">
        <f t="shared" si="148"/>
        <v>900</v>
      </c>
      <c r="M322" s="104">
        <f t="shared" si="148"/>
        <v>900</v>
      </c>
      <c r="N322" s="104">
        <f t="shared" si="148"/>
        <v>900</v>
      </c>
      <c r="O322" s="104">
        <f t="shared" si="148"/>
        <v>900</v>
      </c>
      <c r="P322" s="104"/>
      <c r="Q322" s="104">
        <f t="shared" si="148"/>
        <v>900</v>
      </c>
      <c r="R322" s="104">
        <f t="shared" si="148"/>
        <v>900</v>
      </c>
      <c r="S322" s="104">
        <f t="shared" si="148"/>
        <v>900</v>
      </c>
      <c r="T322" s="104">
        <f t="shared" si="148"/>
        <v>900</v>
      </c>
      <c r="U322" s="104">
        <f t="shared" si="148"/>
        <v>900</v>
      </c>
      <c r="V322" s="104">
        <f t="shared" si="148"/>
        <v>900</v>
      </c>
      <c r="W322" s="104"/>
      <c r="X322" s="104">
        <f t="shared" si="148"/>
        <v>900</v>
      </c>
      <c r="Y322" s="104">
        <f t="shared" si="148"/>
        <v>900</v>
      </c>
      <c r="Z322" s="104">
        <f t="shared" si="148"/>
        <v>900</v>
      </c>
      <c r="AA322" s="104">
        <f t="shared" si="148"/>
        <v>900</v>
      </c>
      <c r="AB322" s="104">
        <f t="shared" si="148"/>
        <v>900</v>
      </c>
      <c r="AC322" s="104">
        <f t="shared" si="148"/>
        <v>900</v>
      </c>
      <c r="AD322" s="104"/>
      <c r="AE322" s="104">
        <f t="shared" ref="AE322:AH322" si="149">AE321-AE320</f>
        <v>900</v>
      </c>
      <c r="AF322" s="104">
        <f t="shared" si="149"/>
        <v>900</v>
      </c>
      <c r="AG322" s="104">
        <f t="shared" si="149"/>
        <v>900</v>
      </c>
      <c r="AH322" s="104">
        <f t="shared" si="149"/>
        <v>900</v>
      </c>
      <c r="AI322" s="153">
        <f t="shared" si="145"/>
        <v>24300</v>
      </c>
    </row>
    <row r="323" spans="1:36" ht="18.75" x14ac:dyDescent="0.25">
      <c r="A323" s="292"/>
      <c r="B323" s="301" t="s">
        <v>197</v>
      </c>
      <c r="C323" s="302"/>
      <c r="D323" s="104">
        <f>D321-D319</f>
        <v>900</v>
      </c>
      <c r="E323" s="104">
        <f t="shared" ref="E323:G323" si="150">E321-E319</f>
        <v>900</v>
      </c>
      <c r="F323" s="104">
        <f t="shared" si="150"/>
        <v>900</v>
      </c>
      <c r="G323" s="104">
        <f t="shared" si="150"/>
        <v>900</v>
      </c>
      <c r="H323" s="104">
        <f t="shared" ref="H323:AC323" si="151">H321-H319</f>
        <v>900</v>
      </c>
      <c r="I323" s="104"/>
      <c r="J323" s="104">
        <f t="shared" si="151"/>
        <v>900</v>
      </c>
      <c r="K323" s="104">
        <f t="shared" si="151"/>
        <v>900</v>
      </c>
      <c r="L323" s="104">
        <f t="shared" si="151"/>
        <v>900</v>
      </c>
      <c r="M323" s="104">
        <f t="shared" si="151"/>
        <v>900</v>
      </c>
      <c r="N323" s="104">
        <f t="shared" si="151"/>
        <v>900</v>
      </c>
      <c r="O323" s="104">
        <f t="shared" si="151"/>
        <v>900</v>
      </c>
      <c r="P323" s="104"/>
      <c r="Q323" s="104">
        <f t="shared" si="151"/>
        <v>900</v>
      </c>
      <c r="R323" s="104">
        <f t="shared" si="151"/>
        <v>900</v>
      </c>
      <c r="S323" s="104">
        <f t="shared" si="151"/>
        <v>900</v>
      </c>
      <c r="T323" s="104">
        <f t="shared" si="151"/>
        <v>900</v>
      </c>
      <c r="U323" s="104">
        <f t="shared" si="151"/>
        <v>900</v>
      </c>
      <c r="V323" s="104">
        <f t="shared" si="151"/>
        <v>900</v>
      </c>
      <c r="W323" s="104"/>
      <c r="X323" s="104">
        <f t="shared" si="151"/>
        <v>900</v>
      </c>
      <c r="Y323" s="104">
        <f t="shared" si="151"/>
        <v>900</v>
      </c>
      <c r="Z323" s="104">
        <f t="shared" si="151"/>
        <v>900</v>
      </c>
      <c r="AA323" s="104">
        <f t="shared" si="151"/>
        <v>900</v>
      </c>
      <c r="AB323" s="104">
        <f t="shared" si="151"/>
        <v>900</v>
      </c>
      <c r="AC323" s="104">
        <f t="shared" si="151"/>
        <v>900</v>
      </c>
      <c r="AD323" s="104"/>
      <c r="AE323" s="104">
        <f t="shared" ref="AE323:AH323" si="152">AE321-AE319</f>
        <v>900</v>
      </c>
      <c r="AF323" s="104">
        <f t="shared" si="152"/>
        <v>900</v>
      </c>
      <c r="AG323" s="104">
        <f t="shared" si="152"/>
        <v>900</v>
      </c>
      <c r="AH323" s="104">
        <f t="shared" si="152"/>
        <v>900</v>
      </c>
      <c r="AI323" s="153">
        <f>SUM(D323:AH323)</f>
        <v>24300</v>
      </c>
    </row>
    <row r="324" spans="1:36" ht="16.5" thickBot="1" x14ac:dyDescent="0.3">
      <c r="A324" s="292"/>
      <c r="B324" s="303" t="s">
        <v>116</v>
      </c>
      <c r="C324" s="304"/>
      <c r="D324" s="104">
        <f t="shared" ref="D324:F324" si="153">D305+D307+D309+D311+D313+D315</f>
        <v>0</v>
      </c>
      <c r="E324" s="104">
        <f t="shared" si="153"/>
        <v>0</v>
      </c>
      <c r="F324" s="104">
        <f t="shared" si="153"/>
        <v>0</v>
      </c>
      <c r="G324" s="104">
        <f t="shared" ref="G324:AC324" si="154">G305+G307+G309+G311+G313+G315</f>
        <v>0</v>
      </c>
      <c r="H324" s="104">
        <f t="shared" si="154"/>
        <v>0</v>
      </c>
      <c r="I324" s="104"/>
      <c r="J324" s="104">
        <f t="shared" si="154"/>
        <v>0</v>
      </c>
      <c r="K324" s="104">
        <f t="shared" si="154"/>
        <v>0</v>
      </c>
      <c r="L324" s="104">
        <f t="shared" si="154"/>
        <v>0</v>
      </c>
      <c r="M324" s="104">
        <f t="shared" si="154"/>
        <v>0</v>
      </c>
      <c r="N324" s="104">
        <f t="shared" si="154"/>
        <v>0</v>
      </c>
      <c r="O324" s="104">
        <f t="shared" si="154"/>
        <v>0</v>
      </c>
      <c r="P324" s="104"/>
      <c r="Q324" s="104">
        <f t="shared" si="154"/>
        <v>0</v>
      </c>
      <c r="R324" s="104">
        <f t="shared" si="154"/>
        <v>0</v>
      </c>
      <c r="S324" s="104">
        <f t="shared" si="154"/>
        <v>0</v>
      </c>
      <c r="T324" s="104">
        <f t="shared" si="154"/>
        <v>0</v>
      </c>
      <c r="U324" s="104">
        <f t="shared" si="154"/>
        <v>0</v>
      </c>
      <c r="V324" s="104">
        <f t="shared" si="154"/>
        <v>0</v>
      </c>
      <c r="W324" s="104"/>
      <c r="X324" s="104">
        <f t="shared" si="154"/>
        <v>0</v>
      </c>
      <c r="Y324" s="104">
        <f t="shared" si="154"/>
        <v>0</v>
      </c>
      <c r="Z324" s="104">
        <f t="shared" si="154"/>
        <v>0</v>
      </c>
      <c r="AA324" s="104">
        <f t="shared" si="154"/>
        <v>0</v>
      </c>
      <c r="AB324" s="104">
        <f t="shared" si="154"/>
        <v>0</v>
      </c>
      <c r="AC324" s="104">
        <f t="shared" si="154"/>
        <v>0</v>
      </c>
      <c r="AD324" s="104"/>
      <c r="AE324" s="104">
        <f t="shared" ref="AE324:AH324" si="155">AE305+AE307+AE309+AE311+AE313+AE315</f>
        <v>0</v>
      </c>
      <c r="AF324" s="104">
        <f t="shared" si="155"/>
        <v>0</v>
      </c>
      <c r="AG324" s="104">
        <f t="shared" si="155"/>
        <v>0</v>
      </c>
      <c r="AH324" s="104">
        <f t="shared" si="155"/>
        <v>0</v>
      </c>
      <c r="AI324" s="149">
        <f t="shared" si="145"/>
        <v>0</v>
      </c>
    </row>
    <row r="325" spans="1:36" ht="15.75" thickBot="1" x14ac:dyDescent="0.3">
      <c r="A325" s="293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166</v>
      </c>
    </row>
    <row r="326" spans="1:36" ht="16.5" thickBot="1" x14ac:dyDescent="0.3">
      <c r="A326" s="305" t="s">
        <v>161</v>
      </c>
      <c r="B326" s="310" t="s">
        <v>2</v>
      </c>
      <c r="C326" s="311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36" ht="15.75" x14ac:dyDescent="0.25">
      <c r="A327" s="306"/>
      <c r="B327" s="296" t="s">
        <v>3</v>
      </c>
      <c r="C327" s="99" t="s">
        <v>102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36" ht="15.75" x14ac:dyDescent="0.25">
      <c r="A328" s="306"/>
      <c r="B328" s="296"/>
      <c r="C328" s="99" t="s">
        <v>103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36" ht="15.75" x14ac:dyDescent="0.25">
      <c r="A329" s="306"/>
      <c r="B329" s="296"/>
      <c r="C329" s="99" t="s">
        <v>117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 t="shared" ref="AI329:AI347" si="156">SUM(D329:AH329)</f>
        <v>0</v>
      </c>
    </row>
    <row r="330" spans="1:36" ht="15.75" x14ac:dyDescent="0.25">
      <c r="A330" s="306"/>
      <c r="B330" s="296"/>
      <c r="C330" s="99" t="s">
        <v>118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 t="shared" si="156"/>
        <v>0</v>
      </c>
    </row>
    <row r="331" spans="1:36" ht="15.75" x14ac:dyDescent="0.25">
      <c r="A331" s="306"/>
      <c r="B331" s="296"/>
      <c r="C331" s="99" t="s">
        <v>104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 t="shared" si="156"/>
        <v>0</v>
      </c>
    </row>
    <row r="332" spans="1:36" ht="15.75" x14ac:dyDescent="0.25">
      <c r="A332" s="306"/>
      <c r="B332" s="296"/>
      <c r="C332" s="99" t="s">
        <v>105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 t="shared" si="156"/>
        <v>0</v>
      </c>
    </row>
    <row r="333" spans="1:36" ht="15.75" x14ac:dyDescent="0.25">
      <c r="A333" s="306"/>
      <c r="B333" s="296"/>
      <c r="C333" s="99" t="s">
        <v>106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 t="shared" si="156"/>
        <v>0</v>
      </c>
    </row>
    <row r="334" spans="1:36" ht="15.75" x14ac:dyDescent="0.25">
      <c r="A334" s="306"/>
      <c r="B334" s="296"/>
      <c r="C334" s="99" t="s">
        <v>107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 t="shared" si="156"/>
        <v>0</v>
      </c>
    </row>
    <row r="335" spans="1:36" ht="15.75" x14ac:dyDescent="0.25">
      <c r="A335" s="306"/>
      <c r="B335" s="296"/>
      <c r="C335" s="99" t="s">
        <v>108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 t="shared" si="156"/>
        <v>0</v>
      </c>
    </row>
    <row r="336" spans="1:36" ht="15.75" x14ac:dyDescent="0.25">
      <c r="A336" s="306"/>
      <c r="B336" s="296"/>
      <c r="C336" s="99" t="s">
        <v>109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 t="shared" si="156"/>
        <v>0</v>
      </c>
    </row>
    <row r="337" spans="1:36" ht="15.75" x14ac:dyDescent="0.25">
      <c r="A337" s="306"/>
      <c r="B337" s="296"/>
      <c r="C337" s="99" t="s">
        <v>110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 t="shared" si="156"/>
        <v>0</v>
      </c>
    </row>
    <row r="338" spans="1:36" ht="15.75" x14ac:dyDescent="0.25">
      <c r="A338" s="306"/>
      <c r="B338" s="296"/>
      <c r="C338" s="99" t="s">
        <v>111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 t="shared" si="156"/>
        <v>0</v>
      </c>
    </row>
    <row r="339" spans="1:36" ht="15.75" x14ac:dyDescent="0.25">
      <c r="A339" s="306"/>
      <c r="B339" s="296"/>
      <c r="C339" s="99" t="s">
        <v>112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 t="shared" si="156"/>
        <v>0</v>
      </c>
    </row>
    <row r="340" spans="1:36" ht="15.75" x14ac:dyDescent="0.25">
      <c r="A340" s="306"/>
      <c r="B340" s="296"/>
      <c r="C340" s="99" t="s">
        <v>113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 t="shared" si="156"/>
        <v>0</v>
      </c>
    </row>
    <row r="341" spans="1:36" ht="16.5" thickBot="1" x14ac:dyDescent="0.3">
      <c r="A341" s="306"/>
      <c r="B341" s="296"/>
      <c r="C341" s="100" t="s">
        <v>114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 t="shared" si="156"/>
        <v>0</v>
      </c>
    </row>
    <row r="342" spans="1:36" ht="18.75" x14ac:dyDescent="0.25">
      <c r="A342" s="306"/>
      <c r="B342" s="297" t="s">
        <v>72</v>
      </c>
      <c r="C342" s="298"/>
      <c r="D342" s="271">
        <f>SUM(D327:D338,D341)</f>
        <v>0</v>
      </c>
      <c r="E342" s="271">
        <f t="shared" ref="E342:AH342" si="157">SUM(E327:E338,E341)</f>
        <v>0</v>
      </c>
      <c r="F342" s="271">
        <f t="shared" si="157"/>
        <v>0</v>
      </c>
      <c r="G342" s="271">
        <f t="shared" si="157"/>
        <v>0</v>
      </c>
      <c r="H342" s="271">
        <f t="shared" si="157"/>
        <v>0</v>
      </c>
      <c r="I342" s="271">
        <f t="shared" si="157"/>
        <v>0</v>
      </c>
      <c r="J342" s="271">
        <f t="shared" si="157"/>
        <v>0</v>
      </c>
      <c r="K342" s="271">
        <f t="shared" si="157"/>
        <v>0</v>
      </c>
      <c r="L342" s="271">
        <f t="shared" si="157"/>
        <v>0</v>
      </c>
      <c r="M342" s="271">
        <f t="shared" si="157"/>
        <v>0</v>
      </c>
      <c r="N342" s="271">
        <f t="shared" si="157"/>
        <v>0</v>
      </c>
      <c r="O342" s="271">
        <f t="shared" si="157"/>
        <v>0</v>
      </c>
      <c r="P342" s="271">
        <f t="shared" si="157"/>
        <v>0</v>
      </c>
      <c r="Q342" s="271">
        <f t="shared" si="157"/>
        <v>0</v>
      </c>
      <c r="R342" s="271">
        <f t="shared" si="157"/>
        <v>0</v>
      </c>
      <c r="S342" s="271">
        <f t="shared" si="157"/>
        <v>0</v>
      </c>
      <c r="T342" s="271">
        <f t="shared" si="157"/>
        <v>0</v>
      </c>
      <c r="U342" s="271">
        <f t="shared" si="157"/>
        <v>0</v>
      </c>
      <c r="V342" s="271">
        <f t="shared" si="157"/>
        <v>0</v>
      </c>
      <c r="W342" s="271">
        <f t="shared" si="157"/>
        <v>0</v>
      </c>
      <c r="X342" s="271">
        <f t="shared" si="157"/>
        <v>0</v>
      </c>
      <c r="Y342" s="271">
        <f t="shared" si="157"/>
        <v>0</v>
      </c>
      <c r="Z342" s="271">
        <f t="shared" si="157"/>
        <v>0</v>
      </c>
      <c r="AA342" s="271">
        <f t="shared" si="157"/>
        <v>0</v>
      </c>
      <c r="AB342" s="271">
        <f t="shared" si="157"/>
        <v>0</v>
      </c>
      <c r="AC342" s="271">
        <f t="shared" si="157"/>
        <v>0</v>
      </c>
      <c r="AD342" s="271">
        <f t="shared" si="157"/>
        <v>0</v>
      </c>
      <c r="AE342" s="271">
        <f t="shared" si="157"/>
        <v>0</v>
      </c>
      <c r="AF342" s="271">
        <f t="shared" si="157"/>
        <v>0</v>
      </c>
      <c r="AG342" s="271">
        <f t="shared" si="157"/>
        <v>0</v>
      </c>
      <c r="AH342" s="271">
        <f t="shared" si="157"/>
        <v>0</v>
      </c>
      <c r="AI342" s="150">
        <f t="shared" si="156"/>
        <v>0</v>
      </c>
    </row>
    <row r="343" spans="1:36" ht="18.75" x14ac:dyDescent="0.25">
      <c r="A343" s="306"/>
      <c r="B343" s="299" t="s">
        <v>71</v>
      </c>
      <c r="C343" s="300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 t="shared" si="156"/>
        <v>0</v>
      </c>
    </row>
    <row r="344" spans="1:36" ht="18.75" x14ac:dyDescent="0.25">
      <c r="A344" s="306"/>
      <c r="B344" s="301" t="s">
        <v>115</v>
      </c>
      <c r="C344" s="302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 t="shared" si="156"/>
        <v>27000</v>
      </c>
    </row>
    <row r="345" spans="1:36" ht="18.75" x14ac:dyDescent="0.25">
      <c r="A345" s="306"/>
      <c r="B345" s="301" t="s">
        <v>125</v>
      </c>
      <c r="C345" s="302"/>
      <c r="D345" s="104">
        <f t="shared" ref="D345:F345" si="158">D344-D343</f>
        <v>1000</v>
      </c>
      <c r="E345" s="104">
        <f t="shared" si="158"/>
        <v>1000</v>
      </c>
      <c r="F345" s="104">
        <f t="shared" si="158"/>
        <v>1000</v>
      </c>
      <c r="G345" s="104">
        <f t="shared" ref="G345:AC345" si="159">G344-G343</f>
        <v>1000</v>
      </c>
      <c r="H345" s="104">
        <f t="shared" si="159"/>
        <v>1000</v>
      </c>
      <c r="I345" s="104"/>
      <c r="J345" s="104">
        <f t="shared" si="159"/>
        <v>1000</v>
      </c>
      <c r="K345" s="104">
        <f t="shared" si="159"/>
        <v>1000</v>
      </c>
      <c r="L345" s="104">
        <f t="shared" si="159"/>
        <v>1000</v>
      </c>
      <c r="M345" s="104">
        <f t="shared" si="159"/>
        <v>1000</v>
      </c>
      <c r="N345" s="104">
        <f t="shared" si="159"/>
        <v>1000</v>
      </c>
      <c r="O345" s="104">
        <f t="shared" si="159"/>
        <v>1000</v>
      </c>
      <c r="P345" s="104"/>
      <c r="Q345" s="104">
        <f t="shared" si="159"/>
        <v>1000</v>
      </c>
      <c r="R345" s="104">
        <f t="shared" si="159"/>
        <v>1000</v>
      </c>
      <c r="S345" s="104">
        <f t="shared" si="159"/>
        <v>1000</v>
      </c>
      <c r="T345" s="104">
        <f t="shared" si="159"/>
        <v>1000</v>
      </c>
      <c r="U345" s="104">
        <f t="shared" si="159"/>
        <v>1000</v>
      </c>
      <c r="V345" s="104">
        <f t="shared" si="159"/>
        <v>1000</v>
      </c>
      <c r="W345" s="104"/>
      <c r="X345" s="104">
        <f t="shared" si="159"/>
        <v>1000</v>
      </c>
      <c r="Y345" s="104">
        <f t="shared" si="159"/>
        <v>1000</v>
      </c>
      <c r="Z345" s="104">
        <f t="shared" si="159"/>
        <v>1000</v>
      </c>
      <c r="AA345" s="104">
        <f t="shared" si="159"/>
        <v>1000</v>
      </c>
      <c r="AB345" s="104">
        <f t="shared" si="159"/>
        <v>1000</v>
      </c>
      <c r="AC345" s="104">
        <f t="shared" si="159"/>
        <v>1000</v>
      </c>
      <c r="AD345" s="104"/>
      <c r="AE345" s="104">
        <f t="shared" ref="AE345:AH345" si="160">AE344-AE343</f>
        <v>1000</v>
      </c>
      <c r="AF345" s="104">
        <f t="shared" si="160"/>
        <v>1000</v>
      </c>
      <c r="AG345" s="104">
        <f t="shared" si="160"/>
        <v>1000</v>
      </c>
      <c r="AH345" s="104">
        <f t="shared" si="160"/>
        <v>1000</v>
      </c>
      <c r="AI345" s="153">
        <f t="shared" si="156"/>
        <v>27000</v>
      </c>
    </row>
    <row r="346" spans="1:36" ht="18.75" x14ac:dyDescent="0.25">
      <c r="A346" s="306"/>
      <c r="B346" s="301" t="s">
        <v>197</v>
      </c>
      <c r="C346" s="302"/>
      <c r="D346" s="104">
        <f>D344-D342</f>
        <v>1000</v>
      </c>
      <c r="E346" s="104">
        <f t="shared" ref="E346:G346" si="161">E344-E342</f>
        <v>1000</v>
      </c>
      <c r="F346" s="104">
        <f t="shared" si="161"/>
        <v>1000</v>
      </c>
      <c r="G346" s="104">
        <f t="shared" si="161"/>
        <v>1000</v>
      </c>
      <c r="H346" s="104">
        <f t="shared" ref="H346:AC346" si="162">H344-H342</f>
        <v>1000</v>
      </c>
      <c r="I346" s="104"/>
      <c r="J346" s="104">
        <f t="shared" si="162"/>
        <v>1000</v>
      </c>
      <c r="K346" s="104">
        <f t="shared" si="162"/>
        <v>1000</v>
      </c>
      <c r="L346" s="104">
        <f t="shared" si="162"/>
        <v>1000</v>
      </c>
      <c r="M346" s="104">
        <f t="shared" si="162"/>
        <v>1000</v>
      </c>
      <c r="N346" s="104">
        <f t="shared" si="162"/>
        <v>1000</v>
      </c>
      <c r="O346" s="104">
        <f t="shared" si="162"/>
        <v>1000</v>
      </c>
      <c r="P346" s="104"/>
      <c r="Q346" s="104">
        <f t="shared" si="162"/>
        <v>1000</v>
      </c>
      <c r="R346" s="104">
        <f t="shared" si="162"/>
        <v>1000</v>
      </c>
      <c r="S346" s="104">
        <f t="shared" si="162"/>
        <v>1000</v>
      </c>
      <c r="T346" s="104">
        <f t="shared" si="162"/>
        <v>1000</v>
      </c>
      <c r="U346" s="104">
        <f t="shared" si="162"/>
        <v>1000</v>
      </c>
      <c r="V346" s="104">
        <f t="shared" si="162"/>
        <v>1000</v>
      </c>
      <c r="W346" s="104"/>
      <c r="X346" s="104">
        <f t="shared" si="162"/>
        <v>1000</v>
      </c>
      <c r="Y346" s="104">
        <f t="shared" si="162"/>
        <v>1000</v>
      </c>
      <c r="Z346" s="104">
        <f t="shared" si="162"/>
        <v>1000</v>
      </c>
      <c r="AA346" s="104">
        <f t="shared" si="162"/>
        <v>1000</v>
      </c>
      <c r="AB346" s="104">
        <f t="shared" si="162"/>
        <v>1000</v>
      </c>
      <c r="AC346" s="104">
        <f t="shared" si="162"/>
        <v>1000</v>
      </c>
      <c r="AD346" s="104"/>
      <c r="AE346" s="104">
        <f t="shared" ref="AE346:AH346" si="163">AE344-AE342</f>
        <v>1000</v>
      </c>
      <c r="AF346" s="104">
        <f t="shared" si="163"/>
        <v>1000</v>
      </c>
      <c r="AG346" s="104">
        <f t="shared" si="163"/>
        <v>1000</v>
      </c>
      <c r="AH346" s="104">
        <f t="shared" si="163"/>
        <v>1000</v>
      </c>
      <c r="AI346" s="153">
        <f>SUM(D346:AH346)</f>
        <v>27000</v>
      </c>
    </row>
    <row r="347" spans="1:36" ht="16.5" thickBot="1" x14ac:dyDescent="0.3">
      <c r="A347" s="306"/>
      <c r="B347" s="303" t="s">
        <v>116</v>
      </c>
      <c r="C347" s="304"/>
      <c r="D347" s="104">
        <f t="shared" ref="D347:F347" si="164">D328+D330+D332+D334+D336+D338</f>
        <v>0</v>
      </c>
      <c r="E347" s="104">
        <f t="shared" si="164"/>
        <v>0</v>
      </c>
      <c r="F347" s="104">
        <f t="shared" si="164"/>
        <v>0</v>
      </c>
      <c r="G347" s="104">
        <f t="shared" ref="G347:AC347" si="165">G328+G330+G332+G334+G336+G338</f>
        <v>0</v>
      </c>
      <c r="H347" s="104">
        <f t="shared" si="165"/>
        <v>0</v>
      </c>
      <c r="I347" s="104"/>
      <c r="J347" s="104">
        <f t="shared" si="165"/>
        <v>0</v>
      </c>
      <c r="K347" s="104">
        <f t="shared" si="165"/>
        <v>0</v>
      </c>
      <c r="L347" s="104">
        <f t="shared" si="165"/>
        <v>0</v>
      </c>
      <c r="M347" s="104">
        <f t="shared" si="165"/>
        <v>0</v>
      </c>
      <c r="N347" s="104">
        <f t="shared" si="165"/>
        <v>0</v>
      </c>
      <c r="O347" s="104">
        <f t="shared" si="165"/>
        <v>0</v>
      </c>
      <c r="P347" s="104"/>
      <c r="Q347" s="104">
        <f t="shared" si="165"/>
        <v>0</v>
      </c>
      <c r="R347" s="104">
        <f t="shared" si="165"/>
        <v>0</v>
      </c>
      <c r="S347" s="104">
        <f t="shared" si="165"/>
        <v>0</v>
      </c>
      <c r="T347" s="104">
        <f t="shared" si="165"/>
        <v>0</v>
      </c>
      <c r="U347" s="104">
        <f t="shared" si="165"/>
        <v>0</v>
      </c>
      <c r="V347" s="104">
        <f t="shared" si="165"/>
        <v>0</v>
      </c>
      <c r="W347" s="104"/>
      <c r="X347" s="104">
        <f t="shared" si="165"/>
        <v>0</v>
      </c>
      <c r="Y347" s="104">
        <f t="shared" si="165"/>
        <v>0</v>
      </c>
      <c r="Z347" s="104">
        <f t="shared" si="165"/>
        <v>0</v>
      </c>
      <c r="AA347" s="104">
        <f t="shared" si="165"/>
        <v>0</v>
      </c>
      <c r="AB347" s="104">
        <f t="shared" si="165"/>
        <v>0</v>
      </c>
      <c r="AC347" s="104">
        <f t="shared" si="165"/>
        <v>0</v>
      </c>
      <c r="AD347" s="104"/>
      <c r="AE347" s="104">
        <f t="shared" ref="AE347:AH347" si="166">AE328+AE330+AE332+AE334+AE336+AE338</f>
        <v>0</v>
      </c>
      <c r="AF347" s="104">
        <f t="shared" si="166"/>
        <v>0</v>
      </c>
      <c r="AG347" s="104">
        <f t="shared" si="166"/>
        <v>0</v>
      </c>
      <c r="AH347" s="104">
        <f t="shared" si="166"/>
        <v>0</v>
      </c>
      <c r="AI347" s="149">
        <f t="shared" si="156"/>
        <v>0</v>
      </c>
    </row>
    <row r="348" spans="1:36" ht="15.75" thickBot="1" x14ac:dyDescent="0.3">
      <c r="A348" s="307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166</v>
      </c>
    </row>
    <row r="349" spans="1:36" ht="16.5" thickBot="1" x14ac:dyDescent="0.3">
      <c r="A349" s="291" t="s">
        <v>162</v>
      </c>
      <c r="B349" s="310" t="s">
        <v>2</v>
      </c>
      <c r="C349" s="311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36" ht="15.75" x14ac:dyDescent="0.25">
      <c r="A350" s="292"/>
      <c r="B350" s="296" t="s">
        <v>3</v>
      </c>
      <c r="C350" s="99" t="s">
        <v>102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36" ht="15.75" x14ac:dyDescent="0.25">
      <c r="A351" s="292"/>
      <c r="B351" s="296"/>
      <c r="C351" s="99" t="s">
        <v>103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36" ht="15.75" x14ac:dyDescent="0.25">
      <c r="A352" s="292"/>
      <c r="B352" s="296"/>
      <c r="C352" s="99" t="s">
        <v>117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 t="shared" ref="AI352:AI370" si="167">SUM(D352:AH352)</f>
        <v>0</v>
      </c>
    </row>
    <row r="353" spans="1:35" ht="15.75" x14ac:dyDescent="0.25">
      <c r="A353" s="292"/>
      <c r="B353" s="296"/>
      <c r="C353" s="99" t="s">
        <v>118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 t="shared" si="167"/>
        <v>0</v>
      </c>
    </row>
    <row r="354" spans="1:35" ht="15.75" x14ac:dyDescent="0.25">
      <c r="A354" s="292"/>
      <c r="B354" s="296"/>
      <c r="C354" s="99" t="s">
        <v>104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 t="shared" si="167"/>
        <v>0</v>
      </c>
    </row>
    <row r="355" spans="1:35" ht="15.75" x14ac:dyDescent="0.25">
      <c r="A355" s="292"/>
      <c r="B355" s="296"/>
      <c r="C355" s="99" t="s">
        <v>105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 t="shared" si="167"/>
        <v>0</v>
      </c>
    </row>
    <row r="356" spans="1:35" ht="15.75" x14ac:dyDescent="0.25">
      <c r="A356" s="292"/>
      <c r="B356" s="296"/>
      <c r="C356" s="99" t="s">
        <v>106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 t="shared" si="167"/>
        <v>0</v>
      </c>
    </row>
    <row r="357" spans="1:35" ht="15.75" x14ac:dyDescent="0.25">
      <c r="A357" s="292"/>
      <c r="B357" s="296"/>
      <c r="C357" s="99" t="s">
        <v>107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 t="shared" si="167"/>
        <v>0</v>
      </c>
    </row>
    <row r="358" spans="1:35" ht="15.75" x14ac:dyDescent="0.25">
      <c r="A358" s="292"/>
      <c r="B358" s="296"/>
      <c r="C358" s="99" t="s">
        <v>108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 t="shared" si="167"/>
        <v>0</v>
      </c>
    </row>
    <row r="359" spans="1:35" ht="15.75" x14ac:dyDescent="0.25">
      <c r="A359" s="292"/>
      <c r="B359" s="296"/>
      <c r="C359" s="99" t="s">
        <v>109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 t="shared" si="167"/>
        <v>0</v>
      </c>
    </row>
    <row r="360" spans="1:35" ht="15.75" x14ac:dyDescent="0.25">
      <c r="A360" s="292"/>
      <c r="B360" s="296"/>
      <c r="C360" s="99" t="s">
        <v>110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 t="shared" si="167"/>
        <v>0</v>
      </c>
    </row>
    <row r="361" spans="1:35" ht="15.75" x14ac:dyDescent="0.25">
      <c r="A361" s="292"/>
      <c r="B361" s="296"/>
      <c r="C361" s="99" t="s">
        <v>111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 t="shared" si="167"/>
        <v>0</v>
      </c>
    </row>
    <row r="362" spans="1:35" ht="15.75" x14ac:dyDescent="0.25">
      <c r="A362" s="292"/>
      <c r="B362" s="296"/>
      <c r="C362" s="99" t="s">
        <v>112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 t="shared" si="167"/>
        <v>0</v>
      </c>
    </row>
    <row r="363" spans="1:35" ht="15.75" x14ac:dyDescent="0.25">
      <c r="A363" s="292"/>
      <c r="B363" s="296"/>
      <c r="C363" s="99" t="s">
        <v>113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 t="shared" si="167"/>
        <v>0</v>
      </c>
    </row>
    <row r="364" spans="1:35" ht="16.5" thickBot="1" x14ac:dyDescent="0.3">
      <c r="A364" s="292"/>
      <c r="B364" s="296"/>
      <c r="C364" s="100" t="s">
        <v>114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 t="shared" si="167"/>
        <v>0</v>
      </c>
    </row>
    <row r="365" spans="1:35" ht="18.75" x14ac:dyDescent="0.25">
      <c r="A365" s="292"/>
      <c r="B365" s="297" t="s">
        <v>72</v>
      </c>
      <c r="C365" s="298"/>
      <c r="D365" s="271">
        <f>SUM(D350:D361,D364)</f>
        <v>0</v>
      </c>
      <c r="E365" s="271">
        <f t="shared" ref="E365:AH365" si="168">SUM(E350:E361,E364)</f>
        <v>0</v>
      </c>
      <c r="F365" s="271">
        <f t="shared" si="168"/>
        <v>0</v>
      </c>
      <c r="G365" s="271">
        <f t="shared" si="168"/>
        <v>0</v>
      </c>
      <c r="H365" s="271">
        <f t="shared" si="168"/>
        <v>0</v>
      </c>
      <c r="I365" s="271">
        <f t="shared" si="168"/>
        <v>0</v>
      </c>
      <c r="J365" s="271">
        <f t="shared" si="168"/>
        <v>0</v>
      </c>
      <c r="K365" s="271">
        <f t="shared" si="168"/>
        <v>0</v>
      </c>
      <c r="L365" s="271">
        <f t="shared" si="168"/>
        <v>0</v>
      </c>
      <c r="M365" s="271">
        <f t="shared" si="168"/>
        <v>0</v>
      </c>
      <c r="N365" s="271">
        <f t="shared" si="168"/>
        <v>0</v>
      </c>
      <c r="O365" s="271">
        <f t="shared" si="168"/>
        <v>0</v>
      </c>
      <c r="P365" s="271">
        <f t="shared" si="168"/>
        <v>0</v>
      </c>
      <c r="Q365" s="271">
        <f t="shared" si="168"/>
        <v>0</v>
      </c>
      <c r="R365" s="271">
        <f t="shared" si="168"/>
        <v>0</v>
      </c>
      <c r="S365" s="271">
        <f t="shared" si="168"/>
        <v>0</v>
      </c>
      <c r="T365" s="271">
        <f t="shared" si="168"/>
        <v>0</v>
      </c>
      <c r="U365" s="271">
        <f t="shared" si="168"/>
        <v>0</v>
      </c>
      <c r="V365" s="271">
        <f t="shared" si="168"/>
        <v>0</v>
      </c>
      <c r="W365" s="271">
        <f t="shared" si="168"/>
        <v>0</v>
      </c>
      <c r="X365" s="271">
        <f t="shared" si="168"/>
        <v>0</v>
      </c>
      <c r="Y365" s="271">
        <f t="shared" si="168"/>
        <v>0</v>
      </c>
      <c r="Z365" s="271">
        <f t="shared" si="168"/>
        <v>0</v>
      </c>
      <c r="AA365" s="271">
        <f t="shared" si="168"/>
        <v>0</v>
      </c>
      <c r="AB365" s="271">
        <f t="shared" si="168"/>
        <v>0</v>
      </c>
      <c r="AC365" s="271">
        <f t="shared" si="168"/>
        <v>0</v>
      </c>
      <c r="AD365" s="271">
        <f t="shared" si="168"/>
        <v>0</v>
      </c>
      <c r="AE365" s="271">
        <f t="shared" si="168"/>
        <v>0</v>
      </c>
      <c r="AF365" s="271">
        <f t="shared" si="168"/>
        <v>0</v>
      </c>
      <c r="AG365" s="271">
        <f t="shared" si="168"/>
        <v>0</v>
      </c>
      <c r="AH365" s="271">
        <f t="shared" si="168"/>
        <v>0</v>
      </c>
      <c r="AI365" s="150">
        <f t="shared" si="167"/>
        <v>0</v>
      </c>
    </row>
    <row r="366" spans="1:35" ht="18.75" x14ac:dyDescent="0.25">
      <c r="A366" s="292"/>
      <c r="B366" s="299" t="s">
        <v>71</v>
      </c>
      <c r="C366" s="300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 t="shared" si="167"/>
        <v>0</v>
      </c>
    </row>
    <row r="367" spans="1:35" ht="18.75" x14ac:dyDescent="0.25">
      <c r="A367" s="292"/>
      <c r="B367" s="301" t="s">
        <v>115</v>
      </c>
      <c r="C367" s="302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 t="shared" si="167"/>
        <v>16200</v>
      </c>
    </row>
    <row r="368" spans="1:35" ht="18.75" x14ac:dyDescent="0.25">
      <c r="A368" s="292"/>
      <c r="B368" s="301" t="s">
        <v>125</v>
      </c>
      <c r="C368" s="302"/>
      <c r="D368" s="104">
        <f t="shared" ref="D368:F368" si="169">D367-D366</f>
        <v>600</v>
      </c>
      <c r="E368" s="104">
        <f t="shared" si="169"/>
        <v>600</v>
      </c>
      <c r="F368" s="104">
        <f t="shared" si="169"/>
        <v>600</v>
      </c>
      <c r="G368" s="104">
        <f t="shared" ref="G368:AC368" si="170">G367-G366</f>
        <v>600</v>
      </c>
      <c r="H368" s="104">
        <f t="shared" si="170"/>
        <v>600</v>
      </c>
      <c r="I368" s="104"/>
      <c r="J368" s="104">
        <f t="shared" si="170"/>
        <v>600</v>
      </c>
      <c r="K368" s="104">
        <f t="shared" si="170"/>
        <v>600</v>
      </c>
      <c r="L368" s="104">
        <f t="shared" si="170"/>
        <v>600</v>
      </c>
      <c r="M368" s="104">
        <f t="shared" si="170"/>
        <v>600</v>
      </c>
      <c r="N368" s="104">
        <f t="shared" si="170"/>
        <v>600</v>
      </c>
      <c r="O368" s="104">
        <f t="shared" si="170"/>
        <v>600</v>
      </c>
      <c r="P368" s="104"/>
      <c r="Q368" s="104">
        <f t="shared" si="170"/>
        <v>600</v>
      </c>
      <c r="R368" s="104">
        <f t="shared" si="170"/>
        <v>600</v>
      </c>
      <c r="S368" s="104">
        <f t="shared" si="170"/>
        <v>600</v>
      </c>
      <c r="T368" s="104">
        <f t="shared" si="170"/>
        <v>600</v>
      </c>
      <c r="U368" s="104">
        <f t="shared" si="170"/>
        <v>600</v>
      </c>
      <c r="V368" s="104">
        <f t="shared" si="170"/>
        <v>600</v>
      </c>
      <c r="W368" s="104"/>
      <c r="X368" s="104">
        <f t="shared" si="170"/>
        <v>600</v>
      </c>
      <c r="Y368" s="104">
        <f t="shared" si="170"/>
        <v>600</v>
      </c>
      <c r="Z368" s="104">
        <f t="shared" si="170"/>
        <v>600</v>
      </c>
      <c r="AA368" s="104">
        <f t="shared" si="170"/>
        <v>600</v>
      </c>
      <c r="AB368" s="104">
        <f t="shared" si="170"/>
        <v>600</v>
      </c>
      <c r="AC368" s="104">
        <f t="shared" si="170"/>
        <v>600</v>
      </c>
      <c r="AD368" s="104"/>
      <c r="AE368" s="104">
        <f t="shared" ref="AE368:AH368" si="171">AE367-AE366</f>
        <v>600</v>
      </c>
      <c r="AF368" s="104">
        <f t="shared" si="171"/>
        <v>600</v>
      </c>
      <c r="AG368" s="104">
        <f t="shared" si="171"/>
        <v>600</v>
      </c>
      <c r="AH368" s="104">
        <f t="shared" si="171"/>
        <v>600</v>
      </c>
      <c r="AI368" s="153">
        <f t="shared" si="167"/>
        <v>16200</v>
      </c>
    </row>
    <row r="369" spans="1:36" ht="18.75" x14ac:dyDescent="0.25">
      <c r="A369" s="292"/>
      <c r="B369" s="301" t="s">
        <v>197</v>
      </c>
      <c r="C369" s="302"/>
      <c r="D369" s="104">
        <f>D367-D365</f>
        <v>600</v>
      </c>
      <c r="E369" s="104">
        <f t="shared" ref="E369:G369" si="172">E367-E365</f>
        <v>600</v>
      </c>
      <c r="F369" s="104">
        <f t="shared" si="172"/>
        <v>600</v>
      </c>
      <c r="G369" s="104">
        <f t="shared" si="172"/>
        <v>600</v>
      </c>
      <c r="H369" s="104">
        <f t="shared" ref="H369:AC369" si="173">H367-H365</f>
        <v>600</v>
      </c>
      <c r="I369" s="104"/>
      <c r="J369" s="104">
        <f t="shared" si="173"/>
        <v>600</v>
      </c>
      <c r="K369" s="104">
        <f t="shared" si="173"/>
        <v>600</v>
      </c>
      <c r="L369" s="104">
        <f t="shared" si="173"/>
        <v>600</v>
      </c>
      <c r="M369" s="104">
        <f t="shared" si="173"/>
        <v>600</v>
      </c>
      <c r="N369" s="104">
        <f t="shared" si="173"/>
        <v>600</v>
      </c>
      <c r="O369" s="104">
        <f t="shared" si="173"/>
        <v>600</v>
      </c>
      <c r="P369" s="104"/>
      <c r="Q369" s="104">
        <f t="shared" si="173"/>
        <v>600</v>
      </c>
      <c r="R369" s="104">
        <f t="shared" si="173"/>
        <v>600</v>
      </c>
      <c r="S369" s="104">
        <f t="shared" si="173"/>
        <v>600</v>
      </c>
      <c r="T369" s="104">
        <f t="shared" si="173"/>
        <v>600</v>
      </c>
      <c r="U369" s="104">
        <f t="shared" si="173"/>
        <v>600</v>
      </c>
      <c r="V369" s="104">
        <f t="shared" si="173"/>
        <v>600</v>
      </c>
      <c r="W369" s="104"/>
      <c r="X369" s="104">
        <f t="shared" si="173"/>
        <v>600</v>
      </c>
      <c r="Y369" s="104">
        <f t="shared" si="173"/>
        <v>600</v>
      </c>
      <c r="Z369" s="104">
        <f t="shared" si="173"/>
        <v>600</v>
      </c>
      <c r="AA369" s="104">
        <f t="shared" si="173"/>
        <v>600</v>
      </c>
      <c r="AB369" s="104">
        <f t="shared" si="173"/>
        <v>600</v>
      </c>
      <c r="AC369" s="104">
        <f t="shared" si="173"/>
        <v>600</v>
      </c>
      <c r="AD369" s="104"/>
      <c r="AE369" s="104">
        <f t="shared" ref="AE369:AH369" si="174">AE367-AE365</f>
        <v>600</v>
      </c>
      <c r="AF369" s="104">
        <f t="shared" si="174"/>
        <v>600</v>
      </c>
      <c r="AG369" s="104">
        <f t="shared" si="174"/>
        <v>600</v>
      </c>
      <c r="AH369" s="104">
        <f t="shared" si="174"/>
        <v>600</v>
      </c>
      <c r="AI369" s="153">
        <f>SUM(D369:AH369)</f>
        <v>16200</v>
      </c>
    </row>
    <row r="370" spans="1:36" ht="16.5" thickBot="1" x14ac:dyDescent="0.3">
      <c r="A370" s="292"/>
      <c r="B370" s="303" t="s">
        <v>116</v>
      </c>
      <c r="C370" s="304"/>
      <c r="D370" s="104">
        <f t="shared" ref="D370:F370" si="175">D351+D353+D355+D357+D359+D361</f>
        <v>0</v>
      </c>
      <c r="E370" s="104">
        <f t="shared" si="175"/>
        <v>0</v>
      </c>
      <c r="F370" s="104">
        <f t="shared" si="175"/>
        <v>0</v>
      </c>
      <c r="G370" s="104">
        <f t="shared" ref="G370:AC370" si="176">G351+G353+G355+G357+G359+G361</f>
        <v>0</v>
      </c>
      <c r="H370" s="104">
        <f t="shared" si="176"/>
        <v>0</v>
      </c>
      <c r="I370" s="104"/>
      <c r="J370" s="104">
        <f t="shared" si="176"/>
        <v>0</v>
      </c>
      <c r="K370" s="104">
        <f t="shared" si="176"/>
        <v>0</v>
      </c>
      <c r="L370" s="104">
        <f t="shared" si="176"/>
        <v>0</v>
      </c>
      <c r="M370" s="104">
        <f t="shared" si="176"/>
        <v>0</v>
      </c>
      <c r="N370" s="104">
        <f t="shared" si="176"/>
        <v>0</v>
      </c>
      <c r="O370" s="104">
        <f t="shared" si="176"/>
        <v>0</v>
      </c>
      <c r="P370" s="104"/>
      <c r="Q370" s="104">
        <f t="shared" si="176"/>
        <v>0</v>
      </c>
      <c r="R370" s="104">
        <f t="shared" si="176"/>
        <v>0</v>
      </c>
      <c r="S370" s="104">
        <f t="shared" si="176"/>
        <v>0</v>
      </c>
      <c r="T370" s="104">
        <f t="shared" si="176"/>
        <v>0</v>
      </c>
      <c r="U370" s="104">
        <f t="shared" si="176"/>
        <v>0</v>
      </c>
      <c r="V370" s="104">
        <f t="shared" si="176"/>
        <v>0</v>
      </c>
      <c r="W370" s="104"/>
      <c r="X370" s="104">
        <f t="shared" si="176"/>
        <v>0</v>
      </c>
      <c r="Y370" s="104">
        <f t="shared" si="176"/>
        <v>0</v>
      </c>
      <c r="Z370" s="104">
        <f t="shared" si="176"/>
        <v>0</v>
      </c>
      <c r="AA370" s="104">
        <f t="shared" si="176"/>
        <v>0</v>
      </c>
      <c r="AB370" s="104">
        <f t="shared" si="176"/>
        <v>0</v>
      </c>
      <c r="AC370" s="104">
        <f t="shared" si="176"/>
        <v>0</v>
      </c>
      <c r="AD370" s="104"/>
      <c r="AE370" s="104">
        <f t="shared" ref="AE370:AH370" si="177">AE351+AE353+AE355+AE357+AE359+AE361</f>
        <v>0</v>
      </c>
      <c r="AF370" s="104">
        <f t="shared" si="177"/>
        <v>0</v>
      </c>
      <c r="AG370" s="104">
        <f t="shared" si="177"/>
        <v>0</v>
      </c>
      <c r="AH370" s="104">
        <f t="shared" si="177"/>
        <v>0</v>
      </c>
      <c r="AI370" s="149">
        <f t="shared" si="167"/>
        <v>0</v>
      </c>
    </row>
    <row r="371" spans="1:36" ht="15.75" thickBot="1" x14ac:dyDescent="0.3">
      <c r="A371" s="293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166</v>
      </c>
    </row>
    <row r="372" spans="1:36" ht="16.5" thickBot="1" x14ac:dyDescent="0.3">
      <c r="A372" s="305" t="s">
        <v>163</v>
      </c>
      <c r="B372" s="310" t="s">
        <v>2</v>
      </c>
      <c r="C372" s="311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36" ht="15.75" x14ac:dyDescent="0.25">
      <c r="A373" s="306"/>
      <c r="B373" s="296" t="s">
        <v>3</v>
      </c>
      <c r="C373" s="99" t="s">
        <v>102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36" ht="15.75" x14ac:dyDescent="0.25">
      <c r="A374" s="306"/>
      <c r="B374" s="296"/>
      <c r="C374" s="99" t="s">
        <v>103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36" ht="15.75" x14ac:dyDescent="0.25">
      <c r="A375" s="306"/>
      <c r="B375" s="296"/>
      <c r="C375" s="99" t="s">
        <v>117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 t="shared" ref="AI375:AI393" si="178">SUM(D375:AH375)</f>
        <v>0</v>
      </c>
    </row>
    <row r="376" spans="1:36" ht="15.75" x14ac:dyDescent="0.25">
      <c r="A376" s="306"/>
      <c r="B376" s="296"/>
      <c r="C376" s="99" t="s">
        <v>118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 t="shared" si="178"/>
        <v>0</v>
      </c>
    </row>
    <row r="377" spans="1:36" ht="15.75" x14ac:dyDescent="0.25">
      <c r="A377" s="306"/>
      <c r="B377" s="296"/>
      <c r="C377" s="99" t="s">
        <v>104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 t="shared" si="178"/>
        <v>0</v>
      </c>
    </row>
    <row r="378" spans="1:36" ht="15.75" x14ac:dyDescent="0.25">
      <c r="A378" s="306"/>
      <c r="B378" s="296"/>
      <c r="C378" s="99" t="s">
        <v>105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 t="shared" si="178"/>
        <v>0</v>
      </c>
    </row>
    <row r="379" spans="1:36" ht="15.75" x14ac:dyDescent="0.25">
      <c r="A379" s="306"/>
      <c r="B379" s="296"/>
      <c r="C379" s="99" t="s">
        <v>106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 t="shared" si="178"/>
        <v>0</v>
      </c>
    </row>
    <row r="380" spans="1:36" ht="15.75" x14ac:dyDescent="0.25">
      <c r="A380" s="306"/>
      <c r="B380" s="296"/>
      <c r="C380" s="99" t="s">
        <v>107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 t="shared" si="178"/>
        <v>0</v>
      </c>
    </row>
    <row r="381" spans="1:36" ht="15.75" x14ac:dyDescent="0.25">
      <c r="A381" s="306"/>
      <c r="B381" s="296"/>
      <c r="C381" s="99" t="s">
        <v>108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 t="shared" si="178"/>
        <v>0</v>
      </c>
    </row>
    <row r="382" spans="1:36" ht="15.75" x14ac:dyDescent="0.25">
      <c r="A382" s="306"/>
      <c r="B382" s="296"/>
      <c r="C382" s="99" t="s">
        <v>109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 t="shared" si="178"/>
        <v>0</v>
      </c>
    </row>
    <row r="383" spans="1:36" ht="15.75" x14ac:dyDescent="0.25">
      <c r="A383" s="306"/>
      <c r="B383" s="296"/>
      <c r="C383" s="99" t="s">
        <v>110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 t="shared" si="178"/>
        <v>0</v>
      </c>
    </row>
    <row r="384" spans="1:36" ht="15.75" x14ac:dyDescent="0.25">
      <c r="A384" s="306"/>
      <c r="B384" s="296"/>
      <c r="C384" s="99" t="s">
        <v>111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 t="shared" si="178"/>
        <v>0</v>
      </c>
    </row>
    <row r="385" spans="1:36" ht="15.75" x14ac:dyDescent="0.25">
      <c r="A385" s="306"/>
      <c r="B385" s="296"/>
      <c r="C385" s="99" t="s">
        <v>112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 t="shared" si="178"/>
        <v>0</v>
      </c>
    </row>
    <row r="386" spans="1:36" ht="15.75" x14ac:dyDescent="0.25">
      <c r="A386" s="306"/>
      <c r="B386" s="296"/>
      <c r="C386" s="99" t="s">
        <v>113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 t="shared" si="178"/>
        <v>0</v>
      </c>
    </row>
    <row r="387" spans="1:36" ht="16.5" thickBot="1" x14ac:dyDescent="0.3">
      <c r="A387" s="306"/>
      <c r="B387" s="296"/>
      <c r="C387" s="100" t="s">
        <v>114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 t="shared" si="178"/>
        <v>0</v>
      </c>
    </row>
    <row r="388" spans="1:36" ht="18.75" x14ac:dyDescent="0.25">
      <c r="A388" s="306"/>
      <c r="B388" s="297" t="s">
        <v>72</v>
      </c>
      <c r="C388" s="298"/>
      <c r="D388" s="271">
        <f>SUM(D373:D384,D387)</f>
        <v>0</v>
      </c>
      <c r="E388" s="271">
        <f t="shared" ref="E388:AH388" si="179">SUM(E373:E384,E387)</f>
        <v>0</v>
      </c>
      <c r="F388" s="271">
        <f t="shared" si="179"/>
        <v>0</v>
      </c>
      <c r="G388" s="271">
        <f t="shared" si="179"/>
        <v>0</v>
      </c>
      <c r="H388" s="271">
        <f t="shared" si="179"/>
        <v>0</v>
      </c>
      <c r="I388" s="271">
        <f t="shared" si="179"/>
        <v>0</v>
      </c>
      <c r="J388" s="271">
        <f t="shared" si="179"/>
        <v>0</v>
      </c>
      <c r="K388" s="271">
        <f t="shared" si="179"/>
        <v>0</v>
      </c>
      <c r="L388" s="271">
        <f t="shared" si="179"/>
        <v>0</v>
      </c>
      <c r="M388" s="271">
        <f t="shared" si="179"/>
        <v>0</v>
      </c>
      <c r="N388" s="271">
        <f t="shared" si="179"/>
        <v>0</v>
      </c>
      <c r="O388" s="271">
        <f t="shared" si="179"/>
        <v>0</v>
      </c>
      <c r="P388" s="271">
        <f t="shared" si="179"/>
        <v>0</v>
      </c>
      <c r="Q388" s="271">
        <f t="shared" si="179"/>
        <v>0</v>
      </c>
      <c r="R388" s="271">
        <f t="shared" si="179"/>
        <v>0</v>
      </c>
      <c r="S388" s="271">
        <f t="shared" si="179"/>
        <v>0</v>
      </c>
      <c r="T388" s="271">
        <f t="shared" si="179"/>
        <v>0</v>
      </c>
      <c r="U388" s="271">
        <f t="shared" si="179"/>
        <v>0</v>
      </c>
      <c r="V388" s="271">
        <f t="shared" si="179"/>
        <v>0</v>
      </c>
      <c r="W388" s="271">
        <f t="shared" si="179"/>
        <v>0</v>
      </c>
      <c r="X388" s="271">
        <f t="shared" si="179"/>
        <v>0</v>
      </c>
      <c r="Y388" s="271">
        <f t="shared" si="179"/>
        <v>0</v>
      </c>
      <c r="Z388" s="271">
        <f t="shared" si="179"/>
        <v>0</v>
      </c>
      <c r="AA388" s="271">
        <f t="shared" si="179"/>
        <v>0</v>
      </c>
      <c r="AB388" s="271">
        <f t="shared" si="179"/>
        <v>0</v>
      </c>
      <c r="AC388" s="271">
        <f t="shared" si="179"/>
        <v>0</v>
      </c>
      <c r="AD388" s="271">
        <f t="shared" si="179"/>
        <v>0</v>
      </c>
      <c r="AE388" s="271">
        <f t="shared" si="179"/>
        <v>0</v>
      </c>
      <c r="AF388" s="271">
        <f t="shared" si="179"/>
        <v>0</v>
      </c>
      <c r="AG388" s="271">
        <f t="shared" si="179"/>
        <v>0</v>
      </c>
      <c r="AH388" s="271">
        <f t="shared" si="179"/>
        <v>0</v>
      </c>
      <c r="AI388" s="150">
        <f t="shared" si="178"/>
        <v>0</v>
      </c>
    </row>
    <row r="389" spans="1:36" ht="18.75" x14ac:dyDescent="0.25">
      <c r="A389" s="306"/>
      <c r="B389" s="299" t="s">
        <v>71</v>
      </c>
      <c r="C389" s="300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 t="shared" si="178"/>
        <v>0</v>
      </c>
    </row>
    <row r="390" spans="1:36" ht="18.75" x14ac:dyDescent="0.25">
      <c r="A390" s="306"/>
      <c r="B390" s="301" t="s">
        <v>115</v>
      </c>
      <c r="C390" s="302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 t="shared" si="178"/>
        <v>10800</v>
      </c>
    </row>
    <row r="391" spans="1:36" ht="18.75" x14ac:dyDescent="0.25">
      <c r="A391" s="306"/>
      <c r="B391" s="301" t="s">
        <v>125</v>
      </c>
      <c r="C391" s="302"/>
      <c r="D391" s="104">
        <f t="shared" ref="D391:F391" si="180">D390-D389</f>
        <v>400</v>
      </c>
      <c r="E391" s="104">
        <f t="shared" si="180"/>
        <v>400</v>
      </c>
      <c r="F391" s="104">
        <f t="shared" si="180"/>
        <v>400</v>
      </c>
      <c r="G391" s="104">
        <f t="shared" ref="G391:AC391" si="181">G390-G389</f>
        <v>400</v>
      </c>
      <c r="H391" s="104">
        <f t="shared" si="181"/>
        <v>400</v>
      </c>
      <c r="I391" s="104"/>
      <c r="J391" s="104">
        <f t="shared" si="181"/>
        <v>400</v>
      </c>
      <c r="K391" s="104">
        <f t="shared" si="181"/>
        <v>400</v>
      </c>
      <c r="L391" s="104">
        <f t="shared" si="181"/>
        <v>400</v>
      </c>
      <c r="M391" s="104">
        <f t="shared" si="181"/>
        <v>400</v>
      </c>
      <c r="N391" s="104">
        <f t="shared" si="181"/>
        <v>400</v>
      </c>
      <c r="O391" s="104">
        <f t="shared" si="181"/>
        <v>400</v>
      </c>
      <c r="P391" s="104"/>
      <c r="Q391" s="104">
        <f t="shared" si="181"/>
        <v>400</v>
      </c>
      <c r="R391" s="104">
        <f t="shared" si="181"/>
        <v>400</v>
      </c>
      <c r="S391" s="104">
        <f t="shared" si="181"/>
        <v>400</v>
      </c>
      <c r="T391" s="104">
        <f t="shared" si="181"/>
        <v>400</v>
      </c>
      <c r="U391" s="104">
        <f t="shared" si="181"/>
        <v>400</v>
      </c>
      <c r="V391" s="104">
        <f t="shared" si="181"/>
        <v>400</v>
      </c>
      <c r="W391" s="104"/>
      <c r="X391" s="104">
        <f t="shared" si="181"/>
        <v>400</v>
      </c>
      <c r="Y391" s="104">
        <f t="shared" si="181"/>
        <v>400</v>
      </c>
      <c r="Z391" s="104">
        <f t="shared" si="181"/>
        <v>400</v>
      </c>
      <c r="AA391" s="104">
        <f t="shared" si="181"/>
        <v>400</v>
      </c>
      <c r="AB391" s="104">
        <f t="shared" si="181"/>
        <v>400</v>
      </c>
      <c r="AC391" s="104">
        <f t="shared" si="181"/>
        <v>400</v>
      </c>
      <c r="AD391" s="104"/>
      <c r="AE391" s="104">
        <f t="shared" ref="AE391:AH391" si="182">AE390-AE389</f>
        <v>400</v>
      </c>
      <c r="AF391" s="104">
        <f t="shared" si="182"/>
        <v>400</v>
      </c>
      <c r="AG391" s="104">
        <f t="shared" si="182"/>
        <v>400</v>
      </c>
      <c r="AH391" s="104">
        <f t="shared" si="182"/>
        <v>400</v>
      </c>
      <c r="AI391" s="153">
        <f t="shared" si="178"/>
        <v>10800</v>
      </c>
    </row>
    <row r="392" spans="1:36" ht="18.75" x14ac:dyDescent="0.25">
      <c r="A392" s="306"/>
      <c r="B392" s="301" t="s">
        <v>197</v>
      </c>
      <c r="C392" s="302"/>
      <c r="D392" s="104">
        <f t="shared" ref="D392:F392" si="183">D390-D388</f>
        <v>400</v>
      </c>
      <c r="E392" s="104">
        <f t="shared" si="183"/>
        <v>400</v>
      </c>
      <c r="F392" s="104">
        <f t="shared" si="183"/>
        <v>400</v>
      </c>
      <c r="G392" s="104">
        <f t="shared" ref="G392:AC392" si="184">G390-G388</f>
        <v>400</v>
      </c>
      <c r="H392" s="104">
        <f t="shared" si="184"/>
        <v>400</v>
      </c>
      <c r="I392" s="104"/>
      <c r="J392" s="104">
        <f t="shared" si="184"/>
        <v>400</v>
      </c>
      <c r="K392" s="104">
        <f t="shared" si="184"/>
        <v>400</v>
      </c>
      <c r="L392" s="104">
        <f t="shared" si="184"/>
        <v>400</v>
      </c>
      <c r="M392" s="104">
        <f t="shared" si="184"/>
        <v>400</v>
      </c>
      <c r="N392" s="104">
        <f t="shared" si="184"/>
        <v>400</v>
      </c>
      <c r="O392" s="104">
        <f t="shared" si="184"/>
        <v>400</v>
      </c>
      <c r="P392" s="104"/>
      <c r="Q392" s="104">
        <f t="shared" si="184"/>
        <v>400</v>
      </c>
      <c r="R392" s="104">
        <f t="shared" si="184"/>
        <v>400</v>
      </c>
      <c r="S392" s="104">
        <f t="shared" si="184"/>
        <v>400</v>
      </c>
      <c r="T392" s="104">
        <f t="shared" si="184"/>
        <v>400</v>
      </c>
      <c r="U392" s="104">
        <f t="shared" si="184"/>
        <v>400</v>
      </c>
      <c r="V392" s="104">
        <f t="shared" si="184"/>
        <v>400</v>
      </c>
      <c r="W392" s="104"/>
      <c r="X392" s="104">
        <f t="shared" si="184"/>
        <v>400</v>
      </c>
      <c r="Y392" s="104">
        <f t="shared" si="184"/>
        <v>400</v>
      </c>
      <c r="Z392" s="104">
        <f t="shared" si="184"/>
        <v>400</v>
      </c>
      <c r="AA392" s="104">
        <f t="shared" si="184"/>
        <v>400</v>
      </c>
      <c r="AB392" s="104">
        <f t="shared" si="184"/>
        <v>400</v>
      </c>
      <c r="AC392" s="104">
        <f t="shared" si="184"/>
        <v>400</v>
      </c>
      <c r="AD392" s="104"/>
      <c r="AE392" s="104">
        <f t="shared" ref="AE392:AH392" si="185">AE390-AE388</f>
        <v>400</v>
      </c>
      <c r="AF392" s="104">
        <f t="shared" si="185"/>
        <v>400</v>
      </c>
      <c r="AG392" s="104">
        <f t="shared" si="185"/>
        <v>400</v>
      </c>
      <c r="AH392" s="104">
        <f t="shared" si="185"/>
        <v>400</v>
      </c>
      <c r="AI392" s="153">
        <f>SUM(D392:AH392)</f>
        <v>10800</v>
      </c>
    </row>
    <row r="393" spans="1:36" ht="16.5" thickBot="1" x14ac:dyDescent="0.3">
      <c r="A393" s="306"/>
      <c r="B393" s="303" t="s">
        <v>116</v>
      </c>
      <c r="C393" s="304"/>
      <c r="D393" s="104">
        <f t="shared" ref="D393:F393" si="186">D374+D376+D378+D380+D382+D384</f>
        <v>0</v>
      </c>
      <c r="E393" s="104">
        <f t="shared" si="186"/>
        <v>0</v>
      </c>
      <c r="F393" s="104">
        <f t="shared" si="186"/>
        <v>0</v>
      </c>
      <c r="G393" s="104">
        <f t="shared" ref="G393:AC393" si="187">G374+G376+G378+G380+G382+G384</f>
        <v>0</v>
      </c>
      <c r="H393" s="104">
        <f t="shared" si="187"/>
        <v>0</v>
      </c>
      <c r="I393" s="104"/>
      <c r="J393" s="104">
        <f t="shared" si="187"/>
        <v>0</v>
      </c>
      <c r="K393" s="104">
        <f t="shared" si="187"/>
        <v>0</v>
      </c>
      <c r="L393" s="104">
        <f t="shared" si="187"/>
        <v>0</v>
      </c>
      <c r="M393" s="104">
        <f t="shared" si="187"/>
        <v>0</v>
      </c>
      <c r="N393" s="104">
        <f t="shared" si="187"/>
        <v>0</v>
      </c>
      <c r="O393" s="104">
        <f t="shared" si="187"/>
        <v>0</v>
      </c>
      <c r="P393" s="104"/>
      <c r="Q393" s="104">
        <f t="shared" si="187"/>
        <v>0</v>
      </c>
      <c r="R393" s="104">
        <f t="shared" si="187"/>
        <v>0</v>
      </c>
      <c r="S393" s="104">
        <f t="shared" si="187"/>
        <v>0</v>
      </c>
      <c r="T393" s="104">
        <f t="shared" si="187"/>
        <v>0</v>
      </c>
      <c r="U393" s="104">
        <f t="shared" si="187"/>
        <v>0</v>
      </c>
      <c r="V393" s="104">
        <f t="shared" si="187"/>
        <v>0</v>
      </c>
      <c r="W393" s="104"/>
      <c r="X393" s="104">
        <f t="shared" si="187"/>
        <v>0</v>
      </c>
      <c r="Y393" s="104">
        <f t="shared" si="187"/>
        <v>0</v>
      </c>
      <c r="Z393" s="104">
        <f t="shared" si="187"/>
        <v>0</v>
      </c>
      <c r="AA393" s="104">
        <f t="shared" si="187"/>
        <v>0</v>
      </c>
      <c r="AB393" s="104">
        <f t="shared" si="187"/>
        <v>0</v>
      </c>
      <c r="AC393" s="104">
        <f t="shared" si="187"/>
        <v>0</v>
      </c>
      <c r="AD393" s="104"/>
      <c r="AE393" s="104">
        <f t="shared" ref="AE393:AH393" si="188">AE374+AE376+AE378+AE380+AE382+AE384</f>
        <v>0</v>
      </c>
      <c r="AF393" s="104">
        <f t="shared" si="188"/>
        <v>0</v>
      </c>
      <c r="AG393" s="104">
        <f t="shared" si="188"/>
        <v>0</v>
      </c>
      <c r="AH393" s="104">
        <f t="shared" si="188"/>
        <v>0</v>
      </c>
      <c r="AI393" s="149">
        <f t="shared" si="178"/>
        <v>0</v>
      </c>
    </row>
    <row r="394" spans="1:36" ht="15.75" thickBot="1" x14ac:dyDescent="0.3">
      <c r="A394" s="307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166</v>
      </c>
    </row>
    <row r="395" spans="1:36" ht="16.5" thickBot="1" x14ac:dyDescent="0.3">
      <c r="A395" s="291" t="s">
        <v>164</v>
      </c>
      <c r="B395" s="310" t="s">
        <v>2</v>
      </c>
      <c r="C395" s="311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36" ht="15.75" x14ac:dyDescent="0.25">
      <c r="A396" s="292"/>
      <c r="B396" s="296" t="s">
        <v>3</v>
      </c>
      <c r="C396" s="99" t="s">
        <v>102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36" ht="15.75" x14ac:dyDescent="0.25">
      <c r="A397" s="292"/>
      <c r="B397" s="296"/>
      <c r="C397" s="99" t="s">
        <v>103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36" ht="15.75" x14ac:dyDescent="0.25">
      <c r="A398" s="292"/>
      <c r="B398" s="296"/>
      <c r="C398" s="99" t="s">
        <v>117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 t="shared" ref="AI398:AI416" si="189">SUM(D398:AH398)</f>
        <v>0</v>
      </c>
    </row>
    <row r="399" spans="1:36" ht="15.75" x14ac:dyDescent="0.25">
      <c r="A399" s="292"/>
      <c r="B399" s="296"/>
      <c r="C399" s="99" t="s">
        <v>118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 t="shared" si="189"/>
        <v>0</v>
      </c>
    </row>
    <row r="400" spans="1:36" ht="15.75" x14ac:dyDescent="0.25">
      <c r="A400" s="292"/>
      <c r="B400" s="296"/>
      <c r="C400" s="99" t="s">
        <v>104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 t="shared" si="189"/>
        <v>0</v>
      </c>
    </row>
    <row r="401" spans="1:35" ht="15.75" x14ac:dyDescent="0.25">
      <c r="A401" s="292"/>
      <c r="B401" s="296"/>
      <c r="C401" s="99" t="s">
        <v>105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 t="shared" si="189"/>
        <v>0</v>
      </c>
    </row>
    <row r="402" spans="1:35" ht="15.75" x14ac:dyDescent="0.25">
      <c r="A402" s="292"/>
      <c r="B402" s="296"/>
      <c r="C402" s="99" t="s">
        <v>106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 t="shared" si="189"/>
        <v>0</v>
      </c>
    </row>
    <row r="403" spans="1:35" ht="15.75" x14ac:dyDescent="0.25">
      <c r="A403" s="292"/>
      <c r="B403" s="296"/>
      <c r="C403" s="99" t="s">
        <v>107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 t="shared" si="189"/>
        <v>0</v>
      </c>
    </row>
    <row r="404" spans="1:35" ht="15.75" x14ac:dyDescent="0.25">
      <c r="A404" s="292"/>
      <c r="B404" s="296"/>
      <c r="C404" s="99" t="s">
        <v>108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 t="shared" si="189"/>
        <v>0</v>
      </c>
    </row>
    <row r="405" spans="1:35" ht="15.75" x14ac:dyDescent="0.25">
      <c r="A405" s="292"/>
      <c r="B405" s="296"/>
      <c r="C405" s="99" t="s">
        <v>109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 t="shared" si="189"/>
        <v>0</v>
      </c>
    </row>
    <row r="406" spans="1:35" ht="15.75" x14ac:dyDescent="0.25">
      <c r="A406" s="292"/>
      <c r="B406" s="296"/>
      <c r="C406" s="99" t="s">
        <v>110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 t="shared" si="189"/>
        <v>0</v>
      </c>
    </row>
    <row r="407" spans="1:35" ht="15.75" x14ac:dyDescent="0.25">
      <c r="A407" s="292"/>
      <c r="B407" s="296"/>
      <c r="C407" s="99" t="s">
        <v>111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 t="shared" si="189"/>
        <v>0</v>
      </c>
    </row>
    <row r="408" spans="1:35" ht="15.75" x14ac:dyDescent="0.25">
      <c r="A408" s="292"/>
      <c r="B408" s="296"/>
      <c r="C408" s="99" t="s">
        <v>112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 t="shared" si="189"/>
        <v>0</v>
      </c>
    </row>
    <row r="409" spans="1:35" ht="15.75" x14ac:dyDescent="0.25">
      <c r="A409" s="292"/>
      <c r="B409" s="296"/>
      <c r="C409" s="99" t="s">
        <v>113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 t="shared" si="189"/>
        <v>0</v>
      </c>
    </row>
    <row r="410" spans="1:35" ht="16.5" thickBot="1" x14ac:dyDescent="0.3">
      <c r="A410" s="292"/>
      <c r="B410" s="296"/>
      <c r="C410" s="100" t="s">
        <v>114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 t="shared" si="189"/>
        <v>0</v>
      </c>
    </row>
    <row r="411" spans="1:35" ht="18.75" x14ac:dyDescent="0.25">
      <c r="A411" s="292"/>
      <c r="B411" s="297" t="s">
        <v>72</v>
      </c>
      <c r="C411" s="298"/>
      <c r="D411" s="271">
        <f>SUM(D396:D407,D410)</f>
        <v>0</v>
      </c>
      <c r="E411" s="271">
        <f t="shared" ref="E411:AH411" si="190">SUM(E396:E407,E410)</f>
        <v>0</v>
      </c>
      <c r="F411" s="271">
        <f t="shared" si="190"/>
        <v>0</v>
      </c>
      <c r="G411" s="271">
        <f t="shared" si="190"/>
        <v>0</v>
      </c>
      <c r="H411" s="271">
        <f t="shared" si="190"/>
        <v>0</v>
      </c>
      <c r="I411" s="271">
        <f t="shared" si="190"/>
        <v>0</v>
      </c>
      <c r="J411" s="271">
        <f t="shared" si="190"/>
        <v>0</v>
      </c>
      <c r="K411" s="271">
        <f t="shared" si="190"/>
        <v>0</v>
      </c>
      <c r="L411" s="271">
        <f t="shared" si="190"/>
        <v>0</v>
      </c>
      <c r="M411" s="271">
        <f t="shared" si="190"/>
        <v>0</v>
      </c>
      <c r="N411" s="271">
        <f t="shared" si="190"/>
        <v>0</v>
      </c>
      <c r="O411" s="271">
        <f t="shared" si="190"/>
        <v>0</v>
      </c>
      <c r="P411" s="271">
        <f t="shared" si="190"/>
        <v>0</v>
      </c>
      <c r="Q411" s="271">
        <f t="shared" si="190"/>
        <v>0</v>
      </c>
      <c r="R411" s="271">
        <f t="shared" si="190"/>
        <v>0</v>
      </c>
      <c r="S411" s="271">
        <f t="shared" si="190"/>
        <v>0</v>
      </c>
      <c r="T411" s="271">
        <f t="shared" si="190"/>
        <v>0</v>
      </c>
      <c r="U411" s="271">
        <f t="shared" si="190"/>
        <v>0</v>
      </c>
      <c r="V411" s="271">
        <f t="shared" si="190"/>
        <v>0</v>
      </c>
      <c r="W411" s="271">
        <f t="shared" si="190"/>
        <v>0</v>
      </c>
      <c r="X411" s="271">
        <f t="shared" si="190"/>
        <v>0</v>
      </c>
      <c r="Y411" s="271">
        <f t="shared" si="190"/>
        <v>0</v>
      </c>
      <c r="Z411" s="271">
        <f t="shared" si="190"/>
        <v>0</v>
      </c>
      <c r="AA411" s="271">
        <f t="shared" si="190"/>
        <v>0</v>
      </c>
      <c r="AB411" s="271">
        <f t="shared" si="190"/>
        <v>0</v>
      </c>
      <c r="AC411" s="271">
        <f t="shared" si="190"/>
        <v>0</v>
      </c>
      <c r="AD411" s="271">
        <f t="shared" si="190"/>
        <v>0</v>
      </c>
      <c r="AE411" s="271">
        <f t="shared" si="190"/>
        <v>0</v>
      </c>
      <c r="AF411" s="271">
        <f t="shared" si="190"/>
        <v>0</v>
      </c>
      <c r="AG411" s="271">
        <f t="shared" si="190"/>
        <v>0</v>
      </c>
      <c r="AH411" s="271">
        <f t="shared" si="190"/>
        <v>0</v>
      </c>
      <c r="AI411" s="150">
        <f t="shared" si="189"/>
        <v>0</v>
      </c>
    </row>
    <row r="412" spans="1:35" ht="18.75" x14ac:dyDescent="0.25">
      <c r="A412" s="292"/>
      <c r="B412" s="299" t="s">
        <v>71</v>
      </c>
      <c r="C412" s="300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 t="shared" si="189"/>
        <v>0</v>
      </c>
    </row>
    <row r="413" spans="1:35" ht="18.75" x14ac:dyDescent="0.25">
      <c r="A413" s="292"/>
      <c r="B413" s="301" t="s">
        <v>115</v>
      </c>
      <c r="C413" s="302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 t="shared" si="189"/>
        <v>10800</v>
      </c>
    </row>
    <row r="414" spans="1:35" ht="21.75" customHeight="1" x14ac:dyDescent="0.25">
      <c r="A414" s="292"/>
      <c r="B414" s="301" t="s">
        <v>125</v>
      </c>
      <c r="C414" s="302"/>
      <c r="D414" s="104">
        <f t="shared" ref="D414:F414" si="191">D413-D412</f>
        <v>400</v>
      </c>
      <c r="E414" s="104">
        <f t="shared" si="191"/>
        <v>400</v>
      </c>
      <c r="F414" s="104">
        <f t="shared" si="191"/>
        <v>400</v>
      </c>
      <c r="G414" s="104">
        <f t="shared" ref="G414:AC414" si="192">G413-G412</f>
        <v>400</v>
      </c>
      <c r="H414" s="104">
        <f t="shared" si="192"/>
        <v>400</v>
      </c>
      <c r="I414" s="104"/>
      <c r="J414" s="104">
        <f t="shared" si="192"/>
        <v>400</v>
      </c>
      <c r="K414" s="104">
        <f t="shared" si="192"/>
        <v>400</v>
      </c>
      <c r="L414" s="104">
        <f t="shared" si="192"/>
        <v>400</v>
      </c>
      <c r="M414" s="104">
        <f t="shared" si="192"/>
        <v>400</v>
      </c>
      <c r="N414" s="104">
        <f t="shared" si="192"/>
        <v>400</v>
      </c>
      <c r="O414" s="104">
        <f t="shared" si="192"/>
        <v>400</v>
      </c>
      <c r="P414" s="104"/>
      <c r="Q414" s="104">
        <f t="shared" si="192"/>
        <v>400</v>
      </c>
      <c r="R414" s="104">
        <f t="shared" si="192"/>
        <v>400</v>
      </c>
      <c r="S414" s="104">
        <f t="shared" si="192"/>
        <v>400</v>
      </c>
      <c r="T414" s="104">
        <f t="shared" si="192"/>
        <v>400</v>
      </c>
      <c r="U414" s="104">
        <f t="shared" si="192"/>
        <v>400</v>
      </c>
      <c r="V414" s="104">
        <f t="shared" si="192"/>
        <v>400</v>
      </c>
      <c r="W414" s="104"/>
      <c r="X414" s="104">
        <f t="shared" si="192"/>
        <v>400</v>
      </c>
      <c r="Y414" s="104">
        <f t="shared" si="192"/>
        <v>400</v>
      </c>
      <c r="Z414" s="104">
        <f t="shared" si="192"/>
        <v>400</v>
      </c>
      <c r="AA414" s="104">
        <f t="shared" si="192"/>
        <v>400</v>
      </c>
      <c r="AB414" s="104">
        <f t="shared" si="192"/>
        <v>400</v>
      </c>
      <c r="AC414" s="104">
        <f t="shared" si="192"/>
        <v>400</v>
      </c>
      <c r="AD414" s="104"/>
      <c r="AE414" s="104">
        <f t="shared" ref="AE414:AH414" si="193">AE413-AE412</f>
        <v>400</v>
      </c>
      <c r="AF414" s="104">
        <f t="shared" si="193"/>
        <v>400</v>
      </c>
      <c r="AG414" s="104">
        <f t="shared" si="193"/>
        <v>400</v>
      </c>
      <c r="AH414" s="104">
        <f t="shared" si="193"/>
        <v>400</v>
      </c>
      <c r="AI414" s="153">
        <f t="shared" si="189"/>
        <v>10800</v>
      </c>
    </row>
    <row r="415" spans="1:35" ht="18.75" x14ac:dyDescent="0.25">
      <c r="A415" s="292"/>
      <c r="B415" s="301" t="s">
        <v>197</v>
      </c>
      <c r="C415" s="302"/>
      <c r="D415" s="104">
        <f t="shared" ref="D415:F415" si="194">D413-D411</f>
        <v>400</v>
      </c>
      <c r="E415" s="104">
        <f t="shared" si="194"/>
        <v>400</v>
      </c>
      <c r="F415" s="104">
        <f t="shared" si="194"/>
        <v>400</v>
      </c>
      <c r="G415" s="104">
        <f t="shared" ref="G415:AC415" si="195">G413-G411</f>
        <v>400</v>
      </c>
      <c r="H415" s="104">
        <f t="shared" si="195"/>
        <v>400</v>
      </c>
      <c r="I415" s="104"/>
      <c r="J415" s="104">
        <f t="shared" si="195"/>
        <v>400</v>
      </c>
      <c r="K415" s="104">
        <f t="shared" si="195"/>
        <v>400</v>
      </c>
      <c r="L415" s="104">
        <f t="shared" si="195"/>
        <v>400</v>
      </c>
      <c r="M415" s="104">
        <f t="shared" si="195"/>
        <v>400</v>
      </c>
      <c r="N415" s="104">
        <f t="shared" si="195"/>
        <v>400</v>
      </c>
      <c r="O415" s="104">
        <f t="shared" si="195"/>
        <v>400</v>
      </c>
      <c r="P415" s="104"/>
      <c r="Q415" s="104">
        <f t="shared" si="195"/>
        <v>400</v>
      </c>
      <c r="R415" s="104">
        <f t="shared" si="195"/>
        <v>400</v>
      </c>
      <c r="S415" s="104">
        <f t="shared" si="195"/>
        <v>400</v>
      </c>
      <c r="T415" s="104">
        <f t="shared" si="195"/>
        <v>400</v>
      </c>
      <c r="U415" s="104">
        <f t="shared" si="195"/>
        <v>400</v>
      </c>
      <c r="V415" s="104">
        <f t="shared" si="195"/>
        <v>400</v>
      </c>
      <c r="W415" s="104"/>
      <c r="X415" s="104">
        <f t="shared" si="195"/>
        <v>400</v>
      </c>
      <c r="Y415" s="104">
        <f t="shared" si="195"/>
        <v>400</v>
      </c>
      <c r="Z415" s="104">
        <f t="shared" si="195"/>
        <v>400</v>
      </c>
      <c r="AA415" s="104">
        <f t="shared" si="195"/>
        <v>400</v>
      </c>
      <c r="AB415" s="104">
        <f t="shared" si="195"/>
        <v>400</v>
      </c>
      <c r="AC415" s="104">
        <f t="shared" si="195"/>
        <v>400</v>
      </c>
      <c r="AD415" s="104"/>
      <c r="AE415" s="104">
        <f t="shared" ref="AE415:AH415" si="196">AE413-AE411</f>
        <v>400</v>
      </c>
      <c r="AF415" s="104">
        <f t="shared" si="196"/>
        <v>400</v>
      </c>
      <c r="AG415" s="104">
        <f t="shared" si="196"/>
        <v>400</v>
      </c>
      <c r="AH415" s="104">
        <f t="shared" si="196"/>
        <v>400</v>
      </c>
      <c r="AI415" s="153">
        <f>SUM(D415:AH415)</f>
        <v>10800</v>
      </c>
    </row>
    <row r="416" spans="1:35" ht="16.5" thickBot="1" x14ac:dyDescent="0.3">
      <c r="A416" s="292"/>
      <c r="B416" s="303" t="s">
        <v>116</v>
      </c>
      <c r="C416" s="304"/>
      <c r="D416" s="104">
        <f t="shared" ref="D416:F416" si="197">D397+D399+D401+D403+D405+D407</f>
        <v>0</v>
      </c>
      <c r="E416" s="104">
        <f t="shared" si="197"/>
        <v>0</v>
      </c>
      <c r="F416" s="104">
        <f t="shared" si="197"/>
        <v>0</v>
      </c>
      <c r="G416" s="104">
        <f t="shared" ref="G416:AC416" si="198">G397+G399+G401+G403+G405+G407</f>
        <v>0</v>
      </c>
      <c r="H416" s="104">
        <f t="shared" si="198"/>
        <v>0</v>
      </c>
      <c r="I416" s="104"/>
      <c r="J416" s="104">
        <f t="shared" si="198"/>
        <v>0</v>
      </c>
      <c r="K416" s="104">
        <f t="shared" si="198"/>
        <v>0</v>
      </c>
      <c r="L416" s="104">
        <f t="shared" si="198"/>
        <v>0</v>
      </c>
      <c r="M416" s="104">
        <f t="shared" si="198"/>
        <v>0</v>
      </c>
      <c r="N416" s="104">
        <f t="shared" si="198"/>
        <v>0</v>
      </c>
      <c r="O416" s="104">
        <f t="shared" si="198"/>
        <v>0</v>
      </c>
      <c r="P416" s="104"/>
      <c r="Q416" s="104">
        <f t="shared" si="198"/>
        <v>0</v>
      </c>
      <c r="R416" s="104">
        <f t="shared" si="198"/>
        <v>0</v>
      </c>
      <c r="S416" s="104">
        <f t="shared" si="198"/>
        <v>0</v>
      </c>
      <c r="T416" s="104">
        <f t="shared" si="198"/>
        <v>0</v>
      </c>
      <c r="U416" s="104">
        <f t="shared" si="198"/>
        <v>0</v>
      </c>
      <c r="V416" s="104">
        <f t="shared" si="198"/>
        <v>0</v>
      </c>
      <c r="W416" s="104"/>
      <c r="X416" s="104">
        <f t="shared" si="198"/>
        <v>0</v>
      </c>
      <c r="Y416" s="104">
        <f t="shared" si="198"/>
        <v>0</v>
      </c>
      <c r="Z416" s="104">
        <f t="shared" si="198"/>
        <v>0</v>
      </c>
      <c r="AA416" s="104">
        <f t="shared" si="198"/>
        <v>0</v>
      </c>
      <c r="AB416" s="104">
        <f t="shared" si="198"/>
        <v>0</v>
      </c>
      <c r="AC416" s="104">
        <f t="shared" si="198"/>
        <v>0</v>
      </c>
      <c r="AD416" s="104"/>
      <c r="AE416" s="104">
        <f t="shared" ref="AE416:AH416" si="199">AE397+AE399+AE401+AE403+AE405+AE407</f>
        <v>0</v>
      </c>
      <c r="AF416" s="104">
        <f t="shared" si="199"/>
        <v>0</v>
      </c>
      <c r="AG416" s="104">
        <f t="shared" si="199"/>
        <v>0</v>
      </c>
      <c r="AH416" s="104">
        <f t="shared" si="199"/>
        <v>0</v>
      </c>
      <c r="AI416" s="149">
        <f t="shared" si="189"/>
        <v>0</v>
      </c>
    </row>
    <row r="417" spans="1:39" ht="16.5" thickBot="1" x14ac:dyDescent="0.25">
      <c r="A417" s="293"/>
      <c r="B417" s="101"/>
      <c r="C417" s="103"/>
      <c r="D417" s="101" t="s">
        <v>126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39" x14ac:dyDescent="0.2">
      <c r="D418" t="s">
        <v>126</v>
      </c>
    </row>
    <row r="421" spans="1:39" ht="32.25" customHeight="1" x14ac:dyDescent="0.35">
      <c r="B421" s="317" t="s">
        <v>203</v>
      </c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 spans="1:39" ht="33" customHeight="1" x14ac:dyDescent="0.25">
      <c r="B422" s="189" t="s">
        <v>126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171</v>
      </c>
      <c r="AJ422" s="191"/>
      <c r="AK422" s="195" t="str">
        <f>B2</f>
        <v>DEZEMBRO</v>
      </c>
      <c r="AL422" s="194">
        <f>A2</f>
        <v>2026</v>
      </c>
      <c r="AM422" s="193"/>
    </row>
    <row r="423" spans="1:39" ht="15.75" customHeight="1" x14ac:dyDescent="0.25">
      <c r="B423" s="318" t="s">
        <v>3</v>
      </c>
      <c r="C423" s="155" t="s">
        <v>127</v>
      </c>
      <c r="D423" s="181">
        <f t="shared" ref="D423:AH423" si="200">D5+D28+D51+D74+D97+D120+D143+D166+D189+D212+D235+D258+D281+D304+D327+D350+D373+D396</f>
        <v>0</v>
      </c>
      <c r="E423" s="181">
        <f t="shared" si="200"/>
        <v>0</v>
      </c>
      <c r="F423" s="181">
        <f t="shared" si="200"/>
        <v>0</v>
      </c>
      <c r="G423" s="181">
        <f t="shared" si="200"/>
        <v>0</v>
      </c>
      <c r="H423" s="181">
        <f t="shared" si="200"/>
        <v>0</v>
      </c>
      <c r="I423" s="181">
        <f t="shared" si="200"/>
        <v>0</v>
      </c>
      <c r="J423" s="181">
        <f t="shared" si="200"/>
        <v>0</v>
      </c>
      <c r="K423" s="181">
        <f t="shared" si="200"/>
        <v>0</v>
      </c>
      <c r="L423" s="181">
        <f t="shared" si="200"/>
        <v>0</v>
      </c>
      <c r="M423" s="181">
        <f t="shared" si="200"/>
        <v>0</v>
      </c>
      <c r="N423" s="181">
        <f t="shared" si="200"/>
        <v>0</v>
      </c>
      <c r="O423" s="181">
        <f t="shared" si="200"/>
        <v>0</v>
      </c>
      <c r="P423" s="181">
        <f t="shared" si="200"/>
        <v>0</v>
      </c>
      <c r="Q423" s="181">
        <f t="shared" si="200"/>
        <v>0</v>
      </c>
      <c r="R423" s="181">
        <f t="shared" ref="R423:S434" si="201">R5+R28+R51+R74+R97+R120+R143+R166+R189+R212+R235+R258+R281+R304+R327+R350+R373+R396</f>
        <v>0</v>
      </c>
      <c r="S423" s="181">
        <f t="shared" si="201"/>
        <v>0</v>
      </c>
      <c r="T423" s="181">
        <f t="shared" si="200"/>
        <v>0</v>
      </c>
      <c r="U423" s="181">
        <f t="shared" si="200"/>
        <v>0</v>
      </c>
      <c r="V423" s="181">
        <f t="shared" si="200"/>
        <v>0</v>
      </c>
      <c r="W423" s="181">
        <f t="shared" si="200"/>
        <v>0</v>
      </c>
      <c r="X423" s="181">
        <f t="shared" si="200"/>
        <v>0</v>
      </c>
      <c r="Y423" s="181">
        <f t="shared" si="200"/>
        <v>0</v>
      </c>
      <c r="Z423" s="181">
        <f t="shared" si="200"/>
        <v>0</v>
      </c>
      <c r="AA423" s="181">
        <f t="shared" si="200"/>
        <v>0</v>
      </c>
      <c r="AB423" s="181">
        <f t="shared" si="200"/>
        <v>0</v>
      </c>
      <c r="AC423" s="181">
        <f t="shared" si="200"/>
        <v>0</v>
      </c>
      <c r="AD423" s="181">
        <f t="shared" si="200"/>
        <v>0</v>
      </c>
      <c r="AE423" s="181">
        <f t="shared" si="200"/>
        <v>0</v>
      </c>
      <c r="AF423" s="181">
        <f t="shared" si="200"/>
        <v>0</v>
      </c>
      <c r="AG423" s="181">
        <f t="shared" si="200"/>
        <v>0</v>
      </c>
      <c r="AH423" s="181">
        <f t="shared" si="200"/>
        <v>0</v>
      </c>
      <c r="AI423" s="156">
        <f>SUM(D423:AH423)</f>
        <v>0</v>
      </c>
      <c r="AJ423" s="319">
        <f>SUM(AI423:AI424)</f>
        <v>0</v>
      </c>
      <c r="AK423" s="321" t="s">
        <v>128</v>
      </c>
      <c r="AL423" s="319">
        <f>SUM(AJ423:AJ426)</f>
        <v>0</v>
      </c>
      <c r="AM423" s="321" t="s">
        <v>129</v>
      </c>
    </row>
    <row r="424" spans="1:39" ht="15.75" x14ac:dyDescent="0.25">
      <c r="B424" s="318"/>
      <c r="C424" s="155" t="s">
        <v>130</v>
      </c>
      <c r="D424" s="181">
        <f t="shared" ref="D424:AH424" si="202">D6+D29+D52+D75+D98+D121+D144+D167+D190+D213+D236+D259+D282+D305+D328+D351+D374+D397</f>
        <v>0</v>
      </c>
      <c r="E424" s="181">
        <f t="shared" si="202"/>
        <v>0</v>
      </c>
      <c r="F424" s="181">
        <f t="shared" si="202"/>
        <v>0</v>
      </c>
      <c r="G424" s="181">
        <f t="shared" si="202"/>
        <v>0</v>
      </c>
      <c r="H424" s="181">
        <f t="shared" si="202"/>
        <v>0</v>
      </c>
      <c r="I424" s="181">
        <f t="shared" si="202"/>
        <v>0</v>
      </c>
      <c r="J424" s="181">
        <f t="shared" si="202"/>
        <v>0</v>
      </c>
      <c r="K424" s="181">
        <f t="shared" si="202"/>
        <v>0</v>
      </c>
      <c r="L424" s="181">
        <f t="shared" si="202"/>
        <v>0</v>
      </c>
      <c r="M424" s="181">
        <f t="shared" si="202"/>
        <v>0</v>
      </c>
      <c r="N424" s="181">
        <f t="shared" si="202"/>
        <v>0</v>
      </c>
      <c r="O424" s="181">
        <f t="shared" si="202"/>
        <v>0</v>
      </c>
      <c r="P424" s="181">
        <f t="shared" si="202"/>
        <v>0</v>
      </c>
      <c r="Q424" s="181">
        <f t="shared" si="202"/>
        <v>0</v>
      </c>
      <c r="R424" s="181">
        <f t="shared" si="201"/>
        <v>0</v>
      </c>
      <c r="S424" s="181">
        <f t="shared" si="201"/>
        <v>0</v>
      </c>
      <c r="T424" s="181">
        <f t="shared" si="202"/>
        <v>0</v>
      </c>
      <c r="U424" s="181">
        <f t="shared" si="202"/>
        <v>0</v>
      </c>
      <c r="V424" s="181">
        <f t="shared" si="202"/>
        <v>0</v>
      </c>
      <c r="W424" s="181">
        <f t="shared" si="202"/>
        <v>0</v>
      </c>
      <c r="X424" s="181">
        <f t="shared" si="202"/>
        <v>0</v>
      </c>
      <c r="Y424" s="181">
        <f t="shared" si="202"/>
        <v>0</v>
      </c>
      <c r="Z424" s="181">
        <f t="shared" si="202"/>
        <v>0</v>
      </c>
      <c r="AA424" s="181">
        <f t="shared" si="202"/>
        <v>0</v>
      </c>
      <c r="AB424" s="181">
        <f t="shared" si="202"/>
        <v>0</v>
      </c>
      <c r="AC424" s="181">
        <f t="shared" si="202"/>
        <v>0</v>
      </c>
      <c r="AD424" s="181">
        <f t="shared" si="202"/>
        <v>0</v>
      </c>
      <c r="AE424" s="181">
        <f t="shared" si="202"/>
        <v>0</v>
      </c>
      <c r="AF424" s="181">
        <f t="shared" si="202"/>
        <v>0</v>
      </c>
      <c r="AG424" s="181">
        <f t="shared" si="202"/>
        <v>0</v>
      </c>
      <c r="AH424" s="181">
        <f t="shared" si="202"/>
        <v>0</v>
      </c>
      <c r="AI424" s="156">
        <f t="shared" ref="AI424:AI434" si="203">SUM(D424:AH424)</f>
        <v>0</v>
      </c>
      <c r="AJ424" s="320"/>
      <c r="AK424" s="321"/>
      <c r="AL424" s="320"/>
      <c r="AM424" s="321"/>
    </row>
    <row r="425" spans="1:39" ht="15.75" x14ac:dyDescent="0.25">
      <c r="B425" s="318"/>
      <c r="C425" s="155" t="s">
        <v>117</v>
      </c>
      <c r="D425" s="181">
        <f t="shared" ref="D425:AH425" si="204">D7+D30+D53+D76+D99+D122+D145+D168+D191+D214+D237+D260+D283+D306+D329+D352+D375+D398</f>
        <v>0</v>
      </c>
      <c r="E425" s="181">
        <f t="shared" si="204"/>
        <v>0</v>
      </c>
      <c r="F425" s="181">
        <f t="shared" si="204"/>
        <v>0</v>
      </c>
      <c r="G425" s="181">
        <f t="shared" si="204"/>
        <v>0</v>
      </c>
      <c r="H425" s="181">
        <f t="shared" si="204"/>
        <v>0</v>
      </c>
      <c r="I425" s="181">
        <f t="shared" si="204"/>
        <v>0</v>
      </c>
      <c r="J425" s="181">
        <f t="shared" si="204"/>
        <v>0</v>
      </c>
      <c r="K425" s="181">
        <f t="shared" si="204"/>
        <v>0</v>
      </c>
      <c r="L425" s="181">
        <f t="shared" si="204"/>
        <v>0</v>
      </c>
      <c r="M425" s="181">
        <f t="shared" si="204"/>
        <v>0</v>
      </c>
      <c r="N425" s="181">
        <f t="shared" si="204"/>
        <v>0</v>
      </c>
      <c r="O425" s="181">
        <f t="shared" si="204"/>
        <v>0</v>
      </c>
      <c r="P425" s="181">
        <f t="shared" si="204"/>
        <v>0</v>
      </c>
      <c r="Q425" s="181">
        <f t="shared" si="204"/>
        <v>0</v>
      </c>
      <c r="R425" s="181">
        <f t="shared" si="201"/>
        <v>0</v>
      </c>
      <c r="S425" s="181">
        <f t="shared" si="201"/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 t="shared" si="204"/>
        <v>0</v>
      </c>
      <c r="W425" s="181">
        <f t="shared" si="204"/>
        <v>0</v>
      </c>
      <c r="X425" s="181">
        <f t="shared" si="204"/>
        <v>0</v>
      </c>
      <c r="Y425" s="181">
        <f t="shared" si="204"/>
        <v>0</v>
      </c>
      <c r="Z425" s="181">
        <f t="shared" si="204"/>
        <v>0</v>
      </c>
      <c r="AA425" s="181">
        <f t="shared" si="204"/>
        <v>0</v>
      </c>
      <c r="AB425" s="181">
        <f t="shared" si="204"/>
        <v>0</v>
      </c>
      <c r="AC425" s="181">
        <f t="shared" si="204"/>
        <v>0</v>
      </c>
      <c r="AD425" s="181">
        <f t="shared" si="204"/>
        <v>0</v>
      </c>
      <c r="AE425" s="181">
        <f t="shared" si="204"/>
        <v>0</v>
      </c>
      <c r="AF425" s="181">
        <f t="shared" si="204"/>
        <v>0</v>
      </c>
      <c r="AG425" s="181">
        <f t="shared" si="204"/>
        <v>0</v>
      </c>
      <c r="AH425" s="181">
        <f t="shared" si="204"/>
        <v>0</v>
      </c>
      <c r="AI425" s="156">
        <f t="shared" si="203"/>
        <v>0</v>
      </c>
      <c r="AJ425" s="319">
        <f>SUM(AI425:AI426)</f>
        <v>0</v>
      </c>
      <c r="AK425" s="321" t="s">
        <v>131</v>
      </c>
      <c r="AL425" s="320"/>
      <c r="AM425" s="321"/>
    </row>
    <row r="426" spans="1:39" ht="15.75" x14ac:dyDescent="0.25">
      <c r="B426" s="318"/>
      <c r="C426" s="155" t="s">
        <v>118</v>
      </c>
      <c r="D426" s="181">
        <f t="shared" ref="D426:AH426" si="205">D8+D31+D54+D77+D100+D123+D146+D169+D192+D215+D238+D261+D284+D307+D330+D353+D376+D399</f>
        <v>0</v>
      </c>
      <c r="E426" s="181">
        <f t="shared" si="205"/>
        <v>0</v>
      </c>
      <c r="F426" s="181">
        <f t="shared" si="205"/>
        <v>0</v>
      </c>
      <c r="G426" s="181">
        <f t="shared" si="205"/>
        <v>0</v>
      </c>
      <c r="H426" s="181">
        <f t="shared" si="205"/>
        <v>0</v>
      </c>
      <c r="I426" s="181">
        <f t="shared" si="205"/>
        <v>0</v>
      </c>
      <c r="J426" s="181">
        <f t="shared" si="205"/>
        <v>0</v>
      </c>
      <c r="K426" s="181">
        <f t="shared" si="205"/>
        <v>0</v>
      </c>
      <c r="L426" s="181">
        <f t="shared" si="205"/>
        <v>0</v>
      </c>
      <c r="M426" s="181">
        <f t="shared" si="205"/>
        <v>0</v>
      </c>
      <c r="N426" s="181">
        <f t="shared" si="205"/>
        <v>0</v>
      </c>
      <c r="O426" s="181">
        <f t="shared" si="205"/>
        <v>0</v>
      </c>
      <c r="P426" s="181">
        <f t="shared" si="205"/>
        <v>0</v>
      </c>
      <c r="Q426" s="181">
        <f t="shared" si="205"/>
        <v>0</v>
      </c>
      <c r="R426" s="181">
        <f t="shared" si="201"/>
        <v>0</v>
      </c>
      <c r="S426" s="181">
        <f t="shared" si="201"/>
        <v>0</v>
      </c>
      <c r="T426" s="181">
        <f t="shared" si="205"/>
        <v>0</v>
      </c>
      <c r="U426" s="181">
        <f t="shared" si="205"/>
        <v>0</v>
      </c>
      <c r="V426" s="181">
        <f t="shared" si="205"/>
        <v>0</v>
      </c>
      <c r="W426" s="181">
        <f t="shared" si="205"/>
        <v>0</v>
      </c>
      <c r="X426" s="181">
        <f t="shared" si="205"/>
        <v>0</v>
      </c>
      <c r="Y426" s="181">
        <f t="shared" si="205"/>
        <v>0</v>
      </c>
      <c r="Z426" s="181">
        <f t="shared" si="205"/>
        <v>0</v>
      </c>
      <c r="AA426" s="181">
        <f t="shared" si="205"/>
        <v>0</v>
      </c>
      <c r="AB426" s="181">
        <f t="shared" si="205"/>
        <v>0</v>
      </c>
      <c r="AC426" s="181">
        <f t="shared" si="205"/>
        <v>0</v>
      </c>
      <c r="AD426" s="181">
        <f t="shared" si="205"/>
        <v>0</v>
      </c>
      <c r="AE426" s="181">
        <f t="shared" si="205"/>
        <v>0</v>
      </c>
      <c r="AF426" s="181">
        <f t="shared" si="205"/>
        <v>0</v>
      </c>
      <c r="AG426" s="181">
        <f t="shared" si="205"/>
        <v>0</v>
      </c>
      <c r="AH426" s="181">
        <f t="shared" si="205"/>
        <v>0</v>
      </c>
      <c r="AI426" s="156">
        <f t="shared" si="203"/>
        <v>0</v>
      </c>
      <c r="AJ426" s="320"/>
      <c r="AK426" s="321"/>
      <c r="AL426" s="320"/>
      <c r="AM426" s="321"/>
    </row>
    <row r="427" spans="1:39" ht="15.75" customHeight="1" x14ac:dyDescent="0.25">
      <c r="B427" s="318"/>
      <c r="C427" s="155" t="s">
        <v>132</v>
      </c>
      <c r="D427" s="181">
        <f t="shared" ref="D427:AH427" si="206">D9+D32+D55+D78+D101+D124+D147+D170+D193+D216+D239+D262+D285+D308+D331+D354+D377+D400</f>
        <v>0</v>
      </c>
      <c r="E427" s="181">
        <f t="shared" si="206"/>
        <v>0</v>
      </c>
      <c r="F427" s="181">
        <f t="shared" si="206"/>
        <v>0</v>
      </c>
      <c r="G427" s="181">
        <f t="shared" si="206"/>
        <v>0</v>
      </c>
      <c r="H427" s="181">
        <f t="shared" si="206"/>
        <v>0</v>
      </c>
      <c r="I427" s="181">
        <f t="shared" si="206"/>
        <v>0</v>
      </c>
      <c r="J427" s="181">
        <f t="shared" si="206"/>
        <v>0</v>
      </c>
      <c r="K427" s="181">
        <f t="shared" si="206"/>
        <v>0</v>
      </c>
      <c r="L427" s="181">
        <f t="shared" si="206"/>
        <v>0</v>
      </c>
      <c r="M427" s="181">
        <f t="shared" si="206"/>
        <v>0</v>
      </c>
      <c r="N427" s="181">
        <f t="shared" si="206"/>
        <v>0</v>
      </c>
      <c r="O427" s="181">
        <f t="shared" si="206"/>
        <v>0</v>
      </c>
      <c r="P427" s="181">
        <f t="shared" si="206"/>
        <v>0</v>
      </c>
      <c r="Q427" s="181">
        <f t="shared" si="206"/>
        <v>0</v>
      </c>
      <c r="R427" s="181">
        <f t="shared" si="201"/>
        <v>0</v>
      </c>
      <c r="S427" s="181">
        <f t="shared" si="201"/>
        <v>0</v>
      </c>
      <c r="T427" s="181">
        <f t="shared" si="206"/>
        <v>0</v>
      </c>
      <c r="U427" s="181">
        <f t="shared" si="206"/>
        <v>0</v>
      </c>
      <c r="V427" s="181">
        <f t="shared" si="206"/>
        <v>0</v>
      </c>
      <c r="W427" s="181">
        <f t="shared" si="206"/>
        <v>0</v>
      </c>
      <c r="X427" s="181">
        <f t="shared" si="206"/>
        <v>0</v>
      </c>
      <c r="Y427" s="181">
        <f t="shared" si="206"/>
        <v>0</v>
      </c>
      <c r="Z427" s="181">
        <f t="shared" si="206"/>
        <v>0</v>
      </c>
      <c r="AA427" s="181">
        <f t="shared" si="206"/>
        <v>0</v>
      </c>
      <c r="AB427" s="181">
        <f t="shared" si="206"/>
        <v>0</v>
      </c>
      <c r="AC427" s="181">
        <f t="shared" si="206"/>
        <v>0</v>
      </c>
      <c r="AD427" s="181">
        <f t="shared" si="206"/>
        <v>0</v>
      </c>
      <c r="AE427" s="181">
        <f t="shared" si="206"/>
        <v>0</v>
      </c>
      <c r="AF427" s="181">
        <f t="shared" si="206"/>
        <v>0</v>
      </c>
      <c r="AG427" s="181">
        <f t="shared" si="206"/>
        <v>0</v>
      </c>
      <c r="AH427" s="181">
        <f t="shared" si="206"/>
        <v>0</v>
      </c>
      <c r="AI427" s="156">
        <f t="shared" si="203"/>
        <v>0</v>
      </c>
      <c r="AJ427" s="319">
        <f>SUM(AI427:AI428)</f>
        <v>0</v>
      </c>
      <c r="AK427" s="322" t="s">
        <v>133</v>
      </c>
      <c r="AL427" s="319">
        <f>SUM(AJ427:AJ430)</f>
        <v>0</v>
      </c>
      <c r="AM427" s="322" t="s">
        <v>134</v>
      </c>
    </row>
    <row r="428" spans="1:39" ht="15.75" x14ac:dyDescent="0.25">
      <c r="B428" s="318"/>
      <c r="C428" s="155" t="s">
        <v>135</v>
      </c>
      <c r="D428" s="181">
        <f t="shared" ref="D428:AH428" si="207">D10+D33+D56+D79+D102+D125+D148+D171+D194+D217+D240+D263+D286+D309+D332+D355+D378+D401</f>
        <v>0</v>
      </c>
      <c r="E428" s="181">
        <f t="shared" si="207"/>
        <v>0</v>
      </c>
      <c r="F428" s="181">
        <f t="shared" si="207"/>
        <v>0</v>
      </c>
      <c r="G428" s="181">
        <f t="shared" si="207"/>
        <v>0</v>
      </c>
      <c r="H428" s="181">
        <f t="shared" si="207"/>
        <v>0</v>
      </c>
      <c r="I428" s="181">
        <f t="shared" si="207"/>
        <v>0</v>
      </c>
      <c r="J428" s="181">
        <f t="shared" si="207"/>
        <v>0</v>
      </c>
      <c r="K428" s="181">
        <f t="shared" si="207"/>
        <v>0</v>
      </c>
      <c r="L428" s="181">
        <f t="shared" si="207"/>
        <v>0</v>
      </c>
      <c r="M428" s="181">
        <f t="shared" si="207"/>
        <v>0</v>
      </c>
      <c r="N428" s="181">
        <f t="shared" si="207"/>
        <v>0</v>
      </c>
      <c r="O428" s="181">
        <f t="shared" si="207"/>
        <v>0</v>
      </c>
      <c r="P428" s="181">
        <f t="shared" si="207"/>
        <v>0</v>
      </c>
      <c r="Q428" s="181">
        <f t="shared" si="207"/>
        <v>0</v>
      </c>
      <c r="R428" s="181">
        <f t="shared" si="201"/>
        <v>0</v>
      </c>
      <c r="S428" s="181">
        <f t="shared" si="201"/>
        <v>0</v>
      </c>
      <c r="T428" s="181">
        <f t="shared" si="207"/>
        <v>0</v>
      </c>
      <c r="U428" s="181">
        <f t="shared" si="207"/>
        <v>0</v>
      </c>
      <c r="V428" s="181">
        <f t="shared" si="207"/>
        <v>0</v>
      </c>
      <c r="W428" s="181">
        <f t="shared" si="207"/>
        <v>0</v>
      </c>
      <c r="X428" s="181">
        <f t="shared" si="207"/>
        <v>0</v>
      </c>
      <c r="Y428" s="181">
        <f t="shared" si="207"/>
        <v>0</v>
      </c>
      <c r="Z428" s="181">
        <f t="shared" si="207"/>
        <v>0</v>
      </c>
      <c r="AA428" s="181">
        <f t="shared" si="207"/>
        <v>0</v>
      </c>
      <c r="AB428" s="181">
        <f t="shared" si="207"/>
        <v>0</v>
      </c>
      <c r="AC428" s="181">
        <f t="shared" si="207"/>
        <v>0</v>
      </c>
      <c r="AD428" s="181">
        <f t="shared" si="207"/>
        <v>0</v>
      </c>
      <c r="AE428" s="181">
        <f t="shared" si="207"/>
        <v>0</v>
      </c>
      <c r="AF428" s="181">
        <f t="shared" si="207"/>
        <v>0</v>
      </c>
      <c r="AG428" s="181">
        <f t="shared" si="207"/>
        <v>0</v>
      </c>
      <c r="AH428" s="181">
        <f t="shared" si="207"/>
        <v>0</v>
      </c>
      <c r="AI428" s="156">
        <f t="shared" si="203"/>
        <v>0</v>
      </c>
      <c r="AJ428" s="320"/>
      <c r="AK428" s="322"/>
      <c r="AL428" s="320"/>
      <c r="AM428" s="322"/>
    </row>
    <row r="429" spans="1:39" ht="15.75" x14ac:dyDescent="0.25">
      <c r="B429" s="318"/>
      <c r="C429" s="155" t="s">
        <v>136</v>
      </c>
      <c r="D429" s="181">
        <f t="shared" ref="D429:AH429" si="208">D11+D34+D57+D80+D103+D126+D149+D172+D195+D218+D241+D264+D287+D310+D333+D356+D379+D402</f>
        <v>0</v>
      </c>
      <c r="E429" s="181">
        <f t="shared" si="208"/>
        <v>0</v>
      </c>
      <c r="F429" s="181">
        <f t="shared" si="208"/>
        <v>0</v>
      </c>
      <c r="G429" s="181">
        <f t="shared" si="208"/>
        <v>0</v>
      </c>
      <c r="H429" s="181">
        <f t="shared" si="208"/>
        <v>0</v>
      </c>
      <c r="I429" s="181">
        <f t="shared" si="208"/>
        <v>0</v>
      </c>
      <c r="J429" s="181">
        <f t="shared" si="208"/>
        <v>0</v>
      </c>
      <c r="K429" s="181">
        <f t="shared" si="208"/>
        <v>0</v>
      </c>
      <c r="L429" s="181">
        <f t="shared" si="208"/>
        <v>0</v>
      </c>
      <c r="M429" s="181">
        <f t="shared" si="208"/>
        <v>0</v>
      </c>
      <c r="N429" s="181">
        <f t="shared" si="208"/>
        <v>0</v>
      </c>
      <c r="O429" s="181">
        <f t="shared" si="208"/>
        <v>0</v>
      </c>
      <c r="P429" s="181">
        <f t="shared" si="208"/>
        <v>0</v>
      </c>
      <c r="Q429" s="181">
        <f t="shared" si="208"/>
        <v>0</v>
      </c>
      <c r="R429" s="181">
        <f t="shared" si="201"/>
        <v>0</v>
      </c>
      <c r="S429" s="181">
        <f t="shared" si="201"/>
        <v>0</v>
      </c>
      <c r="T429" s="181">
        <f t="shared" si="208"/>
        <v>0</v>
      </c>
      <c r="U429" s="181">
        <f t="shared" si="208"/>
        <v>0</v>
      </c>
      <c r="V429" s="181">
        <f t="shared" si="208"/>
        <v>0</v>
      </c>
      <c r="W429" s="181">
        <f t="shared" si="208"/>
        <v>0</v>
      </c>
      <c r="X429" s="181">
        <f t="shared" si="208"/>
        <v>0</v>
      </c>
      <c r="Y429" s="181">
        <f t="shared" si="208"/>
        <v>0</v>
      </c>
      <c r="Z429" s="181">
        <f t="shared" si="208"/>
        <v>0</v>
      </c>
      <c r="AA429" s="181">
        <f t="shared" si="208"/>
        <v>0</v>
      </c>
      <c r="AB429" s="181">
        <f t="shared" si="208"/>
        <v>0</v>
      </c>
      <c r="AC429" s="181">
        <f t="shared" si="208"/>
        <v>0</v>
      </c>
      <c r="AD429" s="181">
        <f t="shared" si="208"/>
        <v>0</v>
      </c>
      <c r="AE429" s="181">
        <f t="shared" si="208"/>
        <v>0</v>
      </c>
      <c r="AF429" s="181">
        <f t="shared" si="208"/>
        <v>0</v>
      </c>
      <c r="AG429" s="181">
        <f t="shared" si="208"/>
        <v>0</v>
      </c>
      <c r="AH429" s="181">
        <f t="shared" si="208"/>
        <v>0</v>
      </c>
      <c r="AI429" s="156">
        <f t="shared" si="203"/>
        <v>0</v>
      </c>
      <c r="AJ429" s="319">
        <f>SUM(AI429:AI430)</f>
        <v>0</v>
      </c>
      <c r="AK429" s="322" t="s">
        <v>137</v>
      </c>
      <c r="AL429" s="320"/>
      <c r="AM429" s="322"/>
    </row>
    <row r="430" spans="1:39" ht="15.75" x14ac:dyDescent="0.25">
      <c r="B430" s="318"/>
      <c r="C430" s="155" t="s">
        <v>138</v>
      </c>
      <c r="D430" s="181">
        <f t="shared" ref="D430:AH430" si="209">D12+D35+D58+D81+D104+D127+D150+D173+D196+D219+D242+D265+D288+D311+D334+D357+D380+D403</f>
        <v>0</v>
      </c>
      <c r="E430" s="181">
        <f t="shared" si="209"/>
        <v>0</v>
      </c>
      <c r="F430" s="181">
        <f t="shared" si="209"/>
        <v>0</v>
      </c>
      <c r="G430" s="181">
        <f t="shared" si="209"/>
        <v>0</v>
      </c>
      <c r="H430" s="181">
        <f t="shared" si="209"/>
        <v>0</v>
      </c>
      <c r="I430" s="181">
        <f t="shared" si="209"/>
        <v>0</v>
      </c>
      <c r="J430" s="181">
        <f t="shared" si="209"/>
        <v>0</v>
      </c>
      <c r="K430" s="181">
        <f t="shared" si="209"/>
        <v>0</v>
      </c>
      <c r="L430" s="181">
        <f t="shared" si="209"/>
        <v>0</v>
      </c>
      <c r="M430" s="181">
        <f t="shared" si="209"/>
        <v>0</v>
      </c>
      <c r="N430" s="181">
        <f t="shared" si="209"/>
        <v>0</v>
      </c>
      <c r="O430" s="181">
        <f t="shared" si="209"/>
        <v>0</v>
      </c>
      <c r="P430" s="181">
        <f t="shared" si="209"/>
        <v>0</v>
      </c>
      <c r="Q430" s="181">
        <f t="shared" si="209"/>
        <v>0</v>
      </c>
      <c r="R430" s="181">
        <f t="shared" si="201"/>
        <v>0</v>
      </c>
      <c r="S430" s="181">
        <f t="shared" si="201"/>
        <v>0</v>
      </c>
      <c r="T430" s="181">
        <f t="shared" si="209"/>
        <v>0</v>
      </c>
      <c r="U430" s="181">
        <f t="shared" si="209"/>
        <v>0</v>
      </c>
      <c r="V430" s="181">
        <f t="shared" si="209"/>
        <v>0</v>
      </c>
      <c r="W430" s="181">
        <f t="shared" si="209"/>
        <v>0</v>
      </c>
      <c r="X430" s="181">
        <f t="shared" si="209"/>
        <v>0</v>
      </c>
      <c r="Y430" s="181">
        <f t="shared" si="209"/>
        <v>0</v>
      </c>
      <c r="Z430" s="181">
        <f t="shared" si="209"/>
        <v>0</v>
      </c>
      <c r="AA430" s="181">
        <f t="shared" si="209"/>
        <v>0</v>
      </c>
      <c r="AB430" s="181">
        <f t="shared" si="209"/>
        <v>0</v>
      </c>
      <c r="AC430" s="181">
        <f t="shared" si="209"/>
        <v>0</v>
      </c>
      <c r="AD430" s="181">
        <f t="shared" si="209"/>
        <v>0</v>
      </c>
      <c r="AE430" s="181">
        <f t="shared" si="209"/>
        <v>0</v>
      </c>
      <c r="AF430" s="181">
        <f t="shared" si="209"/>
        <v>0</v>
      </c>
      <c r="AG430" s="181">
        <f t="shared" si="209"/>
        <v>0</v>
      </c>
      <c r="AH430" s="181">
        <f t="shared" si="209"/>
        <v>0</v>
      </c>
      <c r="AI430" s="156">
        <f t="shared" si="203"/>
        <v>0</v>
      </c>
      <c r="AJ430" s="320"/>
      <c r="AK430" s="322"/>
      <c r="AL430" s="320"/>
      <c r="AM430" s="322"/>
    </row>
    <row r="431" spans="1:39" ht="15.75" customHeight="1" x14ac:dyDescent="0.25">
      <c r="B431" s="318"/>
      <c r="C431" s="155" t="s">
        <v>108</v>
      </c>
      <c r="D431" s="181">
        <f t="shared" ref="D431:AH431" si="210">D13+D36+D59+D82+D105+D128+D151+D174+D197+D220+D243+D266+D289+D312+D335+D358+D381+D404</f>
        <v>0</v>
      </c>
      <c r="E431" s="181">
        <f t="shared" si="210"/>
        <v>0</v>
      </c>
      <c r="F431" s="181">
        <f t="shared" si="210"/>
        <v>0</v>
      </c>
      <c r="G431" s="181">
        <f t="shared" si="210"/>
        <v>0</v>
      </c>
      <c r="H431" s="181">
        <f t="shared" si="210"/>
        <v>0</v>
      </c>
      <c r="I431" s="181">
        <f t="shared" si="210"/>
        <v>0</v>
      </c>
      <c r="J431" s="181">
        <f t="shared" si="210"/>
        <v>0</v>
      </c>
      <c r="K431" s="181">
        <f t="shared" si="210"/>
        <v>0</v>
      </c>
      <c r="L431" s="181">
        <f t="shared" si="210"/>
        <v>0</v>
      </c>
      <c r="M431" s="181">
        <f t="shared" si="210"/>
        <v>0</v>
      </c>
      <c r="N431" s="181">
        <f t="shared" si="210"/>
        <v>0</v>
      </c>
      <c r="O431" s="181">
        <f t="shared" si="210"/>
        <v>0</v>
      </c>
      <c r="P431" s="181">
        <f t="shared" si="210"/>
        <v>0</v>
      </c>
      <c r="Q431" s="181">
        <f t="shared" si="210"/>
        <v>0</v>
      </c>
      <c r="R431" s="181">
        <f t="shared" si="201"/>
        <v>0</v>
      </c>
      <c r="S431" s="181">
        <f t="shared" si="201"/>
        <v>0</v>
      </c>
      <c r="T431" s="181">
        <f t="shared" si="210"/>
        <v>0</v>
      </c>
      <c r="U431" s="181">
        <f t="shared" si="210"/>
        <v>0</v>
      </c>
      <c r="V431" s="181">
        <f t="shared" si="210"/>
        <v>0</v>
      </c>
      <c r="W431" s="181">
        <f t="shared" si="210"/>
        <v>0</v>
      </c>
      <c r="X431" s="181">
        <f t="shared" si="210"/>
        <v>0</v>
      </c>
      <c r="Y431" s="181">
        <f t="shared" si="210"/>
        <v>0</v>
      </c>
      <c r="Z431" s="181">
        <f t="shared" si="210"/>
        <v>0</v>
      </c>
      <c r="AA431" s="181">
        <f t="shared" si="210"/>
        <v>0</v>
      </c>
      <c r="AB431" s="181">
        <f t="shared" si="210"/>
        <v>0</v>
      </c>
      <c r="AC431" s="181">
        <f t="shared" si="210"/>
        <v>0</v>
      </c>
      <c r="AD431" s="181">
        <f t="shared" si="210"/>
        <v>0</v>
      </c>
      <c r="AE431" s="181">
        <f t="shared" si="210"/>
        <v>0</v>
      </c>
      <c r="AF431" s="181">
        <f t="shared" si="210"/>
        <v>0</v>
      </c>
      <c r="AG431" s="181">
        <f t="shared" si="210"/>
        <v>0</v>
      </c>
      <c r="AH431" s="181">
        <f t="shared" si="210"/>
        <v>0</v>
      </c>
      <c r="AI431" s="156">
        <f t="shared" si="203"/>
        <v>0</v>
      </c>
      <c r="AJ431" s="319">
        <f>SUM(AI431:AI432)</f>
        <v>0</v>
      </c>
      <c r="AK431" s="322" t="s">
        <v>139</v>
      </c>
      <c r="AL431" s="319">
        <f>SUM(AJ431:AJ434)</f>
        <v>0</v>
      </c>
      <c r="AM431" s="322" t="s">
        <v>140</v>
      </c>
    </row>
    <row r="432" spans="1:39" ht="15.75" x14ac:dyDescent="0.25">
      <c r="B432" s="318"/>
      <c r="C432" s="155" t="s">
        <v>109</v>
      </c>
      <c r="D432" s="181">
        <f t="shared" ref="D432:AH432" si="211">D14+D37+D60+D83+D106+D129+D152+D175+D198+D221+D244+D267+D290+D313+D336+D359+D382+D405</f>
        <v>0</v>
      </c>
      <c r="E432" s="181">
        <f t="shared" si="211"/>
        <v>0</v>
      </c>
      <c r="F432" s="181">
        <f t="shared" si="211"/>
        <v>0</v>
      </c>
      <c r="G432" s="181">
        <f t="shared" si="211"/>
        <v>0</v>
      </c>
      <c r="H432" s="181">
        <f t="shared" si="211"/>
        <v>0</v>
      </c>
      <c r="I432" s="181">
        <f t="shared" si="211"/>
        <v>0</v>
      </c>
      <c r="J432" s="181">
        <f t="shared" si="211"/>
        <v>0</v>
      </c>
      <c r="K432" s="181">
        <f t="shared" si="211"/>
        <v>0</v>
      </c>
      <c r="L432" s="181">
        <f t="shared" si="211"/>
        <v>0</v>
      </c>
      <c r="M432" s="181">
        <f t="shared" si="211"/>
        <v>0</v>
      </c>
      <c r="N432" s="181">
        <f t="shared" si="211"/>
        <v>0</v>
      </c>
      <c r="O432" s="181">
        <f t="shared" si="211"/>
        <v>0</v>
      </c>
      <c r="P432" s="181">
        <f t="shared" si="211"/>
        <v>0</v>
      </c>
      <c r="Q432" s="181">
        <f t="shared" si="211"/>
        <v>0</v>
      </c>
      <c r="R432" s="181">
        <f t="shared" si="201"/>
        <v>0</v>
      </c>
      <c r="S432" s="181">
        <f t="shared" si="201"/>
        <v>0</v>
      </c>
      <c r="T432" s="181">
        <f t="shared" si="211"/>
        <v>0</v>
      </c>
      <c r="U432" s="181">
        <f t="shared" si="211"/>
        <v>0</v>
      </c>
      <c r="V432" s="181">
        <f t="shared" si="211"/>
        <v>0</v>
      </c>
      <c r="W432" s="181">
        <f t="shared" si="211"/>
        <v>0</v>
      </c>
      <c r="X432" s="181">
        <f t="shared" si="211"/>
        <v>0</v>
      </c>
      <c r="Y432" s="181">
        <f t="shared" si="211"/>
        <v>0</v>
      </c>
      <c r="Z432" s="181">
        <f t="shared" si="211"/>
        <v>0</v>
      </c>
      <c r="AA432" s="181">
        <f t="shared" si="211"/>
        <v>0</v>
      </c>
      <c r="AB432" s="181">
        <f t="shared" si="211"/>
        <v>0</v>
      </c>
      <c r="AC432" s="181">
        <f t="shared" si="211"/>
        <v>0</v>
      </c>
      <c r="AD432" s="181">
        <f t="shared" si="211"/>
        <v>0</v>
      </c>
      <c r="AE432" s="181">
        <f t="shared" si="211"/>
        <v>0</v>
      </c>
      <c r="AF432" s="181">
        <f t="shared" si="211"/>
        <v>0</v>
      </c>
      <c r="AG432" s="181">
        <f t="shared" si="211"/>
        <v>0</v>
      </c>
      <c r="AH432" s="181">
        <f t="shared" si="211"/>
        <v>0</v>
      </c>
      <c r="AI432" s="156">
        <f t="shared" si="203"/>
        <v>0</v>
      </c>
      <c r="AJ432" s="320"/>
      <c r="AK432" s="322"/>
      <c r="AL432" s="320"/>
      <c r="AM432" s="322"/>
    </row>
    <row r="433" spans="2:39" ht="15.75" x14ac:dyDescent="0.25">
      <c r="B433" s="318"/>
      <c r="C433" s="155" t="s">
        <v>110</v>
      </c>
      <c r="D433" s="181">
        <f t="shared" ref="D433:AH433" si="212">D15+D38+D61+D84+D107+D130+D153+D176+D199+D222+D245+D268+D291+D314+D337+D360+D383+D406</f>
        <v>0</v>
      </c>
      <c r="E433" s="181">
        <f t="shared" si="212"/>
        <v>0</v>
      </c>
      <c r="F433" s="181">
        <f t="shared" si="212"/>
        <v>0</v>
      </c>
      <c r="G433" s="181">
        <f t="shared" si="212"/>
        <v>0</v>
      </c>
      <c r="H433" s="181">
        <f t="shared" si="212"/>
        <v>0</v>
      </c>
      <c r="I433" s="181">
        <f t="shared" si="212"/>
        <v>0</v>
      </c>
      <c r="J433" s="181">
        <f t="shared" si="212"/>
        <v>0</v>
      </c>
      <c r="K433" s="181">
        <f t="shared" si="212"/>
        <v>0</v>
      </c>
      <c r="L433" s="181">
        <f t="shared" si="212"/>
        <v>0</v>
      </c>
      <c r="M433" s="181">
        <f t="shared" si="212"/>
        <v>0</v>
      </c>
      <c r="N433" s="181">
        <f t="shared" si="212"/>
        <v>0</v>
      </c>
      <c r="O433" s="181">
        <f t="shared" si="212"/>
        <v>0</v>
      </c>
      <c r="P433" s="181">
        <f t="shared" si="212"/>
        <v>0</v>
      </c>
      <c r="Q433" s="181">
        <f t="shared" si="212"/>
        <v>0</v>
      </c>
      <c r="R433" s="181">
        <f t="shared" si="201"/>
        <v>0</v>
      </c>
      <c r="S433" s="181">
        <f t="shared" si="201"/>
        <v>0</v>
      </c>
      <c r="T433" s="181">
        <f t="shared" si="212"/>
        <v>0</v>
      </c>
      <c r="U433" s="181">
        <f t="shared" si="212"/>
        <v>0</v>
      </c>
      <c r="V433" s="181">
        <f t="shared" si="212"/>
        <v>0</v>
      </c>
      <c r="W433" s="181">
        <f t="shared" si="212"/>
        <v>0</v>
      </c>
      <c r="X433" s="181">
        <f t="shared" si="212"/>
        <v>0</v>
      </c>
      <c r="Y433" s="181">
        <f t="shared" si="212"/>
        <v>0</v>
      </c>
      <c r="Z433" s="181">
        <f t="shared" si="212"/>
        <v>0</v>
      </c>
      <c r="AA433" s="181">
        <f t="shared" si="212"/>
        <v>0</v>
      </c>
      <c r="AB433" s="181">
        <f t="shared" si="212"/>
        <v>0</v>
      </c>
      <c r="AC433" s="181">
        <f t="shared" si="212"/>
        <v>0</v>
      </c>
      <c r="AD433" s="181">
        <f t="shared" si="212"/>
        <v>0</v>
      </c>
      <c r="AE433" s="181">
        <f t="shared" si="212"/>
        <v>0</v>
      </c>
      <c r="AF433" s="181">
        <f t="shared" si="212"/>
        <v>0</v>
      </c>
      <c r="AG433" s="181">
        <f t="shared" si="212"/>
        <v>0</v>
      </c>
      <c r="AH433" s="181">
        <f t="shared" si="212"/>
        <v>0</v>
      </c>
      <c r="AI433" s="156">
        <f t="shared" si="203"/>
        <v>0</v>
      </c>
      <c r="AJ433" s="319">
        <f>SUM(AI433:AI434)</f>
        <v>0</v>
      </c>
      <c r="AK433" s="322" t="s">
        <v>141</v>
      </c>
      <c r="AL433" s="320"/>
      <c r="AM433" s="322"/>
    </row>
    <row r="434" spans="2:39" ht="15.75" x14ac:dyDescent="0.25">
      <c r="B434" s="318"/>
      <c r="C434" s="155" t="s">
        <v>111</v>
      </c>
      <c r="D434" s="181">
        <f t="shared" ref="D434:AH434" si="213">D16+D39+D62+D85+D108+D131+D154+D177+D200+D223+D246+D269+D292+D315+D338+D361+D384+D407</f>
        <v>0</v>
      </c>
      <c r="E434" s="181">
        <f t="shared" si="213"/>
        <v>0</v>
      </c>
      <c r="F434" s="181">
        <f t="shared" si="213"/>
        <v>0</v>
      </c>
      <c r="G434" s="181">
        <f t="shared" si="213"/>
        <v>0</v>
      </c>
      <c r="H434" s="181">
        <f t="shared" si="213"/>
        <v>0</v>
      </c>
      <c r="I434" s="181">
        <f t="shared" si="213"/>
        <v>0</v>
      </c>
      <c r="J434" s="181">
        <f t="shared" si="213"/>
        <v>0</v>
      </c>
      <c r="K434" s="181">
        <f t="shared" si="213"/>
        <v>0</v>
      </c>
      <c r="L434" s="181">
        <f t="shared" si="213"/>
        <v>0</v>
      </c>
      <c r="M434" s="181">
        <f t="shared" si="213"/>
        <v>0</v>
      </c>
      <c r="N434" s="181">
        <f t="shared" si="213"/>
        <v>0</v>
      </c>
      <c r="O434" s="181">
        <f t="shared" si="213"/>
        <v>0</v>
      </c>
      <c r="P434" s="181">
        <f t="shared" si="213"/>
        <v>0</v>
      </c>
      <c r="Q434" s="181">
        <f t="shared" si="213"/>
        <v>0</v>
      </c>
      <c r="R434" s="181">
        <f t="shared" si="201"/>
        <v>0</v>
      </c>
      <c r="S434" s="181">
        <f t="shared" si="201"/>
        <v>0</v>
      </c>
      <c r="T434" s="181">
        <f t="shared" si="213"/>
        <v>0</v>
      </c>
      <c r="U434" s="181">
        <f t="shared" si="213"/>
        <v>0</v>
      </c>
      <c r="V434" s="181">
        <f t="shared" si="213"/>
        <v>0</v>
      </c>
      <c r="W434" s="181">
        <f t="shared" si="213"/>
        <v>0</v>
      </c>
      <c r="X434" s="181">
        <f t="shared" si="213"/>
        <v>0</v>
      </c>
      <c r="Y434" s="181">
        <f t="shared" si="213"/>
        <v>0</v>
      </c>
      <c r="Z434" s="181">
        <f t="shared" si="213"/>
        <v>0</v>
      </c>
      <c r="AA434" s="181">
        <f t="shared" si="213"/>
        <v>0</v>
      </c>
      <c r="AB434" s="181">
        <f t="shared" si="213"/>
        <v>0</v>
      </c>
      <c r="AC434" s="181">
        <f t="shared" si="213"/>
        <v>0</v>
      </c>
      <c r="AD434" s="181">
        <f t="shared" si="213"/>
        <v>0</v>
      </c>
      <c r="AE434" s="181">
        <f t="shared" si="213"/>
        <v>0</v>
      </c>
      <c r="AF434" s="181">
        <f t="shared" si="213"/>
        <v>0</v>
      </c>
      <c r="AG434" s="181">
        <f t="shared" si="213"/>
        <v>0</v>
      </c>
      <c r="AH434" s="181">
        <f t="shared" si="213"/>
        <v>0</v>
      </c>
      <c r="AI434" s="156">
        <f t="shared" si="203"/>
        <v>0</v>
      </c>
      <c r="AJ434" s="320"/>
      <c r="AK434" s="322"/>
      <c r="AL434" s="320"/>
      <c r="AM434" s="322"/>
    </row>
  </sheetData>
  <mergeCells count="183"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49 G234:H249 J234:K249 M234:N249 P234:Q249 S234:T249 V234:W249 Y234:Z249 AB234:AC249 AE234:AE249 AG234:AG249 D251:AH253">
    <cfRule type="containsBlanks" dxfId="656" priority="168">
      <formula>LEN(TRIM(D234))=0</formula>
    </cfRule>
  </conditionalFormatting>
  <conditionalFormatting sqref="D3:AH3">
    <cfRule type="expression" priority="4596">
      <formula>OR(TEXT(B2,"dddd")="sábado", TEXT(B2,"dddd")="domingo")</formula>
    </cfRule>
    <cfRule type="containsText" dxfId="655" priority="4598" operator="containsText" text="sáb">
      <formula>NOT(ISERROR(SEARCH("sáb",D3)))</formula>
    </cfRule>
    <cfRule type="expression" priority="4599">
      <formula>MêsParaExibiçãoNúmero&lt;&gt;MONTH(B4)</formula>
    </cfRule>
    <cfRule type="containsText" dxfId="654" priority="4597" operator="containsText" text="dom">
      <formula>NOT(ISERROR(SEARCH("dom",D3)))</formula>
    </cfRule>
  </conditionalFormatting>
  <conditionalFormatting sqref="D4:AH19">
    <cfRule type="containsBlanks" dxfId="653" priority="108">
      <formula>LEN(TRIM(D4))=0</formula>
    </cfRule>
  </conditionalFormatting>
  <conditionalFormatting sqref="D21:AH22">
    <cfRule type="cellIs" dxfId="651" priority="202" operator="greaterThan">
      <formula>600</formula>
    </cfRule>
  </conditionalFormatting>
  <conditionalFormatting sqref="D21:AH23">
    <cfRule type="containsBlanks" dxfId="650" priority="201">
      <formula>LEN(TRIM(D21))=0</formula>
    </cfRule>
  </conditionalFormatting>
  <conditionalFormatting sqref="D24:AH24">
    <cfRule type="containsBlanks" dxfId="649" priority="76">
      <formula>LEN(TRIM(D24))=0</formula>
    </cfRule>
  </conditionalFormatting>
  <conditionalFormatting sqref="D25:AH25">
    <cfRule type="cellIs" dxfId="648" priority="81" operator="greaterThan">
      <formula>600</formula>
    </cfRule>
    <cfRule type="containsBlanks" dxfId="647" priority="82">
      <formula>LEN(TRIM(D25))=0</formula>
    </cfRule>
  </conditionalFormatting>
  <conditionalFormatting sqref="D27:AH42 D44:AH47">
    <cfRule type="containsBlanks" dxfId="646" priority="75">
      <formula>LEN(TRIM(D27))=0</formula>
    </cfRule>
  </conditionalFormatting>
  <conditionalFormatting sqref="D44:AH45">
    <cfRule type="cellIs" dxfId="644" priority="214" operator="greaterThan">
      <formula>270</formula>
    </cfRule>
  </conditionalFormatting>
  <conditionalFormatting sqref="D48:AH48">
    <cfRule type="cellIs" dxfId="643" priority="83" operator="greaterThan">
      <formula>600</formula>
    </cfRule>
    <cfRule type="containsBlanks" dxfId="642" priority="84">
      <formula>LEN(TRIM(D48))=0</formula>
    </cfRule>
  </conditionalFormatting>
  <conditionalFormatting sqref="D50:AH65 D165:AH180">
    <cfRule type="containsBlanks" dxfId="641" priority="124">
      <formula>LEN(TRIM(D50))=0</formula>
    </cfRule>
  </conditionalFormatting>
  <conditionalFormatting sqref="D67:AH68">
    <cfRule type="containsBlanks" dxfId="638" priority="158">
      <formula>LEN(TRIM(D67))=0</formula>
    </cfRule>
  </conditionalFormatting>
  <conditionalFormatting sqref="D67:AH69">
    <cfRule type="cellIs" dxfId="637" priority="159" operator="greaterThan">
      <formula>500</formula>
    </cfRule>
  </conditionalFormatting>
  <conditionalFormatting sqref="D68:AH68">
    <cfRule type="cellIs" dxfId="636" priority="157" operator="greaterThan">
      <formula>500</formula>
    </cfRule>
  </conditionalFormatting>
  <conditionalFormatting sqref="D68:AH70">
    <cfRule type="containsBlanks" dxfId="635" priority="74">
      <formula>LEN(TRIM(D68))=0</formula>
    </cfRule>
  </conditionalFormatting>
  <conditionalFormatting sqref="D69:AH69">
    <cfRule type="cellIs" dxfId="634" priority="213" operator="greaterThan">
      <formula>500</formula>
    </cfRule>
    <cfRule type="containsBlanks" dxfId="633" priority="160">
      <formula>LEN(TRIM(D69))=0</formula>
    </cfRule>
  </conditionalFormatting>
  <conditionalFormatting sqref="D71:AH71">
    <cfRule type="cellIs" dxfId="632" priority="85" operator="greaterThan">
      <formula>600</formula>
    </cfRule>
    <cfRule type="containsBlanks" dxfId="631" priority="86">
      <formula>LEN(TRIM(D71))=0</formula>
    </cfRule>
  </conditionalFormatting>
  <conditionalFormatting sqref="D73:AH88 D90:AH93">
    <cfRule type="containsBlanks" dxfId="630" priority="73">
      <formula>LEN(TRIM(D73))=0</formula>
    </cfRule>
  </conditionalFormatting>
  <conditionalFormatting sqref="D90:AH91">
    <cfRule type="cellIs" dxfId="627" priority="105" operator="greaterThan">
      <formula>450</formula>
    </cfRule>
  </conditionalFormatting>
  <conditionalFormatting sqref="D94:AH94">
    <cfRule type="containsBlanks" dxfId="626" priority="88">
      <formula>LEN(TRIM(D94))=0</formula>
    </cfRule>
    <cfRule type="cellIs" dxfId="625" priority="87" operator="greaterThan">
      <formula>600</formula>
    </cfRule>
  </conditionalFormatting>
  <conditionalFormatting sqref="D96:AH111 D113:AH116">
    <cfRule type="containsBlanks" dxfId="624" priority="72">
      <formula>LEN(TRIM(D96))=0</formula>
    </cfRule>
  </conditionalFormatting>
  <conditionalFormatting sqref="D113:AH114">
    <cfRule type="cellIs" dxfId="621" priority="130" operator="greaterThan">
      <formula>400</formula>
    </cfRule>
  </conditionalFormatting>
  <conditionalFormatting sqref="D117:AH117">
    <cfRule type="cellIs" dxfId="620" priority="89" operator="greaterThan">
      <formula>600</formula>
    </cfRule>
    <cfRule type="containsBlanks" dxfId="619" priority="90">
      <formula>LEN(TRIM(D117))=0</formula>
    </cfRule>
  </conditionalFormatting>
  <conditionalFormatting sqref="D119:AH134">
    <cfRule type="containsBlanks" dxfId="618" priority="79">
      <formula>LEN(TRIM(D119))=0</formula>
    </cfRule>
  </conditionalFormatting>
  <conditionalFormatting sqref="D136:AH138">
    <cfRule type="containsBlanks" dxfId="612" priority="178">
      <formula>LEN(TRIM(D136))=0</formula>
    </cfRule>
  </conditionalFormatting>
  <conditionalFormatting sqref="D136:AH137">
    <cfRule type="cellIs" dxfId="611" priority="114" operator="greaterThan">
      <formula>400</formula>
    </cfRule>
    <cfRule type="cellIs" dxfId="610" priority="212" operator="greaterThan">
      <formula>400</formula>
    </cfRule>
  </conditionalFormatting>
  <conditionalFormatting sqref="D139:AH139">
    <cfRule type="containsBlanks" dxfId="609" priority="71">
      <formula>LEN(TRIM(D139))=0</formula>
    </cfRule>
  </conditionalFormatting>
  <conditionalFormatting sqref="D140:AH140">
    <cfRule type="cellIs" dxfId="608" priority="91" operator="greaterThan">
      <formula>600</formula>
    </cfRule>
    <cfRule type="containsBlanks" dxfId="607" priority="92">
      <formula>LEN(TRIM(D140))=0</formula>
    </cfRule>
  </conditionalFormatting>
  <conditionalFormatting sqref="D159:AH160">
    <cfRule type="containsBlanks" dxfId="603" priority="176">
      <formula>LEN(TRIM(D159))=0</formula>
    </cfRule>
  </conditionalFormatting>
  <conditionalFormatting sqref="D159:AH160">
    <cfRule type="cellIs" dxfId="602" priority="211" operator="greaterThan">
      <formula>400</formula>
    </cfRule>
    <cfRule type="cellIs" dxfId="601" priority="129" operator="greaterThan">
      <formula>400</formula>
    </cfRule>
  </conditionalFormatting>
  <conditionalFormatting sqref="D161:AH162">
    <cfRule type="containsBlanks" dxfId="600" priority="70">
      <formula>LEN(TRIM(D161))=0</formula>
    </cfRule>
  </conditionalFormatting>
  <conditionalFormatting sqref="D163:AH163">
    <cfRule type="cellIs" dxfId="599" priority="121" operator="greaterThan">
      <formula>600</formula>
    </cfRule>
    <cfRule type="containsBlanks" dxfId="598" priority="122">
      <formula>LEN(TRIM(D163))=0</formula>
    </cfRule>
  </conditionalFormatting>
  <conditionalFormatting sqref="D182:AH184">
    <cfRule type="containsBlanks" dxfId="594" priority="174">
      <formula>LEN(TRIM(D182))=0</formula>
    </cfRule>
  </conditionalFormatting>
  <conditionalFormatting sqref="D182:AH183">
    <cfRule type="cellIs" dxfId="593" priority="113" operator="greaterThan">
      <formula>400</formula>
    </cfRule>
    <cfRule type="cellIs" dxfId="592" priority="210" operator="greaterThan">
      <formula>400</formula>
    </cfRule>
  </conditionalFormatting>
  <conditionalFormatting sqref="D185:AH185">
    <cfRule type="containsBlanks" dxfId="591" priority="69">
      <formula>LEN(TRIM(D185))=0</formula>
    </cfRule>
  </conditionalFormatting>
  <conditionalFormatting sqref="D186:AH186">
    <cfRule type="cellIs" dxfId="590" priority="93" operator="greaterThan">
      <formula>600</formula>
    </cfRule>
    <cfRule type="containsBlanks" dxfId="589" priority="94">
      <formula>LEN(TRIM(D186))=0</formula>
    </cfRule>
  </conditionalFormatting>
  <conditionalFormatting sqref="D188:AH203">
    <cfRule type="containsBlanks" dxfId="588" priority="123">
      <formula>LEN(TRIM(D188))=0</formula>
    </cfRule>
  </conditionalFormatting>
  <conditionalFormatting sqref="D205:AH207">
    <cfRule type="containsBlanks" dxfId="584" priority="172">
      <formula>LEN(TRIM(D205))=0</formula>
    </cfRule>
  </conditionalFormatting>
  <conditionalFormatting sqref="D205:AH206">
    <cfRule type="cellIs" dxfId="583" priority="112" operator="greaterThan">
      <formula>400</formula>
    </cfRule>
    <cfRule type="cellIs" dxfId="582" priority="209" operator="greaterThan">
      <formula>400</formula>
    </cfRule>
  </conditionalFormatting>
  <conditionalFormatting sqref="D208:AH208">
    <cfRule type="containsBlanks" dxfId="581" priority="68">
      <formula>LEN(TRIM(D208))=0</formula>
    </cfRule>
  </conditionalFormatting>
  <conditionalFormatting sqref="D209:AH209">
    <cfRule type="containsBlanks" dxfId="580" priority="96">
      <formula>LEN(TRIM(D209))=0</formula>
    </cfRule>
    <cfRule type="cellIs" dxfId="579" priority="95" operator="greaterThan">
      <formula>600</formula>
    </cfRule>
  </conditionalFormatting>
  <conditionalFormatting sqref="D211:AH226">
    <cfRule type="containsBlanks" dxfId="578" priority="107">
      <formula>LEN(TRIM(D211))=0</formula>
    </cfRule>
  </conditionalFormatting>
  <conditionalFormatting sqref="D228:AH230">
    <cfRule type="containsBlanks" dxfId="574" priority="170">
      <formula>LEN(TRIM(D228))=0</formula>
    </cfRule>
  </conditionalFormatting>
  <conditionalFormatting sqref="D228:AH229">
    <cfRule type="cellIs" dxfId="573" priority="80" operator="greaterThan">
      <formula>400</formula>
    </cfRule>
    <cfRule type="cellIs" dxfId="572" priority="208" operator="greaterThan">
      <formula>400</formula>
    </cfRule>
  </conditionalFormatting>
  <conditionalFormatting sqref="D231:AH231">
    <cfRule type="containsBlanks" dxfId="571" priority="67">
      <formula>LEN(TRIM(D231))=0</formula>
    </cfRule>
  </conditionalFormatting>
  <conditionalFormatting sqref="D232:AH232">
    <cfRule type="cellIs" dxfId="570" priority="97" operator="greaterThan">
      <formula>600</formula>
    </cfRule>
    <cfRule type="containsBlanks" dxfId="569" priority="98">
      <formula>LEN(TRIM(D232))=0</formula>
    </cfRule>
  </conditionalFormatting>
  <conditionalFormatting sqref="D251:AH252">
    <cfRule type="cellIs" dxfId="564" priority="127" operator="greaterThan">
      <formula>400</formula>
    </cfRule>
    <cfRule type="cellIs" dxfId="563" priority="207" operator="greaterThan">
      <formula>400</formula>
    </cfRule>
  </conditionalFormatting>
  <conditionalFormatting sqref="D254:AH254">
    <cfRule type="containsBlanks" dxfId="562" priority="66">
      <formula>LEN(TRIM(D254))=0</formula>
    </cfRule>
  </conditionalFormatting>
  <conditionalFormatting sqref="D255:AH255">
    <cfRule type="containsBlanks" dxfId="561" priority="100">
      <formula>LEN(TRIM(D255))=0</formula>
    </cfRule>
    <cfRule type="cellIs" dxfId="560" priority="99" operator="greaterThan">
      <formula>600</formula>
    </cfRule>
  </conditionalFormatting>
  <conditionalFormatting sqref="D257:AH272">
    <cfRule type="containsBlanks" dxfId="559" priority="106">
      <formula>LEN(TRIM(D257))=0</formula>
    </cfRule>
  </conditionalFormatting>
  <conditionalFormatting sqref="D274:AH276">
    <cfRule type="containsBlanks" dxfId="551" priority="166">
      <formula>LEN(TRIM(D274))=0</formula>
    </cfRule>
  </conditionalFormatting>
  <conditionalFormatting sqref="D274:AH275">
    <cfRule type="cellIs" dxfId="550" priority="206" operator="greaterThan">
      <formula>400</formula>
    </cfRule>
    <cfRule type="cellIs" dxfId="549" priority="126" operator="greaterThan">
      <formula>400</formula>
    </cfRule>
  </conditionalFormatting>
  <conditionalFormatting sqref="D277:AH277">
    <cfRule type="containsBlanks" dxfId="548" priority="65">
      <formula>LEN(TRIM(D277))=0</formula>
    </cfRule>
  </conditionalFormatting>
  <conditionalFormatting sqref="D278:AH278">
    <cfRule type="containsBlanks" dxfId="547" priority="102">
      <formula>LEN(TRIM(D278))=0</formula>
    </cfRule>
    <cfRule type="cellIs" dxfId="546" priority="101" operator="greaterThan">
      <formula>600</formula>
    </cfRule>
  </conditionalFormatting>
  <conditionalFormatting sqref="D297:AH299">
    <cfRule type="containsBlanks" dxfId="536" priority="163">
      <formula>LEN(TRIM(D297))=0</formula>
    </cfRule>
  </conditionalFormatting>
  <conditionalFormatting sqref="D297:AH298">
    <cfRule type="cellIs" dxfId="535" priority="205" operator="greaterThan">
      <formula>400</formula>
    </cfRule>
    <cfRule type="cellIs" dxfId="534" priority="111" operator="greaterThan">
      <formula>400</formula>
    </cfRule>
  </conditionalFormatting>
  <conditionalFormatting sqref="D300:AH300">
    <cfRule type="containsBlanks" dxfId="533" priority="64">
      <formula>LEN(TRIM(D300))=0</formula>
    </cfRule>
  </conditionalFormatting>
  <conditionalFormatting sqref="D301:AH301">
    <cfRule type="containsBlanks" dxfId="532" priority="104">
      <formula>LEN(TRIM(D301))=0</formula>
    </cfRule>
    <cfRule type="cellIs" dxfId="531" priority="103" operator="greaterThan">
      <formula>600</formula>
    </cfRule>
  </conditionalFormatting>
  <conditionalFormatting sqref="D303:AH318 D320:AH324">
    <cfRule type="containsBlanks" dxfId="530" priority="56">
      <formula>LEN(TRIM(D303))=0</formula>
    </cfRule>
  </conditionalFormatting>
  <conditionalFormatting sqref="D320:AH321">
    <cfRule type="cellIs" dxfId="529" priority="58" operator="greaterThan">
      <formula>900</formula>
    </cfRule>
  </conditionalFormatting>
  <conditionalFormatting sqref="D324:AH324">
    <cfRule type="cellIs" dxfId="528" priority="55" operator="greaterThan">
      <formula>600</formula>
    </cfRule>
  </conditionalFormatting>
  <conditionalFormatting sqref="D326:AH341 D343:AH346">
    <cfRule type="containsBlanks" dxfId="527" priority="60">
      <formula>LEN(TRIM(D326))=0</formula>
    </cfRule>
  </conditionalFormatting>
  <conditionalFormatting sqref="D343:AH344">
    <cfRule type="cellIs" dxfId="526" priority="204" operator="greaterThan">
      <formula>1000</formula>
    </cfRule>
  </conditionalFormatting>
  <conditionalFormatting sqref="D347:AH347">
    <cfRule type="cellIs" dxfId="525" priority="144" operator="greaterThan">
      <formula>600</formula>
    </cfRule>
    <cfRule type="containsBlanks" dxfId="524" priority="145">
      <formula>LEN(TRIM(D347))=0</formula>
    </cfRule>
  </conditionalFormatting>
  <conditionalFormatting sqref="D349:AH364 D366:AH369">
    <cfRule type="containsBlanks" dxfId="523" priority="63">
      <formula>LEN(TRIM(D349))=0</formula>
    </cfRule>
  </conditionalFormatting>
  <conditionalFormatting sqref="D366:AH367">
    <cfRule type="cellIs" dxfId="522" priority="78" operator="greaterThan">
      <formula>600</formula>
    </cfRule>
  </conditionalFormatting>
  <conditionalFormatting sqref="D370:AH370">
    <cfRule type="cellIs" dxfId="521" priority="142" operator="greaterThan">
      <formula>600</formula>
    </cfRule>
    <cfRule type="containsBlanks" dxfId="520" priority="143">
      <formula>LEN(TRIM(D370))=0</formula>
    </cfRule>
  </conditionalFormatting>
  <conditionalFormatting sqref="D372:AH387 D389:AH392">
    <cfRule type="containsBlanks" dxfId="519" priority="62">
      <formula>LEN(TRIM(D372))=0</formula>
    </cfRule>
  </conditionalFormatting>
  <conditionalFormatting sqref="D389:AH390">
    <cfRule type="cellIs" dxfId="518" priority="137" operator="greaterThan">
      <formula>400</formula>
    </cfRule>
  </conditionalFormatting>
  <conditionalFormatting sqref="D390:AH390">
    <cfRule type="cellIs" dxfId="517" priority="203" operator="greaterThan">
      <formula>400</formula>
    </cfRule>
  </conditionalFormatting>
  <conditionalFormatting sqref="D390:AH391">
    <cfRule type="containsBlanks" dxfId="516" priority="179">
      <formula>LEN(TRIM(D390))=0</formula>
    </cfRule>
  </conditionalFormatting>
  <conditionalFormatting sqref="D393:AH393">
    <cfRule type="containsBlanks" dxfId="515" priority="141">
      <formula>LEN(TRIM(D393))=0</formula>
    </cfRule>
    <cfRule type="cellIs" dxfId="514" priority="135" operator="greaterThan">
      <formula>600</formula>
    </cfRule>
    <cfRule type="cellIs" dxfId="513" priority="140" operator="greaterThan">
      <formula>600</formula>
    </cfRule>
    <cfRule type="containsBlanks" dxfId="512" priority="136">
      <formula>LEN(TRIM(D393))=0</formula>
    </cfRule>
  </conditionalFormatting>
  <conditionalFormatting sqref="D395:AH410 D412:AH415">
    <cfRule type="containsBlanks" dxfId="511" priority="61">
      <formula>LEN(TRIM(D395))=0</formula>
    </cfRule>
  </conditionalFormatting>
  <conditionalFormatting sqref="D412:AH413">
    <cfRule type="cellIs" dxfId="510" priority="77" operator="greaterThan">
      <formula>400</formula>
    </cfRule>
  </conditionalFormatting>
  <conditionalFormatting sqref="D416:AH416">
    <cfRule type="cellIs" dxfId="509" priority="138" operator="greaterThan">
      <formula>600</formula>
    </cfRule>
    <cfRule type="containsBlanks" dxfId="508" priority="139">
      <formula>LEN(TRIM(D416))=0</formula>
    </cfRule>
  </conditionalFormatting>
  <conditionalFormatting sqref="E50:F65 H50:I65 K50:L65 N50:O65 Q50:R65 T50:U65 W50:X65 Z50:AA65 AC50:AH65 D142:AH157">
    <cfRule type="containsBlanks" dxfId="507" priority="116">
      <formula>LEN(TRIM(D50))=0</formula>
    </cfRule>
  </conditionalFormatting>
  <conditionalFormatting sqref="E73:F88 H73:I88 K73:L88 N73:O88 Q73:R88 T73:U88 W73:X88 Z73:AA88 AC73:AH88 D280:AH295">
    <cfRule type="containsBlanks" dxfId="506" priority="110">
      <formula>LEN(TRIM(D73))=0</formula>
    </cfRule>
  </conditionalFormatting>
  <conditionalFormatting sqref="F234:F249 I234:I249 L234:L249 O234:O249 R234:R249 U234:U249 X234:X249 AA234:AA249 AD234:AD249 AF234:AF249 AH234:AH249">
    <cfRule type="containsBlanks" dxfId="505" priority="115">
      <formula>LEN(TRIM(F234))=0</formula>
    </cfRule>
  </conditionalFormatting>
  <conditionalFormatting sqref="D20:AH20">
    <cfRule type="containsBlanks" dxfId="53" priority="52">
      <formula>LEN(TRIM(D20))=0</formula>
    </cfRule>
  </conditionalFormatting>
  <conditionalFormatting sqref="D20:AH20">
    <cfRule type="cellIs" dxfId="52" priority="53" operator="greaterThan">
      <formula>600</formula>
    </cfRule>
    <cfRule type="containsBlanks" dxfId="51" priority="54">
      <formula>LEN(TRIM(D20))=0</formula>
    </cfRule>
  </conditionalFormatting>
  <conditionalFormatting sqref="D43:AH43">
    <cfRule type="containsBlanks" dxfId="50" priority="49">
      <formula>LEN(TRIM(D43))=0</formula>
    </cfRule>
  </conditionalFormatting>
  <conditionalFormatting sqref="D43:AH43">
    <cfRule type="cellIs" dxfId="49" priority="50" operator="greaterThan">
      <formula>600</formula>
    </cfRule>
    <cfRule type="containsBlanks" dxfId="48" priority="51">
      <formula>LEN(TRIM(D43))=0</formula>
    </cfRule>
  </conditionalFormatting>
  <conditionalFormatting sqref="D66:AH66">
    <cfRule type="containsBlanks" dxfId="47" priority="46">
      <formula>LEN(TRIM(D66))=0</formula>
    </cfRule>
  </conditionalFormatting>
  <conditionalFormatting sqref="D66:AH66">
    <cfRule type="cellIs" dxfId="46" priority="47" operator="greaterThan">
      <formula>600</formula>
    </cfRule>
    <cfRule type="containsBlanks" dxfId="45" priority="48">
      <formula>LEN(TRIM(D66))=0</formula>
    </cfRule>
  </conditionalFormatting>
  <conditionalFormatting sqref="D89:AH89">
    <cfRule type="containsBlanks" dxfId="44" priority="43">
      <formula>LEN(TRIM(D89))=0</formula>
    </cfRule>
  </conditionalFormatting>
  <conditionalFormatting sqref="D89:AH89">
    <cfRule type="cellIs" dxfId="43" priority="44" operator="greaterThan">
      <formula>600</formula>
    </cfRule>
    <cfRule type="containsBlanks" dxfId="42" priority="45">
      <formula>LEN(TRIM(D89))=0</formula>
    </cfRule>
  </conditionalFormatting>
  <conditionalFormatting sqref="D112:AH112">
    <cfRule type="containsBlanks" dxfId="41" priority="40">
      <formula>LEN(TRIM(D112))=0</formula>
    </cfRule>
  </conditionalFormatting>
  <conditionalFormatting sqref="D112:AH112">
    <cfRule type="cellIs" dxfId="40" priority="41" operator="greaterThan">
      <formula>600</formula>
    </cfRule>
    <cfRule type="containsBlanks" dxfId="39" priority="42">
      <formula>LEN(TRIM(D112))=0</formula>
    </cfRule>
  </conditionalFormatting>
  <conditionalFormatting sqref="D135:AH135">
    <cfRule type="containsBlanks" dxfId="38" priority="37">
      <formula>LEN(TRIM(D135))=0</formula>
    </cfRule>
  </conditionalFormatting>
  <conditionalFormatting sqref="D135:AH135">
    <cfRule type="cellIs" dxfId="37" priority="38" operator="greaterThan">
      <formula>600</formula>
    </cfRule>
    <cfRule type="containsBlanks" dxfId="36" priority="39">
      <formula>LEN(TRIM(D135))=0</formula>
    </cfRule>
  </conditionalFormatting>
  <conditionalFormatting sqref="D158:AH158">
    <cfRule type="containsBlanks" dxfId="35" priority="34">
      <formula>LEN(TRIM(D158))=0</formula>
    </cfRule>
  </conditionalFormatting>
  <conditionalFormatting sqref="D158:AH158">
    <cfRule type="cellIs" dxfId="34" priority="35" operator="greaterThan">
      <formula>600</formula>
    </cfRule>
    <cfRule type="containsBlanks" dxfId="33" priority="36">
      <formula>LEN(TRIM(D158))=0</formula>
    </cfRule>
  </conditionalFormatting>
  <conditionalFormatting sqref="D181:AH181">
    <cfRule type="containsBlanks" dxfId="32" priority="31">
      <formula>LEN(TRIM(D181))=0</formula>
    </cfRule>
  </conditionalFormatting>
  <conditionalFormatting sqref="D181:AH181">
    <cfRule type="cellIs" dxfId="31" priority="32" operator="greaterThan">
      <formula>600</formula>
    </cfRule>
    <cfRule type="containsBlanks" dxfId="30" priority="33">
      <formula>LEN(TRIM(D181))=0</formula>
    </cfRule>
  </conditionalFormatting>
  <conditionalFormatting sqref="D204:AH204">
    <cfRule type="containsBlanks" dxfId="29" priority="28">
      <formula>LEN(TRIM(D204))=0</formula>
    </cfRule>
  </conditionalFormatting>
  <conditionalFormatting sqref="D204:AH204">
    <cfRule type="cellIs" dxfId="28" priority="29" operator="greaterThan">
      <formula>600</formula>
    </cfRule>
    <cfRule type="containsBlanks" dxfId="27" priority="30">
      <formula>LEN(TRIM(D204))=0</formula>
    </cfRule>
  </conditionalFormatting>
  <conditionalFormatting sqref="D227:AH227">
    <cfRule type="containsBlanks" dxfId="26" priority="25">
      <formula>LEN(TRIM(D227))=0</formula>
    </cfRule>
  </conditionalFormatting>
  <conditionalFormatting sqref="D227:AH227">
    <cfRule type="cellIs" dxfId="25" priority="26" operator="greaterThan">
      <formula>600</formula>
    </cfRule>
    <cfRule type="containsBlanks" dxfId="24" priority="27">
      <formula>LEN(TRIM(D227))=0</formula>
    </cfRule>
  </conditionalFormatting>
  <conditionalFormatting sqref="D250:AH250">
    <cfRule type="containsBlanks" dxfId="23" priority="22">
      <formula>LEN(TRIM(D250))=0</formula>
    </cfRule>
  </conditionalFormatting>
  <conditionalFormatting sqref="D250:AH250">
    <cfRule type="cellIs" dxfId="22" priority="23" operator="greaterThan">
      <formula>600</formula>
    </cfRule>
    <cfRule type="containsBlanks" dxfId="21" priority="24">
      <formula>LEN(TRIM(D250))=0</formula>
    </cfRule>
  </conditionalFormatting>
  <conditionalFormatting sqref="D273:AH273">
    <cfRule type="containsBlanks" dxfId="20" priority="19">
      <formula>LEN(TRIM(D273))=0</formula>
    </cfRule>
  </conditionalFormatting>
  <conditionalFormatting sqref="D273:AH273">
    <cfRule type="cellIs" dxfId="19" priority="20" operator="greaterThan">
      <formula>600</formula>
    </cfRule>
    <cfRule type="containsBlanks" dxfId="18" priority="21">
      <formula>LEN(TRIM(D273))=0</formula>
    </cfRule>
  </conditionalFormatting>
  <conditionalFormatting sqref="D296:AH296">
    <cfRule type="containsBlanks" dxfId="17" priority="16">
      <formula>LEN(TRIM(D296))=0</formula>
    </cfRule>
  </conditionalFormatting>
  <conditionalFormatting sqref="D296:AH296">
    <cfRule type="cellIs" dxfId="16" priority="17" operator="greaterThan">
      <formula>600</formula>
    </cfRule>
    <cfRule type="containsBlanks" dxfId="15" priority="18">
      <formula>LEN(TRIM(D296))=0</formula>
    </cfRule>
  </conditionalFormatting>
  <conditionalFormatting sqref="D319:AH319">
    <cfRule type="containsBlanks" dxfId="14" priority="13">
      <formula>LEN(TRIM(D319))=0</formula>
    </cfRule>
  </conditionalFormatting>
  <conditionalFormatting sqref="D319:AH319">
    <cfRule type="cellIs" dxfId="13" priority="14" operator="greaterThan">
      <formula>600</formula>
    </cfRule>
    <cfRule type="containsBlanks" dxfId="12" priority="15">
      <formula>LEN(TRIM(D319))=0</formula>
    </cfRule>
  </conditionalFormatting>
  <conditionalFormatting sqref="D342:AH342">
    <cfRule type="containsBlanks" dxfId="11" priority="10">
      <formula>LEN(TRIM(D342))=0</formula>
    </cfRule>
  </conditionalFormatting>
  <conditionalFormatting sqref="D342:AH342">
    <cfRule type="cellIs" dxfId="10" priority="11" operator="greaterThan">
      <formula>600</formula>
    </cfRule>
    <cfRule type="containsBlanks" dxfId="9" priority="12">
      <formula>LEN(TRIM(D342))=0</formula>
    </cfRule>
  </conditionalFormatting>
  <conditionalFormatting sqref="D365:AH365">
    <cfRule type="containsBlanks" dxfId="8" priority="7">
      <formula>LEN(TRIM(D365))=0</formula>
    </cfRule>
  </conditionalFormatting>
  <conditionalFormatting sqref="D365:AH365">
    <cfRule type="cellIs" dxfId="7" priority="8" operator="greaterThan">
      <formula>600</formula>
    </cfRule>
    <cfRule type="containsBlanks" dxfId="6" priority="9">
      <formula>LEN(TRIM(D365))=0</formula>
    </cfRule>
  </conditionalFormatting>
  <conditionalFormatting sqref="D388:AH388">
    <cfRule type="containsBlanks" dxfId="5" priority="4">
      <formula>LEN(TRIM(D388))=0</formula>
    </cfRule>
  </conditionalFormatting>
  <conditionalFormatting sqref="D388:AH388">
    <cfRule type="cellIs" dxfId="4" priority="5" operator="greaterThan">
      <formula>600</formula>
    </cfRule>
    <cfRule type="containsBlanks" dxfId="3" priority="6">
      <formula>LEN(TRIM(D388))=0</formula>
    </cfRule>
  </conditionalFormatting>
  <conditionalFormatting sqref="D411:AH411">
    <cfRule type="containsBlanks" dxfId="2" priority="1">
      <formula>LEN(TRIM(D411))=0</formula>
    </cfRule>
  </conditionalFormatting>
  <conditionalFormatting sqref="D411:AH411">
    <cfRule type="cellIs" dxfId="1" priority="2" operator="greaterThan">
      <formula>600</formula>
    </cfRule>
    <cfRule type="containsBlanks" dxfId="0" priority="3">
      <formula>LEN(TRIM(D411))=0</formula>
    </cfRule>
  </conditionalFormatting>
  <dataValidations count="2">
    <dataValidation allowBlank="1" showInputMessage="1" showErrorMessage="1" prompt="Insira o ano para este calendário mensal" sqref="A2" xr:uid="{00000000-0002-0000-0D00-000000000000}"/>
    <dataValidation type="list" allowBlank="1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 xr:uid="{00000000-0002-0000-0D00-000001000000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3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3">
    <tabColor rgb="FF00B050"/>
  </sheetPr>
  <dimension ref="A1:N35"/>
  <sheetViews>
    <sheetView zoomScale="110" zoomScaleNormal="110" zoomScaleSheetLayoutView="50" workbookViewId="0">
      <pane xSplit="2" ySplit="2" topLeftCell="C3" activePane="bottomRight" state="frozen"/>
      <selection activeCell="C21" sqref="C21"/>
      <selection pane="topRight" activeCell="C21" sqref="C21"/>
      <selection pane="bottomLeft" activeCell="C21" sqref="C21"/>
      <selection pane="bottomRight" activeCell="J7" sqref="J7"/>
    </sheetView>
  </sheetViews>
  <sheetFormatPr defaultColWidth="9" defaultRowHeight="14.25" x14ac:dyDescent="0.2"/>
  <cols>
    <col min="1" max="1" width="21.75" customWidth="1"/>
    <col min="2" max="2" width="14.125" customWidth="1"/>
    <col min="3" max="5" width="10.875" customWidth="1"/>
    <col min="6" max="6" width="16.375" customWidth="1"/>
    <col min="8" max="8" width="10.375" bestFit="1" customWidth="1"/>
    <col min="9" max="9" width="4.125" bestFit="1" customWidth="1"/>
    <col min="10" max="10" width="12.875" customWidth="1"/>
    <col min="11" max="11" width="4.125" bestFit="1" customWidth="1"/>
    <col min="12" max="12" width="10.375" bestFit="1" customWidth="1"/>
    <col min="13" max="13" width="4.125" bestFit="1" customWidth="1"/>
  </cols>
  <sheetData>
    <row r="1" spans="1:14" ht="29.25" customHeight="1" thickBot="1" x14ac:dyDescent="0.4">
      <c r="A1" s="410" t="s">
        <v>25</v>
      </c>
      <c r="B1" s="411"/>
      <c r="C1" s="412" t="s">
        <v>24</v>
      </c>
      <c r="D1" s="413"/>
      <c r="E1" s="413"/>
      <c r="F1" s="413"/>
      <c r="G1" s="414"/>
    </row>
    <row r="2" spans="1:14" ht="30.75" thickBot="1" x14ac:dyDescent="0.25">
      <c r="A2" s="415" t="str">
        <f>UPPER(TEXT($H$2,"mmmm aaaa"))</f>
        <v>MARÇO 2026</v>
      </c>
      <c r="B2" s="416"/>
      <c r="C2" s="114" t="s">
        <v>15</v>
      </c>
      <c r="D2" s="114" t="s">
        <v>22</v>
      </c>
      <c r="E2" s="114" t="s">
        <v>16</v>
      </c>
      <c r="F2" s="114" t="s">
        <v>70</v>
      </c>
      <c r="G2" s="115" t="s">
        <v>95</v>
      </c>
      <c r="H2" s="264">
        <v>46082</v>
      </c>
    </row>
    <row r="3" spans="1:14" ht="15" x14ac:dyDescent="0.25">
      <c r="A3" s="256">
        <f>$H$2</f>
        <v>46082</v>
      </c>
      <c r="B3" s="257" t="str">
        <f>IF(A3="","",UPPER(TEXT(A3,"[$-pt-BR]dddd")))</f>
        <v>DOMINGO</v>
      </c>
      <c r="C3" s="263" t="str">
        <f>IF($B3="DOMINGO","",IF($B3="SÁBADO",400,IF($B3="SEGUNDA-FEIRA",900,IF($B3="TERÇA-FEIRA",900,IF($B3="QUARTA-FEIRA",900,IF($B3="QUINTA-FEIRA",900,IF($B3="SEXTA-FEIRA",900,"")))))))</f>
        <v/>
      </c>
      <c r="D3" s="263" t="str">
        <f>IF($B3="DOMINGO","",IF($B3="SÁBADO",400,IF($B3="SEGUNDA-FEIRA",900,IF($B3="TERÇA-FEIRA",900,IF($B3="QUARTA-FEIRA",900,IF($B3="QUINTA-FEIRA",900,IF($B3="SEXTA-FEIRA",900,"")))))))</f>
        <v/>
      </c>
      <c r="E3" s="263" t="str">
        <f>IF($B3="DOMINGO","",IF($B3="SÁBADO",400,IF($B3="SEGUNDA-FEIRA",600,IF($B3="TERÇA-FEIRA",600,IF($B3="QUARTA-FEIRA",600,IF($B3="QUINTA-FEIRA",600,IF($B3="SEXTA-FEIRA",600,"")))))))</f>
        <v/>
      </c>
      <c r="F3" s="263" t="str">
        <f>IF($B3="DOMINGO","",IF($B3="SÁBADO",400,IF($B3="SEGUNDA-FEIRA",400,IF($B3="TERÇA-FEIRA",400,IF($B3="QUARTA-FEIRA",400,IF($B3="QUINTA-FEIRA",400,IF($B3="SEXTA-FEIRA",400,"")))))))</f>
        <v/>
      </c>
      <c r="G3" s="263" t="str">
        <f>IF($B3="DOMINGO","",IF($B3="SÁBADO",400,IF($B3="SEGUNDA-FEIRA",400,IF($B3="TERÇA-FEIRA",400,IF($B3="QUARTA-FEIRA",400,IF($B3="QUINTA-FEIRA",400,IF($B3="SEXTA-FEIRA",400,"")))))))</f>
        <v/>
      </c>
      <c r="J3" s="266" t="s">
        <v>239</v>
      </c>
      <c r="K3" s="91"/>
      <c r="L3" s="91"/>
      <c r="M3" s="91"/>
    </row>
    <row r="4" spans="1:14" ht="15" x14ac:dyDescent="0.25">
      <c r="A4" s="256">
        <f>A3+1</f>
        <v>46083</v>
      </c>
      <c r="B4" s="257" t="str">
        <f t="shared" ref="B4:B33" si="0">IF(A4="","",UPPER(TEXT(A4,"[$-pt-BR]dddd")))</f>
        <v>SEGUNDA-FEIRA</v>
      </c>
      <c r="C4" s="263">
        <f t="shared" ref="C4:D31" si="1">IF($B4="DOMINGO","",IF($B4="SÁBADO",400,IF($B4="SEGUNDA-FEIRA",900,IF($B4="TERÇA-FEIRA",900,IF($B4="QUARTA-FEIRA",900,IF($B4="QUINTA-FEIRA",900,IF($B4="SEXTA-FEIRA",900,"")))))))</f>
        <v>900</v>
      </c>
      <c r="D4" s="263">
        <f t="shared" si="1"/>
        <v>900</v>
      </c>
      <c r="E4" s="263">
        <f t="shared" ref="E4:E33" si="2">IF($B4="DOMINGO","",IF($B4="SÁBADO",400,IF($B4="SEGUNDA-FEIRA",600,IF($B4="TERÇA-FEIRA",600,IF($B4="QUARTA-FEIRA",600,IF($B4="QUINTA-FEIRA",600,IF($B4="SEXTA-FEIRA",600,"")))))))</f>
        <v>600</v>
      </c>
      <c r="F4" s="263">
        <f t="shared" ref="F4:G31" si="3">IF($B4="DOMINGO","",IF($B4="SÁBADO",400,IF($B4="SEGUNDA-FEIRA",400,IF($B4="TERÇA-FEIRA",400,IF($B4="QUARTA-FEIRA",400,IF($B4="QUINTA-FEIRA",400,IF($B4="SEXTA-FEIRA",400,"")))))))</f>
        <v>400</v>
      </c>
      <c r="G4" s="263">
        <f t="shared" si="3"/>
        <v>400</v>
      </c>
      <c r="J4" s="265">
        <v>46023</v>
      </c>
    </row>
    <row r="5" spans="1:14" ht="15" x14ac:dyDescent="0.25">
      <c r="A5" s="256">
        <f t="shared" ref="A5:A33" si="4">A4+1</f>
        <v>46084</v>
      </c>
      <c r="B5" s="257" t="str">
        <f t="shared" si="0"/>
        <v>TERÇA-FEIRA</v>
      </c>
      <c r="C5" s="263">
        <f t="shared" si="1"/>
        <v>900</v>
      </c>
      <c r="D5" s="263">
        <f t="shared" si="1"/>
        <v>900</v>
      </c>
      <c r="E5" s="263">
        <f t="shared" si="2"/>
        <v>600</v>
      </c>
      <c r="F5" s="263">
        <f t="shared" si="3"/>
        <v>400</v>
      </c>
      <c r="G5" s="263">
        <f t="shared" si="3"/>
        <v>400</v>
      </c>
      <c r="J5" s="265">
        <v>46069</v>
      </c>
      <c r="K5" s="91"/>
      <c r="L5" s="91"/>
      <c r="M5" s="91"/>
      <c r="N5" s="91"/>
    </row>
    <row r="6" spans="1:14" ht="15" x14ac:dyDescent="0.25">
      <c r="A6" s="256">
        <f t="shared" si="4"/>
        <v>46085</v>
      </c>
      <c r="B6" s="257" t="str">
        <f t="shared" si="0"/>
        <v>QUARTA-FEIRA</v>
      </c>
      <c r="C6" s="263">
        <f t="shared" si="1"/>
        <v>900</v>
      </c>
      <c r="D6" s="263">
        <f t="shared" si="1"/>
        <v>900</v>
      </c>
      <c r="E6" s="263">
        <f t="shared" si="2"/>
        <v>600</v>
      </c>
      <c r="F6" s="263">
        <f t="shared" si="3"/>
        <v>400</v>
      </c>
      <c r="G6" s="263">
        <f t="shared" si="3"/>
        <v>400</v>
      </c>
      <c r="H6" s="13"/>
      <c r="J6" s="265">
        <v>46070</v>
      </c>
      <c r="K6" s="91"/>
      <c r="L6" s="91"/>
      <c r="M6" s="91"/>
      <c r="N6" s="91"/>
    </row>
    <row r="7" spans="1:14" ht="15" x14ac:dyDescent="0.25">
      <c r="A7" s="256">
        <f t="shared" si="4"/>
        <v>46086</v>
      </c>
      <c r="B7" s="257" t="str">
        <f t="shared" si="0"/>
        <v>QUINTA-FEIRA</v>
      </c>
      <c r="C7" s="263">
        <f t="shared" si="1"/>
        <v>900</v>
      </c>
      <c r="D7" s="263">
        <f t="shared" si="1"/>
        <v>900</v>
      </c>
      <c r="E7" s="263">
        <f t="shared" si="2"/>
        <v>600</v>
      </c>
      <c r="F7" s="263">
        <f t="shared" si="3"/>
        <v>400</v>
      </c>
      <c r="G7" s="263">
        <f t="shared" si="3"/>
        <v>400</v>
      </c>
      <c r="H7" s="13"/>
      <c r="J7" s="265">
        <v>46115</v>
      </c>
    </row>
    <row r="8" spans="1:14" ht="15" x14ac:dyDescent="0.25">
      <c r="A8" s="256">
        <f t="shared" si="4"/>
        <v>46087</v>
      </c>
      <c r="B8" s="257" t="str">
        <f t="shared" si="0"/>
        <v>SEXTA-FEIRA</v>
      </c>
      <c r="C8" s="263">
        <f t="shared" si="1"/>
        <v>900</v>
      </c>
      <c r="D8" s="263">
        <f t="shared" si="1"/>
        <v>900</v>
      </c>
      <c r="E8" s="263">
        <f t="shared" si="2"/>
        <v>600</v>
      </c>
      <c r="F8" s="263">
        <f t="shared" si="3"/>
        <v>400</v>
      </c>
      <c r="G8" s="263">
        <f t="shared" si="3"/>
        <v>400</v>
      </c>
      <c r="J8" s="265">
        <v>46133</v>
      </c>
    </row>
    <row r="9" spans="1:14" ht="15" x14ac:dyDescent="0.25">
      <c r="A9" s="256">
        <f t="shared" si="4"/>
        <v>46088</v>
      </c>
      <c r="B9" s="257" t="str">
        <f t="shared" si="0"/>
        <v>SÁBADO</v>
      </c>
      <c r="C9" s="263">
        <f t="shared" si="1"/>
        <v>400</v>
      </c>
      <c r="D9" s="263">
        <f t="shared" si="1"/>
        <v>400</v>
      </c>
      <c r="E9" s="263">
        <f t="shared" si="2"/>
        <v>400</v>
      </c>
      <c r="F9" s="263">
        <f t="shared" si="3"/>
        <v>400</v>
      </c>
      <c r="G9" s="263">
        <f t="shared" si="3"/>
        <v>400</v>
      </c>
      <c r="J9" s="265">
        <v>46143</v>
      </c>
    </row>
    <row r="10" spans="1:14" ht="15" x14ac:dyDescent="0.25">
      <c r="A10" s="256">
        <f t="shared" si="4"/>
        <v>46089</v>
      </c>
      <c r="B10" s="257" t="str">
        <f t="shared" si="0"/>
        <v>DOMINGO</v>
      </c>
      <c r="C10" s="263" t="str">
        <f t="shared" si="1"/>
        <v/>
      </c>
      <c r="D10" s="263" t="str">
        <f t="shared" si="1"/>
        <v/>
      </c>
      <c r="E10" s="263" t="str">
        <f t="shared" si="2"/>
        <v/>
      </c>
      <c r="F10" s="263" t="str">
        <f t="shared" si="3"/>
        <v/>
      </c>
      <c r="G10" s="263" t="str">
        <f t="shared" si="3"/>
        <v/>
      </c>
      <c r="J10" s="265">
        <v>46272</v>
      </c>
    </row>
    <row r="11" spans="1:14" ht="15" x14ac:dyDescent="0.25">
      <c r="A11" s="256">
        <f t="shared" si="4"/>
        <v>46090</v>
      </c>
      <c r="B11" s="257" t="str">
        <f t="shared" si="0"/>
        <v>SEGUNDA-FEIRA</v>
      </c>
      <c r="C11" s="263">
        <f t="shared" si="1"/>
        <v>900</v>
      </c>
      <c r="D11" s="263">
        <f t="shared" si="1"/>
        <v>900</v>
      </c>
      <c r="E11" s="263">
        <f t="shared" si="2"/>
        <v>600</v>
      </c>
      <c r="F11" s="263">
        <f t="shared" si="3"/>
        <v>400</v>
      </c>
      <c r="G11" s="263">
        <f t="shared" si="3"/>
        <v>400</v>
      </c>
      <c r="J11" s="265">
        <v>46307</v>
      </c>
    </row>
    <row r="12" spans="1:14" ht="15" x14ac:dyDescent="0.25">
      <c r="A12" s="256">
        <f t="shared" si="4"/>
        <v>46091</v>
      </c>
      <c r="B12" s="257" t="str">
        <f t="shared" si="0"/>
        <v>TERÇA-FEIRA</v>
      </c>
      <c r="C12" s="263">
        <f t="shared" si="1"/>
        <v>900</v>
      </c>
      <c r="D12" s="263">
        <f t="shared" si="1"/>
        <v>900</v>
      </c>
      <c r="E12" s="263">
        <f t="shared" si="2"/>
        <v>600</v>
      </c>
      <c r="F12" s="263">
        <f t="shared" si="3"/>
        <v>400</v>
      </c>
      <c r="G12" s="263">
        <f t="shared" si="3"/>
        <v>400</v>
      </c>
      <c r="J12" s="265">
        <v>46328</v>
      </c>
    </row>
    <row r="13" spans="1:14" ht="15" x14ac:dyDescent="0.25">
      <c r="A13" s="256">
        <f t="shared" si="4"/>
        <v>46092</v>
      </c>
      <c r="B13" s="257" t="str">
        <f t="shared" si="0"/>
        <v>QUARTA-FEIRA</v>
      </c>
      <c r="C13" s="263">
        <f t="shared" si="1"/>
        <v>900</v>
      </c>
      <c r="D13" s="263">
        <f t="shared" si="1"/>
        <v>900</v>
      </c>
      <c r="E13" s="263">
        <f t="shared" si="2"/>
        <v>600</v>
      </c>
      <c r="F13" s="263">
        <f t="shared" si="3"/>
        <v>400</v>
      </c>
      <c r="G13" s="263">
        <f t="shared" si="3"/>
        <v>400</v>
      </c>
      <c r="J13" s="265">
        <v>46341</v>
      </c>
    </row>
    <row r="14" spans="1:14" ht="15" x14ac:dyDescent="0.25">
      <c r="A14" s="256">
        <f t="shared" si="4"/>
        <v>46093</v>
      </c>
      <c r="B14" s="257" t="str">
        <f t="shared" si="0"/>
        <v>QUINTA-FEIRA</v>
      </c>
      <c r="C14" s="263">
        <f t="shared" si="1"/>
        <v>900</v>
      </c>
      <c r="D14" s="263">
        <f t="shared" si="1"/>
        <v>900</v>
      </c>
      <c r="E14" s="263">
        <f t="shared" si="2"/>
        <v>600</v>
      </c>
      <c r="F14" s="263">
        <f t="shared" si="3"/>
        <v>400</v>
      </c>
      <c r="G14" s="263">
        <f t="shared" si="3"/>
        <v>400</v>
      </c>
      <c r="J14" s="265">
        <v>46381</v>
      </c>
    </row>
    <row r="15" spans="1:14" ht="15" x14ac:dyDescent="0.25">
      <c r="A15" s="256">
        <f t="shared" si="4"/>
        <v>46094</v>
      </c>
      <c r="B15" s="257" t="str">
        <f t="shared" si="0"/>
        <v>SEXTA-FEIRA</v>
      </c>
      <c r="C15" s="263">
        <f t="shared" si="1"/>
        <v>900</v>
      </c>
      <c r="D15" s="263">
        <f t="shared" si="1"/>
        <v>900</v>
      </c>
      <c r="E15" s="263">
        <f t="shared" si="2"/>
        <v>600</v>
      </c>
      <c r="F15" s="263">
        <f t="shared" si="3"/>
        <v>400</v>
      </c>
      <c r="G15" s="263">
        <f t="shared" si="3"/>
        <v>400</v>
      </c>
    </row>
    <row r="16" spans="1:14" ht="15" x14ac:dyDescent="0.25">
      <c r="A16" s="256">
        <f t="shared" si="4"/>
        <v>46095</v>
      </c>
      <c r="B16" s="257" t="str">
        <f t="shared" si="0"/>
        <v>SÁBADO</v>
      </c>
      <c r="C16" s="263">
        <f t="shared" si="1"/>
        <v>400</v>
      </c>
      <c r="D16" s="263">
        <f t="shared" si="1"/>
        <v>400</v>
      </c>
      <c r="E16" s="263">
        <f t="shared" si="2"/>
        <v>400</v>
      </c>
      <c r="F16" s="263">
        <f t="shared" si="3"/>
        <v>400</v>
      </c>
      <c r="G16" s="263">
        <f t="shared" si="3"/>
        <v>400</v>
      </c>
    </row>
    <row r="17" spans="1:7" ht="15" x14ac:dyDescent="0.25">
      <c r="A17" s="256">
        <f t="shared" si="4"/>
        <v>46096</v>
      </c>
      <c r="B17" s="257" t="str">
        <f t="shared" si="0"/>
        <v>DOMINGO</v>
      </c>
      <c r="C17" s="263" t="str">
        <f t="shared" si="1"/>
        <v/>
      </c>
      <c r="D17" s="263" t="str">
        <f t="shared" si="1"/>
        <v/>
      </c>
      <c r="E17" s="263" t="str">
        <f t="shared" si="2"/>
        <v/>
      </c>
      <c r="F17" s="263" t="str">
        <f t="shared" si="3"/>
        <v/>
      </c>
      <c r="G17" s="263" t="str">
        <f t="shared" si="3"/>
        <v/>
      </c>
    </row>
    <row r="18" spans="1:7" ht="15" x14ac:dyDescent="0.25">
      <c r="A18" s="256">
        <f t="shared" si="4"/>
        <v>46097</v>
      </c>
      <c r="B18" s="257" t="str">
        <f t="shared" si="0"/>
        <v>SEGUNDA-FEIRA</v>
      </c>
      <c r="C18" s="263">
        <f t="shared" si="1"/>
        <v>900</v>
      </c>
      <c r="D18" s="263">
        <f t="shared" si="1"/>
        <v>900</v>
      </c>
      <c r="E18" s="263">
        <f t="shared" si="2"/>
        <v>600</v>
      </c>
      <c r="F18" s="263">
        <f t="shared" si="3"/>
        <v>400</v>
      </c>
      <c r="G18" s="263">
        <f t="shared" si="3"/>
        <v>400</v>
      </c>
    </row>
    <row r="19" spans="1:7" ht="15" x14ac:dyDescent="0.25">
      <c r="A19" s="256">
        <f t="shared" si="4"/>
        <v>46098</v>
      </c>
      <c r="B19" s="257" t="str">
        <f t="shared" si="0"/>
        <v>TERÇA-FEIRA</v>
      </c>
      <c r="C19" s="263">
        <f t="shared" si="1"/>
        <v>900</v>
      </c>
      <c r="D19" s="263"/>
      <c r="E19" s="263"/>
      <c r="F19" s="263"/>
      <c r="G19" s="263"/>
    </row>
    <row r="20" spans="1:7" ht="15" x14ac:dyDescent="0.25">
      <c r="A20" s="256">
        <f t="shared" si="4"/>
        <v>46099</v>
      </c>
      <c r="B20" s="257" t="str">
        <f t="shared" si="0"/>
        <v>QUARTA-FEIRA</v>
      </c>
      <c r="C20" s="263">
        <f t="shared" si="1"/>
        <v>900</v>
      </c>
      <c r="D20" s="263"/>
      <c r="E20" s="263"/>
      <c r="F20" s="263"/>
      <c r="G20" s="263"/>
    </row>
    <row r="21" spans="1:7" ht="15" x14ac:dyDescent="0.25">
      <c r="A21" s="256">
        <f t="shared" si="4"/>
        <v>46100</v>
      </c>
      <c r="B21" s="257" t="str">
        <f t="shared" si="0"/>
        <v>QUINTA-FEIRA</v>
      </c>
      <c r="C21" s="263">
        <f t="shared" si="1"/>
        <v>900</v>
      </c>
      <c r="D21" s="263">
        <f t="shared" si="1"/>
        <v>900</v>
      </c>
      <c r="E21" s="263">
        <f t="shared" si="2"/>
        <v>600</v>
      </c>
      <c r="F21" s="263">
        <f t="shared" si="3"/>
        <v>400</v>
      </c>
      <c r="G21" s="263">
        <f t="shared" si="3"/>
        <v>400</v>
      </c>
    </row>
    <row r="22" spans="1:7" ht="15" x14ac:dyDescent="0.25">
      <c r="A22" s="256">
        <f t="shared" si="4"/>
        <v>46101</v>
      </c>
      <c r="B22" s="257" t="str">
        <f t="shared" si="0"/>
        <v>SEXTA-FEIRA</v>
      </c>
      <c r="C22" s="263">
        <f t="shared" si="1"/>
        <v>900</v>
      </c>
      <c r="D22" s="263">
        <f t="shared" si="1"/>
        <v>900</v>
      </c>
      <c r="E22" s="263">
        <f t="shared" si="2"/>
        <v>600</v>
      </c>
      <c r="F22" s="263">
        <f t="shared" si="3"/>
        <v>400</v>
      </c>
      <c r="G22" s="263">
        <f t="shared" si="3"/>
        <v>400</v>
      </c>
    </row>
    <row r="23" spans="1:7" ht="15" x14ac:dyDescent="0.25">
      <c r="A23" s="256">
        <f t="shared" si="4"/>
        <v>46102</v>
      </c>
      <c r="B23" s="257" t="str">
        <f t="shared" si="0"/>
        <v>SÁBADO</v>
      </c>
      <c r="C23" s="263">
        <f t="shared" si="1"/>
        <v>400</v>
      </c>
      <c r="D23" s="263">
        <f t="shared" si="1"/>
        <v>400</v>
      </c>
      <c r="E23" s="263">
        <f t="shared" si="2"/>
        <v>400</v>
      </c>
      <c r="F23" s="263">
        <f t="shared" si="3"/>
        <v>400</v>
      </c>
      <c r="G23" s="263">
        <f t="shared" si="3"/>
        <v>400</v>
      </c>
    </row>
    <row r="24" spans="1:7" ht="15" x14ac:dyDescent="0.25">
      <c r="A24" s="256">
        <f t="shared" si="4"/>
        <v>46103</v>
      </c>
      <c r="B24" s="257" t="str">
        <f t="shared" si="0"/>
        <v>DOMINGO</v>
      </c>
      <c r="C24" s="263" t="str">
        <f t="shared" si="1"/>
        <v/>
      </c>
      <c r="D24" s="263" t="str">
        <f t="shared" si="1"/>
        <v/>
      </c>
      <c r="E24" s="263" t="str">
        <f t="shared" si="2"/>
        <v/>
      </c>
      <c r="F24" s="263" t="str">
        <f t="shared" si="3"/>
        <v/>
      </c>
      <c r="G24" s="263" t="str">
        <f t="shared" si="3"/>
        <v/>
      </c>
    </row>
    <row r="25" spans="1:7" ht="15" x14ac:dyDescent="0.25">
      <c r="A25" s="256">
        <f t="shared" si="4"/>
        <v>46104</v>
      </c>
      <c r="B25" s="257" t="str">
        <f t="shared" si="0"/>
        <v>SEGUNDA-FEIRA</v>
      </c>
      <c r="C25" s="263">
        <f t="shared" si="1"/>
        <v>900</v>
      </c>
      <c r="D25" s="263">
        <f t="shared" si="1"/>
        <v>900</v>
      </c>
      <c r="E25" s="263">
        <f t="shared" si="2"/>
        <v>600</v>
      </c>
      <c r="F25" s="263">
        <f t="shared" si="3"/>
        <v>400</v>
      </c>
      <c r="G25" s="263">
        <f t="shared" si="3"/>
        <v>400</v>
      </c>
    </row>
    <row r="26" spans="1:7" ht="15" x14ac:dyDescent="0.25">
      <c r="A26" s="256">
        <f t="shared" si="4"/>
        <v>46105</v>
      </c>
      <c r="B26" s="257" t="str">
        <f t="shared" si="0"/>
        <v>TERÇA-FEIRA</v>
      </c>
      <c r="C26" s="263">
        <f t="shared" si="1"/>
        <v>900</v>
      </c>
      <c r="D26" s="263">
        <f t="shared" si="1"/>
        <v>900</v>
      </c>
      <c r="E26" s="263">
        <f t="shared" si="2"/>
        <v>600</v>
      </c>
      <c r="F26" s="263">
        <f t="shared" si="3"/>
        <v>400</v>
      </c>
      <c r="G26" s="263">
        <f t="shared" si="3"/>
        <v>400</v>
      </c>
    </row>
    <row r="27" spans="1:7" ht="15" x14ac:dyDescent="0.25">
      <c r="A27" s="256">
        <f t="shared" si="4"/>
        <v>46106</v>
      </c>
      <c r="B27" s="257" t="str">
        <f t="shared" si="0"/>
        <v>QUARTA-FEIRA</v>
      </c>
      <c r="C27" s="263">
        <f t="shared" si="1"/>
        <v>900</v>
      </c>
      <c r="D27" s="263">
        <f t="shared" si="1"/>
        <v>900</v>
      </c>
      <c r="E27" s="263">
        <f t="shared" si="2"/>
        <v>600</v>
      </c>
      <c r="F27" s="263">
        <f t="shared" si="3"/>
        <v>400</v>
      </c>
      <c r="G27" s="263">
        <f t="shared" si="3"/>
        <v>400</v>
      </c>
    </row>
    <row r="28" spans="1:7" ht="15" x14ac:dyDescent="0.25">
      <c r="A28" s="256">
        <f t="shared" si="4"/>
        <v>46107</v>
      </c>
      <c r="B28" s="257" t="str">
        <f t="shared" si="0"/>
        <v>QUINTA-FEIRA</v>
      </c>
      <c r="C28" s="263">
        <f t="shared" si="1"/>
        <v>900</v>
      </c>
      <c r="D28" s="263">
        <f t="shared" si="1"/>
        <v>900</v>
      </c>
      <c r="E28" s="263">
        <f t="shared" si="2"/>
        <v>600</v>
      </c>
      <c r="F28" s="263">
        <f t="shared" si="3"/>
        <v>400</v>
      </c>
      <c r="G28" s="263">
        <f t="shared" si="3"/>
        <v>400</v>
      </c>
    </row>
    <row r="29" spans="1:7" ht="15" x14ac:dyDescent="0.25">
      <c r="A29" s="256">
        <f t="shared" si="4"/>
        <v>46108</v>
      </c>
      <c r="B29" s="257" t="str">
        <f t="shared" si="0"/>
        <v>SEXTA-FEIRA</v>
      </c>
      <c r="C29" s="263">
        <f t="shared" si="1"/>
        <v>900</v>
      </c>
      <c r="D29" s="263">
        <f t="shared" si="1"/>
        <v>900</v>
      </c>
      <c r="E29" s="263">
        <f t="shared" si="2"/>
        <v>600</v>
      </c>
      <c r="F29" s="263">
        <f t="shared" si="3"/>
        <v>400</v>
      </c>
      <c r="G29" s="263">
        <f t="shared" si="3"/>
        <v>400</v>
      </c>
    </row>
    <row r="30" spans="1:7" ht="15" x14ac:dyDescent="0.25">
      <c r="A30" s="256">
        <f t="shared" si="4"/>
        <v>46109</v>
      </c>
      <c r="B30" s="257" t="str">
        <f t="shared" si="0"/>
        <v>SÁBADO</v>
      </c>
      <c r="C30" s="263">
        <f t="shared" si="1"/>
        <v>400</v>
      </c>
      <c r="D30" s="263">
        <f t="shared" si="1"/>
        <v>400</v>
      </c>
      <c r="E30" s="263">
        <f t="shared" si="2"/>
        <v>400</v>
      </c>
      <c r="F30" s="263">
        <f t="shared" si="3"/>
        <v>400</v>
      </c>
      <c r="G30" s="263">
        <f t="shared" si="3"/>
        <v>400</v>
      </c>
    </row>
    <row r="31" spans="1:7" ht="15" x14ac:dyDescent="0.25">
      <c r="A31" s="256">
        <f t="shared" si="4"/>
        <v>46110</v>
      </c>
      <c r="B31" s="257" t="str">
        <f t="shared" si="0"/>
        <v>DOMINGO</v>
      </c>
      <c r="C31" s="263" t="str">
        <f t="shared" si="1"/>
        <v/>
      </c>
      <c r="D31" s="263" t="str">
        <f t="shared" si="1"/>
        <v/>
      </c>
      <c r="E31" s="263" t="str">
        <f t="shared" si="2"/>
        <v/>
      </c>
      <c r="F31" s="263" t="str">
        <f t="shared" si="3"/>
        <v/>
      </c>
      <c r="G31" s="263" t="str">
        <f t="shared" si="3"/>
        <v/>
      </c>
    </row>
    <row r="32" spans="1:7" ht="15" x14ac:dyDescent="0.25">
      <c r="A32" s="256">
        <f t="shared" si="4"/>
        <v>46111</v>
      </c>
      <c r="B32" s="257" t="str">
        <f t="shared" si="0"/>
        <v>SEGUNDA-FEIRA</v>
      </c>
      <c r="C32" s="263">
        <f t="shared" ref="C32:D33" si="5">IF($B32="DOMINGO","",IF($B32="SÁBADO",400,IF($B32="SEGUNDA-FEIRA",900,IF($B32="TERÇA-FEIRA",900,IF($B32="QUARTA-FEIRA",900,IF($B32="QUINTA-FEIRA",900,IF($B32="SEXTA-FEIRA",900,"")))))))</f>
        <v>900</v>
      </c>
      <c r="D32" s="263">
        <f t="shared" si="5"/>
        <v>900</v>
      </c>
      <c r="E32" s="263">
        <f t="shared" si="2"/>
        <v>600</v>
      </c>
      <c r="F32" s="263">
        <f t="shared" ref="F32:G33" si="6">IF($B32="DOMINGO","",IF($B32="SÁBADO",400,IF($B32="SEGUNDA-FEIRA",400,IF($B32="TERÇA-FEIRA",400,IF($B32="QUARTA-FEIRA",400,IF($B32="QUINTA-FEIRA",400,IF($B32="SEXTA-FEIRA",400,"")))))))</f>
        <v>400</v>
      </c>
      <c r="G32" s="263">
        <f t="shared" si="6"/>
        <v>400</v>
      </c>
    </row>
    <row r="33" spans="1:7" ht="15.75" thickBot="1" x14ac:dyDescent="0.3">
      <c r="A33" s="256">
        <f t="shared" si="4"/>
        <v>46112</v>
      </c>
      <c r="B33" s="257" t="str">
        <f t="shared" si="0"/>
        <v>TERÇA-FEIRA</v>
      </c>
      <c r="C33" s="263">
        <f t="shared" si="5"/>
        <v>900</v>
      </c>
      <c r="D33" s="263">
        <f t="shared" si="5"/>
        <v>900</v>
      </c>
      <c r="E33" s="263">
        <f t="shared" si="2"/>
        <v>600</v>
      </c>
      <c r="F33" s="263">
        <f t="shared" si="6"/>
        <v>400</v>
      </c>
      <c r="G33" s="263">
        <f t="shared" si="6"/>
        <v>400</v>
      </c>
    </row>
    <row r="34" spans="1:7" ht="16.5" thickBot="1" x14ac:dyDescent="0.25">
      <c r="A34" s="408" t="s">
        <v>21</v>
      </c>
      <c r="B34" s="409"/>
      <c r="C34" s="165">
        <f>SUM(C3:C30)</f>
        <v>19600</v>
      </c>
      <c r="D34" s="165">
        <f>SUM(D3:D30)</f>
        <v>17800</v>
      </c>
      <c r="E34" s="165">
        <f>SUM(E3:E30)</f>
        <v>12400</v>
      </c>
      <c r="F34" s="165">
        <f>SUM(F3:F30)</f>
        <v>8800</v>
      </c>
      <c r="G34" s="165">
        <f>SUM(G3:G30)</f>
        <v>8800</v>
      </c>
    </row>
    <row r="35" spans="1:7" ht="15.75" thickBot="1" x14ac:dyDescent="0.25">
      <c r="A35" s="403" t="s">
        <v>1</v>
      </c>
      <c r="B35" s="404"/>
      <c r="C35" s="405">
        <f>SUM(C34:G34)</f>
        <v>67400</v>
      </c>
      <c r="D35" s="406"/>
      <c r="E35" s="406"/>
      <c r="F35" s="406"/>
      <c r="G35" s="407"/>
    </row>
  </sheetData>
  <mergeCells count="6">
    <mergeCell ref="A35:B35"/>
    <mergeCell ref="C35:G35"/>
    <mergeCell ref="A34:B34"/>
    <mergeCell ref="A1:B1"/>
    <mergeCell ref="C1:G1"/>
    <mergeCell ref="A2:B2"/>
  </mergeCells>
  <phoneticPr fontId="30" type="noConversion"/>
  <conditionalFormatting sqref="B3:B33">
    <cfRule type="expression" dxfId="504" priority="1">
      <formula>WEEKDAY($A3,2)=6</formula>
    </cfRule>
    <cfRule type="expression" dxfId="503" priority="2">
      <formula>WEEKDAY($A3,2)=7</formula>
    </cfRule>
  </conditionalFormatting>
  <conditionalFormatting sqref="C3:G33">
    <cfRule type="expression" dxfId="502" priority="4">
      <formula>$B3="SÁBADO"</formula>
    </cfRule>
    <cfRule type="expression" dxfId="501" priority="5">
      <formula>$B3="DOMINGO"</formula>
    </cfRule>
  </conditionalFormatting>
  <pageMargins left="0.511811024" right="0.511811024" top="0.78740157499999996" bottom="0.78740157499999996" header="0.31496062000000002" footer="0.31496062000000002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4">
    <tabColor rgb="FF00B050"/>
  </sheetPr>
  <dimension ref="A1:R37"/>
  <sheetViews>
    <sheetView zoomScale="82" zoomScaleNormal="82" workbookViewId="0">
      <pane xSplit="2" ySplit="2" topLeftCell="C3" activePane="bottomRight" state="frozen"/>
      <selection activeCell="C21" sqref="C21"/>
      <selection pane="topRight" activeCell="C21" sqref="C21"/>
      <selection pane="bottomLeft" activeCell="C21" sqref="C21"/>
      <selection pane="bottomRight" activeCell="B31" sqref="B31"/>
    </sheetView>
  </sheetViews>
  <sheetFormatPr defaultColWidth="9" defaultRowHeight="14.25" x14ac:dyDescent="0.2"/>
  <cols>
    <col min="1" max="1" width="16" style="13" bestFit="1" customWidth="1"/>
    <col min="2" max="2" width="13.125" style="13" bestFit="1" customWidth="1"/>
    <col min="3" max="4" width="11.625" style="13" customWidth="1"/>
    <col min="5" max="5" width="14.125" style="13" customWidth="1"/>
    <col min="6" max="6" width="12.875" style="13" customWidth="1"/>
    <col min="7" max="7" width="12" style="13" customWidth="1"/>
    <col min="8" max="8" width="11.875" style="13" customWidth="1"/>
    <col min="9" max="11" width="14.125" style="13" customWidth="1"/>
    <col min="12" max="14" width="11.25" style="13" customWidth="1"/>
    <col min="15" max="15" width="14" style="13" customWidth="1"/>
    <col min="16" max="16" width="10.5" style="13" bestFit="1" customWidth="1"/>
    <col min="17" max="17" width="9" style="13"/>
    <col min="18" max="18" width="10.5" style="13" bestFit="1" customWidth="1"/>
    <col min="19" max="16384" width="9" style="13"/>
  </cols>
  <sheetData>
    <row r="1" spans="1:18" ht="40.700000000000003" customHeight="1" thickBot="1" x14ac:dyDescent="0.4">
      <c r="A1" s="426" t="s">
        <v>96</v>
      </c>
      <c r="B1" s="427"/>
      <c r="C1" s="116" t="s">
        <v>97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8" ht="21.75" thickBot="1" x14ac:dyDescent="0.35">
      <c r="A2" s="417" t="s">
        <v>96</v>
      </c>
      <c r="B2" s="418"/>
      <c r="C2" s="419" t="s">
        <v>97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20"/>
      <c r="P2" s="267">
        <v>46082</v>
      </c>
      <c r="R2" s="266" t="s">
        <v>239</v>
      </c>
    </row>
    <row r="3" spans="1:18" ht="30.75" thickBot="1" x14ac:dyDescent="0.25">
      <c r="A3" s="415" t="str">
        <f>UPPER(TEXT($P$2,"mmmm aaaa"))</f>
        <v>MARÇO 2026</v>
      </c>
      <c r="B3" s="428"/>
      <c r="C3" s="168" t="s">
        <v>17</v>
      </c>
      <c r="D3" s="166" t="s">
        <v>18</v>
      </c>
      <c r="E3" s="166" t="s">
        <v>19</v>
      </c>
      <c r="F3" s="166" t="s">
        <v>20</v>
      </c>
      <c r="G3" s="166" t="s">
        <v>69</v>
      </c>
      <c r="H3" s="166" t="s">
        <v>98</v>
      </c>
      <c r="I3" s="166" t="s">
        <v>81</v>
      </c>
      <c r="J3" s="166" t="s">
        <v>82</v>
      </c>
      <c r="K3" s="166" t="s">
        <v>89</v>
      </c>
      <c r="L3" s="166" t="s">
        <v>87</v>
      </c>
      <c r="M3" s="166" t="s">
        <v>86</v>
      </c>
      <c r="N3" s="166" t="s">
        <v>90</v>
      </c>
      <c r="O3" s="167" t="s">
        <v>91</v>
      </c>
      <c r="R3" s="265">
        <v>46023</v>
      </c>
    </row>
    <row r="4" spans="1:18" ht="15" x14ac:dyDescent="0.25">
      <c r="A4" s="256">
        <f>$P$2</f>
        <v>46082</v>
      </c>
      <c r="B4" s="257" t="str">
        <f>IF(A4="","",UPPER(TEXT(A4,"[$-pt-BR]dddd")))</f>
        <v>DOMINGO</v>
      </c>
      <c r="C4" s="169" t="str">
        <f>IF($A4="","",IF(OR($B4="SÁBADO",$B4="DOMINGO"),"",250))</f>
        <v/>
      </c>
      <c r="D4" s="169" t="str">
        <f>IF($A4="","",IF(OR($B4="SÁBADO",$B4="DOMINGO"),"",600))</f>
        <v/>
      </c>
      <c r="E4" s="169" t="str">
        <f>IF($A4="","",IF(OR($B4="SÁBADO",$B4="DOMINGO"),"",500))</f>
        <v/>
      </c>
      <c r="F4" s="169" t="str">
        <f>IF($A4="","",IF(OR($B4="SÁBADO",$B4="DOMINGO"),"",450))</f>
        <v/>
      </c>
      <c r="G4" s="169" t="str">
        <f>IF($A4="","",IF(OR($B4="SÁBADO",$B4="DOMINGO"),"",400))</f>
        <v/>
      </c>
      <c r="H4" s="169" t="str">
        <f t="shared" ref="H4:O4" si="0">IF($A4="","",IF(OR($B4="SÁBADO",$B4="DOMINGO"),"",400))</f>
        <v/>
      </c>
      <c r="I4" s="169" t="str">
        <f t="shared" si="0"/>
        <v/>
      </c>
      <c r="J4" s="169" t="str">
        <f t="shared" si="0"/>
        <v/>
      </c>
      <c r="K4" s="169" t="str">
        <f t="shared" si="0"/>
        <v/>
      </c>
      <c r="L4" s="169" t="str">
        <f t="shared" si="0"/>
        <v/>
      </c>
      <c r="M4" s="169" t="str">
        <f t="shared" si="0"/>
        <v/>
      </c>
      <c r="N4" s="169" t="str">
        <f t="shared" si="0"/>
        <v/>
      </c>
      <c r="O4" s="169" t="str">
        <f t="shared" si="0"/>
        <v/>
      </c>
      <c r="R4" s="265">
        <v>46069</v>
      </c>
    </row>
    <row r="5" spans="1:18" ht="15" x14ac:dyDescent="0.25">
      <c r="A5" s="256">
        <f>IF(A4+1&lt;=EOMONTH($P$2,0),A4+1,"")</f>
        <v>46083</v>
      </c>
      <c r="B5" s="257" t="str">
        <f t="shared" ref="B5:B34" si="1">IF(A5="","",UPPER(TEXT(A5,"[$-pt-BR]dddd")))</f>
        <v>SEGUNDA-FEIRA</v>
      </c>
      <c r="C5" s="169">
        <f t="shared" ref="C5:D34" si="2">IF($A5="","",IF(OR($B5="SÁBADO",$B5="DOMINGO"),"",600))</f>
        <v>600</v>
      </c>
      <c r="D5" s="169">
        <f t="shared" si="2"/>
        <v>600</v>
      </c>
      <c r="E5" s="169">
        <f t="shared" ref="E5:E34" si="3">IF($A5="","",IF(OR($B5="SÁBADO",$B5="DOMINGO"),"",500))</f>
        <v>500</v>
      </c>
      <c r="F5" s="169">
        <f t="shared" ref="F5:F34" si="4">IF($A5="","",IF(OR($B5="SÁBADO",$B5="DOMINGO"),"",450))</f>
        <v>450</v>
      </c>
      <c r="G5" s="169">
        <f t="shared" ref="G5:O34" si="5">IF($A5="","",IF(OR($B5="SÁBADO",$B5="DOMINGO"),"",400))</f>
        <v>400</v>
      </c>
      <c r="H5" s="169">
        <f t="shared" si="5"/>
        <v>400</v>
      </c>
      <c r="I5" s="169">
        <f t="shared" si="5"/>
        <v>400</v>
      </c>
      <c r="J5" s="169">
        <f t="shared" si="5"/>
        <v>400</v>
      </c>
      <c r="K5" s="169">
        <f t="shared" si="5"/>
        <v>400</v>
      </c>
      <c r="L5" s="169">
        <f t="shared" si="5"/>
        <v>400</v>
      </c>
      <c r="M5" s="169">
        <f t="shared" si="5"/>
        <v>400</v>
      </c>
      <c r="N5" s="169">
        <f t="shared" si="5"/>
        <v>400</v>
      </c>
      <c r="O5" s="169">
        <f t="shared" si="5"/>
        <v>400</v>
      </c>
      <c r="R5" s="265">
        <v>46070</v>
      </c>
    </row>
    <row r="6" spans="1:18" ht="15" x14ac:dyDescent="0.25">
      <c r="A6" s="256">
        <f t="shared" ref="A6:A34" si="6">IF(A5+1&lt;=EOMONTH($P$2,0),A5+1,"")</f>
        <v>46084</v>
      </c>
      <c r="B6" s="257" t="str">
        <f t="shared" si="1"/>
        <v>TERÇA-FEIRA</v>
      </c>
      <c r="C6" s="169">
        <f t="shared" si="2"/>
        <v>600</v>
      </c>
      <c r="D6" s="169">
        <f t="shared" si="2"/>
        <v>600</v>
      </c>
      <c r="E6" s="169">
        <f t="shared" si="3"/>
        <v>500</v>
      </c>
      <c r="F6" s="169">
        <f t="shared" si="4"/>
        <v>450</v>
      </c>
      <c r="G6" s="169">
        <f t="shared" si="5"/>
        <v>400</v>
      </c>
      <c r="H6" s="169">
        <f t="shared" si="5"/>
        <v>400</v>
      </c>
      <c r="I6" s="169">
        <f t="shared" si="5"/>
        <v>400</v>
      </c>
      <c r="J6" s="169">
        <f t="shared" si="5"/>
        <v>400</v>
      </c>
      <c r="K6" s="169">
        <f t="shared" si="5"/>
        <v>400</v>
      </c>
      <c r="L6" s="169">
        <f t="shared" si="5"/>
        <v>400</v>
      </c>
      <c r="M6" s="169">
        <f t="shared" si="5"/>
        <v>400</v>
      </c>
      <c r="N6" s="169">
        <f t="shared" si="5"/>
        <v>400</v>
      </c>
      <c r="O6" s="169">
        <f t="shared" si="5"/>
        <v>400</v>
      </c>
      <c r="R6" s="265">
        <v>46115</v>
      </c>
    </row>
    <row r="7" spans="1:18" ht="15" x14ac:dyDescent="0.25">
      <c r="A7" s="256">
        <f t="shared" si="6"/>
        <v>46085</v>
      </c>
      <c r="B7" s="257" t="str">
        <f t="shared" si="1"/>
        <v>QUARTA-FEIRA</v>
      </c>
      <c r="C7" s="169">
        <f t="shared" si="2"/>
        <v>600</v>
      </c>
      <c r="D7" s="169">
        <f t="shared" si="2"/>
        <v>600</v>
      </c>
      <c r="E7" s="169">
        <f t="shared" si="3"/>
        <v>500</v>
      </c>
      <c r="F7" s="169">
        <f t="shared" si="4"/>
        <v>450</v>
      </c>
      <c r="G7" s="169">
        <f t="shared" si="5"/>
        <v>400</v>
      </c>
      <c r="H7" s="169">
        <f t="shared" si="5"/>
        <v>400</v>
      </c>
      <c r="I7" s="169">
        <f t="shared" si="5"/>
        <v>400</v>
      </c>
      <c r="J7" s="169">
        <f t="shared" si="5"/>
        <v>400</v>
      </c>
      <c r="K7" s="169">
        <f t="shared" si="5"/>
        <v>400</v>
      </c>
      <c r="L7" s="169">
        <f t="shared" si="5"/>
        <v>400</v>
      </c>
      <c r="M7" s="169">
        <f t="shared" si="5"/>
        <v>400</v>
      </c>
      <c r="N7" s="169">
        <f t="shared" si="5"/>
        <v>400</v>
      </c>
      <c r="O7" s="169">
        <f t="shared" si="5"/>
        <v>400</v>
      </c>
      <c r="R7" s="265">
        <v>46133</v>
      </c>
    </row>
    <row r="8" spans="1:18" ht="15" x14ac:dyDescent="0.25">
      <c r="A8" s="256">
        <f t="shared" si="6"/>
        <v>46086</v>
      </c>
      <c r="B8" s="257" t="str">
        <f t="shared" si="1"/>
        <v>QUINTA-FEIRA</v>
      </c>
      <c r="C8" s="169">
        <f t="shared" si="2"/>
        <v>600</v>
      </c>
      <c r="D8" s="169">
        <f t="shared" si="2"/>
        <v>600</v>
      </c>
      <c r="E8" s="169">
        <f t="shared" si="3"/>
        <v>500</v>
      </c>
      <c r="F8" s="169">
        <f t="shared" si="4"/>
        <v>450</v>
      </c>
      <c r="G8" s="169">
        <f t="shared" si="5"/>
        <v>400</v>
      </c>
      <c r="H8" s="169">
        <f t="shared" si="5"/>
        <v>400</v>
      </c>
      <c r="I8" s="169">
        <f t="shared" si="5"/>
        <v>400</v>
      </c>
      <c r="J8" s="169">
        <f t="shared" si="5"/>
        <v>400</v>
      </c>
      <c r="K8" s="169">
        <f t="shared" si="5"/>
        <v>400</v>
      </c>
      <c r="L8" s="169">
        <f t="shared" si="5"/>
        <v>400</v>
      </c>
      <c r="M8" s="169">
        <f t="shared" si="5"/>
        <v>400</v>
      </c>
      <c r="N8" s="169">
        <f t="shared" si="5"/>
        <v>400</v>
      </c>
      <c r="O8" s="169">
        <f t="shared" si="5"/>
        <v>400</v>
      </c>
      <c r="R8" s="265">
        <v>46143</v>
      </c>
    </row>
    <row r="9" spans="1:18" ht="15" x14ac:dyDescent="0.25">
      <c r="A9" s="256">
        <f t="shared" si="6"/>
        <v>46087</v>
      </c>
      <c r="B9" s="257" t="str">
        <f t="shared" si="1"/>
        <v>SEXTA-FEIRA</v>
      </c>
      <c r="C9" s="169">
        <f t="shared" si="2"/>
        <v>600</v>
      </c>
      <c r="D9" s="169">
        <f t="shared" si="2"/>
        <v>600</v>
      </c>
      <c r="E9" s="169">
        <f t="shared" si="3"/>
        <v>500</v>
      </c>
      <c r="F9" s="169">
        <f t="shared" si="4"/>
        <v>450</v>
      </c>
      <c r="G9" s="169">
        <f t="shared" si="5"/>
        <v>400</v>
      </c>
      <c r="H9" s="169">
        <f t="shared" si="5"/>
        <v>400</v>
      </c>
      <c r="I9" s="169">
        <f t="shared" si="5"/>
        <v>400</v>
      </c>
      <c r="J9" s="169">
        <f t="shared" si="5"/>
        <v>400</v>
      </c>
      <c r="K9" s="169">
        <f t="shared" si="5"/>
        <v>400</v>
      </c>
      <c r="L9" s="169">
        <f t="shared" si="5"/>
        <v>400</v>
      </c>
      <c r="M9" s="169">
        <f t="shared" si="5"/>
        <v>400</v>
      </c>
      <c r="N9" s="169">
        <f t="shared" si="5"/>
        <v>400</v>
      </c>
      <c r="O9" s="169">
        <f t="shared" si="5"/>
        <v>400</v>
      </c>
      <c r="R9" s="265">
        <v>46272</v>
      </c>
    </row>
    <row r="10" spans="1:18" ht="15" x14ac:dyDescent="0.25">
      <c r="A10" s="256">
        <f t="shared" si="6"/>
        <v>46088</v>
      </c>
      <c r="B10" s="257" t="str">
        <f t="shared" si="1"/>
        <v>SÁBADO</v>
      </c>
      <c r="C10" s="169" t="str">
        <f t="shared" si="2"/>
        <v/>
      </c>
      <c r="D10" s="169" t="str">
        <f t="shared" si="2"/>
        <v/>
      </c>
      <c r="E10" s="169" t="str">
        <f t="shared" si="3"/>
        <v/>
      </c>
      <c r="F10" s="169" t="str">
        <f t="shared" si="4"/>
        <v/>
      </c>
      <c r="G10" s="169" t="str">
        <f t="shared" si="5"/>
        <v/>
      </c>
      <c r="H10" s="169" t="str">
        <f t="shared" si="5"/>
        <v/>
      </c>
      <c r="I10" s="169" t="str">
        <f t="shared" si="5"/>
        <v/>
      </c>
      <c r="J10" s="169" t="str">
        <f t="shared" si="5"/>
        <v/>
      </c>
      <c r="K10" s="169" t="str">
        <f t="shared" si="5"/>
        <v/>
      </c>
      <c r="L10" s="169" t="str">
        <f t="shared" si="5"/>
        <v/>
      </c>
      <c r="M10" s="169" t="str">
        <f t="shared" si="5"/>
        <v/>
      </c>
      <c r="N10" s="169" t="str">
        <f t="shared" si="5"/>
        <v/>
      </c>
      <c r="O10" s="169" t="str">
        <f t="shared" si="5"/>
        <v/>
      </c>
      <c r="P10" s="64"/>
      <c r="R10" s="265">
        <v>46307</v>
      </c>
    </row>
    <row r="11" spans="1:18" ht="15" x14ac:dyDescent="0.25">
      <c r="A11" s="256">
        <f t="shared" si="6"/>
        <v>46089</v>
      </c>
      <c r="B11" s="257" t="str">
        <f t="shared" si="1"/>
        <v>DOMINGO</v>
      </c>
      <c r="C11" s="169" t="str">
        <f t="shared" si="2"/>
        <v/>
      </c>
      <c r="D11" s="169" t="str">
        <f t="shared" si="2"/>
        <v/>
      </c>
      <c r="E11" s="169" t="str">
        <f t="shared" si="3"/>
        <v/>
      </c>
      <c r="F11" s="169" t="str">
        <f t="shared" si="4"/>
        <v/>
      </c>
      <c r="G11" s="169" t="str">
        <f t="shared" si="5"/>
        <v/>
      </c>
      <c r="H11" s="169" t="str">
        <f t="shared" si="5"/>
        <v/>
      </c>
      <c r="I11" s="169" t="str">
        <f t="shared" si="5"/>
        <v/>
      </c>
      <c r="J11" s="169" t="str">
        <f t="shared" si="5"/>
        <v/>
      </c>
      <c r="K11" s="169" t="str">
        <f t="shared" si="5"/>
        <v/>
      </c>
      <c r="L11" s="169" t="str">
        <f t="shared" si="5"/>
        <v/>
      </c>
      <c r="M11" s="169" t="str">
        <f t="shared" si="5"/>
        <v/>
      </c>
      <c r="N11" s="169" t="str">
        <f t="shared" si="5"/>
        <v/>
      </c>
      <c r="O11" s="169" t="str">
        <f t="shared" si="5"/>
        <v/>
      </c>
      <c r="P11" s="64"/>
      <c r="R11" s="265">
        <v>46328</v>
      </c>
    </row>
    <row r="12" spans="1:18" ht="15" x14ac:dyDescent="0.25">
      <c r="A12" s="256">
        <f t="shared" si="6"/>
        <v>46090</v>
      </c>
      <c r="B12" s="257" t="str">
        <f t="shared" si="1"/>
        <v>SEGUNDA-FEIRA</v>
      </c>
      <c r="C12" s="169">
        <f t="shared" si="2"/>
        <v>600</v>
      </c>
      <c r="D12" s="169">
        <f t="shared" si="2"/>
        <v>600</v>
      </c>
      <c r="E12" s="169">
        <f t="shared" si="3"/>
        <v>500</v>
      </c>
      <c r="F12" s="169">
        <f t="shared" si="4"/>
        <v>450</v>
      </c>
      <c r="G12" s="169">
        <f t="shared" si="5"/>
        <v>400</v>
      </c>
      <c r="H12" s="169">
        <f t="shared" si="5"/>
        <v>400</v>
      </c>
      <c r="I12" s="169">
        <f t="shared" si="5"/>
        <v>400</v>
      </c>
      <c r="J12" s="169">
        <f t="shared" si="5"/>
        <v>400</v>
      </c>
      <c r="K12" s="169">
        <f t="shared" si="5"/>
        <v>400</v>
      </c>
      <c r="L12" s="169">
        <f t="shared" si="5"/>
        <v>400</v>
      </c>
      <c r="M12" s="169">
        <f t="shared" si="5"/>
        <v>400</v>
      </c>
      <c r="N12" s="169">
        <f t="shared" si="5"/>
        <v>400</v>
      </c>
      <c r="O12" s="169">
        <f t="shared" si="5"/>
        <v>400</v>
      </c>
      <c r="P12" s="64"/>
      <c r="R12" s="265">
        <v>46341</v>
      </c>
    </row>
    <row r="13" spans="1:18" ht="15" x14ac:dyDescent="0.25">
      <c r="A13" s="256">
        <f t="shared" si="6"/>
        <v>46091</v>
      </c>
      <c r="B13" s="257" t="str">
        <f t="shared" si="1"/>
        <v>TERÇA-FEIRA</v>
      </c>
      <c r="C13" s="169">
        <f t="shared" si="2"/>
        <v>600</v>
      </c>
      <c r="D13" s="169">
        <f t="shared" si="2"/>
        <v>600</v>
      </c>
      <c r="E13" s="169">
        <f t="shared" si="3"/>
        <v>500</v>
      </c>
      <c r="F13" s="169">
        <f t="shared" si="4"/>
        <v>450</v>
      </c>
      <c r="G13" s="169">
        <f t="shared" si="5"/>
        <v>400</v>
      </c>
      <c r="H13" s="169">
        <f t="shared" si="5"/>
        <v>400</v>
      </c>
      <c r="I13" s="169">
        <f t="shared" si="5"/>
        <v>400</v>
      </c>
      <c r="J13" s="169">
        <f t="shared" si="5"/>
        <v>400</v>
      </c>
      <c r="K13" s="169">
        <f t="shared" si="5"/>
        <v>400</v>
      </c>
      <c r="L13" s="169">
        <f t="shared" si="5"/>
        <v>400</v>
      </c>
      <c r="M13" s="169">
        <f t="shared" si="5"/>
        <v>400</v>
      </c>
      <c r="N13" s="169">
        <f t="shared" si="5"/>
        <v>400</v>
      </c>
      <c r="O13" s="169">
        <f t="shared" si="5"/>
        <v>400</v>
      </c>
      <c r="P13" s="64"/>
      <c r="R13" s="265">
        <v>46381</v>
      </c>
    </row>
    <row r="14" spans="1:18" ht="15" x14ac:dyDescent="0.25">
      <c r="A14" s="256">
        <f t="shared" si="6"/>
        <v>46092</v>
      </c>
      <c r="B14" s="257" t="str">
        <f t="shared" si="1"/>
        <v>QUARTA-FEIRA</v>
      </c>
      <c r="C14" s="169">
        <f t="shared" si="2"/>
        <v>600</v>
      </c>
      <c r="D14" s="169">
        <f t="shared" si="2"/>
        <v>600</v>
      </c>
      <c r="E14" s="169">
        <f t="shared" si="3"/>
        <v>500</v>
      </c>
      <c r="F14" s="169">
        <f t="shared" si="4"/>
        <v>450</v>
      </c>
      <c r="G14" s="169">
        <f t="shared" si="5"/>
        <v>400</v>
      </c>
      <c r="H14" s="169">
        <f t="shared" si="5"/>
        <v>400</v>
      </c>
      <c r="I14" s="169">
        <f t="shared" si="5"/>
        <v>400</v>
      </c>
      <c r="J14" s="169">
        <f t="shared" si="5"/>
        <v>400</v>
      </c>
      <c r="K14" s="169">
        <f t="shared" si="5"/>
        <v>400</v>
      </c>
      <c r="L14" s="169">
        <f t="shared" si="5"/>
        <v>400</v>
      </c>
      <c r="M14" s="169">
        <f t="shared" si="5"/>
        <v>400</v>
      </c>
      <c r="N14" s="169">
        <f t="shared" si="5"/>
        <v>400</v>
      </c>
      <c r="O14" s="169">
        <f t="shared" si="5"/>
        <v>400</v>
      </c>
      <c r="P14" s="64"/>
    </row>
    <row r="15" spans="1:18" ht="15" x14ac:dyDescent="0.25">
      <c r="A15" s="256">
        <f t="shared" si="6"/>
        <v>46093</v>
      </c>
      <c r="B15" s="257" t="str">
        <f t="shared" si="1"/>
        <v>QUINTA-FEIRA</v>
      </c>
      <c r="C15" s="169">
        <f t="shared" si="2"/>
        <v>600</v>
      </c>
      <c r="D15" s="169">
        <f t="shared" si="2"/>
        <v>600</v>
      </c>
      <c r="E15" s="169">
        <f t="shared" si="3"/>
        <v>500</v>
      </c>
      <c r="F15" s="169">
        <f t="shared" si="4"/>
        <v>450</v>
      </c>
      <c r="G15" s="169">
        <f t="shared" si="5"/>
        <v>400</v>
      </c>
      <c r="H15" s="169">
        <f t="shared" si="5"/>
        <v>400</v>
      </c>
      <c r="I15" s="169">
        <f t="shared" si="5"/>
        <v>400</v>
      </c>
      <c r="J15" s="169">
        <f t="shared" si="5"/>
        <v>400</v>
      </c>
      <c r="K15" s="169">
        <f t="shared" si="5"/>
        <v>400</v>
      </c>
      <c r="L15" s="169">
        <f t="shared" si="5"/>
        <v>400</v>
      </c>
      <c r="M15" s="169">
        <f t="shared" si="5"/>
        <v>400</v>
      </c>
      <c r="N15" s="169">
        <f t="shared" si="5"/>
        <v>400</v>
      </c>
      <c r="O15" s="169">
        <f t="shared" si="5"/>
        <v>400</v>
      </c>
      <c r="P15" s="64"/>
    </row>
    <row r="16" spans="1:18" ht="15" x14ac:dyDescent="0.25">
      <c r="A16" s="256">
        <f t="shared" si="6"/>
        <v>46094</v>
      </c>
      <c r="B16" s="257" t="str">
        <f t="shared" si="1"/>
        <v>SEXTA-FEIRA</v>
      </c>
      <c r="C16" s="169">
        <f t="shared" si="2"/>
        <v>600</v>
      </c>
      <c r="D16" s="169">
        <f t="shared" si="2"/>
        <v>600</v>
      </c>
      <c r="E16" s="169">
        <f t="shared" si="3"/>
        <v>500</v>
      </c>
      <c r="F16" s="169">
        <f t="shared" si="4"/>
        <v>450</v>
      </c>
      <c r="G16" s="169">
        <f t="shared" si="5"/>
        <v>400</v>
      </c>
      <c r="H16" s="169">
        <f t="shared" si="5"/>
        <v>400</v>
      </c>
      <c r="I16" s="169">
        <f t="shared" si="5"/>
        <v>400</v>
      </c>
      <c r="J16" s="169">
        <f t="shared" si="5"/>
        <v>400</v>
      </c>
      <c r="K16" s="169">
        <f t="shared" si="5"/>
        <v>400</v>
      </c>
      <c r="L16" s="169">
        <f t="shared" si="5"/>
        <v>400</v>
      </c>
      <c r="M16" s="169">
        <f t="shared" si="5"/>
        <v>400</v>
      </c>
      <c r="N16" s="169">
        <f t="shared" si="5"/>
        <v>400</v>
      </c>
      <c r="O16" s="169">
        <f t="shared" si="5"/>
        <v>400</v>
      </c>
      <c r="P16" s="64"/>
    </row>
    <row r="17" spans="1:16" ht="15" x14ac:dyDescent="0.25">
      <c r="A17" s="256">
        <f t="shared" si="6"/>
        <v>46095</v>
      </c>
      <c r="B17" s="257" t="str">
        <f t="shared" si="1"/>
        <v>SÁBADO</v>
      </c>
      <c r="C17" s="169" t="str">
        <f t="shared" si="2"/>
        <v/>
      </c>
      <c r="D17" s="169" t="str">
        <f t="shared" si="2"/>
        <v/>
      </c>
      <c r="E17" s="169" t="str">
        <f t="shared" si="3"/>
        <v/>
      </c>
      <c r="F17" s="169" t="str">
        <f t="shared" si="4"/>
        <v/>
      </c>
      <c r="G17" s="169" t="str">
        <f t="shared" si="5"/>
        <v/>
      </c>
      <c r="H17" s="169" t="str">
        <f t="shared" si="5"/>
        <v/>
      </c>
      <c r="I17" s="169" t="str">
        <f t="shared" si="5"/>
        <v/>
      </c>
      <c r="J17" s="169" t="str">
        <f t="shared" si="5"/>
        <v/>
      </c>
      <c r="K17" s="169" t="str">
        <f t="shared" si="5"/>
        <v/>
      </c>
      <c r="L17" s="169" t="str">
        <f t="shared" si="5"/>
        <v/>
      </c>
      <c r="M17" s="169" t="str">
        <f t="shared" si="5"/>
        <v/>
      </c>
      <c r="N17" s="169" t="str">
        <f t="shared" si="5"/>
        <v/>
      </c>
      <c r="O17" s="169" t="str">
        <f t="shared" si="5"/>
        <v/>
      </c>
      <c r="P17" s="64"/>
    </row>
    <row r="18" spans="1:16" ht="15" x14ac:dyDescent="0.25">
      <c r="A18" s="256">
        <f t="shared" si="6"/>
        <v>46096</v>
      </c>
      <c r="B18" s="257" t="str">
        <f t="shared" si="1"/>
        <v>DOMINGO</v>
      </c>
      <c r="C18" s="169" t="str">
        <f t="shared" si="2"/>
        <v/>
      </c>
      <c r="D18" s="169" t="str">
        <f t="shared" si="2"/>
        <v/>
      </c>
      <c r="E18" s="169" t="str">
        <f t="shared" si="3"/>
        <v/>
      </c>
      <c r="F18" s="169" t="str">
        <f t="shared" si="4"/>
        <v/>
      </c>
      <c r="G18" s="169" t="str">
        <f t="shared" si="5"/>
        <v/>
      </c>
      <c r="H18" s="169" t="str">
        <f t="shared" si="5"/>
        <v/>
      </c>
      <c r="I18" s="169" t="str">
        <f t="shared" si="5"/>
        <v/>
      </c>
      <c r="J18" s="169" t="str">
        <f t="shared" si="5"/>
        <v/>
      </c>
      <c r="K18" s="169" t="str">
        <f t="shared" si="5"/>
        <v/>
      </c>
      <c r="L18" s="169" t="str">
        <f t="shared" si="5"/>
        <v/>
      </c>
      <c r="M18" s="169" t="str">
        <f t="shared" si="5"/>
        <v/>
      </c>
      <c r="N18" s="169" t="str">
        <f t="shared" si="5"/>
        <v/>
      </c>
      <c r="O18" s="169" t="str">
        <f t="shared" si="5"/>
        <v/>
      </c>
      <c r="P18" s="64"/>
    </row>
    <row r="19" spans="1:16" ht="15" x14ac:dyDescent="0.25">
      <c r="A19" s="256">
        <f t="shared" si="6"/>
        <v>46097</v>
      </c>
      <c r="B19" s="257" t="str">
        <f t="shared" si="1"/>
        <v>SEGUNDA-FEIRA</v>
      </c>
      <c r="C19" s="169">
        <f t="shared" si="2"/>
        <v>600</v>
      </c>
      <c r="D19" s="169">
        <f t="shared" si="2"/>
        <v>600</v>
      </c>
      <c r="E19" s="169">
        <f t="shared" si="3"/>
        <v>500</v>
      </c>
      <c r="F19" s="169">
        <f t="shared" si="4"/>
        <v>450</v>
      </c>
      <c r="G19" s="169">
        <f t="shared" si="5"/>
        <v>400</v>
      </c>
      <c r="H19" s="169">
        <f t="shared" si="5"/>
        <v>400</v>
      </c>
      <c r="I19" s="169">
        <f t="shared" si="5"/>
        <v>400</v>
      </c>
      <c r="J19" s="169">
        <f t="shared" si="5"/>
        <v>400</v>
      </c>
      <c r="K19" s="169">
        <f t="shared" si="5"/>
        <v>400</v>
      </c>
      <c r="L19" s="169">
        <f t="shared" si="5"/>
        <v>400</v>
      </c>
      <c r="M19" s="169">
        <f t="shared" si="5"/>
        <v>400</v>
      </c>
      <c r="N19" s="169">
        <f t="shared" si="5"/>
        <v>400</v>
      </c>
      <c r="O19" s="169">
        <f t="shared" si="5"/>
        <v>400</v>
      </c>
      <c r="P19" s="64"/>
    </row>
    <row r="20" spans="1:16" ht="15" x14ac:dyDescent="0.25">
      <c r="A20" s="256">
        <f t="shared" si="6"/>
        <v>46098</v>
      </c>
      <c r="B20" s="257" t="str">
        <f t="shared" si="1"/>
        <v>TERÇA-FEIRA</v>
      </c>
      <c r="C20" s="169">
        <f t="shared" si="2"/>
        <v>600</v>
      </c>
      <c r="D20" s="169">
        <f t="shared" si="2"/>
        <v>600</v>
      </c>
      <c r="E20" s="169">
        <f t="shared" si="3"/>
        <v>500</v>
      </c>
      <c r="F20" s="169">
        <f t="shared" si="4"/>
        <v>450</v>
      </c>
      <c r="G20" s="169">
        <f t="shared" si="5"/>
        <v>400</v>
      </c>
      <c r="H20" s="169">
        <f t="shared" si="5"/>
        <v>400</v>
      </c>
      <c r="I20" s="169">
        <f t="shared" si="5"/>
        <v>400</v>
      </c>
      <c r="J20" s="169">
        <f t="shared" si="5"/>
        <v>400</v>
      </c>
      <c r="K20" s="169">
        <f t="shared" si="5"/>
        <v>400</v>
      </c>
      <c r="L20" s="169">
        <f t="shared" si="5"/>
        <v>400</v>
      </c>
      <c r="M20" s="169">
        <f t="shared" si="5"/>
        <v>400</v>
      </c>
      <c r="N20" s="169">
        <f t="shared" si="5"/>
        <v>400</v>
      </c>
      <c r="O20" s="169">
        <f t="shared" si="5"/>
        <v>400</v>
      </c>
      <c r="P20" s="64"/>
    </row>
    <row r="21" spans="1:16" ht="15" x14ac:dyDescent="0.25">
      <c r="A21" s="256">
        <f t="shared" si="6"/>
        <v>46099</v>
      </c>
      <c r="B21" s="257" t="str">
        <f t="shared" si="1"/>
        <v>QUARTA-FEIRA</v>
      </c>
      <c r="C21" s="169">
        <f t="shared" si="2"/>
        <v>600</v>
      </c>
      <c r="D21" s="169">
        <f t="shared" si="2"/>
        <v>600</v>
      </c>
      <c r="E21" s="169">
        <f t="shared" si="3"/>
        <v>500</v>
      </c>
      <c r="F21" s="169">
        <f t="shared" si="4"/>
        <v>450</v>
      </c>
      <c r="G21" s="169">
        <f t="shared" si="5"/>
        <v>400</v>
      </c>
      <c r="H21" s="169">
        <f t="shared" si="5"/>
        <v>400</v>
      </c>
      <c r="I21" s="169">
        <f t="shared" si="5"/>
        <v>400</v>
      </c>
      <c r="J21" s="169">
        <f t="shared" si="5"/>
        <v>400</v>
      </c>
      <c r="K21" s="169">
        <f t="shared" si="5"/>
        <v>400</v>
      </c>
      <c r="L21" s="169">
        <f t="shared" si="5"/>
        <v>400</v>
      </c>
      <c r="M21" s="169">
        <f t="shared" si="5"/>
        <v>400</v>
      </c>
      <c r="N21" s="169">
        <f t="shared" si="5"/>
        <v>400</v>
      </c>
      <c r="O21" s="169">
        <f t="shared" si="5"/>
        <v>400</v>
      </c>
      <c r="P21" s="64"/>
    </row>
    <row r="22" spans="1:16" ht="15" x14ac:dyDescent="0.25">
      <c r="A22" s="256">
        <f t="shared" si="6"/>
        <v>46100</v>
      </c>
      <c r="B22" s="257" t="str">
        <f t="shared" si="1"/>
        <v>QUINTA-FEIRA</v>
      </c>
      <c r="C22" s="169">
        <f t="shared" si="2"/>
        <v>600</v>
      </c>
      <c r="D22" s="169">
        <f t="shared" si="2"/>
        <v>600</v>
      </c>
      <c r="E22" s="169">
        <f t="shared" si="3"/>
        <v>500</v>
      </c>
      <c r="F22" s="169">
        <f t="shared" si="4"/>
        <v>450</v>
      </c>
      <c r="G22" s="169">
        <f t="shared" si="5"/>
        <v>400</v>
      </c>
      <c r="H22" s="169">
        <f t="shared" si="5"/>
        <v>400</v>
      </c>
      <c r="I22" s="169">
        <f t="shared" si="5"/>
        <v>400</v>
      </c>
      <c r="J22" s="169">
        <f t="shared" si="5"/>
        <v>400</v>
      </c>
      <c r="K22" s="169">
        <f t="shared" si="5"/>
        <v>400</v>
      </c>
      <c r="L22" s="169">
        <f t="shared" si="5"/>
        <v>400</v>
      </c>
      <c r="M22" s="169">
        <f t="shared" si="5"/>
        <v>400</v>
      </c>
      <c r="N22" s="169">
        <f t="shared" si="5"/>
        <v>400</v>
      </c>
      <c r="O22" s="169">
        <f t="shared" si="5"/>
        <v>400</v>
      </c>
      <c r="P22" s="64"/>
    </row>
    <row r="23" spans="1:16" ht="15" x14ac:dyDescent="0.25">
      <c r="A23" s="256">
        <f t="shared" si="6"/>
        <v>46101</v>
      </c>
      <c r="B23" s="257" t="str">
        <f t="shared" si="1"/>
        <v>SEXTA-FEIRA</v>
      </c>
      <c r="C23" s="169">
        <f t="shared" si="2"/>
        <v>600</v>
      </c>
      <c r="D23" s="169">
        <f t="shared" si="2"/>
        <v>600</v>
      </c>
      <c r="E23" s="169">
        <f t="shared" si="3"/>
        <v>500</v>
      </c>
      <c r="F23" s="169">
        <f t="shared" si="4"/>
        <v>450</v>
      </c>
      <c r="G23" s="169">
        <f t="shared" si="5"/>
        <v>400</v>
      </c>
      <c r="H23" s="169">
        <f t="shared" si="5"/>
        <v>400</v>
      </c>
      <c r="I23" s="169">
        <f t="shared" si="5"/>
        <v>400</v>
      </c>
      <c r="J23" s="169">
        <f t="shared" si="5"/>
        <v>400</v>
      </c>
      <c r="K23" s="169">
        <f t="shared" si="5"/>
        <v>400</v>
      </c>
      <c r="L23" s="169">
        <f t="shared" si="5"/>
        <v>400</v>
      </c>
      <c r="M23" s="169">
        <f t="shared" si="5"/>
        <v>400</v>
      </c>
      <c r="N23" s="169">
        <f t="shared" si="5"/>
        <v>400</v>
      </c>
      <c r="O23" s="169">
        <f t="shared" si="5"/>
        <v>400</v>
      </c>
      <c r="P23" s="64"/>
    </row>
    <row r="24" spans="1:16" ht="15" x14ac:dyDescent="0.25">
      <c r="A24" s="256">
        <f t="shared" si="6"/>
        <v>46102</v>
      </c>
      <c r="B24" s="257" t="str">
        <f t="shared" si="1"/>
        <v>SÁBADO</v>
      </c>
      <c r="C24" s="169" t="str">
        <f t="shared" si="2"/>
        <v/>
      </c>
      <c r="D24" s="169" t="str">
        <f t="shared" si="2"/>
        <v/>
      </c>
      <c r="E24" s="169" t="str">
        <f t="shared" si="3"/>
        <v/>
      </c>
      <c r="F24" s="169" t="str">
        <f t="shared" si="4"/>
        <v/>
      </c>
      <c r="G24" s="169" t="str">
        <f t="shared" si="5"/>
        <v/>
      </c>
      <c r="H24" s="169" t="str">
        <f t="shared" si="5"/>
        <v/>
      </c>
      <c r="I24" s="169" t="str">
        <f t="shared" si="5"/>
        <v/>
      </c>
      <c r="J24" s="169" t="str">
        <f t="shared" si="5"/>
        <v/>
      </c>
      <c r="K24" s="169" t="str">
        <f t="shared" si="5"/>
        <v/>
      </c>
      <c r="L24" s="169" t="str">
        <f t="shared" si="5"/>
        <v/>
      </c>
      <c r="M24" s="169" t="str">
        <f t="shared" si="5"/>
        <v/>
      </c>
      <c r="N24" s="169" t="str">
        <f t="shared" si="5"/>
        <v/>
      </c>
      <c r="O24" s="169" t="str">
        <f t="shared" si="5"/>
        <v/>
      </c>
      <c r="P24" s="64"/>
    </row>
    <row r="25" spans="1:16" ht="15" x14ac:dyDescent="0.25">
      <c r="A25" s="256">
        <f t="shared" si="6"/>
        <v>46103</v>
      </c>
      <c r="B25" s="257" t="str">
        <f t="shared" si="1"/>
        <v>DOMINGO</v>
      </c>
      <c r="C25" s="169" t="str">
        <f t="shared" si="2"/>
        <v/>
      </c>
      <c r="D25" s="169" t="str">
        <f t="shared" si="2"/>
        <v/>
      </c>
      <c r="E25" s="169" t="str">
        <f t="shared" si="3"/>
        <v/>
      </c>
      <c r="F25" s="169" t="str">
        <f t="shared" si="4"/>
        <v/>
      </c>
      <c r="G25" s="169" t="str">
        <f t="shared" si="5"/>
        <v/>
      </c>
      <c r="H25" s="169" t="str">
        <f t="shared" si="5"/>
        <v/>
      </c>
      <c r="I25" s="169" t="str">
        <f t="shared" si="5"/>
        <v/>
      </c>
      <c r="J25" s="169" t="str">
        <f t="shared" si="5"/>
        <v/>
      </c>
      <c r="K25" s="169" t="str">
        <f t="shared" si="5"/>
        <v/>
      </c>
      <c r="L25" s="169" t="str">
        <f t="shared" si="5"/>
        <v/>
      </c>
      <c r="M25" s="169" t="str">
        <f t="shared" si="5"/>
        <v/>
      </c>
      <c r="N25" s="169" t="str">
        <f t="shared" si="5"/>
        <v/>
      </c>
      <c r="O25" s="169" t="str">
        <f t="shared" si="5"/>
        <v/>
      </c>
      <c r="P25" s="64"/>
    </row>
    <row r="26" spans="1:16" ht="15" x14ac:dyDescent="0.25">
      <c r="A26" s="256">
        <f t="shared" si="6"/>
        <v>46104</v>
      </c>
      <c r="B26" s="257" t="str">
        <f t="shared" si="1"/>
        <v>SEGUNDA-FEIRA</v>
      </c>
      <c r="C26" s="169">
        <f t="shared" si="2"/>
        <v>600</v>
      </c>
      <c r="D26" s="169">
        <f t="shared" si="2"/>
        <v>600</v>
      </c>
      <c r="E26" s="169">
        <f t="shared" si="3"/>
        <v>500</v>
      </c>
      <c r="F26" s="169">
        <f t="shared" si="4"/>
        <v>450</v>
      </c>
      <c r="G26" s="169">
        <f t="shared" si="5"/>
        <v>400</v>
      </c>
      <c r="H26" s="169">
        <f t="shared" si="5"/>
        <v>400</v>
      </c>
      <c r="I26" s="169">
        <f t="shared" si="5"/>
        <v>400</v>
      </c>
      <c r="J26" s="169">
        <f t="shared" si="5"/>
        <v>400</v>
      </c>
      <c r="K26" s="169">
        <f t="shared" si="5"/>
        <v>400</v>
      </c>
      <c r="L26" s="169">
        <f t="shared" si="5"/>
        <v>400</v>
      </c>
      <c r="M26" s="169">
        <f t="shared" si="5"/>
        <v>400</v>
      </c>
      <c r="N26" s="169">
        <f t="shared" si="5"/>
        <v>400</v>
      </c>
      <c r="O26" s="169">
        <f t="shared" si="5"/>
        <v>400</v>
      </c>
      <c r="P26" s="64"/>
    </row>
    <row r="27" spans="1:16" ht="15" x14ac:dyDescent="0.25">
      <c r="A27" s="256">
        <f t="shared" si="6"/>
        <v>46105</v>
      </c>
      <c r="B27" s="257" t="str">
        <f t="shared" si="1"/>
        <v>TERÇA-FEIRA</v>
      </c>
      <c r="C27" s="169">
        <f t="shared" si="2"/>
        <v>600</v>
      </c>
      <c r="D27" s="169">
        <f t="shared" si="2"/>
        <v>600</v>
      </c>
      <c r="E27" s="169">
        <f t="shared" si="3"/>
        <v>500</v>
      </c>
      <c r="F27" s="169">
        <f t="shared" si="4"/>
        <v>450</v>
      </c>
      <c r="G27" s="169">
        <f t="shared" si="5"/>
        <v>400</v>
      </c>
      <c r="H27" s="169">
        <f t="shared" si="5"/>
        <v>400</v>
      </c>
      <c r="I27" s="169">
        <f t="shared" si="5"/>
        <v>400</v>
      </c>
      <c r="J27" s="169">
        <f t="shared" si="5"/>
        <v>400</v>
      </c>
      <c r="K27" s="169">
        <f t="shared" si="5"/>
        <v>400</v>
      </c>
      <c r="L27" s="169">
        <f t="shared" si="5"/>
        <v>400</v>
      </c>
      <c r="M27" s="169">
        <f t="shared" si="5"/>
        <v>400</v>
      </c>
      <c r="N27" s="169">
        <f t="shared" si="5"/>
        <v>400</v>
      </c>
      <c r="O27" s="169">
        <f t="shared" si="5"/>
        <v>400</v>
      </c>
      <c r="P27" s="64"/>
    </row>
    <row r="28" spans="1:16" ht="15" x14ac:dyDescent="0.25">
      <c r="A28" s="256">
        <f t="shared" si="6"/>
        <v>46106</v>
      </c>
      <c r="B28" s="257" t="str">
        <f t="shared" si="1"/>
        <v>QUARTA-FEIRA</v>
      </c>
      <c r="C28" s="169">
        <f t="shared" si="2"/>
        <v>600</v>
      </c>
      <c r="D28" s="169">
        <f t="shared" si="2"/>
        <v>600</v>
      </c>
      <c r="E28" s="169">
        <f t="shared" si="3"/>
        <v>500</v>
      </c>
      <c r="F28" s="169">
        <f t="shared" si="4"/>
        <v>450</v>
      </c>
      <c r="G28" s="169">
        <f t="shared" si="5"/>
        <v>400</v>
      </c>
      <c r="H28" s="169">
        <f t="shared" si="5"/>
        <v>400</v>
      </c>
      <c r="I28" s="169">
        <f t="shared" si="5"/>
        <v>400</v>
      </c>
      <c r="J28" s="169">
        <f t="shared" si="5"/>
        <v>400</v>
      </c>
      <c r="K28" s="169">
        <f t="shared" si="5"/>
        <v>400</v>
      </c>
      <c r="L28" s="169">
        <f t="shared" si="5"/>
        <v>400</v>
      </c>
      <c r="M28" s="169">
        <f t="shared" si="5"/>
        <v>400</v>
      </c>
      <c r="N28" s="169">
        <f t="shared" si="5"/>
        <v>400</v>
      </c>
      <c r="O28" s="169">
        <f t="shared" si="5"/>
        <v>400</v>
      </c>
      <c r="P28" s="64"/>
    </row>
    <row r="29" spans="1:16" ht="15" x14ac:dyDescent="0.25">
      <c r="A29" s="256">
        <f t="shared" si="6"/>
        <v>46107</v>
      </c>
      <c r="B29" s="257" t="str">
        <f t="shared" si="1"/>
        <v>QUINTA-FEIRA</v>
      </c>
      <c r="C29" s="169">
        <f t="shared" si="2"/>
        <v>600</v>
      </c>
      <c r="D29" s="169">
        <f t="shared" si="2"/>
        <v>600</v>
      </c>
      <c r="E29" s="169">
        <f t="shared" si="3"/>
        <v>500</v>
      </c>
      <c r="F29" s="169">
        <f t="shared" si="4"/>
        <v>450</v>
      </c>
      <c r="G29" s="169">
        <f t="shared" si="5"/>
        <v>400</v>
      </c>
      <c r="H29" s="169">
        <f t="shared" si="5"/>
        <v>400</v>
      </c>
      <c r="I29" s="169">
        <f t="shared" si="5"/>
        <v>400</v>
      </c>
      <c r="J29" s="169">
        <f t="shared" si="5"/>
        <v>400</v>
      </c>
      <c r="K29" s="169">
        <f t="shared" si="5"/>
        <v>400</v>
      </c>
      <c r="L29" s="169">
        <f t="shared" si="5"/>
        <v>400</v>
      </c>
      <c r="M29" s="169">
        <f t="shared" si="5"/>
        <v>400</v>
      </c>
      <c r="N29" s="169">
        <f t="shared" si="5"/>
        <v>400</v>
      </c>
      <c r="O29" s="169">
        <f t="shared" si="5"/>
        <v>400</v>
      </c>
      <c r="P29" s="64"/>
    </row>
    <row r="30" spans="1:16" ht="15" x14ac:dyDescent="0.25">
      <c r="A30" s="256">
        <f t="shared" si="6"/>
        <v>46108</v>
      </c>
      <c r="B30" s="257" t="str">
        <f t="shared" si="1"/>
        <v>SEXTA-FEIRA</v>
      </c>
      <c r="C30" s="169">
        <f t="shared" si="2"/>
        <v>600</v>
      </c>
      <c r="D30" s="169">
        <f t="shared" si="2"/>
        <v>600</v>
      </c>
      <c r="E30" s="169">
        <f t="shared" si="3"/>
        <v>500</v>
      </c>
      <c r="F30" s="169">
        <f t="shared" si="4"/>
        <v>450</v>
      </c>
      <c r="G30" s="169">
        <f t="shared" si="5"/>
        <v>400</v>
      </c>
      <c r="H30" s="169">
        <f t="shared" si="5"/>
        <v>400</v>
      </c>
      <c r="I30" s="169">
        <f t="shared" si="5"/>
        <v>400</v>
      </c>
      <c r="J30" s="169">
        <f t="shared" si="5"/>
        <v>400</v>
      </c>
      <c r="K30" s="169">
        <f t="shared" si="5"/>
        <v>400</v>
      </c>
      <c r="L30" s="169">
        <f t="shared" si="5"/>
        <v>400</v>
      </c>
      <c r="M30" s="169">
        <f t="shared" si="5"/>
        <v>400</v>
      </c>
      <c r="N30" s="169">
        <f t="shared" si="5"/>
        <v>400</v>
      </c>
      <c r="O30" s="169">
        <f t="shared" si="5"/>
        <v>400</v>
      </c>
      <c r="P30" s="64"/>
    </row>
    <row r="31" spans="1:16" ht="15.75" thickBot="1" x14ac:dyDescent="0.3">
      <c r="A31" s="256">
        <f t="shared" si="6"/>
        <v>46109</v>
      </c>
      <c r="B31" s="257" t="str">
        <f t="shared" si="1"/>
        <v>SÁBADO</v>
      </c>
      <c r="C31" s="169" t="str">
        <f t="shared" si="2"/>
        <v/>
      </c>
      <c r="D31" s="169" t="str">
        <f t="shared" si="2"/>
        <v/>
      </c>
      <c r="E31" s="169" t="str">
        <f t="shared" si="3"/>
        <v/>
      </c>
      <c r="F31" s="169" t="str">
        <f t="shared" si="4"/>
        <v/>
      </c>
      <c r="G31" s="169" t="str">
        <f t="shared" si="5"/>
        <v/>
      </c>
      <c r="H31" s="169" t="str">
        <f t="shared" si="5"/>
        <v/>
      </c>
      <c r="I31" s="169" t="str">
        <f t="shared" si="5"/>
        <v/>
      </c>
      <c r="J31" s="169" t="str">
        <f t="shared" si="5"/>
        <v/>
      </c>
      <c r="K31" s="169" t="str">
        <f t="shared" si="5"/>
        <v/>
      </c>
      <c r="L31" s="169" t="str">
        <f t="shared" si="5"/>
        <v/>
      </c>
      <c r="M31" s="169" t="str">
        <f t="shared" si="5"/>
        <v/>
      </c>
      <c r="N31" s="169" t="str">
        <f t="shared" si="5"/>
        <v/>
      </c>
      <c r="O31" s="169" t="str">
        <f t="shared" si="5"/>
        <v/>
      </c>
      <c r="P31" s="64"/>
    </row>
    <row r="32" spans="1:16" ht="15" x14ac:dyDescent="0.25">
      <c r="A32" s="256">
        <f t="shared" si="6"/>
        <v>46110</v>
      </c>
      <c r="B32" s="257" t="str">
        <f t="shared" si="1"/>
        <v>DOMINGO</v>
      </c>
      <c r="C32" s="169" t="str">
        <f t="shared" si="2"/>
        <v/>
      </c>
      <c r="D32" s="169" t="str">
        <f t="shared" si="2"/>
        <v/>
      </c>
      <c r="E32" s="169" t="str">
        <f t="shared" si="3"/>
        <v/>
      </c>
      <c r="F32" s="169" t="str">
        <f t="shared" si="4"/>
        <v/>
      </c>
      <c r="G32" s="169" t="str">
        <f t="shared" si="5"/>
        <v/>
      </c>
      <c r="H32" s="169" t="str">
        <f t="shared" si="5"/>
        <v/>
      </c>
      <c r="I32" s="169" t="str">
        <f t="shared" si="5"/>
        <v/>
      </c>
      <c r="J32" s="169" t="str">
        <f t="shared" si="5"/>
        <v/>
      </c>
      <c r="K32" s="169" t="str">
        <f t="shared" si="5"/>
        <v/>
      </c>
      <c r="L32" s="169" t="str">
        <f t="shared" si="5"/>
        <v/>
      </c>
      <c r="M32" s="169" t="str">
        <f t="shared" si="5"/>
        <v/>
      </c>
      <c r="N32" s="169" t="str">
        <f t="shared" si="5"/>
        <v/>
      </c>
      <c r="O32" s="169" t="str">
        <f t="shared" si="5"/>
        <v/>
      </c>
      <c r="P32" s="64"/>
    </row>
    <row r="33" spans="1:16" ht="15" x14ac:dyDescent="0.25">
      <c r="A33" s="256">
        <f t="shared" si="6"/>
        <v>46111</v>
      </c>
      <c r="B33" s="257" t="str">
        <f t="shared" si="1"/>
        <v>SEGUNDA-FEIRA</v>
      </c>
      <c r="C33" s="169">
        <f t="shared" si="2"/>
        <v>600</v>
      </c>
      <c r="D33" s="169">
        <f t="shared" si="2"/>
        <v>600</v>
      </c>
      <c r="E33" s="169">
        <f t="shared" si="3"/>
        <v>500</v>
      </c>
      <c r="F33" s="169">
        <f t="shared" si="4"/>
        <v>450</v>
      </c>
      <c r="G33" s="169">
        <f t="shared" si="5"/>
        <v>400</v>
      </c>
      <c r="H33" s="169">
        <f t="shared" si="5"/>
        <v>400</v>
      </c>
      <c r="I33" s="169">
        <f t="shared" ref="H33:O34" si="7">IF($A33="","",IF(OR($B33="SÁBADO",$B33="DOMINGO"),"",400))</f>
        <v>400</v>
      </c>
      <c r="J33" s="169">
        <f t="shared" si="7"/>
        <v>400</v>
      </c>
      <c r="K33" s="169">
        <f t="shared" si="7"/>
        <v>400</v>
      </c>
      <c r="L33" s="169">
        <f t="shared" si="7"/>
        <v>400</v>
      </c>
      <c r="M33" s="169">
        <f t="shared" si="7"/>
        <v>400</v>
      </c>
      <c r="N33" s="169">
        <f t="shared" si="7"/>
        <v>400</v>
      </c>
      <c r="O33" s="169">
        <f t="shared" si="7"/>
        <v>400</v>
      </c>
      <c r="P33" s="64"/>
    </row>
    <row r="34" spans="1:16" ht="15.75" thickBot="1" x14ac:dyDescent="0.3">
      <c r="A34" s="256">
        <f t="shared" si="6"/>
        <v>46112</v>
      </c>
      <c r="B34" s="257" t="str">
        <f t="shared" si="1"/>
        <v>TERÇA-FEIRA</v>
      </c>
      <c r="C34" s="169">
        <f t="shared" si="2"/>
        <v>600</v>
      </c>
      <c r="D34" s="169">
        <f t="shared" si="2"/>
        <v>600</v>
      </c>
      <c r="E34" s="169">
        <f t="shared" si="3"/>
        <v>500</v>
      </c>
      <c r="F34" s="169">
        <f t="shared" si="4"/>
        <v>450</v>
      </c>
      <c r="G34" s="169">
        <f t="shared" si="5"/>
        <v>400</v>
      </c>
      <c r="H34" s="169">
        <f t="shared" si="7"/>
        <v>400</v>
      </c>
      <c r="I34" s="169">
        <f t="shared" si="7"/>
        <v>400</v>
      </c>
      <c r="J34" s="169">
        <f t="shared" si="7"/>
        <v>400</v>
      </c>
      <c r="K34" s="169">
        <f t="shared" si="7"/>
        <v>400</v>
      </c>
      <c r="L34" s="169">
        <f t="shared" si="7"/>
        <v>400</v>
      </c>
      <c r="M34" s="169">
        <f t="shared" si="7"/>
        <v>400</v>
      </c>
      <c r="N34" s="169">
        <f t="shared" si="7"/>
        <v>400</v>
      </c>
      <c r="O34" s="169">
        <f t="shared" si="7"/>
        <v>400</v>
      </c>
      <c r="P34" s="64"/>
    </row>
    <row r="35" spans="1:16" ht="15.75" thickBot="1" x14ac:dyDescent="0.3">
      <c r="A35" s="97" t="s">
        <v>21</v>
      </c>
      <c r="B35" s="98"/>
      <c r="C35" s="171">
        <f t="shared" ref="C35:O35" si="8">SUM(C4:C33)</f>
        <v>12600</v>
      </c>
      <c r="D35" s="119">
        <f t="shared" si="8"/>
        <v>12600</v>
      </c>
      <c r="E35" s="119">
        <f t="shared" si="8"/>
        <v>10500</v>
      </c>
      <c r="F35" s="119">
        <f t="shared" si="8"/>
        <v>9450</v>
      </c>
      <c r="G35" s="119">
        <f t="shared" si="8"/>
        <v>8400</v>
      </c>
      <c r="H35" s="119">
        <f t="shared" si="8"/>
        <v>8400</v>
      </c>
      <c r="I35" s="119">
        <f t="shared" si="8"/>
        <v>8400</v>
      </c>
      <c r="J35" s="119">
        <f t="shared" si="8"/>
        <v>8400</v>
      </c>
      <c r="K35" s="119">
        <f t="shared" si="8"/>
        <v>8400</v>
      </c>
      <c r="L35" s="157">
        <f t="shared" si="8"/>
        <v>8400</v>
      </c>
      <c r="M35" s="119">
        <f t="shared" si="8"/>
        <v>8400</v>
      </c>
      <c r="N35" s="119">
        <f t="shared" si="8"/>
        <v>8400</v>
      </c>
      <c r="O35" s="170">
        <f t="shared" si="8"/>
        <v>8400</v>
      </c>
    </row>
    <row r="36" spans="1:16" ht="16.5" thickBot="1" x14ac:dyDescent="0.25">
      <c r="A36" s="421" t="s">
        <v>1</v>
      </c>
      <c r="B36" s="422"/>
      <c r="C36" s="423">
        <f>SUM(C35:O35)</f>
        <v>120750</v>
      </c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5"/>
    </row>
    <row r="37" spans="1:16" x14ac:dyDescent="0.2">
      <c r="C37" s="64"/>
      <c r="D37" s="64"/>
      <c r="E37" s="64"/>
      <c r="F37" s="64"/>
      <c r="G37" s="64"/>
      <c r="H37" s="64"/>
    </row>
  </sheetData>
  <mergeCells count="6">
    <mergeCell ref="A2:B2"/>
    <mergeCell ref="C2:O2"/>
    <mergeCell ref="A36:B36"/>
    <mergeCell ref="C36:O36"/>
    <mergeCell ref="A1:B1"/>
    <mergeCell ref="A3:B3"/>
  </mergeCells>
  <phoneticPr fontId="30" type="noConversion"/>
  <conditionalFormatting sqref="C4:O34">
    <cfRule type="expression" dxfId="500" priority="1">
      <formula>OR($B4="SÁBADO",$B4="DOMINGO")</formula>
    </cfRule>
  </conditionalFormatting>
  <pageMargins left="0.511811024" right="0.511811024" top="0.78740157499999996" bottom="0.78740157499999996" header="0.31496062000000002" footer="0.31496062000000002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13</vt:i4>
      </vt:variant>
    </vt:vector>
  </HeadingPairs>
  <TitlesOfParts>
    <vt:vector size="29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  <vt:lpstr>'RESUL. ALCANÇADOS'!Area_de_impressao</vt:lpstr>
      <vt:lpstr>'1'!DataParaIniciar</vt:lpstr>
      <vt:lpstr>'10'!DataParaIniciar</vt:lpstr>
      <vt:lpstr>'11'!DataParaIniciar</vt:lpstr>
      <vt:lpstr>'12'!DataParaIniciar</vt:lpstr>
      <vt:lpstr>'2'!DataParaIniciar</vt:lpstr>
      <vt:lpstr>'3'!DataParaIniciar</vt:lpstr>
      <vt:lpstr>'4'!DataParaIniciar</vt:lpstr>
      <vt:lpstr>'5'!DataParaIniciar</vt:lpstr>
      <vt:lpstr>'6'!DataParaIniciar</vt:lpstr>
      <vt:lpstr>'7'!DataParaIniciar</vt:lpstr>
      <vt:lpstr>'8'!DataParaIniciar</vt:lpstr>
      <vt:lpstr>'9'!DataParaIniciar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2024-06-03T18:19:56Z</dcterms:created>
  <dcterms:modified xsi:type="dcterms:W3CDTF">2026-06-16T19:13:56Z</dcterms:modified>
  <cp:contentStatus/>
</cp:coreProperties>
</file>