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nel-operation" sheetId="1" r:id="rId3"/>
    <sheet state="visible" name="CNN MNIST - Blank" sheetId="2" r:id="rId4"/>
    <sheet state="visible" name="Copy of CNN MNIST - Blank" sheetId="3" r:id="rId5"/>
    <sheet state="visible" name="CNN MNIST" sheetId="4" r:id="rId6"/>
    <sheet state="visible" name="data" sheetId="5" r:id="rId7"/>
  </sheets>
  <definedNames>
    <definedName hidden="1" localSheetId="4" name="_xlnm._FilterDatabase">data!$A$1:$GO$61</definedName>
  </definedNames>
  <calcPr/>
</workbook>
</file>

<file path=xl/sharedStrings.xml><?xml version="1.0" encoding="utf-8"?>
<sst xmlns="http://schemas.openxmlformats.org/spreadsheetml/2006/main" count="254" uniqueCount="225">
  <si>
    <t>FEATURE MAP</t>
  </si>
  <si>
    <t>Input Matrix</t>
  </si>
  <si>
    <t>Kernel</t>
  </si>
  <si>
    <t>Feature Map</t>
  </si>
  <si>
    <t>σ(z)=1./(1+exp(-z))</t>
  </si>
  <si>
    <t>d</t>
  </si>
  <si>
    <t>W0</t>
  </si>
  <si>
    <t>relu(W0 * X)</t>
  </si>
  <si>
    <t>maxpool</t>
  </si>
  <si>
    <t>W1</t>
  </si>
  <si>
    <t>relu(W1 * X)</t>
  </si>
  <si>
    <t>MAXPOOL</t>
  </si>
  <si>
    <t>flatten</t>
  </si>
  <si>
    <t>W2</t>
  </si>
  <si>
    <t>W2 * X</t>
  </si>
  <si>
    <r>
      <rPr>
        <b/>
        <sz val="18.0"/>
      </rPr>
      <t>Σ</t>
    </r>
    <r>
      <rPr>
        <b/>
        <sz val="14.0"/>
      </rPr>
      <t>(W2 * X)</t>
    </r>
  </si>
  <si>
    <t>σ [Σ(W1 * X)]</t>
  </si>
  <si>
    <t>y_pred</t>
  </si>
  <si>
    <t xml:space="preserve">X = </t>
  </si>
  <si>
    <r>
      <rPr>
        <b/>
        <color rgb="FFFFFFFF"/>
        <sz val="24.0"/>
      </rPr>
      <t>y_train</t>
    </r>
    <r>
      <rPr>
        <b/>
        <color rgb="FFFFFFFF"/>
        <sz val="24.0"/>
      </rPr>
      <t xml:space="preserve"> =</t>
    </r>
  </si>
  <si>
    <t>0-4</t>
  </si>
  <si>
    <t xml:space="preserve">y_pred = </t>
  </si>
  <si>
    <t>Row in Data Spreadsheet:</t>
  </si>
  <si>
    <r>
      <rPr>
        <b/>
        <sz val="18.0"/>
      </rPr>
      <t>Σ</t>
    </r>
    <r>
      <rPr>
        <b/>
        <sz val="14.0"/>
      </rPr>
      <t>(W2 * X)</t>
    </r>
  </si>
  <si>
    <r>
      <rPr>
        <b/>
        <color rgb="FFFFFFFF"/>
        <sz val="24.0"/>
      </rPr>
      <t>y_train</t>
    </r>
    <r>
      <rPr>
        <b/>
        <color rgb="FFFFFFFF"/>
        <sz val="24.0"/>
      </rPr>
      <t xml:space="preserve"> =</t>
    </r>
  </si>
  <si>
    <t>MAXPOOLING</t>
  </si>
  <si>
    <r>
      <rPr>
        <b/>
        <sz val="18.0"/>
      </rPr>
      <t>Σ</t>
    </r>
    <r>
      <rPr>
        <b/>
        <sz val="14.0"/>
      </rPr>
      <t>(W2 * X)</t>
    </r>
  </si>
  <si>
    <r>
      <rPr>
        <b/>
        <color rgb="FFFFFFFF"/>
        <sz val="24.0"/>
      </rPr>
      <t>y_train</t>
    </r>
    <r>
      <rPr>
        <b/>
        <color rgb="FFFFFFFF"/>
        <sz val="24.0"/>
      </rPr>
      <t xml:space="preserve"> =</t>
    </r>
  </si>
  <si>
    <t>y_true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</si>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</sst>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5">
    <font>
      <sz val="10.0"/>
      <color rgb="FF000000"/>
      <name val="Arial"/>
    </font>
    <font/>
    <font>
      <b/>
    </font>
    <font>
      <color rgb="FF000000"/>
      <name val="Calibri"/>
    </font>
    <font>
      <b/>
      <sz val="14.0"/>
    </font>
    <font>
      <b/>
      <color rgb="FF545454"/>
      <name val="Arial"/>
    </font>
    <font>
      <sz val="12.0"/>
    </font>
    <font>
      <b/>
      <sz val="11.0"/>
    </font>
    <font>
      <b/>
      <sz val="18.0"/>
      <color rgb="FFFFFFFF"/>
    </font>
    <font>
      <color rgb="FFFFFFFF"/>
    </font>
    <font>
      <b/>
      <sz val="14.0"/>
      <color rgb="FFFFFFFF"/>
    </font>
    <font>
      <sz val="14.0"/>
    </font>
    <font>
      <b/>
      <sz val="14.0"/>
      <color rgb="FF980000"/>
    </font>
    <font>
      <color rgb="FFFF9900"/>
    </font>
    <font>
      <b/>
      <color rgb="FFFFFFFF"/>
    </font>
    <font>
      <b/>
      <sz val="18.0"/>
    </font>
    <font>
      <b/>
      <sz val="36.0"/>
      <color rgb="FF980000"/>
    </font>
    <font>
      <b/>
      <sz val="80.0"/>
    </font>
    <font>
      <color rgb="FF434343"/>
    </font>
    <font>
      <b/>
      <sz val="11.0"/>
      <color rgb="FF000000"/>
      <name val="Arial"/>
    </font>
    <font>
      <b/>
      <sz val="24.0"/>
      <color rgb="FFFFFFFF"/>
    </font>
    <font>
      <b/>
      <sz val="70.0"/>
      <color rgb="FFFFFFFF"/>
    </font>
    <font>
      <b/>
      <sz val="70.0"/>
      <color rgb="FF274E13"/>
    </font>
    <font>
      <b/>
      <sz val="120.0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9" fillId="0" fontId="3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center"/>
    </xf>
    <xf borderId="0" fillId="3" fontId="8" numFmtId="0" xfId="0" applyAlignment="1" applyFill="1" applyFont="1">
      <alignment horizontal="center" readingOrder="0"/>
    </xf>
    <xf borderId="0" fillId="3" fontId="9" numFmtId="0" xfId="0" applyFont="1"/>
    <xf borderId="0" fillId="3" fontId="10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horizontal="center" readingOrder="0"/>
    </xf>
    <xf borderId="0" fillId="4" fontId="13" numFmtId="0" xfId="0" applyAlignment="1" applyFill="1" applyFont="1">
      <alignment readingOrder="0"/>
    </xf>
    <xf borderId="0" fillId="5" fontId="14" numFmtId="0" xfId="0" applyAlignment="1" applyFill="1" applyFont="1">
      <alignment horizontal="center"/>
    </xf>
    <xf borderId="0" fillId="0" fontId="15" numFmtId="2" xfId="0" applyAlignment="1" applyFont="1" applyNumberFormat="1">
      <alignment horizontal="center" readingOrder="0" vertical="center"/>
    </xf>
    <xf borderId="0" fillId="0" fontId="15" numFmtId="2" xfId="0" applyAlignment="1" applyFont="1" applyNumberForma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16" numFmtId="1" xfId="0" applyAlignment="1" applyFont="1" applyNumberFormat="1">
      <alignment horizontal="center" vertical="center"/>
    </xf>
    <xf borderId="0" fillId="0" fontId="17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6" fontId="18" numFmtId="0" xfId="0" applyAlignment="1" applyFill="1" applyFont="1">
      <alignment readingOrder="0"/>
    </xf>
    <xf borderId="1" fillId="0" fontId="1" numFmtId="2" xfId="0" applyAlignment="1" applyBorder="1" applyFont="1" applyNumberFormat="1">
      <alignment horizontal="center" vertical="center"/>
    </xf>
    <xf borderId="2" fillId="0" fontId="1" numFmtId="0" xfId="0" applyBorder="1" applyFont="1"/>
    <xf borderId="0" fillId="0" fontId="1" numFmtId="2" xfId="0" applyAlignment="1" applyFont="1" applyNumberFormat="1">
      <alignment horizontal="center" vertical="center"/>
    </xf>
    <xf borderId="1" fillId="0" fontId="1" numFmtId="0" xfId="0" applyBorder="1" applyFont="1"/>
    <xf borderId="3" fillId="0" fontId="1" numFmtId="0" xfId="0" applyBorder="1" applyFont="1"/>
    <xf borderId="2" fillId="0" fontId="1" numFmtId="2" xfId="0" applyAlignment="1" applyBorder="1" applyFont="1" applyNumberFormat="1">
      <alignment horizontal="center" vertical="center"/>
    </xf>
    <xf borderId="3" fillId="0" fontId="1" numFmtId="2" xfId="0" applyAlignment="1" applyBorder="1" applyFont="1" applyNumberFormat="1">
      <alignment horizontal="center" vertical="center"/>
    </xf>
    <xf borderId="0" fillId="0" fontId="1" numFmtId="0" xfId="0" applyFont="1"/>
    <xf borderId="0" fillId="2" fontId="19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vertical="center"/>
    </xf>
    <xf borderId="4" fillId="0" fontId="1" numFmtId="0" xfId="0" applyBorder="1" applyFont="1"/>
    <xf borderId="5" fillId="0" fontId="1" numFmtId="0" xfId="0" applyBorder="1" applyFont="1"/>
    <xf borderId="4" fillId="0" fontId="1" numFmtId="2" xfId="0" applyAlignment="1" applyBorder="1" applyFont="1" applyNumberFormat="1">
      <alignment horizontal="center" vertical="center"/>
    </xf>
    <xf borderId="5" fillId="0" fontId="1" numFmtId="2" xfId="0" applyAlignment="1" applyBorder="1" applyFont="1" applyNumberFormat="1">
      <alignment horizontal="center" vertic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1" numFmtId="164" xfId="0" applyFont="1" applyNumberFormat="1"/>
    <xf borderId="6" fillId="0" fontId="1" numFmtId="2" xfId="0" applyAlignment="1" applyBorder="1" applyFont="1" applyNumberFormat="1">
      <alignment horizontal="center" vertical="center"/>
    </xf>
    <xf borderId="7" fillId="0" fontId="1" numFmtId="2" xfId="0" applyAlignment="1" applyBorder="1" applyFont="1" applyNumberFormat="1">
      <alignment horizontal="center" vertical="center"/>
    </xf>
    <xf borderId="8" fillId="0" fontId="1" numFmtId="2" xfId="0" applyAlignment="1" applyBorder="1" applyFont="1" applyNumberFormat="1">
      <alignment horizontal="center" vertical="center"/>
    </xf>
    <xf borderId="0" fillId="0" fontId="20" numFmtId="0" xfId="0" applyAlignment="1" applyFont="1">
      <alignment horizontal="center" readingOrder="0" vertical="center"/>
    </xf>
    <xf borderId="0" fillId="0" fontId="9" numFmtId="0" xfId="0" applyFont="1"/>
    <xf borderId="0" fillId="0" fontId="21" numFmtId="0" xfId="0" applyAlignment="1" applyFont="1">
      <alignment horizontal="center" readingOrder="0" vertical="center"/>
    </xf>
    <xf borderId="0" fillId="0" fontId="9" numFmtId="2" xfId="0" applyFont="1" applyNumberFormat="1"/>
    <xf borderId="0" fillId="0" fontId="9" numFmtId="0" xfId="0" applyAlignment="1" applyFont="1">
      <alignment readingOrder="0"/>
    </xf>
    <xf borderId="0" fillId="0" fontId="21" numFmtId="1" xfId="0" applyAlignment="1" applyFont="1" applyNumberFormat="1">
      <alignment horizontal="center" vertical="center"/>
    </xf>
    <xf borderId="0" fillId="0" fontId="22" numFmtId="1" xfId="0" applyAlignment="1" applyFont="1" applyNumberFormat="1">
      <alignment horizontal="center" vertical="center"/>
    </xf>
    <xf borderId="0" fillId="0" fontId="23" numFmtId="0" xfId="0" applyAlignment="1" applyFont="1">
      <alignment horizontal="center" readingOrder="0" vertical="center"/>
    </xf>
    <xf borderId="0" fillId="0" fontId="24" numFmtId="0" xfId="0" applyAlignment="1" applyFont="1">
      <alignment horizontal="right" vertical="bottom"/>
    </xf>
    <xf borderId="0" fillId="0" fontId="24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Kernel-oper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K10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Kernel-oper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.25"/>
  </cols>
  <sheetData>
    <row r="1" hidden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1"/>
      <c r="M1" s="1"/>
      <c r="N1" s="1"/>
      <c r="O1" s="1"/>
      <c r="P1" s="1"/>
      <c r="Q1" s="3" t="s">
        <v>0</v>
      </c>
      <c r="Y1" s="1"/>
      <c r="Z1" s="1"/>
    </row>
    <row r="2" hidden="1">
      <c r="A2" s="2">
        <v>1.0</v>
      </c>
      <c r="B2" s="4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6">
        <v>0.0</v>
      </c>
      <c r="L2" s="1"/>
      <c r="M2" s="7">
        <v>-1.0</v>
      </c>
      <c r="N2" s="8">
        <v>-1.0</v>
      </c>
      <c r="O2" s="9">
        <v>-1.0</v>
      </c>
      <c r="P2" s="1"/>
      <c r="Q2" s="10">
        <v>1.0</v>
      </c>
      <c r="R2" s="10">
        <v>2.0</v>
      </c>
      <c r="S2" s="10">
        <v>3.0</v>
      </c>
      <c r="T2" s="10">
        <v>4.0</v>
      </c>
      <c r="U2" s="10">
        <v>5.0</v>
      </c>
      <c r="V2" s="10">
        <v>6.0</v>
      </c>
      <c r="W2" s="10">
        <v>7.0</v>
      </c>
      <c r="X2" s="10">
        <v>8.0</v>
      </c>
      <c r="Y2" s="1"/>
      <c r="Z2" s="1"/>
    </row>
    <row r="3" hidden="1">
      <c r="A3" s="2">
        <v>2.0</v>
      </c>
      <c r="B3" s="11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3">
        <v>0.0</v>
      </c>
      <c r="L3" s="1"/>
      <c r="M3" s="14">
        <v>-1.0</v>
      </c>
      <c r="N3" s="10">
        <v>8.0</v>
      </c>
      <c r="O3" s="15">
        <v>-1.0</v>
      </c>
      <c r="P3" s="1"/>
      <c r="Q3">
        <f t="array" ref="Q3">MAX(sum(B2:D4*$M$2:$O$4),0)</f>
        <v>0</v>
      </c>
      <c r="R3">
        <f t="array" ref="R3">MAX(sum(C2:E4*$M$2:$O$4),0)</f>
        <v>0</v>
      </c>
      <c r="S3">
        <f t="array" ref="S3">MAX(sum(D2:F4*$M$2:$O$4),0)</f>
        <v>0</v>
      </c>
      <c r="T3">
        <f t="array" ref="T3">MAX(sum(E2:G4*$M$2:$O$4),0)</f>
        <v>0</v>
      </c>
      <c r="U3">
        <f t="array" ref="U3">MAX(sum(F2:H4*$M$2:$O$4),0)</f>
        <v>0</v>
      </c>
      <c r="V3">
        <f t="array" ref="V3">MAX(sum(G2:I4*$M$2:$O$4),0)</f>
        <v>0</v>
      </c>
      <c r="W3">
        <f t="array" ref="W3">MAX(sum(H2:J4*$M$2:$O$4),0)</f>
        <v>0</v>
      </c>
      <c r="X3">
        <f t="array" ref="X3">MAX(sum(I2:K4*$M$2:$O$4),0)</f>
        <v>0</v>
      </c>
      <c r="Y3" s="1"/>
      <c r="Z3" s="1"/>
    </row>
    <row r="4" hidden="1">
      <c r="A4" s="2">
        <v>3.0</v>
      </c>
      <c r="B4" s="11">
        <v>0.0</v>
      </c>
      <c r="C4" s="12">
        <v>0.0</v>
      </c>
      <c r="D4" s="12">
        <v>0.0</v>
      </c>
      <c r="E4" s="12">
        <v>1.0</v>
      </c>
      <c r="F4" s="12">
        <v>1.0</v>
      </c>
      <c r="G4" s="12">
        <v>1.0</v>
      </c>
      <c r="H4" s="12">
        <v>1.0</v>
      </c>
      <c r="I4" s="12">
        <v>1.0</v>
      </c>
      <c r="J4" s="12">
        <v>0.0</v>
      </c>
      <c r="K4" s="13">
        <v>0.0</v>
      </c>
      <c r="L4" s="1"/>
      <c r="M4" s="16">
        <v>-1.0</v>
      </c>
      <c r="N4" s="17">
        <v>-1.0</v>
      </c>
      <c r="O4" s="18">
        <v>-1.0</v>
      </c>
      <c r="P4" s="1"/>
      <c r="Q4">
        <f t="array" ref="Q4">MAX(sum(B3:D5*$M$2:$O$4),0)</f>
        <v>0</v>
      </c>
      <c r="R4">
        <f t="array" ref="R4">MAX(sum(C3:E5*$M$2:$O$4),0)</f>
        <v>0</v>
      </c>
      <c r="S4">
        <f t="array" ref="S4">MAX(sum(D3:F5*$M$2:$O$4),0)</f>
        <v>5</v>
      </c>
      <c r="T4">
        <f t="array" ref="T4">MAX(sum(E3:G5*$M$2:$O$4),0)</f>
        <v>3</v>
      </c>
      <c r="U4">
        <f t="array" ref="U4">MAX(sum(F3:H5*$M$2:$O$4),0)</f>
        <v>3</v>
      </c>
      <c r="V4">
        <f t="array" ref="V4">MAX(sum(G3:I5*$M$2:$O$4),0)</f>
        <v>3</v>
      </c>
      <c r="W4">
        <f t="array" ref="W4">MAX(sum(H3:J5*$M$2:$O$4),0)</f>
        <v>5</v>
      </c>
      <c r="X4">
        <f t="array" ref="X4">MAX(sum(I3:K5*$M$2:$O$4),0)</f>
        <v>0</v>
      </c>
      <c r="Y4" s="1"/>
      <c r="Z4" s="1"/>
    </row>
    <row r="5" hidden="1">
      <c r="A5" s="2">
        <v>4.0</v>
      </c>
      <c r="B5" s="11">
        <v>0.0</v>
      </c>
      <c r="C5" s="12">
        <v>0.0</v>
      </c>
      <c r="D5" s="12">
        <v>0.0</v>
      </c>
      <c r="E5" s="12">
        <v>1.0</v>
      </c>
      <c r="F5" s="12">
        <v>1.0</v>
      </c>
      <c r="G5" s="12">
        <v>1.0</v>
      </c>
      <c r="H5" s="12">
        <v>1.0</v>
      </c>
      <c r="I5" s="12">
        <v>1.0</v>
      </c>
      <c r="J5" s="12">
        <v>0.0</v>
      </c>
      <c r="K5" s="13">
        <v>0.0</v>
      </c>
      <c r="L5" s="1"/>
      <c r="M5" s="1"/>
      <c r="N5" s="1"/>
      <c r="O5" s="1"/>
      <c r="P5" s="1"/>
      <c r="Q5">
        <f t="array" ref="Q5">MAX(sum(B4:D6*$M$2:$O$4),0)</f>
        <v>0</v>
      </c>
      <c r="R5">
        <f t="array" ref="R5">MAX(sum(C4:E6*$M$2:$O$4),0)</f>
        <v>0</v>
      </c>
      <c r="S5">
        <f t="array" ref="S5">MAX(sum(D4:F6*$M$2:$O$4),0)</f>
        <v>3</v>
      </c>
      <c r="T5">
        <f t="array" ref="T5">MAX(sum(E4:G6*$M$2:$O$4),0)</f>
        <v>0</v>
      </c>
      <c r="U5">
        <f t="array" ref="U5">MAX(sum(F4:H6*$M$2:$O$4),0)</f>
        <v>0</v>
      </c>
      <c r="V5">
        <f t="array" ref="V5">MAX(sum(G4:I6*$M$2:$O$4),0)</f>
        <v>0</v>
      </c>
      <c r="W5">
        <f t="array" ref="W5">MAX(sum(H4:J6*$M$2:$O$4),0)</f>
        <v>3</v>
      </c>
      <c r="X5">
        <f t="array" ref="X5">MAX(sum(I4:K6*$M$2:$O$4),0)</f>
        <v>0</v>
      </c>
      <c r="Y5" s="1"/>
      <c r="Z5" s="1"/>
    </row>
    <row r="6" hidden="1">
      <c r="A6" s="2">
        <v>5.0</v>
      </c>
      <c r="B6" s="11">
        <v>0.0</v>
      </c>
      <c r="C6" s="12">
        <v>0.0</v>
      </c>
      <c r="D6" s="12">
        <v>0.0</v>
      </c>
      <c r="E6" s="12">
        <v>1.0</v>
      </c>
      <c r="F6" s="12">
        <v>1.0</v>
      </c>
      <c r="G6" s="12">
        <v>1.0</v>
      </c>
      <c r="H6" s="12">
        <v>1.0</v>
      </c>
      <c r="I6" s="12">
        <v>1.0</v>
      </c>
      <c r="J6" s="12">
        <v>0.0</v>
      </c>
      <c r="K6" s="13">
        <v>0.0</v>
      </c>
      <c r="L6" s="1"/>
      <c r="M6" s="1"/>
      <c r="N6" s="1"/>
      <c r="O6" s="1"/>
      <c r="P6" s="1"/>
      <c r="Q6">
        <f t="array" ref="Q6">MAX(sum(B5:D7*$M$2:$O$4),0)</f>
        <v>0</v>
      </c>
      <c r="R6">
        <f t="array" ref="R6">MAX(sum(C5:E7*$M$2:$O$4),0)</f>
        <v>0</v>
      </c>
      <c r="S6">
        <f t="array" ref="S6">MAX(sum(D5:F7*$M$2:$O$4),0)</f>
        <v>3</v>
      </c>
      <c r="T6">
        <f t="array" ref="T6">MAX(sum(E5:G7*$M$2:$O$4),0)</f>
        <v>0</v>
      </c>
      <c r="U6">
        <f t="array" ref="U6">MAX(sum(F5:H7*$M$2:$O$4),0)</f>
        <v>0</v>
      </c>
      <c r="V6">
        <f t="array" ref="V6">MAX(sum(G5:I7*$M$2:$O$4),0)</f>
        <v>0</v>
      </c>
      <c r="W6">
        <f t="array" ref="W6">MAX(sum(H5:J7*$M$2:$O$4),0)</f>
        <v>3</v>
      </c>
      <c r="X6">
        <f t="array" ref="X6">MAX(sum(I5:K7*$M$2:$O$4),0)</f>
        <v>0</v>
      </c>
      <c r="Y6" s="1"/>
      <c r="Z6" s="1"/>
    </row>
    <row r="7" hidden="1">
      <c r="A7" s="2">
        <v>7.0</v>
      </c>
      <c r="B7" s="11">
        <v>0.0</v>
      </c>
      <c r="C7" s="12">
        <v>0.0</v>
      </c>
      <c r="D7" s="12">
        <v>0.0</v>
      </c>
      <c r="E7" s="12">
        <v>1.0</v>
      </c>
      <c r="F7" s="12">
        <v>1.0</v>
      </c>
      <c r="G7" s="12">
        <v>1.0</v>
      </c>
      <c r="H7" s="12">
        <v>1.0</v>
      </c>
      <c r="I7" s="12">
        <v>1.0</v>
      </c>
      <c r="J7" s="12">
        <v>0.0</v>
      </c>
      <c r="K7" s="13">
        <v>0.0</v>
      </c>
      <c r="L7" s="1"/>
      <c r="M7" s="1"/>
      <c r="N7" s="1"/>
      <c r="O7" s="1"/>
      <c r="P7" s="1"/>
      <c r="Q7">
        <f t="array" ref="Q7">MAX(sum(B6:D8*$M$2:$O$4),0)</f>
        <v>0</v>
      </c>
      <c r="R7">
        <f t="array" ref="R7">MAX(sum(C6:E8*$M$2:$O$4),0)</f>
        <v>0</v>
      </c>
      <c r="S7">
        <f t="array" ref="S7">MAX(sum(D6:F8*$M$2:$O$4),0)</f>
        <v>5</v>
      </c>
      <c r="T7">
        <f t="array" ref="T7">MAX(sum(E6:G8*$M$2:$O$4),0)</f>
        <v>3</v>
      </c>
      <c r="U7">
        <f t="array" ref="U7">MAX(sum(F6:H8*$M$2:$O$4),0)</f>
        <v>3</v>
      </c>
      <c r="V7">
        <f t="array" ref="V7">MAX(sum(G6:I8*$M$2:$O$4),0)</f>
        <v>3</v>
      </c>
      <c r="W7">
        <f t="array" ref="W7">MAX(sum(H6:J8*$M$2:$O$4),0)</f>
        <v>5</v>
      </c>
      <c r="X7">
        <f t="array" ref="X7">MAX(sum(I6:K8*$M$2:$O$4),0)</f>
        <v>0</v>
      </c>
      <c r="Y7" s="1"/>
      <c r="Z7" s="1"/>
    </row>
    <row r="8" hidden="1">
      <c r="A8" s="2">
        <v>8.0</v>
      </c>
      <c r="B8" s="11">
        <v>0.0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3">
        <v>0.0</v>
      </c>
      <c r="L8" s="1"/>
      <c r="M8" s="1"/>
      <c r="N8" s="1"/>
      <c r="O8" s="1"/>
      <c r="P8" s="1"/>
      <c r="Q8">
        <f t="array" ref="Q8">MAX(sum(B7:D9*$M$2:$O$4),0)</f>
        <v>0</v>
      </c>
      <c r="R8">
        <f t="array" ref="R8">MAX(sum(C7:E9*$M$2:$O$4),0)</f>
        <v>0</v>
      </c>
      <c r="S8">
        <f t="array" ref="S8">MAX(sum(D7:F9*$M$2:$O$4),0)</f>
        <v>0</v>
      </c>
      <c r="T8">
        <f t="array" ref="T8">MAX(sum(E7:G9*$M$2:$O$4),0)</f>
        <v>0</v>
      </c>
      <c r="U8">
        <f t="array" ref="U8">MAX(sum(F7:H9*$M$2:$O$4),0)</f>
        <v>0</v>
      </c>
      <c r="V8">
        <f t="array" ref="V8">MAX(sum(G7:I9*$M$2:$O$4),0)</f>
        <v>0</v>
      </c>
      <c r="W8">
        <f t="array" ref="W8">MAX(sum(H7:J9*$M$2:$O$4),0)</f>
        <v>0</v>
      </c>
      <c r="X8">
        <f t="array" ref="X8">MAX(sum(I7:K9*$M$2:$O$4),0)</f>
        <v>0</v>
      </c>
      <c r="Y8" s="1"/>
      <c r="Z8" s="1"/>
    </row>
    <row r="9" hidden="1">
      <c r="A9" s="2">
        <v>9.0</v>
      </c>
      <c r="B9" s="11">
        <v>0.0</v>
      </c>
      <c r="C9" s="12">
        <v>0.0</v>
      </c>
      <c r="D9" s="12">
        <v>0.0</v>
      </c>
      <c r="E9" s="12">
        <v>0.0</v>
      </c>
      <c r="F9" s="12">
        <v>0.0</v>
      </c>
      <c r="G9" s="12">
        <v>0.0</v>
      </c>
      <c r="H9" s="12">
        <v>0.0</v>
      </c>
      <c r="I9" s="12">
        <v>0.0</v>
      </c>
      <c r="J9" s="12">
        <v>0.0</v>
      </c>
      <c r="K9" s="13">
        <v>0.0</v>
      </c>
      <c r="L9" s="1"/>
      <c r="M9" s="1"/>
      <c r="N9" s="1"/>
      <c r="O9" s="1"/>
      <c r="P9" s="1"/>
      <c r="Q9">
        <f t="array" ref="Q9">MAX(sum(B8:D10*$M$2:$O$4),0)</f>
        <v>0</v>
      </c>
      <c r="R9">
        <f t="array" ref="R9">MAX(sum(C8:E10*$M$2:$O$4),0)</f>
        <v>0</v>
      </c>
      <c r="S9">
        <f t="array" ref="S9">MAX(sum(D8:F10*$M$2:$O$4),0)</f>
        <v>0</v>
      </c>
      <c r="T9">
        <f t="array" ref="T9">MAX(sum(E8:G10*$M$2:$O$4),0)</f>
        <v>0</v>
      </c>
      <c r="U9">
        <f t="array" ref="U9">MAX(sum(F8:H10*$M$2:$O$4),0)</f>
        <v>0</v>
      </c>
      <c r="V9">
        <f t="array" ref="V9">MAX(sum(G8:I10*$M$2:$O$4),0)</f>
        <v>0</v>
      </c>
      <c r="W9">
        <f t="array" ref="W9">MAX(sum(H8:J10*$M$2:$O$4),0)</f>
        <v>0</v>
      </c>
      <c r="X9">
        <f t="array" ref="X9">MAX(sum(I8:K10*$M$2:$O$4),0)</f>
        <v>0</v>
      </c>
      <c r="Y9" s="1"/>
      <c r="Z9" s="1"/>
    </row>
    <row r="10" hidden="1">
      <c r="A10" s="2">
        <v>10.0</v>
      </c>
      <c r="B10" s="19">
        <v>0.0</v>
      </c>
      <c r="C10" s="20">
        <v>0.0</v>
      </c>
      <c r="D10" s="20">
        <v>0.0</v>
      </c>
      <c r="E10" s="20">
        <v>0.0</v>
      </c>
      <c r="F10" s="20">
        <v>0.0</v>
      </c>
      <c r="G10" s="20">
        <v>0.0</v>
      </c>
      <c r="H10" s="20">
        <v>0.0</v>
      </c>
      <c r="I10" s="20">
        <v>0.0</v>
      </c>
      <c r="J10" s="20">
        <v>0.0</v>
      </c>
      <c r="K10" s="21">
        <v>0.0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idden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idden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idden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22" t="s">
        <v>1</v>
      </c>
      <c r="K14" s="1"/>
      <c r="L14" s="22" t="s">
        <v>2</v>
      </c>
      <c r="O14" s="1"/>
      <c r="P14" s="22" t="s">
        <v>3</v>
      </c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23">
        <v>0.0</v>
      </c>
      <c r="F15" s="23">
        <v>0.0</v>
      </c>
      <c r="G15" s="23">
        <v>0.0</v>
      </c>
      <c r="H15" s="23">
        <v>0.0</v>
      </c>
      <c r="I15" s="23">
        <v>0.0</v>
      </c>
      <c r="J15" s="23">
        <v>0.0</v>
      </c>
      <c r="K15" s="1"/>
      <c r="L15" s="7">
        <v>1.0</v>
      </c>
      <c r="M15" s="8">
        <v>0.0</v>
      </c>
      <c r="N15" s="9">
        <v>-1.0</v>
      </c>
      <c r="O15" s="1"/>
      <c r="P15" s="24">
        <f t="array" ref="P15">max(sum(E15:G17*$L$15:$N$17), 0)</f>
        <v>0</v>
      </c>
      <c r="Q15" s="24">
        <f t="array" ref="Q15">max(sum(F15:H17*$L$15:$N$17), 0)</f>
        <v>0</v>
      </c>
      <c r="R15" s="24">
        <f t="array" ref="R15">max(sum(G15:I17*$L$15:$N$17), 0)</f>
        <v>0</v>
      </c>
      <c r="S15" s="24">
        <f t="array" ref="S15">max(sum(H15:J17*$L$15:$N$17), 0)</f>
        <v>2</v>
      </c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23">
        <v>0.0</v>
      </c>
      <c r="F16" s="23">
        <v>1.0</v>
      </c>
      <c r="G16" s="23">
        <v>1.0</v>
      </c>
      <c r="H16" s="23">
        <v>1.0</v>
      </c>
      <c r="I16" s="23">
        <v>1.0</v>
      </c>
      <c r="J16" s="23">
        <v>0.0</v>
      </c>
      <c r="K16" s="1"/>
      <c r="L16" s="14">
        <v>1.0</v>
      </c>
      <c r="M16" s="10">
        <v>0.0</v>
      </c>
      <c r="N16" s="15">
        <v>-1.0</v>
      </c>
      <c r="O16" s="1"/>
      <c r="P16" s="24">
        <f t="array" ref="P16">max(sum(E16:G18*$L$15:$N$17), 0)</f>
        <v>0</v>
      </c>
      <c r="Q16" s="24">
        <f t="array" ref="Q16">max(sum(F16:H18*$L$15:$N$17), 0)</f>
        <v>0</v>
      </c>
      <c r="R16" s="24">
        <f t="array" ref="R16">max(sum(G16:I18*$L$15:$N$17), 0)</f>
        <v>0</v>
      </c>
      <c r="S16" s="24">
        <f t="array" ref="S16">max(sum(H16:J18*$L$15:$N$17), 0)</f>
        <v>3</v>
      </c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23">
        <v>0.0</v>
      </c>
      <c r="F17" s="23">
        <v>1.0</v>
      </c>
      <c r="G17" s="23">
        <v>1.0</v>
      </c>
      <c r="H17" s="23">
        <v>1.0</v>
      </c>
      <c r="I17" s="23">
        <v>1.0</v>
      </c>
      <c r="J17" s="23">
        <v>0.0</v>
      </c>
      <c r="K17" s="1"/>
      <c r="L17" s="16">
        <v>1.0</v>
      </c>
      <c r="M17" s="17">
        <v>0.0</v>
      </c>
      <c r="N17" s="18">
        <v>-1.0</v>
      </c>
      <c r="O17" s="1"/>
      <c r="P17" s="24">
        <f t="array" ref="P17">max(sum(E17:G19*$L$15:$N$17), 0)</f>
        <v>0</v>
      </c>
      <c r="Q17" s="24">
        <f t="array" ref="Q17">max(sum(F17:H19*$L$15:$N$17), 0)</f>
        <v>0</v>
      </c>
      <c r="R17" s="24">
        <f t="array" ref="R17">max(sum(G17:I19*$L$15:$N$17), 0)</f>
        <v>0</v>
      </c>
      <c r="S17" s="24">
        <f t="array" ref="S17">max(sum(H17:J19*$L$15:$N$17), 0)</f>
        <v>3</v>
      </c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23">
        <v>0.0</v>
      </c>
      <c r="F18" s="23">
        <v>1.0</v>
      </c>
      <c r="G18" s="23">
        <v>1.0</v>
      </c>
      <c r="H18" s="23">
        <v>1.0</v>
      </c>
      <c r="I18" s="23">
        <v>1.0</v>
      </c>
      <c r="J18" s="23">
        <v>0.0</v>
      </c>
      <c r="K18" s="1"/>
      <c r="L18" s="1"/>
      <c r="M18" s="1"/>
      <c r="N18" s="1"/>
      <c r="O18" s="1"/>
      <c r="P18" s="24">
        <f t="array" ref="P18">max(sum(E18:G20*$L$15:$N$17), 0)</f>
        <v>0</v>
      </c>
      <c r="Q18" s="24">
        <f t="array" ref="Q18">max(sum(F18:H20*$L$15:$N$17), 0)</f>
        <v>0</v>
      </c>
      <c r="R18" s="24">
        <f t="array" ref="R18">max(sum(G18:I20*$L$15:$N$17), 0)</f>
        <v>0</v>
      </c>
      <c r="S18" s="24">
        <f t="array" ref="S18">max(sum(H18:J20*$L$15:$N$17), 0)</f>
        <v>2</v>
      </c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23">
        <v>0.0</v>
      </c>
      <c r="F19" s="23">
        <v>1.0</v>
      </c>
      <c r="G19" s="23">
        <v>1.0</v>
      </c>
      <c r="H19" s="23">
        <v>1.0</v>
      </c>
      <c r="I19" s="23">
        <v>1.0</v>
      </c>
      <c r="J19" s="23">
        <v>0.0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23">
        <v>0.0</v>
      </c>
      <c r="F20" s="23">
        <v>0.0</v>
      </c>
      <c r="G20" s="23">
        <v>0.0</v>
      </c>
      <c r="H20" s="23">
        <v>0.0</v>
      </c>
      <c r="I20" s="23">
        <v>0.0</v>
      </c>
      <c r="J20" s="23">
        <v>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mergeCells count="4">
    <mergeCell ref="Q1:X1"/>
    <mergeCell ref="E14:J14"/>
    <mergeCell ref="L14:N14"/>
    <mergeCell ref="P14:S14"/>
  </mergeCells>
  <conditionalFormatting sqref="A1 L1:P100 Y1:Z100 B2:K100 Q2:X2 Q10:X100 A11:A100">
    <cfRule type="colorScale" priority="1">
      <colorScale>
        <cfvo type="formula" val="-1"/>
        <cfvo type="formula" val="0"/>
        <cfvo type="formula" val="1"/>
        <color rgb="FFCC0000"/>
        <color rgb="FFB7B7B7"/>
        <color rgb="FF6AA84F"/>
      </colorScale>
    </cfRule>
  </conditionalFormatting>
  <conditionalFormatting sqref="Q3:X9">
    <cfRule type="colorScale" priority="2">
      <colorScale>
        <cfvo type="min"/>
        <cfvo type="max"/>
        <color rgb="FF000000"/>
        <color rgb="FFFFFFFF"/>
      </colorScale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13"/>
    <col customWidth="1" min="2" max="36" width="3.38"/>
    <col customWidth="1" min="37" max="37" width="38.13"/>
    <col customWidth="1" min="38" max="51" width="3.38"/>
    <col customWidth="1" min="52" max="76" width="2.75"/>
    <col customWidth="1" min="77" max="77" width="3.38"/>
    <col customWidth="1" min="78" max="78" width="4.25"/>
    <col customWidth="1" min="79" max="81" width="3.38"/>
    <col customWidth="1" min="82" max="82" width="4.75"/>
    <col customWidth="1" min="83" max="356" width="3.38"/>
  </cols>
  <sheetData>
    <row r="1" ht="141.0" hidden="1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Z1" s="26"/>
      <c r="CA1" s="25"/>
      <c r="CB1" s="25"/>
      <c r="CC1" s="25"/>
      <c r="CD1" s="25"/>
      <c r="CE1" s="25"/>
      <c r="CI1" s="27" t="s">
        <v>4</v>
      </c>
      <c r="CN1" s="28"/>
    </row>
    <row r="2">
      <c r="A2" s="29" t="s">
        <v>5</v>
      </c>
      <c r="B2" s="30">
        <v>29.0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S2" s="31"/>
      <c r="T2" s="32" t="s">
        <v>6</v>
      </c>
      <c r="U2" s="31"/>
      <c r="W2" s="25" t="s">
        <v>7</v>
      </c>
      <c r="AM2" s="25" t="s">
        <v>8</v>
      </c>
      <c r="BA2" s="25"/>
      <c r="BB2" s="25"/>
      <c r="BC2" s="31"/>
      <c r="BD2" s="32" t="s">
        <v>9</v>
      </c>
      <c r="BE2" s="31"/>
      <c r="BF2" s="25"/>
      <c r="BG2" s="25" t="s">
        <v>10</v>
      </c>
      <c r="BM2" s="25"/>
      <c r="BN2" s="25"/>
      <c r="BO2" s="25" t="s">
        <v>11</v>
      </c>
      <c r="BU2" s="25"/>
      <c r="BV2" s="25"/>
      <c r="BW2" s="25" t="s">
        <v>12</v>
      </c>
      <c r="BX2" s="25"/>
      <c r="BY2" s="33"/>
      <c r="BZ2" s="32" t="s">
        <v>13</v>
      </c>
      <c r="CA2" s="25"/>
      <c r="CC2" s="25" t="s">
        <v>14</v>
      </c>
      <c r="CD2" s="25"/>
      <c r="CE2" s="25" t="s">
        <v>15</v>
      </c>
      <c r="CI2" s="25" t="s">
        <v>16</v>
      </c>
      <c r="CO2" s="34" t="s">
        <v>17</v>
      </c>
    </row>
    <row r="3">
      <c r="B3" s="35">
        <v>0.0</v>
      </c>
      <c r="C3" s="35">
        <v>0.0</v>
      </c>
      <c r="D3" s="35">
        <v>0.0</v>
      </c>
      <c r="E3" s="35">
        <v>0.0</v>
      </c>
      <c r="F3" s="35">
        <v>0.0</v>
      </c>
      <c r="G3" s="35">
        <v>0.0</v>
      </c>
      <c r="H3" s="35">
        <v>0.0</v>
      </c>
      <c r="I3" s="35">
        <v>0.0</v>
      </c>
      <c r="J3" s="35">
        <v>0.0</v>
      </c>
      <c r="K3" s="35">
        <v>0.0</v>
      </c>
      <c r="L3" s="35">
        <v>0.0</v>
      </c>
      <c r="M3" s="35">
        <v>0.0</v>
      </c>
      <c r="N3" s="35">
        <v>0.0</v>
      </c>
      <c r="O3" s="35">
        <v>0.0</v>
      </c>
      <c r="P3" s="35">
        <v>0.0</v>
      </c>
      <c r="Q3" s="35">
        <v>0.0</v>
      </c>
      <c r="W3" s="3">
        <v>1.0</v>
      </c>
      <c r="X3" s="3">
        <v>2.0</v>
      </c>
      <c r="Y3" s="3">
        <v>3.0</v>
      </c>
      <c r="Z3" s="3">
        <v>4.0</v>
      </c>
      <c r="AA3" s="3">
        <v>5.0</v>
      </c>
      <c r="AB3" s="3">
        <v>6.0</v>
      </c>
      <c r="AC3" s="3">
        <v>7.0</v>
      </c>
      <c r="AD3" s="3">
        <v>8.0</v>
      </c>
      <c r="AE3" s="3">
        <v>9.0</v>
      </c>
      <c r="AF3" s="3">
        <v>10.0</v>
      </c>
      <c r="AG3" s="3">
        <v>11.0</v>
      </c>
      <c r="AH3" s="3">
        <v>12.0</v>
      </c>
      <c r="AI3" s="3">
        <v>13.0</v>
      </c>
      <c r="AJ3" s="3">
        <v>14.0</v>
      </c>
      <c r="AM3" s="3">
        <v>1.0</v>
      </c>
      <c r="AN3" s="3">
        <v>2.0</v>
      </c>
      <c r="AO3" s="3">
        <v>3.0</v>
      </c>
      <c r="AP3" s="3">
        <v>4.0</v>
      </c>
      <c r="AQ3" s="3">
        <v>5.0</v>
      </c>
      <c r="AR3" s="3">
        <v>6.0</v>
      </c>
      <c r="AS3" s="3">
        <v>7.0</v>
      </c>
      <c r="AT3" s="3">
        <v>8.0</v>
      </c>
      <c r="AU3" s="3">
        <v>9.0</v>
      </c>
      <c r="AV3" s="3">
        <v>10.0</v>
      </c>
      <c r="AW3" s="3">
        <v>11.0</v>
      </c>
      <c r="AX3" s="3">
        <v>12.0</v>
      </c>
      <c r="AY3" s="3">
        <v>13.0</v>
      </c>
      <c r="AZ3" s="3">
        <v>14.0</v>
      </c>
      <c r="BA3" s="3"/>
      <c r="BB3" s="3"/>
      <c r="BF3" s="3"/>
      <c r="BG3" s="3">
        <v>1.0</v>
      </c>
      <c r="BH3" s="3">
        <v>2.0</v>
      </c>
      <c r="BI3" s="3">
        <v>3.0</v>
      </c>
      <c r="BJ3" s="3">
        <v>4.0</v>
      </c>
      <c r="BK3" s="3">
        <v>5.0</v>
      </c>
      <c r="BL3" s="3"/>
      <c r="BM3" s="3"/>
      <c r="BN3" s="3"/>
      <c r="BO3" s="3">
        <v>1.0</v>
      </c>
      <c r="BQ3" s="3">
        <v>2.0</v>
      </c>
      <c r="BS3" s="3">
        <v>3.0</v>
      </c>
      <c r="BU3" s="3"/>
      <c r="BV3" s="3"/>
      <c r="BW3" s="36">
        <v>1.0</v>
      </c>
      <c r="BX3" s="3"/>
      <c r="BZ3" s="36">
        <v>-0.0020000000000000005</v>
      </c>
      <c r="CC3" s="36">
        <f>BZ3*$BW$3</f>
        <v>-0.002</v>
      </c>
      <c r="CE3" s="37">
        <f>sum(CC3:CC12)</f>
        <v>-0.002</v>
      </c>
      <c r="CJ3" s="38">
        <f>1/(1+exp(-CE3))</f>
        <v>0.4995000002</v>
      </c>
      <c r="CM3" s="39"/>
      <c r="CP3" s="40">
        <f>round(CJ3,0)</f>
        <v>0</v>
      </c>
    </row>
    <row r="4">
      <c r="A4" s="41" t="s">
        <v>18</v>
      </c>
      <c r="B4" s="35">
        <v>0.0</v>
      </c>
      <c r="C4" s="42">
        <f>indirect("data!B"&amp;$B$2)</f>
        <v>0</v>
      </c>
      <c r="D4" s="42">
        <f>indirect("data!C"&amp;$B$2)</f>
        <v>0</v>
      </c>
      <c r="E4" s="42">
        <f>indirect("data!D"&amp;$B$2)</f>
        <v>0</v>
      </c>
      <c r="F4" s="42">
        <f>indirect("data!E"&amp;$B$2)</f>
        <v>0</v>
      </c>
      <c r="G4" s="42">
        <f>indirect("data!F"&amp;$B$2)</f>
        <v>0</v>
      </c>
      <c r="H4" s="42">
        <f>indirect("data!G"&amp;$B$2)</f>
        <v>0</v>
      </c>
      <c r="I4" s="42">
        <f>indirect("data!H"&amp;$B$2)</f>
        <v>0</v>
      </c>
      <c r="J4" s="42">
        <f>indirect("data!I"&amp;$B$2)</f>
        <v>0</v>
      </c>
      <c r="K4" s="42">
        <f>indirect("data!J"&amp;$B$2)</f>
        <v>0</v>
      </c>
      <c r="L4" s="42">
        <f>indirect("data!K"&amp;$B$2)</f>
        <v>0</v>
      </c>
      <c r="M4" s="42">
        <f>indirect("data!L"&amp;$B$2)</f>
        <v>0</v>
      </c>
      <c r="N4" s="42">
        <f>indirect("data!M"&amp;$B$2)</f>
        <v>0</v>
      </c>
      <c r="O4" s="42">
        <f>indirect("data!N"&amp;$B$2)</f>
        <v>0</v>
      </c>
      <c r="P4" s="42">
        <f>indirect("data!O"&amp;$B$2)</f>
        <v>0</v>
      </c>
      <c r="Q4" s="35">
        <v>0.0</v>
      </c>
      <c r="S4" s="43">
        <v>1.0</v>
      </c>
      <c r="T4" s="43">
        <v>1.0</v>
      </c>
      <c r="U4" s="43">
        <v>1.0</v>
      </c>
      <c r="W4">
        <f t="array" ref="W4">max(sum(B3:D5*$S$4:$U$6),0)</f>
        <v>0</v>
      </c>
      <c r="X4">
        <f t="array" ref="X4">max(sum(C3:E5*$S$4:$U$6),0)</f>
        <v>0</v>
      </c>
      <c r="Y4">
        <f t="array" ref="Y4">max(sum(D3:F5*$S$4:$U$6),0)</f>
        <v>0</v>
      </c>
      <c r="Z4">
        <f t="array" ref="Z4">max(sum(E3:G5*$S$4:$U$6),0)</f>
        <v>0</v>
      </c>
      <c r="AA4">
        <f t="array" ref="AA4">max(sum(F3:H5*$S$4:$U$6),0)</f>
        <v>0</v>
      </c>
      <c r="AB4">
        <f t="array" ref="AB4">max(sum(G3:I5*$S$4:$U$6),0)</f>
        <v>0</v>
      </c>
      <c r="AC4">
        <f t="array" ref="AC4">max(sum(H3:J5*$S$4:$U$6),0)</f>
        <v>0</v>
      </c>
      <c r="AD4">
        <f t="array" ref="AD4">max(sum(I3:K5*$S$4:$U$6),0)</f>
        <v>0</v>
      </c>
      <c r="AE4">
        <f t="array" ref="AE4">max(sum(J3:L5*$S$4:$U$6),0)</f>
        <v>0</v>
      </c>
      <c r="AF4">
        <f t="array" ref="AF4">max(sum(K3:M5*$S$4:$U$6),0)</f>
        <v>0</v>
      </c>
      <c r="AG4">
        <f t="array" ref="AG4">max(sum(L3:N5*$S$4:$U$6),0)</f>
        <v>0</v>
      </c>
      <c r="AH4">
        <f t="array" ref="AH4">max(sum(M3:O5*$S$4:$U$6),0)</f>
        <v>0</v>
      </c>
      <c r="AI4">
        <f t="array" ref="AI4">max(sum(N3:P5*$S$4:$U$6),0)</f>
        <v>0</v>
      </c>
      <c r="AJ4">
        <f t="array" ref="AJ4">max(sum(O3:Q5*$S$4:$U$6),0)</f>
        <v>0</v>
      </c>
      <c r="AM4" s="44">
        <f>max(X5:Y6)</f>
        <v>0</v>
      </c>
      <c r="AN4" s="45"/>
      <c r="AO4" s="44">
        <f>max(Z5:AA6)</f>
        <v>0</v>
      </c>
      <c r="AP4" s="45"/>
      <c r="AQ4" s="44">
        <f>max(AB5:AC6)</f>
        <v>0</v>
      </c>
      <c r="AR4" s="45"/>
      <c r="AS4" s="44">
        <f>max(AD5:AE6)</f>
        <v>0</v>
      </c>
      <c r="AT4" s="45"/>
      <c r="AU4" s="44">
        <f>max(AF5:AG6)</f>
        <v>0</v>
      </c>
      <c r="AV4" s="45"/>
      <c r="AW4" s="44">
        <f>max(AH5:AI6)</f>
        <v>0</v>
      </c>
      <c r="AX4" s="45"/>
      <c r="AY4" s="44">
        <f>max(AI4:AJ5)</f>
        <v>0</v>
      </c>
      <c r="AZ4" s="45"/>
      <c r="BA4" s="46"/>
      <c r="BB4" s="46"/>
      <c r="BC4" s="47"/>
      <c r="BD4" s="45"/>
      <c r="BE4" s="48"/>
      <c r="BF4" s="46"/>
      <c r="BG4" s="44"/>
      <c r="BH4" s="49"/>
      <c r="BI4" s="49"/>
      <c r="BJ4" s="49"/>
      <c r="BK4" s="50"/>
      <c r="BL4" s="46"/>
      <c r="BM4" s="46"/>
      <c r="BN4" s="46"/>
      <c r="BO4" s="44"/>
      <c r="BP4" s="45"/>
      <c r="BQ4" s="49"/>
      <c r="BR4" s="45"/>
      <c r="BS4" s="49"/>
      <c r="BT4" s="48"/>
      <c r="BU4" s="46"/>
      <c r="BV4" s="46"/>
      <c r="BW4" s="46" t="str">
        <f>BO4</f>
        <v/>
      </c>
      <c r="BX4" s="46"/>
      <c r="BZ4" s="51">
        <v>0.0201282086324798</v>
      </c>
      <c r="CC4">
        <f t="shared" ref="CC4:CC12" si="1">BZ4*$BW4</f>
        <v>0</v>
      </c>
      <c r="CI4" s="52"/>
      <c r="CM4" s="53"/>
    </row>
    <row r="5">
      <c r="B5" s="35">
        <v>0.0</v>
      </c>
      <c r="C5" s="42">
        <f>indirect("data!P"&amp;$B$2)</f>
        <v>0</v>
      </c>
      <c r="D5" s="42">
        <f>indirect("data!Q"&amp;$B$2)</f>
        <v>0</v>
      </c>
      <c r="E5" s="42">
        <f>indirect("data!R"&amp;$B$2)</f>
        <v>0</v>
      </c>
      <c r="F5" s="42">
        <f>indirect("data!S"&amp;$B$2)</f>
        <v>0</v>
      </c>
      <c r="G5" s="42">
        <f>indirect("data!T"&amp;$B$2)</f>
        <v>0</v>
      </c>
      <c r="H5" s="42">
        <f>indirect("data!U"&amp;$B$2)</f>
        <v>0</v>
      </c>
      <c r="I5" s="42">
        <f>indirect("data!V"&amp;$B$2)</f>
        <v>0</v>
      </c>
      <c r="J5" s="42">
        <f>indirect("data!W"&amp;$B$2)</f>
        <v>0</v>
      </c>
      <c r="K5" s="42">
        <f>indirect("data!X"&amp;$B$2)</f>
        <v>0</v>
      </c>
      <c r="L5" s="42">
        <f>indirect("data!Y"&amp;$B$2)</f>
        <v>0</v>
      </c>
      <c r="M5" s="42">
        <f>indirect("data!Z"&amp;$B$2)</f>
        <v>0</v>
      </c>
      <c r="N5" s="42">
        <f>indirect("data!AA"&amp;$B$2)</f>
        <v>0</v>
      </c>
      <c r="O5" s="42">
        <f>indirect("data!AB"&amp;$B$2)</f>
        <v>0</v>
      </c>
      <c r="P5" s="42">
        <f>indirect("data!AC"&amp;$B$2)</f>
        <v>0</v>
      </c>
      <c r="Q5" s="35">
        <v>0.0</v>
      </c>
      <c r="S5" s="43">
        <v>0.0</v>
      </c>
      <c r="T5" s="43">
        <v>0.0</v>
      </c>
      <c r="U5" s="43">
        <v>0.0</v>
      </c>
      <c r="W5">
        <f t="array" ref="W5">max(sum(B4:D6*$S$4:$U$6),0)</f>
        <v>0</v>
      </c>
      <c r="X5">
        <f t="array" ref="X5">max(sum(C4:E6*$S$4:$U$6),0)</f>
        <v>0</v>
      </c>
      <c r="Y5">
        <f t="array" ref="Y5">max(sum(D4:F6*$S$4:$U$6),0)</f>
        <v>0</v>
      </c>
      <c r="Z5">
        <f t="array" ref="Z5">max(sum(E4:G6*$S$4:$U$6),0)</f>
        <v>0</v>
      </c>
      <c r="AA5">
        <f t="array" ref="AA5">max(sum(F4:H6*$S$4:$U$6),0)</f>
        <v>0</v>
      </c>
      <c r="AB5">
        <f t="array" ref="AB5">max(sum(G4:I6*$S$4:$U$6),0)</f>
        <v>0</v>
      </c>
      <c r="AC5">
        <f t="array" ref="AC5">max(sum(H4:J6*$S$4:$U$6),0)</f>
        <v>0</v>
      </c>
      <c r="AD5">
        <f t="array" ref="AD5">max(sum(I4:K6*$S$4:$U$6),0)</f>
        <v>0</v>
      </c>
      <c r="AE5">
        <f t="array" ref="AE5">max(sum(J4:L6*$S$4:$U$6),0)</f>
        <v>0</v>
      </c>
      <c r="AF5">
        <f t="array" ref="AF5">max(sum(K4:M6*$S$4:$U$6),0)</f>
        <v>0</v>
      </c>
      <c r="AG5">
        <f t="array" ref="AG5">max(sum(L4:N6*$S$4:$U$6),0)</f>
        <v>0</v>
      </c>
      <c r="AH5">
        <f t="array" ref="AH5">max(sum(M4:O6*$S$4:$U$6),0)</f>
        <v>0</v>
      </c>
      <c r="AI5">
        <f t="array" ref="AI5">max(sum(N4:P6*$S$4:$U$6),0)</f>
        <v>0</v>
      </c>
      <c r="AJ5">
        <f t="array" ref="AJ5">max(sum(O4:Q6*$S$4:$U$6),0)</f>
        <v>0</v>
      </c>
      <c r="AM5" s="54"/>
      <c r="AO5" s="54"/>
      <c r="AQ5" s="54"/>
      <c r="AS5" s="54"/>
      <c r="AU5" s="54"/>
      <c r="AW5" s="54"/>
      <c r="AY5" s="54"/>
      <c r="BA5" s="46"/>
      <c r="BB5" s="46"/>
      <c r="BC5" s="54"/>
      <c r="BE5" s="55"/>
      <c r="BF5" s="46"/>
      <c r="BG5" s="56"/>
      <c r="BH5" s="46"/>
      <c r="BI5" s="46"/>
      <c r="BJ5" s="46"/>
      <c r="BK5" s="57"/>
      <c r="BL5" s="46"/>
      <c r="BM5" s="46"/>
      <c r="BN5" s="46"/>
      <c r="BO5" s="54"/>
      <c r="BT5" s="55"/>
      <c r="BU5" s="46"/>
      <c r="BV5" s="46"/>
      <c r="BW5" s="46" t="str">
        <f>BQ4</f>
        <v/>
      </c>
      <c r="BX5" s="46"/>
      <c r="BZ5" s="51">
        <v>0.02601485471598164</v>
      </c>
      <c r="CC5">
        <f t="shared" si="1"/>
        <v>0</v>
      </c>
      <c r="CM5" s="39"/>
    </row>
    <row r="6">
      <c r="B6" s="35">
        <v>0.0</v>
      </c>
      <c r="C6" s="42">
        <f>indirect("data!AD"&amp;$B$2)</f>
        <v>0</v>
      </c>
      <c r="D6" s="42">
        <f>indirect("data!AE"&amp;$B$2)</f>
        <v>0</v>
      </c>
      <c r="E6" s="42">
        <f>indirect("data!AF"&amp;$B$2)</f>
        <v>0</v>
      </c>
      <c r="F6" s="42">
        <f>indirect("data!AG"&amp;$B$2)</f>
        <v>0</v>
      </c>
      <c r="G6" s="42">
        <f>indirect("data!AH"&amp;$B$2)</f>
        <v>0</v>
      </c>
      <c r="H6" s="42">
        <f>indirect("data!AI"&amp;$B$2)</f>
        <v>0.36328125</v>
      </c>
      <c r="I6" s="42">
        <f>indirect("data!AJ"&amp;$B$2)</f>
        <v>0.82421875</v>
      </c>
      <c r="J6" s="42">
        <f>indirect("data!AK"&amp;$B$2)</f>
        <v>0.9765625</v>
      </c>
      <c r="K6" s="42">
        <f>indirect("data!AL"&amp;$B$2)</f>
        <v>0.7578125</v>
      </c>
      <c r="L6" s="42">
        <f>indirect("data!AM"&amp;$B$2)</f>
        <v>0</v>
      </c>
      <c r="M6" s="42">
        <f>indirect("data!AN"&amp;$B$2)</f>
        <v>0</v>
      </c>
      <c r="N6" s="42">
        <f>indirect("data!AO"&amp;$B$2)</f>
        <v>0</v>
      </c>
      <c r="O6" s="42">
        <f>indirect("data!AP"&amp;$B$2)</f>
        <v>0</v>
      </c>
      <c r="P6" s="42">
        <f>indirect("data!AQ"&amp;$B$2)</f>
        <v>0</v>
      </c>
      <c r="Q6" s="35">
        <v>0.0</v>
      </c>
      <c r="S6" s="43">
        <v>-1.0</v>
      </c>
      <c r="T6" s="43">
        <v>-1.0</v>
      </c>
      <c r="U6" s="43">
        <v>-1.0</v>
      </c>
      <c r="W6">
        <f t="array" ref="W6">max(sum(B5:D7*$S$4:$U$6),0)</f>
        <v>0</v>
      </c>
      <c r="X6">
        <f t="array" ref="X6">max(sum(C5:E7*$S$4:$U$6),0)</f>
        <v>0</v>
      </c>
      <c r="Y6">
        <f t="array" ref="Y6">max(sum(D5:F7*$S$4:$U$6),0)</f>
        <v>0</v>
      </c>
      <c r="Z6">
        <f t="array" ref="Z6">max(sum(E5:G7*$S$4:$U$6),0)</f>
        <v>0</v>
      </c>
      <c r="AA6">
        <f t="array" ref="AA6">max(sum(F5:H7*$S$4:$U$6),0)</f>
        <v>0</v>
      </c>
      <c r="AB6">
        <f t="array" ref="AB6">max(sum(G5:I7*$S$4:$U$6),0)</f>
        <v>0</v>
      </c>
      <c r="AC6">
        <f t="array" ref="AC6">max(sum(H5:J7*$S$4:$U$6),0)</f>
        <v>0</v>
      </c>
      <c r="AD6">
        <f t="array" ref="AD6">max(sum(I5:K7*$S$4:$U$6),0)</f>
        <v>0</v>
      </c>
      <c r="AE6">
        <f t="array" ref="AE6">max(sum(J5:L7*$S$4:$U$6),0)</f>
        <v>0</v>
      </c>
      <c r="AF6">
        <f t="array" ref="AF6">max(sum(K5:M7*$S$4:$U$6),0)</f>
        <v>0</v>
      </c>
      <c r="AG6">
        <f t="array" ref="AG6">max(sum(L5:N7*$S$4:$U$6),0)</f>
        <v>0</v>
      </c>
      <c r="AH6">
        <f t="array" ref="AH6">max(sum(M5:O7*$S$4:$U$6),0)</f>
        <v>0</v>
      </c>
      <c r="AI6">
        <f t="array" ref="AI6">max(sum(N5:P7*$S$4:$U$6),0)</f>
        <v>0</v>
      </c>
      <c r="AJ6">
        <f t="array" ref="AJ6">max(sum(O5:Q7*$S$4:$U$6),0)</f>
        <v>0</v>
      </c>
      <c r="AM6" s="44">
        <f>max(X7:Y8)</f>
        <v>0</v>
      </c>
      <c r="AN6" s="45"/>
      <c r="AO6" s="44">
        <f>max(Z7:AA8)</f>
        <v>1.74609375</v>
      </c>
      <c r="AP6" s="45"/>
      <c r="AQ6" s="44">
        <f>max(AB7:AC8)</f>
        <v>2.86328125</v>
      </c>
      <c r="AR6" s="45"/>
      <c r="AS6" s="44">
        <f>max(AD7:AE8)</f>
        <v>1.875</v>
      </c>
      <c r="AT6" s="45"/>
      <c r="AU6" s="44">
        <f>max(AF7:AG8)</f>
        <v>0</v>
      </c>
      <c r="AV6" s="45"/>
      <c r="AW6" s="44">
        <f>max(AH7:AI8)</f>
        <v>0</v>
      </c>
      <c r="AX6" s="45"/>
      <c r="AY6" s="44">
        <f>max(AJ6:AJ7)</f>
        <v>0</v>
      </c>
      <c r="AZ6" s="45"/>
      <c r="BA6" s="46"/>
      <c r="BB6" s="46"/>
      <c r="BC6" s="58"/>
      <c r="BD6" s="59"/>
      <c r="BE6" s="60"/>
      <c r="BF6" s="46"/>
      <c r="BG6" s="56"/>
      <c r="BH6" s="46"/>
      <c r="BI6" s="46"/>
      <c r="BJ6" s="46"/>
      <c r="BK6" s="57"/>
      <c r="BL6" s="46"/>
      <c r="BM6" s="46"/>
      <c r="BN6" s="46"/>
      <c r="BO6" s="56"/>
      <c r="BQ6" s="46"/>
      <c r="BS6" s="46"/>
      <c r="BT6" s="55"/>
      <c r="BU6" s="46"/>
      <c r="BV6" s="46"/>
      <c r="BW6" s="46" t="str">
        <f>BS4</f>
        <v/>
      </c>
      <c r="BX6" s="46"/>
      <c r="BZ6" s="51">
        <v>0.024838227495804277</v>
      </c>
      <c r="CC6">
        <f t="shared" si="1"/>
        <v>0</v>
      </c>
    </row>
    <row r="7">
      <c r="B7" s="35">
        <v>0.0</v>
      </c>
      <c r="C7" s="42">
        <f>indirect("data!AR"&amp;$B$2)</f>
        <v>0</v>
      </c>
      <c r="D7" s="42">
        <f>indirect("data!AS"&amp;$B$2)</f>
        <v>0</v>
      </c>
      <c r="E7" s="42">
        <f>indirect("data!AT"&amp;$B$2)</f>
        <v>0</v>
      </c>
      <c r="F7" s="42">
        <f>indirect("data!AU"&amp;$B$2)</f>
        <v>0</v>
      </c>
      <c r="G7" s="42">
        <f>indirect("data!AV"&amp;$B$2)</f>
        <v>0.796875</v>
      </c>
      <c r="H7" s="42">
        <f>indirect("data!AW"&amp;$B$2)</f>
        <v>0.98828125</v>
      </c>
      <c r="I7" s="42">
        <f>indirect("data!AX"&amp;$B$2)</f>
        <v>0.92578125</v>
      </c>
      <c r="J7" s="42">
        <f>indirect("data!AY"&amp;$B$2)</f>
        <v>0.94921875</v>
      </c>
      <c r="K7" s="42">
        <f>indirect("data!AZ"&amp;$B$2)</f>
        <v>0.9921875</v>
      </c>
      <c r="L7" s="42">
        <f>indirect("data!BA"&amp;$B$2)</f>
        <v>0.4921875</v>
      </c>
      <c r="M7" s="42">
        <f>indirect("data!BB"&amp;$B$2)</f>
        <v>0</v>
      </c>
      <c r="N7" s="42">
        <f>indirect("data!BC"&amp;$B$2)</f>
        <v>0</v>
      </c>
      <c r="O7" s="42">
        <f>indirect("data!BD"&amp;$B$2)</f>
        <v>0</v>
      </c>
      <c r="P7" s="42">
        <f>indirect("data!BE"&amp;$B$2)</f>
        <v>0</v>
      </c>
      <c r="Q7" s="35">
        <v>0.0</v>
      </c>
      <c r="W7">
        <f t="array" ref="W7">max(sum(B6:D8*$S$4:$U$6),0)</f>
        <v>0</v>
      </c>
      <c r="X7">
        <f t="array" ref="X7">max(sum(C6:E8*$S$4:$U$6),0)</f>
        <v>0</v>
      </c>
      <c r="Y7">
        <f t="array" ref="Y7">max(sum(D6:F8*$S$4:$U$6),0)</f>
        <v>0</v>
      </c>
      <c r="Z7">
        <f t="array" ref="Z7">max(sum(E6:G8*$S$4:$U$6),0)</f>
        <v>0</v>
      </c>
      <c r="AA7">
        <f t="array" ref="AA7">max(sum(F6:H8*$S$4:$U$6),0)</f>
        <v>0</v>
      </c>
      <c r="AB7">
        <f t="array" ref="AB7">max(sum(G6:I8*$S$4:$U$6),0)</f>
        <v>0</v>
      </c>
      <c r="AC7">
        <f t="array" ref="AC7">max(sum(H6:J8*$S$4:$U$6),0)</f>
        <v>1.51171875</v>
      </c>
      <c r="AD7">
        <f t="array" ref="AD7">max(sum(I6:K8*$S$4:$U$6),0)</f>
        <v>1.56640625</v>
      </c>
      <c r="AE7">
        <f t="array" ref="AE7">max(sum(J6:L8*$S$4:$U$6),0)</f>
        <v>0</v>
      </c>
      <c r="AF7">
        <f t="array" ref="AF7">max(sum(K6:M8*$S$4:$U$6),0)</f>
        <v>0</v>
      </c>
      <c r="AG7">
        <f t="array" ref="AG7">max(sum(L6:N8*$S$4:$U$6),0)</f>
        <v>0</v>
      </c>
      <c r="AH7">
        <f t="array" ref="AH7">max(sum(M6:O8*$S$4:$U$6),0)</f>
        <v>0</v>
      </c>
      <c r="AI7">
        <f t="array" ref="AI7">max(sum(N6:P8*$S$4:$U$6),0)</f>
        <v>0</v>
      </c>
      <c r="AJ7">
        <f t="array" ref="AJ7">max(sum(O6:Q8*$S$4:$U$6),0)</f>
        <v>0</v>
      </c>
      <c r="AM7" s="54"/>
      <c r="AO7" s="54"/>
      <c r="AQ7" s="54"/>
      <c r="AS7" s="54"/>
      <c r="AU7" s="54"/>
      <c r="AW7" s="54"/>
      <c r="AY7" s="54"/>
      <c r="BA7" s="46"/>
      <c r="BB7" s="46"/>
      <c r="BC7" s="46"/>
      <c r="BD7" s="46"/>
      <c r="BE7" s="46"/>
      <c r="BF7" s="46"/>
      <c r="BG7" s="56"/>
      <c r="BH7" s="46"/>
      <c r="BI7" s="46"/>
      <c r="BJ7" s="46"/>
      <c r="BK7" s="57"/>
      <c r="BL7" s="46"/>
      <c r="BM7" s="46"/>
      <c r="BN7" s="46"/>
      <c r="BO7" s="54"/>
      <c r="BT7" s="55"/>
      <c r="BU7" s="46"/>
      <c r="BV7" s="46"/>
      <c r="BW7" s="46" t="str">
        <f>BO6</f>
        <v/>
      </c>
      <c r="BX7" s="46"/>
      <c r="BZ7" s="51">
        <v>0.0208899325981875</v>
      </c>
      <c r="CC7">
        <f t="shared" si="1"/>
        <v>0</v>
      </c>
      <c r="CK7" s="61"/>
    </row>
    <row r="8">
      <c r="B8" s="35">
        <v>0.0</v>
      </c>
      <c r="C8" s="42">
        <f>indirect("data!BF"&amp;$B$2)</f>
        <v>0</v>
      </c>
      <c r="D8" s="42">
        <f>indirect("data!BG"&amp;$B$2)</f>
        <v>0</v>
      </c>
      <c r="E8" s="42">
        <f>indirect("data!BH"&amp;$B$2)</f>
        <v>0</v>
      </c>
      <c r="F8" s="42">
        <f>indirect("data!BI"&amp;$B$2)</f>
        <v>0</v>
      </c>
      <c r="G8" s="42">
        <f>indirect("data!BJ"&amp;$B$2)</f>
        <v>0.98828125</v>
      </c>
      <c r="H8" s="42">
        <f>indirect("data!BK"&amp;$B$2)</f>
        <v>0.65234375</v>
      </c>
      <c r="I8" s="42">
        <f>indirect("data!BL"&amp;$B$2)</f>
        <v>0</v>
      </c>
      <c r="J8" s="42">
        <f>indirect("data!BM"&amp;$B$2)</f>
        <v>0</v>
      </c>
      <c r="K8" s="42">
        <f>indirect("data!BN"&amp;$B$2)</f>
        <v>0.9921875</v>
      </c>
      <c r="L8" s="42">
        <f>indirect("data!BO"&amp;$B$2)</f>
        <v>0.90234375</v>
      </c>
      <c r="M8" s="42">
        <f>indirect("data!BP"&amp;$B$2)</f>
        <v>0</v>
      </c>
      <c r="N8" s="42">
        <f>indirect("data!BQ"&amp;$B$2)</f>
        <v>0</v>
      </c>
      <c r="O8" s="42">
        <f>indirect("data!BR"&amp;$B$2)</f>
        <v>0</v>
      </c>
      <c r="P8" s="42">
        <f>indirect("data!BS"&amp;$B$2)</f>
        <v>0</v>
      </c>
      <c r="Q8" s="35">
        <v>0.0</v>
      </c>
      <c r="W8">
        <f t="array" ref="W8">max(sum(B7:D9*$S$4:$U$6),0)</f>
        <v>0</v>
      </c>
      <c r="X8">
        <f t="array" ref="X8">max(sum(C7:E9*$S$4:$U$6),0)</f>
        <v>0</v>
      </c>
      <c r="Y8">
        <f t="array" ref="Y8">max(sum(D7:F9*$S$4:$U$6),0)</f>
        <v>0</v>
      </c>
      <c r="Z8">
        <f t="array" ref="Z8">max(sum(E7:G9*$S$4:$U$6),0)</f>
        <v>0.7578125</v>
      </c>
      <c r="AA8">
        <f t="array" ref="AA8">max(sum(F7:H9*$S$4:$U$6),0)</f>
        <v>1.74609375</v>
      </c>
      <c r="AB8">
        <f t="array" ref="AB8">max(sum(G7:I9*$S$4:$U$6),0)</f>
        <v>2.671875</v>
      </c>
      <c r="AC8">
        <f t="array" ref="AC8">max(sum(H7:J9*$S$4:$U$6),0)</f>
        <v>2.86328125</v>
      </c>
      <c r="AD8">
        <f t="array" ref="AD8">max(sum(I7:K9*$S$4:$U$6),0)</f>
        <v>1.875</v>
      </c>
      <c r="AE8">
        <f t="array" ref="AE8">max(sum(J7:L9*$S$4:$U$6),0)</f>
        <v>0.44921875</v>
      </c>
      <c r="AF8">
        <f t="array" ref="AF8">max(sum(K7:M9*$S$4:$U$6),0)</f>
        <v>0</v>
      </c>
      <c r="AG8">
        <f t="array" ref="AG8">max(sum(L7:N9*$S$4:$U$6),0)</f>
        <v>0</v>
      </c>
      <c r="AH8">
        <f t="array" ref="AH8">max(sum(M7:O9*$S$4:$U$6),0)</f>
        <v>0</v>
      </c>
      <c r="AI8">
        <f t="array" ref="AI8">max(sum(N7:P9*$S$4:$U$6),0)</f>
        <v>0</v>
      </c>
      <c r="AJ8">
        <f t="array" ref="AJ8">max(sum(O7:Q9*$S$4:$U$6),0)</f>
        <v>0</v>
      </c>
      <c r="AM8" s="44">
        <f>max(X9:Y10)</f>
        <v>0</v>
      </c>
      <c r="AN8" s="45"/>
      <c r="AO8" s="44">
        <f>max(Z9:AA10)</f>
        <v>1.640625</v>
      </c>
      <c r="AP8" s="45"/>
      <c r="AQ8" s="44">
        <f>max(AB9:AC10)</f>
        <v>1.640625</v>
      </c>
      <c r="AR8" s="45"/>
      <c r="AS8" s="44">
        <f>max(AD9:AE10)</f>
        <v>0.15234375</v>
      </c>
      <c r="AT8" s="45"/>
      <c r="AU8" s="44">
        <f>max(AF9:AG10)</f>
        <v>0.0625</v>
      </c>
      <c r="AV8" s="45"/>
      <c r="AW8" s="44">
        <f>max(AH9:AI10)</f>
        <v>0</v>
      </c>
      <c r="AX8" s="45"/>
      <c r="AY8" s="44">
        <f>max(AJ8:AJ9)</f>
        <v>0</v>
      </c>
      <c r="AZ8" s="45"/>
      <c r="BA8" s="46"/>
      <c r="BB8" s="46"/>
      <c r="BC8" s="46"/>
      <c r="BD8" s="46"/>
      <c r="BE8" s="46"/>
      <c r="BF8" s="46"/>
      <c r="BG8" s="62"/>
      <c r="BH8" s="63"/>
      <c r="BI8" s="63"/>
      <c r="BJ8" s="63"/>
      <c r="BK8" s="64"/>
      <c r="BL8" s="46"/>
      <c r="BM8" s="46"/>
      <c r="BN8" s="46"/>
      <c r="BO8" s="56"/>
      <c r="BQ8" s="46"/>
      <c r="BS8" s="46"/>
      <c r="BT8" s="55"/>
      <c r="BU8" s="46"/>
      <c r="BV8" s="46"/>
      <c r="BW8" s="46" t="str">
        <f>BQ6</f>
        <v/>
      </c>
      <c r="BX8" s="46"/>
      <c r="BZ8" s="51">
        <v>-0.01960035142026989</v>
      </c>
      <c r="CC8">
        <f t="shared" si="1"/>
        <v>0</v>
      </c>
      <c r="CK8" s="61"/>
    </row>
    <row r="9">
      <c r="B9" s="35">
        <v>0.0</v>
      </c>
      <c r="C9" s="42">
        <f>indirect("data!BT"&amp;$B$2)</f>
        <v>0</v>
      </c>
      <c r="D9" s="42">
        <f>indirect("data!BU"&amp;$B$2)</f>
        <v>0</v>
      </c>
      <c r="E9" s="42">
        <f>indirect("data!BV"&amp;$B$2)</f>
        <v>0</v>
      </c>
      <c r="F9" s="42">
        <f>indirect("data!BW"&amp;$B$2)</f>
        <v>0</v>
      </c>
      <c r="G9" s="42">
        <f>indirect("data!BX"&amp;$B$2)</f>
        <v>0.0390625</v>
      </c>
      <c r="H9" s="42">
        <f>indirect("data!BY"&amp;$B$2)</f>
        <v>0</v>
      </c>
      <c r="I9" s="42">
        <f>indirect("data!BZ"&amp;$B$2)</f>
        <v>0</v>
      </c>
      <c r="J9" s="42">
        <f>indirect("data!CA"&amp;$B$2)</f>
        <v>0</v>
      </c>
      <c r="K9" s="42">
        <f>indirect("data!CB"&amp;$B$2)</f>
        <v>0.9921875</v>
      </c>
      <c r="L9" s="42">
        <f>indirect("data!CC"&amp;$B$2)</f>
        <v>0.9921875</v>
      </c>
      <c r="M9" s="42">
        <f>indirect("data!CD"&amp;$B$2)</f>
        <v>0</v>
      </c>
      <c r="N9" s="42">
        <f>indirect("data!CE"&amp;$B$2)</f>
        <v>0</v>
      </c>
      <c r="O9" s="42">
        <f>indirect("data!CF"&amp;$B$2)</f>
        <v>0</v>
      </c>
      <c r="P9" s="42">
        <f>indirect("data!CG"&amp;$B$2)</f>
        <v>0</v>
      </c>
      <c r="Q9" s="35">
        <v>0.0</v>
      </c>
      <c r="W9">
        <f t="array" ref="W9">max(sum(B8:D10*$S$4:$U$6),0)</f>
        <v>0</v>
      </c>
      <c r="X9">
        <f t="array" ref="X9">max(sum(C8:E10*$S$4:$U$6),0)</f>
        <v>0</v>
      </c>
      <c r="Y9">
        <f t="array" ref="Y9">max(sum(D8:F10*$S$4:$U$6),0)</f>
        <v>0</v>
      </c>
      <c r="Z9">
        <f t="array" ref="Z9">max(sum(E8:G10*$S$4:$U$6),0)</f>
        <v>0.98828125</v>
      </c>
      <c r="AA9">
        <f t="array" ref="AA9">max(sum(F8:H10*$S$4:$U$6),0)</f>
        <v>1.640625</v>
      </c>
      <c r="AB9">
        <f t="array" ref="AB9">max(sum(G8:I10*$S$4:$U$6),0)</f>
        <v>1.640625</v>
      </c>
      <c r="AC9">
        <f t="array" ref="AC9">max(sum(H8:J10*$S$4:$U$6),0)</f>
        <v>0.65234375</v>
      </c>
      <c r="AD9">
        <f t="array" ref="AD9">max(sum(I8:K10*$S$4:$U$6),0)</f>
        <v>0.15234375</v>
      </c>
      <c r="AE9">
        <f t="array" ref="AE9">max(sum(J8:L10*$S$4:$U$6),0)</f>
        <v>0.0625</v>
      </c>
      <c r="AF9">
        <f t="array" ref="AF9">max(sum(K8:M10*$S$4:$U$6),0)</f>
        <v>0.0625</v>
      </c>
      <c r="AG9">
        <f t="array" ref="AG9">max(sum(L8:N10*$S$4:$U$6),0)</f>
        <v>0</v>
      </c>
      <c r="AH9">
        <f t="array" ref="AH9">max(sum(M8:O10*$S$4:$U$6),0)</f>
        <v>0</v>
      </c>
      <c r="AI9">
        <f t="array" ref="AI9">max(sum(N8:P10*$S$4:$U$6),0)</f>
        <v>0</v>
      </c>
      <c r="AJ9">
        <f t="array" ref="AJ9">max(sum(O8:Q10*$S$4:$U$6),0)</f>
        <v>0</v>
      </c>
      <c r="AM9" s="54"/>
      <c r="AO9" s="54"/>
      <c r="AQ9" s="54"/>
      <c r="AS9" s="54"/>
      <c r="AU9" s="54"/>
      <c r="AW9" s="54"/>
      <c r="AY9" s="54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58"/>
      <c r="BP9" s="59"/>
      <c r="BQ9" s="59"/>
      <c r="BR9" s="59"/>
      <c r="BS9" s="59"/>
      <c r="BT9" s="60"/>
      <c r="BU9" s="46"/>
      <c r="BV9" s="46"/>
      <c r="BW9" s="46" t="str">
        <f>BS6</f>
        <v/>
      </c>
      <c r="BX9" s="46"/>
      <c r="BZ9" s="51">
        <v>-0.04017210351175232</v>
      </c>
      <c r="CC9">
        <f t="shared" si="1"/>
        <v>0</v>
      </c>
      <c r="CK9" s="61"/>
    </row>
    <row r="10">
      <c r="B10" s="35">
        <v>0.0</v>
      </c>
      <c r="C10" s="42">
        <f>indirect("data!CH"&amp;$B$2)</f>
        <v>0</v>
      </c>
      <c r="D10" s="42">
        <f>indirect("data!CI"&amp;$B$2)</f>
        <v>0</v>
      </c>
      <c r="E10" s="42">
        <f>indirect("data!CJ"&amp;$B$2)</f>
        <v>0</v>
      </c>
      <c r="F10" s="42">
        <f>indirect("data!CK"&amp;$B$2)</f>
        <v>0</v>
      </c>
      <c r="G10" s="42">
        <f>indirect("data!CL"&amp;$B$2)</f>
        <v>0</v>
      </c>
      <c r="H10" s="42">
        <f>indirect("data!CM"&amp;$B$2)</f>
        <v>0</v>
      </c>
      <c r="I10" s="42">
        <f>indirect("data!CN"&amp;$B$2)</f>
        <v>0</v>
      </c>
      <c r="J10" s="42">
        <f>indirect("data!CO"&amp;$B$2)</f>
        <v>0</v>
      </c>
      <c r="K10" s="42">
        <f>indirect("data!CP"&amp;$B$2)</f>
        <v>0.83984375</v>
      </c>
      <c r="L10" s="42">
        <f>indirect("data!CQ"&amp;$B$2)</f>
        <v>0.9921875</v>
      </c>
      <c r="M10" s="42">
        <f>indirect("data!CR"&amp;$B$2)</f>
        <v>0</v>
      </c>
      <c r="N10" s="42">
        <f>indirect("data!CS"&amp;$B$2)</f>
        <v>0</v>
      </c>
      <c r="O10" s="42">
        <f>indirect("data!CT"&amp;$B$2)</f>
        <v>0</v>
      </c>
      <c r="P10" s="42">
        <f>indirect("data!CU"&amp;$B$2)</f>
        <v>0</v>
      </c>
      <c r="Q10" s="35">
        <v>0.0</v>
      </c>
      <c r="W10">
        <f t="array" ref="W10">max(sum(B9:D11*$S$4:$U$6),0)</f>
        <v>0</v>
      </c>
      <c r="X10">
        <f t="array" ref="X10">max(sum(C9:E11*$S$4:$U$6),0)</f>
        <v>0</v>
      </c>
      <c r="Y10">
        <f t="array" ref="Y10">max(sum(D9:F11*$S$4:$U$6),0)</f>
        <v>0</v>
      </c>
      <c r="Z10">
        <f t="array" ref="Z10">max(sum(E9:G11*$S$4:$U$6),0)</f>
        <v>0.0390625</v>
      </c>
      <c r="AA10">
        <f t="array" ref="AA10">max(sum(F9:H11*$S$4:$U$6),0)</f>
        <v>0.0390625</v>
      </c>
      <c r="AB10">
        <f t="array" ref="AB10">max(sum(G9:I11*$S$4:$U$6),0)</f>
        <v>0.0390625</v>
      </c>
      <c r="AC10">
        <f t="array" ref="AC10">max(sum(H9:J11*$S$4:$U$6),0)</f>
        <v>0</v>
      </c>
      <c r="AD10">
        <f t="array" ref="AD10">max(sum(I9:K11*$S$4:$U$6),0)</f>
        <v>0</v>
      </c>
      <c r="AE10">
        <f t="array" ref="AE10">max(sum(J9:L11*$S$4:$U$6),0)</f>
        <v>0</v>
      </c>
      <c r="AF10">
        <f t="array" ref="AF10">max(sum(K9:M11*$S$4:$U$6),0)</f>
        <v>0</v>
      </c>
      <c r="AG10">
        <f t="array" ref="AG10">max(sum(L9:N11*$S$4:$U$6),0)</f>
        <v>0</v>
      </c>
      <c r="AH10">
        <f t="array" ref="AH10">max(sum(M9:O11*$S$4:$U$6),0)</f>
        <v>0</v>
      </c>
      <c r="AI10">
        <f t="array" ref="AI10">max(sum(N9:P11*$S$4:$U$6),0)</f>
        <v>0</v>
      </c>
      <c r="AJ10">
        <f t="array" ref="AJ10">max(sum(O9:Q11*$S$4:$U$6),0)</f>
        <v>0</v>
      </c>
      <c r="AM10" s="44">
        <f>max(X11:Y12)</f>
        <v>0</v>
      </c>
      <c r="AN10" s="45"/>
      <c r="AO10" s="44">
        <f>max(Z11:AA12)</f>
        <v>0</v>
      </c>
      <c r="AP10" s="45"/>
      <c r="AQ10" s="44">
        <f>max(AB11:AC12)</f>
        <v>0</v>
      </c>
      <c r="AR10" s="45"/>
      <c r="AS10" s="44">
        <f>max(AD11:AE12)</f>
        <v>0.12890625</v>
      </c>
      <c r="AT10" s="45"/>
      <c r="AU10" s="44">
        <f>max(AF11:AG12)</f>
        <v>2.74609375</v>
      </c>
      <c r="AV10" s="45"/>
      <c r="AW10" s="44">
        <f>max(AH11:AI12)</f>
        <v>2.7421875</v>
      </c>
      <c r="AX10" s="45"/>
      <c r="AY10" s="44">
        <f>max(AJ10:AJ11)</f>
        <v>0</v>
      </c>
      <c r="AZ10" s="45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 t="str">
        <f>BO8</f>
        <v/>
      </c>
      <c r="BX10" s="46"/>
      <c r="BZ10" s="51">
        <v>-0.009050833166952016</v>
      </c>
      <c r="CC10">
        <f t="shared" si="1"/>
        <v>0</v>
      </c>
      <c r="CK10" s="61"/>
    </row>
    <row r="11">
      <c r="B11" s="35">
        <v>0.0</v>
      </c>
      <c r="C11" s="42">
        <f>indirect("data!CV"&amp;$B$2)</f>
        <v>0</v>
      </c>
      <c r="D11" s="42">
        <f>indirect("data!CW"&amp;$B$2)</f>
        <v>0</v>
      </c>
      <c r="E11" s="42">
        <f>indirect("data!CX"&amp;$B$2)</f>
        <v>0</v>
      </c>
      <c r="F11" s="42">
        <f>indirect("data!CY"&amp;$B$2)</f>
        <v>0</v>
      </c>
      <c r="G11" s="42">
        <f>indirect("data!CZ"&amp;$B$2)</f>
        <v>0</v>
      </c>
      <c r="H11" s="42">
        <f>indirect("data!DA"&amp;$B$2)</f>
        <v>0</v>
      </c>
      <c r="I11" s="42">
        <f>indirect("data!DB"&amp;$B$2)</f>
        <v>0</v>
      </c>
      <c r="J11" s="42">
        <f>indirect("data!DC"&amp;$B$2)</f>
        <v>0.13671875</v>
      </c>
      <c r="K11" s="42">
        <f>indirect("data!DD"&amp;$B$2)</f>
        <v>0.9921875</v>
      </c>
      <c r="L11" s="42">
        <f>indirect("data!DE"&amp;$B$2)</f>
        <v>0.9921875</v>
      </c>
      <c r="M11" s="42">
        <f>indirect("data!DF"&amp;$B$2)</f>
        <v>0.80859375</v>
      </c>
      <c r="N11" s="42">
        <f>indirect("data!DG"&amp;$B$2)</f>
        <v>0.9921875</v>
      </c>
      <c r="O11" s="42">
        <f>indirect("data!DH"&amp;$B$2)</f>
        <v>0.94140625</v>
      </c>
      <c r="P11" s="42">
        <f>indirect("data!DI"&amp;$B$2)</f>
        <v>0</v>
      </c>
      <c r="Q11" s="35">
        <v>0.0</v>
      </c>
      <c r="W11">
        <f t="array" ref="W11">max(sum(B10:D12*$S$4:$U$6),0)</f>
        <v>0</v>
      </c>
      <c r="X11">
        <f t="array" ref="X11">max(sum(C10:E12*$S$4:$U$6),0)</f>
        <v>0</v>
      </c>
      <c r="Y11">
        <f t="array" ref="Y11">max(sum(D10:F12*$S$4:$U$6),0)</f>
        <v>0</v>
      </c>
      <c r="Z11">
        <f t="array" ref="Z11">max(sum(E10:G12*$S$4:$U$6),0)</f>
        <v>0</v>
      </c>
      <c r="AA11">
        <f t="array" ref="AA11">max(sum(F10:H12*$S$4:$U$6),0)</f>
        <v>0</v>
      </c>
      <c r="AB11">
        <f t="array" ref="AB11">max(sum(G10:I12*$S$4:$U$6),0)</f>
        <v>0</v>
      </c>
      <c r="AC11">
        <f t="array" ref="AC11">max(sum(H10:J12*$S$4:$U$6),0)</f>
        <v>0</v>
      </c>
      <c r="AD11">
        <f t="array" ref="AD11">max(sum(I10:K12*$S$4:$U$6),0)</f>
        <v>0</v>
      </c>
      <c r="AE11">
        <f t="array" ref="AE11">max(sum(J10:L12*$S$4:$U$6),0)</f>
        <v>0</v>
      </c>
      <c r="AF11">
        <f t="array" ref="AF11">max(sum(K10:M12*$S$4:$U$6),0)</f>
        <v>0</v>
      </c>
      <c r="AG11">
        <f t="array" ref="AG11">max(sum(L10:N12*$S$4:$U$6),0)</f>
        <v>0</v>
      </c>
      <c r="AH11">
        <f t="array" ref="AH11">max(sum(M10:O12*$S$4:$U$6),0)</f>
        <v>0</v>
      </c>
      <c r="AI11">
        <f t="array" ref="AI11">max(sum(N10:P12*$S$4:$U$6),0)</f>
        <v>0</v>
      </c>
      <c r="AJ11">
        <f t="array" ref="AJ11">max(sum(O10:Q12*$S$4:$U$6),0)</f>
        <v>0</v>
      </c>
      <c r="AM11" s="54"/>
      <c r="AO11" s="54"/>
      <c r="AQ11" s="54"/>
      <c r="AS11" s="54"/>
      <c r="AU11" s="54"/>
      <c r="AW11" s="54"/>
      <c r="AY11" s="54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 t="str">
        <f>BQ8</f>
        <v/>
      </c>
      <c r="BX11" s="46"/>
      <c r="BZ11" s="51">
        <v>-0.011867043894280227</v>
      </c>
      <c r="CC11">
        <f t="shared" si="1"/>
        <v>0</v>
      </c>
      <c r="CK11" s="61"/>
    </row>
    <row r="12">
      <c r="B12" s="35">
        <v>0.0</v>
      </c>
      <c r="C12" s="42">
        <f>indirect("data!DJ"&amp;$B$2)</f>
        <v>0</v>
      </c>
      <c r="D12" s="42">
        <f>indirect("data!DK"&amp;$B$2)</f>
        <v>0</v>
      </c>
      <c r="E12" s="42">
        <f>indirect("data!DL"&amp;$B$2)</f>
        <v>0</v>
      </c>
      <c r="F12" s="42">
        <f>indirect("data!DM"&amp;$B$2)</f>
        <v>0.53515625</v>
      </c>
      <c r="G12" s="42">
        <f>indirect("data!DN"&amp;$B$2)</f>
        <v>0.9921875</v>
      </c>
      <c r="H12" s="42">
        <f>indirect("data!DO"&amp;$B$2)</f>
        <v>0.9921875</v>
      </c>
      <c r="I12" s="42">
        <f>indirect("data!DP"&amp;$B$2)</f>
        <v>0.9921875</v>
      </c>
      <c r="J12" s="42">
        <f>indirect("data!DQ"&amp;$B$2)</f>
        <v>0.9921875</v>
      </c>
      <c r="K12" s="42">
        <f>indirect("data!DR"&amp;$B$2)</f>
        <v>0.9921875</v>
      </c>
      <c r="L12" s="42">
        <f>indirect("data!DS"&amp;$B$2)</f>
        <v>0.9921875</v>
      </c>
      <c r="M12" s="42">
        <f>indirect("data!DT"&amp;$B$2)</f>
        <v>0.87109375</v>
      </c>
      <c r="N12" s="42">
        <f>indirect("data!DU"&amp;$B$2)</f>
        <v>0.49609375</v>
      </c>
      <c r="O12" s="42">
        <f>indirect("data!DV"&amp;$B$2)</f>
        <v>0.12890625</v>
      </c>
      <c r="P12" s="42">
        <f>indirect("data!DW"&amp;$B$2)</f>
        <v>0</v>
      </c>
      <c r="Q12" s="35">
        <v>0.0</v>
      </c>
      <c r="W12">
        <f t="array" ref="W12">max(sum(B11:D13*$S$4:$U$6),0)</f>
        <v>0</v>
      </c>
      <c r="X12">
        <f t="array" ref="X12">max(sum(C11:E13*$S$4:$U$6),0)</f>
        <v>0</v>
      </c>
      <c r="Y12">
        <f t="array" ref="Y12">max(sum(D11:F13*$S$4:$U$6),0)</f>
        <v>0</v>
      </c>
      <c r="Z12">
        <f t="array" ref="Z12">max(sum(E11:G13*$S$4:$U$6),0)</f>
        <v>0</v>
      </c>
      <c r="AA12">
        <f t="array" ref="AA12">max(sum(F11:H13*$S$4:$U$6),0)</f>
        <v>0</v>
      </c>
      <c r="AB12">
        <f t="array" ref="AB12">max(sum(G11:I13*$S$4:$U$6),0)</f>
        <v>0</v>
      </c>
      <c r="AC12">
        <f t="array" ref="AC12">max(sum(H11:J13*$S$4:$U$6),0)</f>
        <v>0</v>
      </c>
      <c r="AD12">
        <f t="array" ref="AD12">max(sum(I11:K13*$S$4:$U$6),0)</f>
        <v>0</v>
      </c>
      <c r="AE12">
        <f t="array" ref="AE12">max(sum(J11:L13*$S$4:$U$6),0)</f>
        <v>0.12890625</v>
      </c>
      <c r="AF12">
        <f t="array" ref="AF12">max(sum(K11:M13*$S$4:$U$6),0)</f>
        <v>1.75390625</v>
      </c>
      <c r="AG12">
        <f t="array" ref="AG12">max(sum(L11:N13*$S$4:$U$6),0)</f>
        <v>2.74609375</v>
      </c>
      <c r="AH12">
        <f t="array" ref="AH12">max(sum(M11:O13*$S$4:$U$6),0)</f>
        <v>2.7421875</v>
      </c>
      <c r="AI12">
        <f t="array" ref="AI12">max(sum(N11:P13*$S$4:$U$6),0)</f>
        <v>1.93359375</v>
      </c>
      <c r="AJ12">
        <f t="array" ref="AJ12">max(sum(O11:Q13*$S$4:$U$6),0)</f>
        <v>0.94140625</v>
      </c>
      <c r="AM12" s="44">
        <f>max(X13:Y14)</f>
        <v>0.484375</v>
      </c>
      <c r="AN12" s="45"/>
      <c r="AO12" s="44">
        <f>max(Z13:AA14)</f>
        <v>0.4765625</v>
      </c>
      <c r="AP12" s="45"/>
      <c r="AQ12" s="44">
        <f>max(AB13:AC14)</f>
        <v>0.79296875</v>
      </c>
      <c r="AR12" s="45"/>
      <c r="AS12" s="44">
        <f>max(AD13:AE14)</f>
        <v>1.9921875</v>
      </c>
      <c r="AT12" s="45"/>
      <c r="AU12" s="44">
        <f>max(AF13:AG14)</f>
        <v>2.60546875</v>
      </c>
      <c r="AV12" s="45"/>
      <c r="AW12" s="44">
        <f>max(AH13:AI14)</f>
        <v>1.49609375</v>
      </c>
      <c r="AX12" s="45"/>
      <c r="AY12" s="44">
        <f>max(AJ12:AJ13)</f>
        <v>0.94140625</v>
      </c>
      <c r="AZ12" s="45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 t="str">
        <f>BS8</f>
        <v/>
      </c>
      <c r="BX12" s="46"/>
      <c r="BZ12" s="51">
        <v>-0.0196942508121222</v>
      </c>
      <c r="CC12">
        <f t="shared" si="1"/>
        <v>0</v>
      </c>
      <c r="CK12" s="61"/>
    </row>
    <row r="13">
      <c r="B13" s="35">
        <v>0.0</v>
      </c>
      <c r="C13" s="42">
        <f>indirect("data!DX"&amp;$B$2)</f>
        <v>0</v>
      </c>
      <c r="D13" s="42">
        <f>indirect("data!DY"&amp;$B$2)</f>
        <v>0</v>
      </c>
      <c r="E13" s="42">
        <f>indirect("data!DZ"&amp;$B$2)</f>
        <v>0</v>
      </c>
      <c r="F13" s="42">
        <f>indirect("data!EA"&amp;$B$2)</f>
        <v>0.99609375</v>
      </c>
      <c r="G13" s="42">
        <f>indirect("data!EB"&amp;$B$2)</f>
        <v>0.96484375</v>
      </c>
      <c r="H13" s="42">
        <f>indirect("data!EC"&amp;$B$2)</f>
        <v>0.5703125</v>
      </c>
      <c r="I13" s="42">
        <f>indirect("data!ED"&amp;$B$2)</f>
        <v>0.234375</v>
      </c>
      <c r="J13" s="42">
        <f>indirect("data!EE"&amp;$B$2)</f>
        <v>0.953125</v>
      </c>
      <c r="K13" s="42">
        <f>indirect("data!EF"&amp;$B$2)</f>
        <v>0.9921875</v>
      </c>
      <c r="L13" s="42">
        <f>indirect("data!EG"&amp;$B$2)</f>
        <v>0.046875</v>
      </c>
      <c r="M13" s="42">
        <f>indirect("data!EH"&amp;$B$2)</f>
        <v>0</v>
      </c>
      <c r="N13" s="42">
        <f>indirect("data!EI"&amp;$B$2)</f>
        <v>0</v>
      </c>
      <c r="O13" s="42">
        <f>indirect("data!EJ"&amp;$B$2)</f>
        <v>0</v>
      </c>
      <c r="P13" s="42">
        <f>indirect("data!EK"&amp;$B$2)</f>
        <v>0</v>
      </c>
      <c r="Q13" s="35">
        <v>0.0</v>
      </c>
      <c r="W13">
        <f t="array" ref="W13">max(sum(B12:D14*$S$4:$U$6),0)</f>
        <v>0</v>
      </c>
      <c r="X13">
        <f t="array" ref="X13">max(sum(C12:E14*$S$4:$U$6),0)</f>
        <v>0</v>
      </c>
      <c r="Y13">
        <f t="array" ref="Y13">max(sum(D12:F14*$S$4:$U$6),0)</f>
        <v>0</v>
      </c>
      <c r="Z13">
        <f t="array" ref="Z13">max(sum(E12:G14*$S$4:$U$6),0)</f>
        <v>0</v>
      </c>
      <c r="AA13">
        <f t="array" ref="AA13">max(sum(F12:H14*$S$4:$U$6),0)</f>
        <v>0.328125</v>
      </c>
      <c r="AB13">
        <f t="array" ref="AB13">max(sum(G12:I14*$S$4:$U$6),0)</f>
        <v>0.79296875</v>
      </c>
      <c r="AC13">
        <f t="array" ref="AC13">max(sum(H12:J14*$S$4:$U$6),0)</f>
        <v>0.4921875</v>
      </c>
      <c r="AD13">
        <f t="array" ref="AD13">max(sum(I12:K14*$S$4:$U$6),0)</f>
        <v>0.75</v>
      </c>
      <c r="AE13">
        <f t="array" ref="AE13">max(sum(J12:L14*$S$4:$U$6),0)</f>
        <v>1.734375</v>
      </c>
      <c r="AF13">
        <f t="array" ref="AF13">max(sum(K12:M14*$S$4:$U$6),0)</f>
        <v>2.60546875</v>
      </c>
      <c r="AG13">
        <f t="array" ref="AG13">max(sum(L12:N14*$S$4:$U$6),0)</f>
        <v>2.359375</v>
      </c>
      <c r="AH13">
        <f t="array" ref="AH13">max(sum(M12:O14*$S$4:$U$6),0)</f>
        <v>1.49609375</v>
      </c>
      <c r="AI13">
        <f t="array" ref="AI13">max(sum(N12:P14*$S$4:$U$6),0)</f>
        <v>0.625</v>
      </c>
      <c r="AJ13">
        <f t="array" ref="AJ13">max(sum(O12:Q14*$S$4:$U$6),0)</f>
        <v>0.12890625</v>
      </c>
      <c r="AM13" s="54"/>
      <c r="AO13" s="54"/>
      <c r="AQ13" s="54"/>
      <c r="AS13" s="54"/>
      <c r="AU13" s="54"/>
      <c r="AW13" s="54"/>
      <c r="AY13" s="54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CK13" s="61"/>
    </row>
    <row r="14">
      <c r="B14" s="35">
        <v>0.0</v>
      </c>
      <c r="C14" s="42">
        <f>indirect("data!EL"&amp;$B$2)</f>
        <v>0</v>
      </c>
      <c r="D14" s="42">
        <f>indirect("data!EM"&amp;$B$2)</f>
        <v>0</v>
      </c>
      <c r="E14" s="42">
        <f>indirect("data!EN"&amp;$B$2)</f>
        <v>0</v>
      </c>
      <c r="F14" s="42">
        <f>indirect("data!EO"&amp;$B$2)</f>
        <v>0.9921875</v>
      </c>
      <c r="G14" s="42">
        <f>indirect("data!EP"&amp;$B$2)</f>
        <v>0.69140625</v>
      </c>
      <c r="H14" s="42">
        <f>indirect("data!EQ"&amp;$B$2)</f>
        <v>0.5078125</v>
      </c>
      <c r="I14" s="42">
        <f>indirect("data!ER"&amp;$B$2)</f>
        <v>0.984375</v>
      </c>
      <c r="J14" s="42">
        <f>indirect("data!ES"&amp;$B$2)</f>
        <v>0.9921875</v>
      </c>
      <c r="K14" s="42">
        <f>indirect("data!ET"&amp;$B$2)</f>
        <v>0.25</v>
      </c>
      <c r="L14" s="42">
        <f>indirect("data!EU"&amp;$B$2)</f>
        <v>0</v>
      </c>
      <c r="M14" s="42">
        <f>indirect("data!EV"&amp;$B$2)</f>
        <v>0</v>
      </c>
      <c r="N14" s="42">
        <f>indirect("data!EW"&amp;$B$2)</f>
        <v>0</v>
      </c>
      <c r="O14" s="42">
        <f>indirect("data!EX"&amp;$B$2)</f>
        <v>0</v>
      </c>
      <c r="P14" s="42">
        <f>indirect("data!EY"&amp;$B$2)</f>
        <v>0</v>
      </c>
      <c r="Q14" s="35">
        <v>0.0</v>
      </c>
      <c r="W14">
        <f t="array" ref="W14">max(sum(B13:D15*$S$4:$U$6),0)</f>
        <v>0</v>
      </c>
      <c r="X14">
        <f t="array" ref="X14">max(sum(C13:E15*$S$4:$U$6),0)</f>
        <v>0</v>
      </c>
      <c r="Y14">
        <f t="array" ref="Y14">max(sum(D13:F15*$S$4:$U$6),0)</f>
        <v>0.484375</v>
      </c>
      <c r="Z14">
        <f t="array" ref="Z14">max(sum(E13:G15*$S$4:$U$6),0)</f>
        <v>0.4765625</v>
      </c>
      <c r="AA14">
        <f t="array" ref="AA14">max(sum(F13:H15*$S$4:$U$6),0)</f>
        <v>0.07421875</v>
      </c>
      <c r="AB14">
        <f t="array" ref="AB14">max(sum(G13:I15*$S$4:$U$6),0)</f>
        <v>0</v>
      </c>
      <c r="AC14">
        <f t="array" ref="AC14">max(sum(H13:J15*$S$4:$U$6),0)</f>
        <v>0.1171875</v>
      </c>
      <c r="AD14">
        <f t="array" ref="AD14">max(sum(I13:K15*$S$4:$U$6),0)</f>
        <v>1.51171875</v>
      </c>
      <c r="AE14">
        <f t="array" ref="AE14">max(sum(J13:L15*$S$4:$U$6),0)</f>
        <v>1.9921875</v>
      </c>
      <c r="AF14">
        <f t="array" ref="AF14">max(sum(K13:M15*$S$4:$U$6),0)</f>
        <v>1.0390625</v>
      </c>
      <c r="AG14">
        <f t="array" ref="AG14">max(sum(L13:N15*$S$4:$U$6),0)</f>
        <v>0.046875</v>
      </c>
      <c r="AH14">
        <f t="array" ref="AH14">max(sum(M13:O15*$S$4:$U$6),0)</f>
        <v>0</v>
      </c>
      <c r="AI14">
        <f t="array" ref="AI14">max(sum(N13:P15*$S$4:$U$6),0)</f>
        <v>0</v>
      </c>
      <c r="AJ14">
        <f t="array" ref="AJ14">max(sum(O13:Q15*$S$4:$U$6),0)</f>
        <v>0</v>
      </c>
      <c r="AM14" s="44">
        <f>max(X15:Y16)</f>
        <v>0.9921875</v>
      </c>
      <c r="AN14" s="45"/>
      <c r="AO14" s="44">
        <f>max(Z15:AA16)</f>
        <v>2.45703125</v>
      </c>
      <c r="AP14" s="45"/>
      <c r="AQ14" s="44">
        <f>max(AB15:AC16)</f>
        <v>2.61328125</v>
      </c>
      <c r="AR14" s="45"/>
      <c r="AS14" s="44">
        <f>max(AD15:AE16)</f>
        <v>2.2265625</v>
      </c>
      <c r="AT14" s="45"/>
      <c r="AU14" s="44">
        <f>max(AF15:AG16)</f>
        <v>0.25</v>
      </c>
      <c r="AV14" s="45"/>
      <c r="AW14" s="44">
        <f>max(AH15:AI16)</f>
        <v>0</v>
      </c>
      <c r="AX14" s="45"/>
      <c r="AY14" s="44">
        <f>max(AJ14:AJ15)</f>
        <v>0</v>
      </c>
      <c r="AZ14" s="45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</row>
    <row r="15">
      <c r="B15" s="35">
        <v>0.0</v>
      </c>
      <c r="C15" s="42">
        <f>indirect("data!EZ"&amp;$B$2)</f>
        <v>0</v>
      </c>
      <c r="D15" s="42">
        <f>indirect("data!FA"&amp;$B$2)</f>
        <v>0</v>
      </c>
      <c r="E15" s="42">
        <f>indirect("data!FB"&amp;$B$2)</f>
        <v>0</v>
      </c>
      <c r="F15" s="42">
        <f>indirect("data!FC"&amp;$B$2)</f>
        <v>0.51171875</v>
      </c>
      <c r="G15" s="42">
        <f>indirect("data!FD"&amp;$B$2)</f>
        <v>0.97265625</v>
      </c>
      <c r="H15" s="42">
        <f>indirect("data!FE"&amp;$B$2)</f>
        <v>0.97265625</v>
      </c>
      <c r="I15" s="42">
        <f>indirect("data!FF"&amp;$B$2)</f>
        <v>0.66796875</v>
      </c>
      <c r="J15" s="42">
        <f>indirect("data!FG"&amp;$B$2)</f>
        <v>0</v>
      </c>
      <c r="K15" s="42">
        <f>indirect("data!FH"&amp;$B$2)</f>
        <v>0</v>
      </c>
      <c r="L15" s="42">
        <f>indirect("data!FI"&amp;$B$2)</f>
        <v>0</v>
      </c>
      <c r="M15" s="42">
        <f>indirect("data!FJ"&amp;$B$2)</f>
        <v>0</v>
      </c>
      <c r="N15" s="42">
        <f>indirect("data!FK"&amp;$B$2)</f>
        <v>0</v>
      </c>
      <c r="O15" s="42">
        <f>indirect("data!FL"&amp;$B$2)</f>
        <v>0</v>
      </c>
      <c r="P15" s="42">
        <f>indirect("data!FM"&amp;$B$2)</f>
        <v>0</v>
      </c>
      <c r="Q15" s="35">
        <v>0.0</v>
      </c>
      <c r="W15">
        <f t="array" ref="W15">max(sum(B14:D16*$S$4:$U$6),0)</f>
        <v>0</v>
      </c>
      <c r="X15">
        <f t="array" ref="X15">max(sum(C14:E16*$S$4:$U$6),0)</f>
        <v>0</v>
      </c>
      <c r="Y15">
        <f t="array" ref="Y15">max(sum(D14:F16*$S$4:$U$6),0)</f>
        <v>0.9921875</v>
      </c>
      <c r="Z15">
        <f t="array" ref="Z15">max(sum(E14:G16*$S$4:$U$6),0)</f>
        <v>1.68359375</v>
      </c>
      <c r="AA15">
        <f t="array" ref="AA15">max(sum(F14:H16*$S$4:$U$6),0)</f>
        <v>2.19140625</v>
      </c>
      <c r="AB15">
        <f t="array" ref="AB15">max(sum(G14:I16*$S$4:$U$6),0)</f>
        <v>2.18359375</v>
      </c>
      <c r="AC15">
        <f t="array" ref="AC15">max(sum(H14:J16*$S$4:$U$6),0)</f>
        <v>2.484375</v>
      </c>
      <c r="AD15">
        <f t="array" ref="AD15">max(sum(I14:K16*$S$4:$U$6),0)</f>
        <v>2.2265625</v>
      </c>
      <c r="AE15">
        <f t="array" ref="AE15">max(sum(J14:L16*$S$4:$U$6),0)</f>
        <v>1.2421875</v>
      </c>
      <c r="AF15">
        <f t="array" ref="AF15">max(sum(K14:M16*$S$4:$U$6),0)</f>
        <v>0.25</v>
      </c>
      <c r="AG15">
        <f t="array" ref="AG15">max(sum(L14:N16*$S$4:$U$6),0)</f>
        <v>0</v>
      </c>
      <c r="AH15">
        <f t="array" ref="AH15">max(sum(M14:O16*$S$4:$U$6),0)</f>
        <v>0</v>
      </c>
      <c r="AI15">
        <f t="array" ref="AI15">max(sum(N14:P16*$S$4:$U$6),0)</f>
        <v>0</v>
      </c>
      <c r="AJ15">
        <f t="array" ref="AJ15">max(sum(O14:Q16*$S$4:$U$6),0)</f>
        <v>0</v>
      </c>
      <c r="AM15" s="54"/>
      <c r="AO15" s="54"/>
      <c r="AQ15" s="54"/>
      <c r="AS15" s="54"/>
      <c r="AU15" s="54"/>
      <c r="AW15" s="54"/>
      <c r="AY15" s="54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</row>
    <row r="16">
      <c r="B16" s="35">
        <v>0.0</v>
      </c>
      <c r="C16" s="42">
        <f>indirect("data!FN"&amp;$B$2)</f>
        <v>0</v>
      </c>
      <c r="D16" s="42">
        <f>indirect("data!FO"&amp;$B$2)</f>
        <v>0</v>
      </c>
      <c r="E16" s="42">
        <f>indirect("data!FP"&amp;$B$2)</f>
        <v>0</v>
      </c>
      <c r="F16" s="42">
        <f>indirect("data!FQ"&amp;$B$2)</f>
        <v>0</v>
      </c>
      <c r="G16" s="42">
        <f>indirect("data!FR"&amp;$B$2)</f>
        <v>0</v>
      </c>
      <c r="H16" s="42">
        <f>indirect("data!FS"&amp;$B$2)</f>
        <v>0</v>
      </c>
      <c r="I16" s="42">
        <f>indirect("data!FT"&amp;$B$2)</f>
        <v>0</v>
      </c>
      <c r="J16" s="42">
        <f>indirect("data!FU"&amp;$B$2)</f>
        <v>0</v>
      </c>
      <c r="K16" s="42">
        <f>indirect("data!FV"&amp;$B$2)</f>
        <v>0</v>
      </c>
      <c r="L16" s="42">
        <f>indirect("data!FW"&amp;$B$2)</f>
        <v>0</v>
      </c>
      <c r="M16" s="42">
        <f>indirect("data!FX"&amp;$B$2)</f>
        <v>0</v>
      </c>
      <c r="N16" s="42">
        <f>indirect("data!FY"&amp;$B$2)</f>
        <v>0</v>
      </c>
      <c r="O16" s="42">
        <f>indirect("data!FZ"&amp;$B$2)</f>
        <v>0</v>
      </c>
      <c r="P16" s="42">
        <f>indirect("data!GA"&amp;$B$2)</f>
        <v>0</v>
      </c>
      <c r="Q16" s="35">
        <v>0.0</v>
      </c>
      <c r="W16">
        <f t="array" ref="W16">max(sum(B15:D17*$S$4:$U$6),0)</f>
        <v>0</v>
      </c>
      <c r="X16">
        <f t="array" ref="X16">max(sum(C15:E17*$S$4:$U$6),0)</f>
        <v>0</v>
      </c>
      <c r="Y16">
        <f t="array" ref="Y16">max(sum(D15:F17*$S$4:$U$6),0)</f>
        <v>0.51171875</v>
      </c>
      <c r="Z16">
        <f t="array" ref="Z16">max(sum(E15:G17*$S$4:$U$6),0)</f>
        <v>1.484375</v>
      </c>
      <c r="AA16">
        <f t="array" ref="AA16">max(sum(F15:H17*$S$4:$U$6),0)</f>
        <v>2.45703125</v>
      </c>
      <c r="AB16">
        <f t="array" ref="AB16">max(sum(G15:I17*$S$4:$U$6),0)</f>
        <v>2.61328125</v>
      </c>
      <c r="AC16">
        <f t="array" ref="AC16">max(sum(H15:J17*$S$4:$U$6),0)</f>
        <v>1.640625</v>
      </c>
      <c r="AD16">
        <f t="array" ref="AD16">max(sum(I15:K17*$S$4:$U$6),0)</f>
        <v>0.66796875</v>
      </c>
      <c r="AE16">
        <f t="array" ref="AE16">max(sum(J15:L17*$S$4:$U$6),0)</f>
        <v>0</v>
      </c>
      <c r="AF16">
        <f t="array" ref="AF16">max(sum(K15:M17*$S$4:$U$6),0)</f>
        <v>0</v>
      </c>
      <c r="AG16">
        <f t="array" ref="AG16">max(sum(L15:N17*$S$4:$U$6),0)</f>
        <v>0</v>
      </c>
      <c r="AH16">
        <f t="array" ref="AH16">max(sum(M15:O17*$S$4:$U$6),0)</f>
        <v>0</v>
      </c>
      <c r="AI16">
        <f t="array" ref="AI16">max(sum(N15:P17*$S$4:$U$6),0)</f>
        <v>0</v>
      </c>
      <c r="AJ16">
        <f t="array" ref="AJ16">max(sum(O15:Q17*$S$4:$U$6),0)</f>
        <v>0</v>
      </c>
      <c r="AM16" s="44">
        <f>max(W16:X17)</f>
        <v>0</v>
      </c>
      <c r="AN16" s="45"/>
      <c r="AO16" s="44">
        <f>max(Y17:Z17)</f>
        <v>0</v>
      </c>
      <c r="AP16" s="45"/>
      <c r="AQ16" s="44">
        <f>max(AA17:AB17)</f>
        <v>0</v>
      </c>
      <c r="AR16" s="45"/>
      <c r="AS16" s="44">
        <f>max(AC17:AD17)</f>
        <v>0</v>
      </c>
      <c r="AT16" s="45"/>
      <c r="AU16" s="44">
        <f>max(AE17:AF17)</f>
        <v>0</v>
      </c>
      <c r="AV16" s="45"/>
      <c r="AW16" s="44">
        <f>max(AG17:AH17)</f>
        <v>0</v>
      </c>
      <c r="AX16" s="45"/>
      <c r="AY16" s="44">
        <f>max(AI16:AJ17)</f>
        <v>0</v>
      </c>
      <c r="AZ16" s="45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</row>
    <row r="17">
      <c r="B17" s="35">
        <v>0.0</v>
      </c>
      <c r="C17" s="42">
        <f>indirect("data!GB"&amp;$B$2)</f>
        <v>0</v>
      </c>
      <c r="D17" s="42">
        <f>indirect("data!GC"&amp;$B$2)</f>
        <v>0</v>
      </c>
      <c r="E17" s="42">
        <f>indirect("data!GD"&amp;$B$2)</f>
        <v>0</v>
      </c>
      <c r="F17" s="42">
        <f>indirect("data!GE"&amp;$B$2)</f>
        <v>0</v>
      </c>
      <c r="G17" s="42">
        <f>indirect("data!GF"&amp;$B$2)</f>
        <v>0</v>
      </c>
      <c r="H17" s="42">
        <f>indirect("data!GG"&amp;$B$2)</f>
        <v>0</v>
      </c>
      <c r="I17" s="42">
        <f>indirect("data!GH"&amp;$B$2)</f>
        <v>0</v>
      </c>
      <c r="J17" s="42">
        <f>indirect("data!GI"&amp;$B$2)</f>
        <v>0</v>
      </c>
      <c r="K17" s="42">
        <f>indirect("data!GJ"&amp;$B$2)</f>
        <v>0</v>
      </c>
      <c r="L17" s="42">
        <f>indirect("data!GK"&amp;$B$2)</f>
        <v>0</v>
      </c>
      <c r="M17" s="42">
        <f>indirect("data!GL"&amp;$B$2)</f>
        <v>0</v>
      </c>
      <c r="N17" s="42">
        <f>indirect("data!GM"&amp;$B$2)</f>
        <v>0</v>
      </c>
      <c r="O17" s="42">
        <f>indirect("data!GN"&amp;$B$2)</f>
        <v>0</v>
      </c>
      <c r="P17" s="42">
        <f>indirect("data!GO"&amp;$B$2)</f>
        <v>0</v>
      </c>
      <c r="Q17" s="35">
        <v>0.0</v>
      </c>
      <c r="W17">
        <f t="array" ref="W17">max(sum(B16:D18*$S$4:$U$6),0)</f>
        <v>0</v>
      </c>
      <c r="X17">
        <f t="array" ref="X17">max(sum(C16:E18*$S$4:$U$6),0)</f>
        <v>0</v>
      </c>
      <c r="Y17">
        <f t="array" ref="Y17">max(sum(D16:F18*$S$4:$U$6),0)</f>
        <v>0</v>
      </c>
      <c r="Z17">
        <f t="array" ref="Z17">max(sum(E16:G18*$S$4:$U$6),0)</f>
        <v>0</v>
      </c>
      <c r="AA17">
        <f t="array" ref="AA17">max(sum(F16:H18*$S$4:$U$6),0)</f>
        <v>0</v>
      </c>
      <c r="AB17">
        <f t="array" ref="AB17">max(sum(G16:I18*$S$4:$U$6),0)</f>
        <v>0</v>
      </c>
      <c r="AC17">
        <f t="array" ref="AC17">max(sum(H16:J18*$S$4:$U$6),0)</f>
        <v>0</v>
      </c>
      <c r="AD17">
        <f t="array" ref="AD17">max(sum(I16:K18*$S$4:$U$6),0)</f>
        <v>0</v>
      </c>
      <c r="AE17">
        <f t="array" ref="AE17">max(sum(J16:L18*$S$4:$U$6),0)</f>
        <v>0</v>
      </c>
      <c r="AF17">
        <f t="array" ref="AF17">max(sum(K16:M18*$S$4:$U$6),0)</f>
        <v>0</v>
      </c>
      <c r="AG17">
        <f t="array" ref="AG17">max(sum(L16:N18*$S$4:$U$6),0)</f>
        <v>0</v>
      </c>
      <c r="AH17">
        <f t="array" ref="AH17">max(sum(M16:O18*$S$4:$U$6),0)</f>
        <v>0</v>
      </c>
      <c r="AI17">
        <f t="array" ref="AI17">max(sum(N16:P18*$S$4:$U$6),0)</f>
        <v>0</v>
      </c>
      <c r="AJ17">
        <f t="array" ref="AJ17">max(sum(O16:Q18*$S$4:$U$6),0)</f>
        <v>0</v>
      </c>
      <c r="AM17" s="54"/>
      <c r="AO17" s="54"/>
      <c r="AQ17" s="54"/>
      <c r="AS17" s="54"/>
      <c r="AU17" s="54"/>
      <c r="AW17" s="54"/>
      <c r="AY17" s="54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</row>
    <row r="18">
      <c r="A18" s="41"/>
      <c r="B18" s="35">
        <v>0.0</v>
      </c>
      <c r="C18" s="35">
        <v>0.0</v>
      </c>
      <c r="D18" s="35">
        <v>0.0</v>
      </c>
      <c r="E18" s="35">
        <v>0.0</v>
      </c>
      <c r="F18" s="35">
        <v>0.0</v>
      </c>
      <c r="G18" s="35">
        <v>0.0</v>
      </c>
      <c r="H18" s="35">
        <v>0.0</v>
      </c>
      <c r="I18" s="35">
        <v>0.0</v>
      </c>
      <c r="J18" s="35">
        <v>0.0</v>
      </c>
      <c r="K18" s="35">
        <v>0.0</v>
      </c>
      <c r="L18" s="35">
        <v>0.0</v>
      </c>
      <c r="M18" s="35">
        <v>0.0</v>
      </c>
      <c r="N18" s="35">
        <v>0.0</v>
      </c>
      <c r="O18" s="35">
        <v>0.0</v>
      </c>
      <c r="P18" s="35">
        <v>0.0</v>
      </c>
      <c r="Q18" s="35">
        <v>0.0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>
      <c r="A19" s="65" t="s">
        <v>19</v>
      </c>
      <c r="B19" s="66"/>
      <c r="C19" s="67">
        <f>indirect("data!A"&amp;$B$2)</f>
        <v>2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M19" s="68">
        <f>AM4</f>
        <v>0</v>
      </c>
      <c r="AN19" s="68">
        <f>AO4</f>
        <v>0</v>
      </c>
      <c r="AO19" s="68">
        <f>AQ4</f>
        <v>0</v>
      </c>
      <c r="AP19" s="68">
        <f>AS4</f>
        <v>0</v>
      </c>
      <c r="AQ19" s="68">
        <f>AU4</f>
        <v>0</v>
      </c>
      <c r="AR19" s="68">
        <f>AW4</f>
        <v>0</v>
      </c>
      <c r="AS19" s="68">
        <f>AY4</f>
        <v>0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>
      <c r="B20" s="66"/>
      <c r="Q20" s="66"/>
      <c r="R20" s="66"/>
      <c r="S20" s="66"/>
      <c r="T20" s="66"/>
      <c r="U20" s="69" t="s">
        <v>20</v>
      </c>
      <c r="V20" s="66"/>
      <c r="W20" s="66"/>
      <c r="X20" s="70">
        <f>CP3</f>
        <v>0</v>
      </c>
      <c r="AM20" s="68">
        <f>AM6</f>
        <v>0</v>
      </c>
      <c r="AN20" s="68">
        <f>AO6</f>
        <v>1.74609375</v>
      </c>
      <c r="AO20" s="68">
        <f>AQ6</f>
        <v>2.86328125</v>
      </c>
      <c r="AP20" s="68">
        <f>AS6</f>
        <v>1.875</v>
      </c>
      <c r="AQ20" s="68">
        <f>AU6</f>
        <v>0</v>
      </c>
      <c r="AR20" s="68">
        <f>AW6</f>
        <v>0</v>
      </c>
      <c r="AS20" s="68">
        <f>AY6</f>
        <v>0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>
      <c r="B21" s="66"/>
      <c r="Q21" s="65" t="s">
        <v>21</v>
      </c>
      <c r="W21" s="66"/>
      <c r="AM21" s="68">
        <f>AM8</f>
        <v>0</v>
      </c>
      <c r="AN21" s="68">
        <f>AO8</f>
        <v>1.640625</v>
      </c>
      <c r="AO21" s="68">
        <f>AQ8</f>
        <v>1.640625</v>
      </c>
      <c r="AP21" s="68">
        <f>AS8</f>
        <v>0.15234375</v>
      </c>
      <c r="AQ21" s="68">
        <f>AU8</f>
        <v>0.0625</v>
      </c>
      <c r="AR21" s="68">
        <f>AW8</f>
        <v>0</v>
      </c>
      <c r="AS21" s="68">
        <f>AY8</f>
        <v>0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>
      <c r="B22" s="66"/>
      <c r="W22" s="66"/>
      <c r="AM22" s="68">
        <f>AM10</f>
        <v>0</v>
      </c>
      <c r="AN22" s="68">
        <f>AO10</f>
        <v>0</v>
      </c>
      <c r="AO22" s="68">
        <f>AQ10</f>
        <v>0</v>
      </c>
      <c r="AP22" s="68">
        <f>AS10</f>
        <v>0.12890625</v>
      </c>
      <c r="AQ22" s="68">
        <f>AU10</f>
        <v>2.74609375</v>
      </c>
      <c r="AR22" s="68">
        <f>AW10</f>
        <v>2.7421875</v>
      </c>
      <c r="AS22" s="68">
        <f>AY10</f>
        <v>0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>
      <c r="B23" s="66"/>
      <c r="W23" s="66"/>
      <c r="AM23" s="68">
        <f>AM12</f>
        <v>0.484375</v>
      </c>
      <c r="AN23" s="68">
        <f>AO12</f>
        <v>0.4765625</v>
      </c>
      <c r="AO23" s="68">
        <f>AQ12</f>
        <v>0.79296875</v>
      </c>
      <c r="AP23" s="68">
        <f>AS12</f>
        <v>1.9921875</v>
      </c>
      <c r="AQ23" s="68">
        <f>AU12</f>
        <v>2.60546875</v>
      </c>
      <c r="AR23" s="68">
        <f>AW12</f>
        <v>1.49609375</v>
      </c>
      <c r="AS23" s="68">
        <f>AY12</f>
        <v>0.94140625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>
      <c r="B24" s="66"/>
      <c r="Q24" s="66"/>
      <c r="R24" s="66"/>
      <c r="S24" s="66"/>
      <c r="T24" s="66"/>
      <c r="U24" s="66"/>
      <c r="V24" s="66"/>
      <c r="W24" s="66"/>
      <c r="AM24" s="68">
        <f>AM14</f>
        <v>0.9921875</v>
      </c>
      <c r="AN24" s="68">
        <f>AO14</f>
        <v>2.45703125</v>
      </c>
      <c r="AO24" s="68">
        <f>AQ14</f>
        <v>2.61328125</v>
      </c>
      <c r="AP24" s="68">
        <f>AS14</f>
        <v>2.2265625</v>
      </c>
      <c r="AQ24" s="68">
        <f>AU14</f>
        <v>0.25</v>
      </c>
      <c r="AR24" s="68">
        <f>AW14</f>
        <v>0</v>
      </c>
      <c r="AS24" s="68">
        <f>AY14</f>
        <v>0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>
      <c r="B25" s="66"/>
      <c r="Q25" s="66"/>
      <c r="R25" s="66"/>
      <c r="S25" s="66"/>
      <c r="T25" s="66"/>
      <c r="U25" s="66"/>
      <c r="V25" s="66"/>
      <c r="W25" s="66"/>
      <c r="AM25" s="68">
        <f>AM16</f>
        <v>0</v>
      </c>
      <c r="AN25" s="68">
        <f>AO16</f>
        <v>0</v>
      </c>
      <c r="AO25" s="68">
        <f>AQ16</f>
        <v>0</v>
      </c>
      <c r="AP25" s="68">
        <f>AS16</f>
        <v>0</v>
      </c>
      <c r="AQ25" s="68">
        <f>AU16</f>
        <v>0</v>
      </c>
      <c r="AR25" s="68">
        <f>AW16</f>
        <v>0</v>
      </c>
      <c r="AS25" s="68">
        <f>AY16</f>
        <v>0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>
      <c r="X26" s="71"/>
      <c r="Y26" s="71"/>
      <c r="Z26" s="71"/>
      <c r="AA26" s="71"/>
      <c r="AB26" s="71"/>
      <c r="AC26" s="71"/>
      <c r="AM26" t="str">
        <f>AM11</f>
        <v/>
      </c>
      <c r="AN26" t="str">
        <f>AO11</f>
        <v/>
      </c>
      <c r="AO26" t="str">
        <f>AQ11</f>
        <v/>
      </c>
      <c r="AP26" t="str">
        <f>AS11</f>
        <v/>
      </c>
      <c r="AQ26" t="str">
        <f>AU11</f>
        <v/>
      </c>
      <c r="AR26" t="str">
        <f>AW11</f>
        <v/>
      </c>
      <c r="AS26" t="str">
        <f>AY11</f>
        <v/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</sheetData>
  <mergeCells count="77">
    <mergeCell ref="CN1:CU1"/>
    <mergeCell ref="W2:AJ2"/>
    <mergeCell ref="AM2:AZ2"/>
    <mergeCell ref="BG2:BL2"/>
    <mergeCell ref="CE2:CG2"/>
    <mergeCell ref="CI2:CM2"/>
    <mergeCell ref="CO2:CS2"/>
    <mergeCell ref="BO3:BP3"/>
    <mergeCell ref="BO4:BP5"/>
    <mergeCell ref="BQ4:BR5"/>
    <mergeCell ref="BS4:BT5"/>
    <mergeCell ref="AM6:AN7"/>
    <mergeCell ref="AO6:AP7"/>
    <mergeCell ref="AQ6:AR7"/>
    <mergeCell ref="AS6:AT7"/>
    <mergeCell ref="AU6:AV7"/>
    <mergeCell ref="AW6:AX7"/>
    <mergeCell ref="BQ3:BR3"/>
    <mergeCell ref="BO6:BP7"/>
    <mergeCell ref="AM4:AN5"/>
    <mergeCell ref="AO4:AP5"/>
    <mergeCell ref="AQ4:AR5"/>
    <mergeCell ref="AS4:AT5"/>
    <mergeCell ref="AU4:AV5"/>
    <mergeCell ref="AW4:AX5"/>
    <mergeCell ref="AY4:AZ5"/>
    <mergeCell ref="BQ6:BR7"/>
    <mergeCell ref="BS6:BT7"/>
    <mergeCell ref="AM8:AN9"/>
    <mergeCell ref="AO8:AP9"/>
    <mergeCell ref="AQ8:AR9"/>
    <mergeCell ref="AS8:AT9"/>
    <mergeCell ref="AU8:AV9"/>
    <mergeCell ref="AW8:AX9"/>
    <mergeCell ref="BQ8:BR9"/>
    <mergeCell ref="BS8:BT9"/>
    <mergeCell ref="AM10:AN11"/>
    <mergeCell ref="AO10:AP11"/>
    <mergeCell ref="BO2:BT2"/>
    <mergeCell ref="BS3:BT3"/>
    <mergeCell ref="CE3:CG6"/>
    <mergeCell ref="CJ3:CL6"/>
    <mergeCell ref="CP3:CR6"/>
    <mergeCell ref="A4:A17"/>
    <mergeCell ref="AY6:AZ7"/>
    <mergeCell ref="AM16:AN17"/>
    <mergeCell ref="A19:A25"/>
    <mergeCell ref="C19:P25"/>
    <mergeCell ref="X20:AG25"/>
    <mergeCell ref="Q21:V23"/>
    <mergeCell ref="AY14:AZ15"/>
    <mergeCell ref="AO16:AP17"/>
    <mergeCell ref="AQ16:AR17"/>
    <mergeCell ref="AS16:AT17"/>
    <mergeCell ref="AU16:AV17"/>
    <mergeCell ref="AW16:AX17"/>
    <mergeCell ref="AY16:AZ17"/>
    <mergeCell ref="AY8:AZ9"/>
    <mergeCell ref="BO8:BP9"/>
    <mergeCell ref="AQ10:AR11"/>
    <mergeCell ref="AS10:AT11"/>
    <mergeCell ref="AU10:AV11"/>
    <mergeCell ref="AW10:AX11"/>
    <mergeCell ref="AY10:AZ11"/>
    <mergeCell ref="AM12:AN13"/>
    <mergeCell ref="AO12:AP13"/>
    <mergeCell ref="AQ12:AR13"/>
    <mergeCell ref="AS12:AT13"/>
    <mergeCell ref="AU12:AV13"/>
    <mergeCell ref="AW12:AX13"/>
    <mergeCell ref="AY12:AZ13"/>
    <mergeCell ref="AM14:AN15"/>
    <mergeCell ref="AO14:AP15"/>
    <mergeCell ref="AQ14:AR15"/>
    <mergeCell ref="AS14:AT15"/>
    <mergeCell ref="AU14:AV15"/>
    <mergeCell ref="AW14:AX15"/>
  </mergeCells>
  <conditionalFormatting sqref="B3:Q18">
    <cfRule type="colorScale" priority="1">
      <colorScale>
        <cfvo type="min"/>
        <cfvo type="max"/>
        <color rgb="FFFFFFFF"/>
        <color rgb="FF000000"/>
      </colorScale>
    </cfRule>
  </conditionalFormatting>
  <conditionalFormatting sqref="W4:AJ17">
    <cfRule type="colorScale" priority="2">
      <colorScale>
        <cfvo type="min"/>
        <cfvo type="max"/>
        <color rgb="FFFFFFFF"/>
        <color rgb="FF000000"/>
      </colorScale>
    </cfRule>
  </conditionalFormatting>
  <conditionalFormatting sqref="S4:U6 BC4:BE6">
    <cfRule type="colorScale" priority="3">
      <colorScale>
        <cfvo type="min"/>
        <cfvo type="max"/>
        <color rgb="FFFFFFFF"/>
        <color rgb="FF000000"/>
      </colorScale>
    </cfRule>
  </conditionalFormatting>
  <conditionalFormatting sqref="AM4:BX17">
    <cfRule type="colorScale" priority="4">
      <colorScale>
        <cfvo type="min"/>
        <cfvo type="max"/>
        <color rgb="FFFFFFFF"/>
        <color rgb="FF000000"/>
      </colorScale>
    </cfRule>
  </conditionalFormatting>
  <conditionalFormatting sqref="B3:Q18">
    <cfRule type="colorScale" priority="5">
      <colorScale>
        <cfvo type="min"/>
        <cfvo type="max"/>
        <color rgb="FFFFFFFF"/>
        <color rgb="FF0000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13"/>
    <col customWidth="1" min="2" max="36" width="3.38"/>
    <col customWidth="1" min="37" max="37" width="38.13"/>
    <col customWidth="1" min="38" max="51" width="3.38"/>
    <col customWidth="1" min="52" max="76" width="2.75"/>
    <col customWidth="1" min="77" max="77" width="3.38"/>
    <col customWidth="1" min="78" max="78" width="4.25"/>
    <col customWidth="1" min="79" max="81" width="3.38"/>
    <col customWidth="1" min="82" max="82" width="4.75"/>
    <col customWidth="1" min="83" max="356" width="3.38"/>
  </cols>
  <sheetData>
    <row r="1" ht="141.0" hidden="1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Z1" s="26"/>
      <c r="CA1" s="25"/>
      <c r="CB1" s="25"/>
      <c r="CC1" s="25"/>
      <c r="CD1" s="25"/>
      <c r="CE1" s="25"/>
      <c r="CI1" s="27" t="s">
        <v>4</v>
      </c>
      <c r="CN1" s="28"/>
    </row>
    <row r="2">
      <c r="A2" s="29" t="s">
        <v>22</v>
      </c>
      <c r="B2" s="30">
        <v>29.0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S2" s="31"/>
      <c r="T2" s="32" t="s">
        <v>6</v>
      </c>
      <c r="U2" s="31"/>
      <c r="W2" s="25" t="s">
        <v>7</v>
      </c>
      <c r="AM2" s="25" t="s">
        <v>8</v>
      </c>
      <c r="BA2" s="25"/>
      <c r="BB2" s="25"/>
      <c r="BC2" s="31"/>
      <c r="BD2" s="32" t="s">
        <v>9</v>
      </c>
      <c r="BE2" s="31"/>
      <c r="BF2" s="25"/>
      <c r="BG2" s="25" t="s">
        <v>10</v>
      </c>
      <c r="BM2" s="25"/>
      <c r="BN2" s="25"/>
      <c r="BO2" s="25" t="s">
        <v>11</v>
      </c>
      <c r="BU2" s="25"/>
      <c r="BV2" s="25"/>
      <c r="BW2" s="25" t="s">
        <v>12</v>
      </c>
      <c r="BX2" s="25"/>
      <c r="BY2" s="33"/>
      <c r="BZ2" s="32" t="s">
        <v>13</v>
      </c>
      <c r="CA2" s="25"/>
      <c r="CC2" s="25" t="s">
        <v>14</v>
      </c>
      <c r="CD2" s="25"/>
      <c r="CE2" s="25" t="s">
        <v>23</v>
      </c>
      <c r="CI2" s="25" t="s">
        <v>16</v>
      </c>
      <c r="CO2" s="34" t="s">
        <v>17</v>
      </c>
    </row>
    <row r="3">
      <c r="C3" s="3">
        <v>1.0</v>
      </c>
      <c r="D3" s="3">
        <v>2.0</v>
      </c>
      <c r="E3" s="3">
        <v>3.0</v>
      </c>
      <c r="F3" s="3">
        <v>4.0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  <c r="M3" s="3">
        <v>11.0</v>
      </c>
      <c r="N3" s="3">
        <v>12.0</v>
      </c>
      <c r="O3" s="3">
        <v>13.0</v>
      </c>
      <c r="P3" s="3">
        <v>14.0</v>
      </c>
      <c r="W3" s="3">
        <v>1.0</v>
      </c>
      <c r="X3" s="3">
        <v>2.0</v>
      </c>
      <c r="Y3" s="3">
        <v>3.0</v>
      </c>
      <c r="Z3" s="3">
        <v>4.0</v>
      </c>
      <c r="AA3" s="3">
        <v>5.0</v>
      </c>
      <c r="AB3" s="3">
        <v>6.0</v>
      </c>
      <c r="AC3" s="3">
        <v>7.0</v>
      </c>
      <c r="AD3" s="3">
        <v>8.0</v>
      </c>
      <c r="AE3" s="3">
        <v>9.0</v>
      </c>
      <c r="AF3" s="3">
        <v>10.0</v>
      </c>
      <c r="AG3" s="3">
        <v>11.0</v>
      </c>
      <c r="AH3" s="3">
        <v>12.0</v>
      </c>
      <c r="AI3" s="3">
        <v>13.0</v>
      </c>
      <c r="AJ3" s="3">
        <v>14.0</v>
      </c>
      <c r="AM3" s="3">
        <v>1.0</v>
      </c>
      <c r="AN3" s="3">
        <v>2.0</v>
      </c>
      <c r="AO3" s="3">
        <v>3.0</v>
      </c>
      <c r="AP3" s="3">
        <v>4.0</v>
      </c>
      <c r="AQ3" s="3">
        <v>5.0</v>
      </c>
      <c r="AR3" s="3">
        <v>6.0</v>
      </c>
      <c r="AS3" s="3">
        <v>7.0</v>
      </c>
      <c r="AT3" s="3">
        <v>8.0</v>
      </c>
      <c r="AU3" s="3">
        <v>9.0</v>
      </c>
      <c r="AV3" s="3">
        <v>10.0</v>
      </c>
      <c r="AW3" s="3">
        <v>11.0</v>
      </c>
      <c r="AX3" s="3">
        <v>12.0</v>
      </c>
      <c r="AY3" s="3">
        <v>13.0</v>
      </c>
      <c r="AZ3" s="3">
        <v>14.0</v>
      </c>
      <c r="BA3" s="3"/>
      <c r="BB3" s="3"/>
      <c r="BF3" s="3"/>
      <c r="BG3" s="3">
        <v>1.0</v>
      </c>
      <c r="BH3" s="3">
        <v>2.0</v>
      </c>
      <c r="BI3" s="3">
        <v>3.0</v>
      </c>
      <c r="BJ3" s="3">
        <v>4.0</v>
      </c>
      <c r="BK3" s="3">
        <v>5.0</v>
      </c>
      <c r="BL3" s="3"/>
      <c r="BM3" s="3"/>
      <c r="BN3" s="3"/>
      <c r="BO3" s="3">
        <v>1.0</v>
      </c>
      <c r="BQ3" s="3">
        <v>2.0</v>
      </c>
      <c r="BS3" s="3">
        <v>3.0</v>
      </c>
      <c r="BU3" s="3"/>
      <c r="BV3" s="3"/>
      <c r="BW3" s="36">
        <v>1.0</v>
      </c>
      <c r="BX3" s="3"/>
      <c r="BZ3" s="36">
        <v>-0.0020000000000000005</v>
      </c>
      <c r="CC3" s="36">
        <f>BZ3*$BW$3</f>
        <v>-0.002</v>
      </c>
      <c r="CE3" s="37">
        <f>sum(CC3:CC12)</f>
        <v>-0.002</v>
      </c>
      <c r="CJ3" s="38">
        <f>1/(1+exp(-CE3))</f>
        <v>0.4995000002</v>
      </c>
      <c r="CM3" s="39"/>
      <c r="CP3" s="40">
        <f>round(CJ3,0)</f>
        <v>0</v>
      </c>
    </row>
    <row r="4">
      <c r="A4" s="41" t="s">
        <v>18</v>
      </c>
      <c r="B4" s="3">
        <v>1.0</v>
      </c>
      <c r="C4" s="42">
        <f>indirect("data!B"&amp;$B$2)</f>
        <v>0</v>
      </c>
      <c r="D4" s="42">
        <f>indirect("data!C"&amp;$B$2)</f>
        <v>0</v>
      </c>
      <c r="E4" s="42">
        <f>indirect("data!D"&amp;$B$2)</f>
        <v>0</v>
      </c>
      <c r="F4" s="42">
        <f>indirect("data!E"&amp;$B$2)</f>
        <v>0</v>
      </c>
      <c r="G4" s="42">
        <f>indirect("data!F"&amp;$B$2)</f>
        <v>0</v>
      </c>
      <c r="H4" s="42">
        <f>indirect("data!G"&amp;$B$2)</f>
        <v>0</v>
      </c>
      <c r="I4" s="42">
        <f>indirect("data!H"&amp;$B$2)</f>
        <v>0</v>
      </c>
      <c r="J4" s="42">
        <f>indirect("data!I"&amp;$B$2)</f>
        <v>0</v>
      </c>
      <c r="K4" s="42">
        <f>indirect("data!J"&amp;$B$2)</f>
        <v>0</v>
      </c>
      <c r="L4" s="42">
        <f>indirect("data!K"&amp;$B$2)</f>
        <v>0</v>
      </c>
      <c r="M4" s="42">
        <f>indirect("data!L"&amp;$B$2)</f>
        <v>0</v>
      </c>
      <c r="N4" s="42">
        <f>indirect("data!M"&amp;$B$2)</f>
        <v>0</v>
      </c>
      <c r="O4" s="42">
        <f>indirect("data!N"&amp;$B$2)</f>
        <v>0</v>
      </c>
      <c r="P4" s="42">
        <f>indirect("data!O"&amp;$B$2)</f>
        <v>0</v>
      </c>
      <c r="S4" s="43">
        <v>1.0</v>
      </c>
      <c r="T4" s="43">
        <v>1.0</v>
      </c>
      <c r="U4" s="43">
        <v>1.0</v>
      </c>
      <c r="W4">
        <f t="array" ref="W4">max(sum(C4:E6*$S$4:$U$6),0)</f>
        <v>0</v>
      </c>
      <c r="X4">
        <f t="array" ref="X4">max(sum(E4:G6*$S$4:$U$6),0)</f>
        <v>0</v>
      </c>
      <c r="Y4">
        <f t="array" ref="Y4">max(sum(G4:I6*$S$4:$U$6),0)</f>
        <v>0</v>
      </c>
      <c r="Z4">
        <f t="array" ref="Z4">max(sum(I4:K6*$S$4:$U$6),0)</f>
        <v>0</v>
      </c>
      <c r="AA4">
        <f t="array" ref="AA4">max(sum(K4:M6*$S$4:$U$6),0)</f>
        <v>0</v>
      </c>
      <c r="AB4">
        <f t="array" ref="AB4">max(sum(M4:O6*$S$4:$U$6),0)</f>
        <v>0</v>
      </c>
      <c r="AC4">
        <f t="array" ref="AC4">max(sum(O4:Q6*$S$4:$U$6),0)</f>
        <v>0</v>
      </c>
      <c r="AM4" s="44">
        <f>max(W4:X5)</f>
        <v>0</v>
      </c>
      <c r="AN4" s="45"/>
      <c r="AO4" s="44">
        <f>max(X4:Z5)</f>
        <v>1.56640625</v>
      </c>
      <c r="AP4" s="45"/>
      <c r="AQ4" s="44">
        <f>max(Y4:AB5)</f>
        <v>1.56640625</v>
      </c>
      <c r="AR4" s="45"/>
      <c r="AS4" s="44">
        <f>max(Z4:AD5)</f>
        <v>1.56640625</v>
      </c>
      <c r="AT4" s="45"/>
      <c r="AU4" s="44">
        <f>max(AA4:AF5)</f>
        <v>0</v>
      </c>
      <c r="AV4" s="45"/>
      <c r="AW4" s="44">
        <f>max(AB4:AH5)</f>
        <v>0</v>
      </c>
      <c r="AX4" s="45"/>
      <c r="AY4" s="44">
        <f>max(AC4:AJ5)</f>
        <v>0</v>
      </c>
      <c r="AZ4" s="45"/>
      <c r="BA4" s="46"/>
      <c r="BB4" s="46"/>
      <c r="BC4" s="47"/>
      <c r="BD4" s="45"/>
      <c r="BE4" s="48"/>
      <c r="BF4" s="46"/>
      <c r="BG4" s="44"/>
      <c r="BH4" s="49"/>
      <c r="BI4" s="49"/>
      <c r="BJ4" s="49"/>
      <c r="BK4" s="50"/>
      <c r="BL4" s="46"/>
      <c r="BM4" s="46"/>
      <c r="BN4" s="46"/>
      <c r="BO4" s="44"/>
      <c r="BP4" s="45"/>
      <c r="BQ4" s="49"/>
      <c r="BR4" s="45"/>
      <c r="BS4" s="49"/>
      <c r="BT4" s="48"/>
      <c r="BU4" s="46"/>
      <c r="BV4" s="46"/>
      <c r="BW4" s="46" t="str">
        <f>BO4</f>
        <v/>
      </c>
      <c r="BX4" s="46"/>
      <c r="BZ4" s="51">
        <v>0.0201282086324798</v>
      </c>
      <c r="CC4">
        <f t="shared" ref="CC4:CC12" si="1">BZ4*$BW4</f>
        <v>0</v>
      </c>
      <c r="CI4" s="52"/>
      <c r="CM4" s="53"/>
    </row>
    <row r="5">
      <c r="B5" s="3">
        <v>2.0</v>
      </c>
      <c r="C5" s="42">
        <f>indirect("data!P"&amp;$B$2)</f>
        <v>0</v>
      </c>
      <c r="D5" s="42">
        <f>indirect("data!Q"&amp;$B$2)</f>
        <v>0</v>
      </c>
      <c r="E5" s="42">
        <f>indirect("data!R"&amp;$B$2)</f>
        <v>0</v>
      </c>
      <c r="F5" s="42">
        <f>indirect("data!S"&amp;$B$2)</f>
        <v>0</v>
      </c>
      <c r="G5" s="42">
        <f>indirect("data!T"&amp;$B$2)</f>
        <v>0</v>
      </c>
      <c r="H5" s="42">
        <f>indirect("data!U"&amp;$B$2)</f>
        <v>0</v>
      </c>
      <c r="I5" s="42">
        <f>indirect("data!V"&amp;$B$2)</f>
        <v>0</v>
      </c>
      <c r="J5" s="42">
        <f>indirect("data!W"&amp;$B$2)</f>
        <v>0</v>
      </c>
      <c r="K5" s="42">
        <f>indirect("data!X"&amp;$B$2)</f>
        <v>0</v>
      </c>
      <c r="L5" s="42">
        <f>indirect("data!Y"&amp;$B$2)</f>
        <v>0</v>
      </c>
      <c r="M5" s="42">
        <f>indirect("data!Z"&amp;$B$2)</f>
        <v>0</v>
      </c>
      <c r="N5" s="42">
        <f>indirect("data!AA"&amp;$B$2)</f>
        <v>0</v>
      </c>
      <c r="O5" s="42">
        <f>indirect("data!AB"&amp;$B$2)</f>
        <v>0</v>
      </c>
      <c r="P5" s="42">
        <f>indirect("data!AC"&amp;$B$2)</f>
        <v>0</v>
      </c>
      <c r="S5" s="43">
        <v>0.0</v>
      </c>
      <c r="T5" s="43">
        <v>0.0</v>
      </c>
      <c r="U5" s="43">
        <v>0.0</v>
      </c>
      <c r="W5">
        <f t="array" ref="W5">max(sum(C6:E8*$S$4:$U$6),0)</f>
        <v>0</v>
      </c>
      <c r="X5">
        <f t="array" ref="X5">max(sum(E6:G8*$S$4:$U$6),0)</f>
        <v>0</v>
      </c>
      <c r="Y5">
        <f t="array" ref="Y5">max(sum(G6:I8*$S$4:$U$6),0)</f>
        <v>0</v>
      </c>
      <c r="Z5">
        <f t="array" ref="Z5">max(sum(I6:K8*$S$4:$U$6),0)</f>
        <v>1.56640625</v>
      </c>
      <c r="AA5">
        <f t="array" ref="AA5">max(sum(K6:M8*$S$4:$U$6),0)</f>
        <v>0</v>
      </c>
      <c r="AB5">
        <f t="array" ref="AB5">max(sum(M6:O8*$S$4:$U$6),0)</f>
        <v>0</v>
      </c>
      <c r="AC5">
        <f t="array" ref="AC5">max(sum(O6:Q8*$S$4:$U$6),0)</f>
        <v>0</v>
      </c>
      <c r="AM5" s="54"/>
      <c r="AO5" s="54"/>
      <c r="AQ5" s="54"/>
      <c r="AS5" s="54"/>
      <c r="AU5" s="54"/>
      <c r="AW5" s="54"/>
      <c r="AY5" s="54"/>
      <c r="BA5" s="46"/>
      <c r="BB5" s="46"/>
      <c r="BC5" s="54"/>
      <c r="BE5" s="55"/>
      <c r="BF5" s="46"/>
      <c r="BG5" s="56"/>
      <c r="BH5" s="46"/>
      <c r="BI5" s="46"/>
      <c r="BJ5" s="46"/>
      <c r="BK5" s="57"/>
      <c r="BL5" s="46"/>
      <c r="BM5" s="46"/>
      <c r="BN5" s="46"/>
      <c r="BO5" s="54"/>
      <c r="BT5" s="55"/>
      <c r="BU5" s="46"/>
      <c r="BV5" s="46"/>
      <c r="BW5" s="46" t="str">
        <f>BQ4</f>
        <v/>
      </c>
      <c r="BX5" s="46"/>
      <c r="BZ5" s="51">
        <v>0.02601485471598164</v>
      </c>
      <c r="CC5">
        <f t="shared" si="1"/>
        <v>0</v>
      </c>
      <c r="CM5" s="39"/>
    </row>
    <row r="6">
      <c r="B6" s="3">
        <v>3.0</v>
      </c>
      <c r="C6" s="42">
        <f>indirect("data!AD"&amp;$B$2)</f>
        <v>0</v>
      </c>
      <c r="D6" s="42">
        <f>indirect("data!AE"&amp;$B$2)</f>
        <v>0</v>
      </c>
      <c r="E6" s="42">
        <f>indirect("data!AF"&amp;$B$2)</f>
        <v>0</v>
      </c>
      <c r="F6" s="42">
        <f>indirect("data!AG"&amp;$B$2)</f>
        <v>0</v>
      </c>
      <c r="G6" s="42">
        <f>indirect("data!AH"&amp;$B$2)</f>
        <v>0</v>
      </c>
      <c r="H6" s="42">
        <f>indirect("data!AI"&amp;$B$2)</f>
        <v>0.36328125</v>
      </c>
      <c r="I6" s="42">
        <f>indirect("data!AJ"&amp;$B$2)</f>
        <v>0.82421875</v>
      </c>
      <c r="J6" s="42">
        <f>indirect("data!AK"&amp;$B$2)</f>
        <v>0.9765625</v>
      </c>
      <c r="K6" s="42">
        <f>indirect("data!AL"&amp;$B$2)</f>
        <v>0.7578125</v>
      </c>
      <c r="L6" s="42">
        <f>indirect("data!AM"&amp;$B$2)</f>
        <v>0</v>
      </c>
      <c r="M6" s="42">
        <f>indirect("data!AN"&amp;$B$2)</f>
        <v>0</v>
      </c>
      <c r="N6" s="42">
        <f>indirect("data!AO"&amp;$B$2)</f>
        <v>0</v>
      </c>
      <c r="O6" s="42">
        <f>indirect("data!AP"&amp;$B$2)</f>
        <v>0</v>
      </c>
      <c r="P6" s="42">
        <f>indirect("data!AQ"&amp;$B$2)</f>
        <v>0</v>
      </c>
      <c r="S6" s="43">
        <v>-1.0</v>
      </c>
      <c r="T6" s="43">
        <v>-1.0</v>
      </c>
      <c r="U6" s="43">
        <v>-1.0</v>
      </c>
      <c r="W6">
        <f t="array" ref="W6">max(sum(C8:E10*$S$4:$U$6),0)</f>
        <v>0</v>
      </c>
      <c r="X6">
        <f t="array" ref="X6">max(sum(E8:G10*$S$4:$U$6),0)</f>
        <v>0.98828125</v>
      </c>
      <c r="Y6">
        <f t="array" ref="Y6">max(sum(G8:I10*$S$4:$U$6),0)</f>
        <v>1.640625</v>
      </c>
      <c r="Z6">
        <f t="array" ref="Z6">max(sum(I8:K10*$S$4:$U$6),0)</f>
        <v>0.15234375</v>
      </c>
      <c r="AA6">
        <f t="array" ref="AA6">max(sum(K8:M10*$S$4:$U$6),0)</f>
        <v>0.0625</v>
      </c>
      <c r="AB6">
        <f t="array" ref="AB6">max(sum(M8:O10*$S$4:$U$6),0)</f>
        <v>0</v>
      </c>
      <c r="AC6">
        <f t="array" ref="AC6">max(sum(O8:Q10*$S$4:$U$6),0)</f>
        <v>0</v>
      </c>
      <c r="AM6" s="44">
        <f>max(W5:X7)</f>
        <v>0.98828125</v>
      </c>
      <c r="AN6" s="45"/>
      <c r="AO6" s="44">
        <f>max(X5:Z7)</f>
        <v>1.640625</v>
      </c>
      <c r="AP6" s="45"/>
      <c r="AQ6" s="44">
        <f>max(Y5:AB7)</f>
        <v>1.640625</v>
      </c>
      <c r="AR6" s="45"/>
      <c r="AS6" s="44">
        <f>max(Z6:AD7)</f>
        <v>0.15234375</v>
      </c>
      <c r="AT6" s="45"/>
      <c r="AU6" s="44">
        <f>max(AA6:AF7)</f>
        <v>0.0625</v>
      </c>
      <c r="AV6" s="45"/>
      <c r="AW6" s="44">
        <f>max(AB6:AH7)</f>
        <v>0</v>
      </c>
      <c r="AX6" s="45"/>
      <c r="AY6" s="44">
        <f>max(AC6:AJ7)</f>
        <v>0</v>
      </c>
      <c r="AZ6" s="45"/>
      <c r="BA6" s="46"/>
      <c r="BB6" s="46"/>
      <c r="BC6" s="58"/>
      <c r="BD6" s="59"/>
      <c r="BE6" s="60"/>
      <c r="BF6" s="46"/>
      <c r="BG6" s="56"/>
      <c r="BH6" s="46"/>
      <c r="BI6" s="46"/>
      <c r="BJ6" s="46"/>
      <c r="BK6" s="57"/>
      <c r="BL6" s="46"/>
      <c r="BM6" s="46"/>
      <c r="BN6" s="46"/>
      <c r="BO6" s="56"/>
      <c r="BQ6" s="46"/>
      <c r="BS6" s="46"/>
      <c r="BT6" s="55"/>
      <c r="BU6" s="46"/>
      <c r="BV6" s="46"/>
      <c r="BW6" s="46" t="str">
        <f>BS4</f>
        <v/>
      </c>
      <c r="BX6" s="46"/>
      <c r="BZ6" s="51">
        <v>0.024838227495804277</v>
      </c>
      <c r="CC6">
        <f t="shared" si="1"/>
        <v>0</v>
      </c>
    </row>
    <row r="7">
      <c r="B7" s="3">
        <v>4.0</v>
      </c>
      <c r="C7" s="42">
        <f>indirect("data!AR"&amp;$B$2)</f>
        <v>0</v>
      </c>
      <c r="D7" s="42">
        <f>indirect("data!AS"&amp;$B$2)</f>
        <v>0</v>
      </c>
      <c r="E7" s="42">
        <f>indirect("data!AT"&amp;$B$2)</f>
        <v>0</v>
      </c>
      <c r="F7" s="42">
        <f>indirect("data!AU"&amp;$B$2)</f>
        <v>0</v>
      </c>
      <c r="G7" s="42">
        <f>indirect("data!AV"&amp;$B$2)</f>
        <v>0.796875</v>
      </c>
      <c r="H7" s="42">
        <f>indirect("data!AW"&amp;$B$2)</f>
        <v>0.98828125</v>
      </c>
      <c r="I7" s="42">
        <f>indirect("data!AX"&amp;$B$2)</f>
        <v>0.92578125</v>
      </c>
      <c r="J7" s="42">
        <f>indirect("data!AY"&amp;$B$2)</f>
        <v>0.94921875</v>
      </c>
      <c r="K7" s="42">
        <f>indirect("data!AZ"&amp;$B$2)</f>
        <v>0.9921875</v>
      </c>
      <c r="L7" s="42">
        <f>indirect("data!BA"&amp;$B$2)</f>
        <v>0.4921875</v>
      </c>
      <c r="M7" s="42">
        <f>indirect("data!BB"&amp;$B$2)</f>
        <v>0</v>
      </c>
      <c r="N7" s="42">
        <f>indirect("data!BC"&amp;$B$2)</f>
        <v>0</v>
      </c>
      <c r="O7" s="42">
        <f>indirect("data!BD"&amp;$B$2)</f>
        <v>0</v>
      </c>
      <c r="P7" s="42">
        <f>indirect("data!BE"&amp;$B$2)</f>
        <v>0</v>
      </c>
      <c r="W7">
        <f t="array" ref="W7">max(sum(C10:E12*$S$4:$U$6),0)</f>
        <v>0</v>
      </c>
      <c r="X7">
        <f t="array" ref="X7">max(sum(E10:G12*$S$4:$U$6),0)</f>
        <v>0</v>
      </c>
      <c r="Y7">
        <f t="array" ref="Y7">max(sum(G10:I12*$S$4:$U$6),0)</f>
        <v>0</v>
      </c>
      <c r="Z7">
        <f t="array" ref="Z7">max(sum(I10:K12*$S$4:$U$6),0)</f>
        <v>0</v>
      </c>
      <c r="AA7">
        <f t="array" ref="AA7">max(sum(K10:M12*$S$4:$U$6),0)</f>
        <v>0</v>
      </c>
      <c r="AB7">
        <f t="array" ref="AB7">max(sum(M10:O12*$S$4:$U$6),0)</f>
        <v>0</v>
      </c>
      <c r="AC7">
        <f t="array" ref="AC7">max(sum(O10:Q12*$S$4:$U$6),0)</f>
        <v>0</v>
      </c>
      <c r="AM7" s="54"/>
      <c r="AO7" s="54"/>
      <c r="AQ7" s="54"/>
      <c r="AS7" s="54"/>
      <c r="AU7" s="54"/>
      <c r="AW7" s="54"/>
      <c r="AY7" s="54"/>
      <c r="BA7" s="46"/>
      <c r="BB7" s="46"/>
      <c r="BC7" s="46"/>
      <c r="BD7" s="46"/>
      <c r="BE7" s="46"/>
      <c r="BF7" s="46"/>
      <c r="BG7" s="56"/>
      <c r="BH7" s="46"/>
      <c r="BI7" s="46"/>
      <c r="BJ7" s="46"/>
      <c r="BK7" s="57"/>
      <c r="BL7" s="46"/>
      <c r="BM7" s="46"/>
      <c r="BN7" s="46"/>
      <c r="BO7" s="54"/>
      <c r="BT7" s="55"/>
      <c r="BU7" s="46"/>
      <c r="BV7" s="46"/>
      <c r="BW7" s="46" t="str">
        <f>BO6</f>
        <v/>
      </c>
      <c r="BX7" s="46"/>
      <c r="BZ7" s="51">
        <v>0.0208899325981875</v>
      </c>
      <c r="CC7">
        <f t="shared" si="1"/>
        <v>0</v>
      </c>
      <c r="CK7" s="61"/>
    </row>
    <row r="8">
      <c r="B8" s="3">
        <v>5.0</v>
      </c>
      <c r="C8" s="42">
        <f>indirect("data!BF"&amp;$B$2)</f>
        <v>0</v>
      </c>
      <c r="D8" s="42">
        <f>indirect("data!BG"&amp;$B$2)</f>
        <v>0</v>
      </c>
      <c r="E8" s="42">
        <f>indirect("data!BH"&amp;$B$2)</f>
        <v>0</v>
      </c>
      <c r="F8" s="42">
        <f>indirect("data!BI"&amp;$B$2)</f>
        <v>0</v>
      </c>
      <c r="G8" s="42">
        <f>indirect("data!BJ"&amp;$B$2)</f>
        <v>0.98828125</v>
      </c>
      <c r="H8" s="42">
        <f>indirect("data!BK"&amp;$B$2)</f>
        <v>0.65234375</v>
      </c>
      <c r="I8" s="42">
        <f>indirect("data!BL"&amp;$B$2)</f>
        <v>0</v>
      </c>
      <c r="J8" s="42">
        <f>indirect("data!BM"&amp;$B$2)</f>
        <v>0</v>
      </c>
      <c r="K8" s="42">
        <f>indirect("data!BN"&amp;$B$2)</f>
        <v>0.9921875</v>
      </c>
      <c r="L8" s="42">
        <f>indirect("data!BO"&amp;$B$2)</f>
        <v>0.90234375</v>
      </c>
      <c r="M8" s="42">
        <f>indirect("data!BP"&amp;$B$2)</f>
        <v>0</v>
      </c>
      <c r="N8" s="42">
        <f>indirect("data!BQ"&amp;$B$2)</f>
        <v>0</v>
      </c>
      <c r="O8" s="42">
        <f>indirect("data!BR"&amp;$B$2)</f>
        <v>0</v>
      </c>
      <c r="P8" s="42">
        <f>indirect("data!BS"&amp;$B$2)</f>
        <v>0</v>
      </c>
      <c r="W8">
        <f t="array" ref="W8">max(sum(C12:E14*$S$4:$U$6),0)</f>
        <v>0</v>
      </c>
      <c r="X8">
        <f t="array" ref="X8">max(sum(E12:G14*$S$4:$U$6),0)</f>
        <v>0</v>
      </c>
      <c r="Y8">
        <f t="array" ref="Y8">max(sum(G12:I14*$S$4:$U$6),0)</f>
        <v>0.79296875</v>
      </c>
      <c r="Z8">
        <f t="array" ref="Z8">max(sum(I12:K14*$S$4:$U$6),0)</f>
        <v>0.75</v>
      </c>
      <c r="AA8">
        <f t="array" ref="AA8">max(sum(K12:M14*$S$4:$U$6),0)</f>
        <v>2.60546875</v>
      </c>
      <c r="AB8">
        <f t="array" ref="AB8">max(sum(M12:O14*$S$4:$U$6),0)</f>
        <v>1.49609375</v>
      </c>
      <c r="AC8">
        <f t="array" ref="AC8">max(sum(O12:Q14*$S$4:$U$6),0)</f>
        <v>0.12890625</v>
      </c>
      <c r="AM8" s="44">
        <f>max(W6:X9)</f>
        <v>1.68359375</v>
      </c>
      <c r="AN8" s="45"/>
      <c r="AO8" s="44">
        <f>max(X6:Z9)</f>
        <v>2.2265625</v>
      </c>
      <c r="AP8" s="45"/>
      <c r="AQ8" s="44">
        <f>max(Y6:AB9)</f>
        <v>2.60546875</v>
      </c>
      <c r="AR8" s="45"/>
      <c r="AS8" s="44">
        <f>max(Z8:AD9)</f>
        <v>2.60546875</v>
      </c>
      <c r="AT8" s="45"/>
      <c r="AU8" s="44">
        <f>max(AA8:AF9)</f>
        <v>2.60546875</v>
      </c>
      <c r="AV8" s="45"/>
      <c r="AW8" s="44">
        <f>max(AB8:AH9)</f>
        <v>1.49609375</v>
      </c>
      <c r="AX8" s="45"/>
      <c r="AY8" s="44">
        <f>max(AC8:AJ9)</f>
        <v>0.12890625</v>
      </c>
      <c r="AZ8" s="45"/>
      <c r="BA8" s="46"/>
      <c r="BB8" s="46"/>
      <c r="BC8" s="46"/>
      <c r="BD8" s="46"/>
      <c r="BE8" s="46"/>
      <c r="BF8" s="46"/>
      <c r="BG8" s="62"/>
      <c r="BH8" s="63"/>
      <c r="BI8" s="63"/>
      <c r="BJ8" s="63"/>
      <c r="BK8" s="64"/>
      <c r="BL8" s="46"/>
      <c r="BM8" s="46"/>
      <c r="BN8" s="46"/>
      <c r="BO8" s="56"/>
      <c r="BQ8" s="46"/>
      <c r="BS8" s="46"/>
      <c r="BT8" s="55"/>
      <c r="BU8" s="46"/>
      <c r="BV8" s="46"/>
      <c r="BW8" s="46" t="str">
        <f>BQ6</f>
        <v/>
      </c>
      <c r="BX8" s="46"/>
      <c r="BZ8" s="51">
        <v>-0.01960035142026989</v>
      </c>
      <c r="CC8">
        <f t="shared" si="1"/>
        <v>0</v>
      </c>
      <c r="CK8" s="61"/>
    </row>
    <row r="9">
      <c r="B9" s="3">
        <v>6.0</v>
      </c>
      <c r="C9" s="42">
        <f>indirect("data!BT"&amp;$B$2)</f>
        <v>0</v>
      </c>
      <c r="D9" s="42">
        <f>indirect("data!BU"&amp;$B$2)</f>
        <v>0</v>
      </c>
      <c r="E9" s="42">
        <f>indirect("data!BV"&amp;$B$2)</f>
        <v>0</v>
      </c>
      <c r="F9" s="42">
        <f>indirect("data!BW"&amp;$B$2)</f>
        <v>0</v>
      </c>
      <c r="G9" s="42">
        <f>indirect("data!BX"&amp;$B$2)</f>
        <v>0.0390625</v>
      </c>
      <c r="H9" s="42">
        <f>indirect("data!BY"&amp;$B$2)</f>
        <v>0</v>
      </c>
      <c r="I9" s="42">
        <f>indirect("data!BZ"&amp;$B$2)</f>
        <v>0</v>
      </c>
      <c r="J9" s="42">
        <f>indirect("data!CA"&amp;$B$2)</f>
        <v>0</v>
      </c>
      <c r="K9" s="42">
        <f>indirect("data!CB"&amp;$B$2)</f>
        <v>0.9921875</v>
      </c>
      <c r="L9" s="42">
        <f>indirect("data!CC"&amp;$B$2)</f>
        <v>0.9921875</v>
      </c>
      <c r="M9" s="42">
        <f>indirect("data!CD"&amp;$B$2)</f>
        <v>0</v>
      </c>
      <c r="N9" s="42">
        <f>indirect("data!CE"&amp;$B$2)</f>
        <v>0</v>
      </c>
      <c r="O9" s="42">
        <f>indirect("data!CF"&amp;$B$2)</f>
        <v>0</v>
      </c>
      <c r="P9" s="42">
        <f>indirect("data!CG"&amp;$B$2)</f>
        <v>0</v>
      </c>
      <c r="W9">
        <f t="array" ref="W9">max(sum(C14:E16*$S$4:$U$6),0)</f>
        <v>0</v>
      </c>
      <c r="X9">
        <f t="array" ref="X9">max(sum(E14:G16*$S$4:$U$6),0)</f>
        <v>1.68359375</v>
      </c>
      <c r="Y9">
        <f t="array" ref="Y9">max(sum(G14:I16*$S$4:$U$6),0)</f>
        <v>2.18359375</v>
      </c>
      <c r="Z9">
        <f t="array" ref="Z9">max(sum(I14:K16*$S$4:$U$6),0)</f>
        <v>2.2265625</v>
      </c>
      <c r="AA9">
        <f t="array" ref="AA9">max(sum(K14:M16*$S$4:$U$6),0)</f>
        <v>0.25</v>
      </c>
      <c r="AB9">
        <f t="array" ref="AB9">max(sum(M14:O16*$S$4:$U$6),0)</f>
        <v>0</v>
      </c>
      <c r="AC9">
        <f t="array" ref="AC9">max(sum(O14:Q16*$S$4:$U$6),0)</f>
        <v>0</v>
      </c>
      <c r="AM9" s="54"/>
      <c r="AO9" s="54"/>
      <c r="AQ9" s="54"/>
      <c r="AS9" s="54"/>
      <c r="AU9" s="54"/>
      <c r="AW9" s="54"/>
      <c r="AY9" s="54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58"/>
      <c r="BP9" s="59"/>
      <c r="BQ9" s="59"/>
      <c r="BR9" s="59"/>
      <c r="BS9" s="59"/>
      <c r="BT9" s="60"/>
      <c r="BU9" s="46"/>
      <c r="BV9" s="46"/>
      <c r="BW9" s="46" t="str">
        <f>BS6</f>
        <v/>
      </c>
      <c r="BX9" s="46"/>
      <c r="BZ9" s="51">
        <v>-0.04017210351175232</v>
      </c>
      <c r="CC9">
        <f t="shared" si="1"/>
        <v>0</v>
      </c>
      <c r="CK9" s="61"/>
    </row>
    <row r="10">
      <c r="B10" s="3">
        <v>7.0</v>
      </c>
      <c r="C10" s="42">
        <f>indirect("data!CH"&amp;$B$2)</f>
        <v>0</v>
      </c>
      <c r="D10" s="42">
        <f>indirect("data!CI"&amp;$B$2)</f>
        <v>0</v>
      </c>
      <c r="E10" s="42">
        <f>indirect("data!CJ"&amp;$B$2)</f>
        <v>0</v>
      </c>
      <c r="F10" s="42">
        <f>indirect("data!CK"&amp;$B$2)</f>
        <v>0</v>
      </c>
      <c r="G10" s="42">
        <f>indirect("data!CL"&amp;$B$2)</f>
        <v>0</v>
      </c>
      <c r="H10" s="42">
        <f>indirect("data!CM"&amp;$B$2)</f>
        <v>0</v>
      </c>
      <c r="I10" s="42">
        <f>indirect("data!CN"&amp;$B$2)</f>
        <v>0</v>
      </c>
      <c r="J10" s="42">
        <f>indirect("data!CO"&amp;$B$2)</f>
        <v>0</v>
      </c>
      <c r="K10" s="42">
        <f>indirect("data!CP"&amp;$B$2)</f>
        <v>0.83984375</v>
      </c>
      <c r="L10" s="42">
        <f>indirect("data!CQ"&amp;$B$2)</f>
        <v>0.9921875</v>
      </c>
      <c r="M10" s="42">
        <f>indirect("data!CR"&amp;$B$2)</f>
        <v>0</v>
      </c>
      <c r="N10" s="42">
        <f>indirect("data!CS"&amp;$B$2)</f>
        <v>0</v>
      </c>
      <c r="O10" s="42">
        <f>indirect("data!CT"&amp;$B$2)</f>
        <v>0</v>
      </c>
      <c r="P10" s="42">
        <f>indirect("data!CU"&amp;$B$2)</f>
        <v>0</v>
      </c>
      <c r="W10">
        <f t="array" ref="W10">max(sum(C16:E18*$S$4:$U$6),0)</f>
        <v>0</v>
      </c>
      <c r="X10">
        <f t="array" ref="X10">max(sum(E16:G18*$S$4:$U$6),0)</f>
        <v>0</v>
      </c>
      <c r="Y10">
        <f t="array" ref="Y10">max(sum(G16:I18*$S$4:$U$6),0)</f>
        <v>0</v>
      </c>
      <c r="Z10">
        <f t="array" ref="Z10">max(sum(I16:K18*$S$4:$U$6),0)</f>
        <v>0</v>
      </c>
      <c r="AA10">
        <f t="array" ref="AA10">max(sum(K16:M18*$S$4:$U$6),0)</f>
        <v>0</v>
      </c>
      <c r="AB10">
        <f t="array" ref="AB10">max(sum(M16:O18*$S$4:$U$6),0)</f>
        <v>0</v>
      </c>
      <c r="AC10">
        <f t="array" ref="AC10">max(sum(O16:Q18*$S$4:$U$6),0)</f>
        <v>0</v>
      </c>
      <c r="AM10" s="44">
        <f>max(W7:X11)</f>
        <v>1.68359375</v>
      </c>
      <c r="AN10" s="45"/>
      <c r="AO10" s="44">
        <f>max(X7:Z11)</f>
        <v>2.2265625</v>
      </c>
      <c r="AP10" s="45"/>
      <c r="AQ10" s="44">
        <f>max(Y7:AB11)</f>
        <v>2.60546875</v>
      </c>
      <c r="AR10" s="45"/>
      <c r="AS10" s="44">
        <f>max(Z10:AD11)</f>
        <v>0</v>
      </c>
      <c r="AT10" s="45"/>
      <c r="AU10" s="44">
        <f>max(AA10:AF11)</f>
        <v>0</v>
      </c>
      <c r="AV10" s="45"/>
      <c r="AW10" s="44">
        <f>max(AB10:AH11)</f>
        <v>0</v>
      </c>
      <c r="AX10" s="45"/>
      <c r="AY10" s="44">
        <f>max(AC10:AJ11)</f>
        <v>0</v>
      </c>
      <c r="AZ10" s="45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 t="str">
        <f>BO8</f>
        <v/>
      </c>
      <c r="BX10" s="46"/>
      <c r="BZ10" s="51">
        <v>-0.009050833166952016</v>
      </c>
      <c r="CC10">
        <f t="shared" si="1"/>
        <v>0</v>
      </c>
      <c r="CK10" s="61"/>
    </row>
    <row r="11">
      <c r="B11" s="3">
        <v>8.0</v>
      </c>
      <c r="C11" s="42">
        <f>indirect("data!CV"&amp;$B$2)</f>
        <v>0</v>
      </c>
      <c r="D11" s="42">
        <f>indirect("data!CW"&amp;$B$2)</f>
        <v>0</v>
      </c>
      <c r="E11" s="42">
        <f>indirect("data!CX"&amp;$B$2)</f>
        <v>0</v>
      </c>
      <c r="F11" s="42">
        <f>indirect("data!CY"&amp;$B$2)</f>
        <v>0</v>
      </c>
      <c r="G11" s="42">
        <f>indirect("data!CZ"&amp;$B$2)</f>
        <v>0</v>
      </c>
      <c r="H11" s="42">
        <f>indirect("data!DA"&amp;$B$2)</f>
        <v>0</v>
      </c>
      <c r="I11" s="42">
        <f>indirect("data!DB"&amp;$B$2)</f>
        <v>0</v>
      </c>
      <c r="J11" s="42">
        <f>indirect("data!DC"&amp;$B$2)</f>
        <v>0.13671875</v>
      </c>
      <c r="K11" s="42">
        <f>indirect("data!DD"&amp;$B$2)</f>
        <v>0.9921875</v>
      </c>
      <c r="L11" s="42">
        <f>indirect("data!DE"&amp;$B$2)</f>
        <v>0.9921875</v>
      </c>
      <c r="M11" s="42">
        <f>indirect("data!DF"&amp;$B$2)</f>
        <v>0.80859375</v>
      </c>
      <c r="N11" s="42">
        <f>indirect("data!DG"&amp;$B$2)</f>
        <v>0.9921875</v>
      </c>
      <c r="O11" s="42">
        <f>indirect("data!DH"&amp;$B$2)</f>
        <v>0.94140625</v>
      </c>
      <c r="P11" s="42">
        <f>indirect("data!DI"&amp;$B$2)</f>
        <v>0</v>
      </c>
      <c r="AM11" s="54"/>
      <c r="AO11" s="54"/>
      <c r="AQ11" s="54"/>
      <c r="AS11" s="54"/>
      <c r="AU11" s="54"/>
      <c r="AW11" s="54"/>
      <c r="AY11" s="54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 t="str">
        <f>BQ8</f>
        <v/>
      </c>
      <c r="BX11" s="46"/>
      <c r="BZ11" s="51">
        <v>-0.011867043894280227</v>
      </c>
      <c r="CC11">
        <f t="shared" si="1"/>
        <v>0</v>
      </c>
      <c r="CK11" s="61"/>
    </row>
    <row r="12">
      <c r="B12" s="3">
        <v>9.0</v>
      </c>
      <c r="C12" s="42">
        <f>indirect("data!DJ"&amp;$B$2)</f>
        <v>0</v>
      </c>
      <c r="D12" s="42">
        <f>indirect("data!DK"&amp;$B$2)</f>
        <v>0</v>
      </c>
      <c r="E12" s="42">
        <f>indirect("data!DL"&amp;$B$2)</f>
        <v>0</v>
      </c>
      <c r="F12" s="42">
        <f>indirect("data!DM"&amp;$B$2)</f>
        <v>0.53515625</v>
      </c>
      <c r="G12" s="42">
        <f>indirect("data!DN"&amp;$B$2)</f>
        <v>0.9921875</v>
      </c>
      <c r="H12" s="42">
        <f>indirect("data!DO"&amp;$B$2)</f>
        <v>0.9921875</v>
      </c>
      <c r="I12" s="42">
        <f>indirect("data!DP"&amp;$B$2)</f>
        <v>0.9921875</v>
      </c>
      <c r="J12" s="42">
        <f>indirect("data!DQ"&amp;$B$2)</f>
        <v>0.9921875</v>
      </c>
      <c r="K12" s="42">
        <f>indirect("data!DR"&amp;$B$2)</f>
        <v>0.9921875</v>
      </c>
      <c r="L12" s="42">
        <f>indirect("data!DS"&amp;$B$2)</f>
        <v>0.9921875</v>
      </c>
      <c r="M12" s="42">
        <f>indirect("data!DT"&amp;$B$2)</f>
        <v>0.87109375</v>
      </c>
      <c r="N12" s="42">
        <f>indirect("data!DU"&amp;$B$2)</f>
        <v>0.49609375</v>
      </c>
      <c r="O12" s="42">
        <f>indirect("data!DV"&amp;$B$2)</f>
        <v>0.12890625</v>
      </c>
      <c r="P12" s="42">
        <f>indirect("data!DW"&amp;$B$2)</f>
        <v>0</v>
      </c>
      <c r="AM12" s="44">
        <f>max(W8:X13)</f>
        <v>1.68359375</v>
      </c>
      <c r="AN12" s="45"/>
      <c r="AO12" s="44">
        <f>max(X8:Z13)</f>
        <v>2.2265625</v>
      </c>
      <c r="AP12" s="45"/>
      <c r="AQ12" s="44">
        <f>max(Y8:AB13)</f>
        <v>2.60546875</v>
      </c>
      <c r="AR12" s="45"/>
      <c r="AS12" s="44">
        <f>max(Z12:AD13)</f>
        <v>0</v>
      </c>
      <c r="AT12" s="45"/>
      <c r="AU12" s="44">
        <f>max(AA12:AF13)</f>
        <v>0</v>
      </c>
      <c r="AV12" s="45"/>
      <c r="AW12" s="44">
        <f>max(AB12:AH13)</f>
        <v>0</v>
      </c>
      <c r="AX12" s="45"/>
      <c r="AY12" s="44">
        <f>max(AC12:AJ13)</f>
        <v>0</v>
      </c>
      <c r="AZ12" s="45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 t="str">
        <f>BS8</f>
        <v/>
      </c>
      <c r="BX12" s="46"/>
      <c r="BZ12" s="51">
        <v>-0.0196942508121222</v>
      </c>
      <c r="CC12">
        <f t="shared" si="1"/>
        <v>0</v>
      </c>
      <c r="CK12" s="61"/>
    </row>
    <row r="13">
      <c r="B13" s="3">
        <v>10.0</v>
      </c>
      <c r="C13" s="42">
        <f>indirect("data!DX"&amp;$B$2)</f>
        <v>0</v>
      </c>
      <c r="D13" s="42">
        <f>indirect("data!DY"&amp;$B$2)</f>
        <v>0</v>
      </c>
      <c r="E13" s="42">
        <f>indirect("data!DZ"&amp;$B$2)</f>
        <v>0</v>
      </c>
      <c r="F13" s="42">
        <f>indirect("data!EA"&amp;$B$2)</f>
        <v>0.99609375</v>
      </c>
      <c r="G13" s="42">
        <f>indirect("data!EB"&amp;$B$2)</f>
        <v>0.96484375</v>
      </c>
      <c r="H13" s="42">
        <f>indirect("data!EC"&amp;$B$2)</f>
        <v>0.5703125</v>
      </c>
      <c r="I13" s="42">
        <f>indirect("data!ED"&amp;$B$2)</f>
        <v>0.234375</v>
      </c>
      <c r="J13" s="42">
        <f>indirect("data!EE"&amp;$B$2)</f>
        <v>0.953125</v>
      </c>
      <c r="K13" s="42">
        <f>indirect("data!EF"&amp;$B$2)</f>
        <v>0.9921875</v>
      </c>
      <c r="L13" s="42">
        <f>indirect("data!EG"&amp;$B$2)</f>
        <v>0.046875</v>
      </c>
      <c r="M13" s="42">
        <f>indirect("data!EH"&amp;$B$2)</f>
        <v>0</v>
      </c>
      <c r="N13" s="42">
        <f>indirect("data!EI"&amp;$B$2)</f>
        <v>0</v>
      </c>
      <c r="O13" s="42">
        <f>indirect("data!EJ"&amp;$B$2)</f>
        <v>0</v>
      </c>
      <c r="P13" s="42">
        <f>indirect("data!EK"&amp;$B$2)</f>
        <v>0</v>
      </c>
      <c r="AM13" s="54"/>
      <c r="AO13" s="54"/>
      <c r="AQ13" s="54"/>
      <c r="AS13" s="54"/>
      <c r="AU13" s="54"/>
      <c r="AW13" s="54"/>
      <c r="AY13" s="54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CK13" s="61"/>
    </row>
    <row r="14">
      <c r="B14" s="3">
        <v>11.0</v>
      </c>
      <c r="C14" s="42">
        <f>indirect("data!EL"&amp;$B$2)</f>
        <v>0</v>
      </c>
      <c r="D14" s="42">
        <f>indirect("data!EM"&amp;$B$2)</f>
        <v>0</v>
      </c>
      <c r="E14" s="42">
        <f>indirect("data!EN"&amp;$B$2)</f>
        <v>0</v>
      </c>
      <c r="F14" s="42">
        <f>indirect("data!EO"&amp;$B$2)</f>
        <v>0.9921875</v>
      </c>
      <c r="G14" s="42">
        <f>indirect("data!EP"&amp;$B$2)</f>
        <v>0.69140625</v>
      </c>
      <c r="H14" s="42">
        <f>indirect("data!EQ"&amp;$B$2)</f>
        <v>0.5078125</v>
      </c>
      <c r="I14" s="42">
        <f>indirect("data!ER"&amp;$B$2)</f>
        <v>0.984375</v>
      </c>
      <c r="J14" s="42">
        <f>indirect("data!ES"&amp;$B$2)</f>
        <v>0.9921875</v>
      </c>
      <c r="K14" s="42">
        <f>indirect("data!ET"&amp;$B$2)</f>
        <v>0.25</v>
      </c>
      <c r="L14" s="42">
        <f>indirect("data!EU"&amp;$B$2)</f>
        <v>0</v>
      </c>
      <c r="M14" s="42">
        <f>indirect("data!EV"&amp;$B$2)</f>
        <v>0</v>
      </c>
      <c r="N14" s="42">
        <f>indirect("data!EW"&amp;$B$2)</f>
        <v>0</v>
      </c>
      <c r="O14" s="42">
        <f>indirect("data!EX"&amp;$B$2)</f>
        <v>0</v>
      </c>
      <c r="P14" s="42">
        <f>indirect("data!EY"&amp;$B$2)</f>
        <v>0</v>
      </c>
      <c r="AM14" s="44">
        <f>max(W9:X15)</f>
        <v>1.68359375</v>
      </c>
      <c r="AN14" s="45"/>
      <c r="AO14" s="44">
        <f>max(X9:Z15)</f>
        <v>2.2265625</v>
      </c>
      <c r="AP14" s="45"/>
      <c r="AQ14" s="44">
        <f>max(Y9:AB15)</f>
        <v>2.2265625</v>
      </c>
      <c r="AR14" s="45"/>
      <c r="AS14" s="44">
        <f>max(Z14:AD15)</f>
        <v>0</v>
      </c>
      <c r="AT14" s="45"/>
      <c r="AU14" s="44">
        <f>max(AA14:AF15)</f>
        <v>0</v>
      </c>
      <c r="AV14" s="45"/>
      <c r="AW14" s="44">
        <f>max(AB14:AH15)</f>
        <v>0</v>
      </c>
      <c r="AX14" s="45"/>
      <c r="AY14" s="44">
        <f>max(AC14:AJ15)</f>
        <v>0</v>
      </c>
      <c r="AZ14" s="45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</row>
    <row r="15">
      <c r="B15" s="3">
        <v>12.0</v>
      </c>
      <c r="C15" s="42">
        <f>indirect("data!EZ"&amp;$B$2)</f>
        <v>0</v>
      </c>
      <c r="D15" s="42">
        <f>indirect("data!FA"&amp;$B$2)</f>
        <v>0</v>
      </c>
      <c r="E15" s="42">
        <f>indirect("data!FB"&amp;$B$2)</f>
        <v>0</v>
      </c>
      <c r="F15" s="42">
        <f>indirect("data!FC"&amp;$B$2)</f>
        <v>0.51171875</v>
      </c>
      <c r="G15" s="42">
        <f>indirect("data!FD"&amp;$B$2)</f>
        <v>0.97265625</v>
      </c>
      <c r="H15" s="42">
        <f>indirect("data!FE"&amp;$B$2)</f>
        <v>0.97265625</v>
      </c>
      <c r="I15" s="42">
        <f>indirect("data!FF"&amp;$B$2)</f>
        <v>0.66796875</v>
      </c>
      <c r="J15" s="42">
        <f>indirect("data!FG"&amp;$B$2)</f>
        <v>0</v>
      </c>
      <c r="K15" s="42">
        <f>indirect("data!FH"&amp;$B$2)</f>
        <v>0</v>
      </c>
      <c r="L15" s="42">
        <f>indirect("data!FI"&amp;$B$2)</f>
        <v>0</v>
      </c>
      <c r="M15" s="42">
        <f>indirect("data!FJ"&amp;$B$2)</f>
        <v>0</v>
      </c>
      <c r="N15" s="42">
        <f>indirect("data!FK"&amp;$B$2)</f>
        <v>0</v>
      </c>
      <c r="O15" s="42">
        <f>indirect("data!FL"&amp;$B$2)</f>
        <v>0</v>
      </c>
      <c r="P15" s="42">
        <f>indirect("data!FM"&amp;$B$2)</f>
        <v>0</v>
      </c>
      <c r="AM15" s="54"/>
      <c r="AO15" s="54"/>
      <c r="AQ15" s="54"/>
      <c r="AS15" s="54"/>
      <c r="AU15" s="54"/>
      <c r="AW15" s="54"/>
      <c r="AY15" s="54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</row>
    <row r="16">
      <c r="B16" s="3">
        <v>13.0</v>
      </c>
      <c r="C16" s="42">
        <f>indirect("data!FN"&amp;$B$2)</f>
        <v>0</v>
      </c>
      <c r="D16" s="42">
        <f>indirect("data!FO"&amp;$B$2)</f>
        <v>0</v>
      </c>
      <c r="E16" s="42">
        <f>indirect("data!FP"&amp;$B$2)</f>
        <v>0</v>
      </c>
      <c r="F16" s="42">
        <f>indirect("data!FQ"&amp;$B$2)</f>
        <v>0</v>
      </c>
      <c r="G16" s="42">
        <f>indirect("data!FR"&amp;$B$2)</f>
        <v>0</v>
      </c>
      <c r="H16" s="42">
        <f>indirect("data!FS"&amp;$B$2)</f>
        <v>0</v>
      </c>
      <c r="I16" s="42">
        <f>indirect("data!FT"&amp;$B$2)</f>
        <v>0</v>
      </c>
      <c r="J16" s="42">
        <f>indirect("data!FU"&amp;$B$2)</f>
        <v>0</v>
      </c>
      <c r="K16" s="42">
        <f>indirect("data!FV"&amp;$B$2)</f>
        <v>0</v>
      </c>
      <c r="L16" s="42">
        <f>indirect("data!FW"&amp;$B$2)</f>
        <v>0</v>
      </c>
      <c r="M16" s="42">
        <f>indirect("data!FX"&amp;$B$2)</f>
        <v>0</v>
      </c>
      <c r="N16" s="42">
        <f>indirect("data!FY"&amp;$B$2)</f>
        <v>0</v>
      </c>
      <c r="O16" s="42">
        <f>indirect("data!FZ"&amp;$B$2)</f>
        <v>0</v>
      </c>
      <c r="P16" s="42">
        <f>indirect("data!GA"&amp;$B$2)</f>
        <v>0</v>
      </c>
      <c r="AM16" s="44">
        <f>max(W10:X17)</f>
        <v>0</v>
      </c>
      <c r="AN16" s="45"/>
      <c r="AO16" s="44">
        <f>max(Y10:Z17)</f>
        <v>0</v>
      </c>
      <c r="AP16" s="45"/>
      <c r="AQ16" s="44">
        <f>max(AA10:AB17)</f>
        <v>0</v>
      </c>
      <c r="AR16" s="45"/>
      <c r="AS16" s="44">
        <f>max(AC16:AD17)</f>
        <v>0</v>
      </c>
      <c r="AT16" s="45"/>
      <c r="AU16" s="44">
        <f>max(AE16:AF17)</f>
        <v>0</v>
      </c>
      <c r="AV16" s="45"/>
      <c r="AW16" s="44">
        <f>max(AG16:AH17)</f>
        <v>0</v>
      </c>
      <c r="AX16" s="45"/>
      <c r="AY16" s="44">
        <f>max(AI16:AJ17)</f>
        <v>0</v>
      </c>
      <c r="AZ16" s="45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</row>
    <row r="17">
      <c r="B17" s="3">
        <v>14.0</v>
      </c>
      <c r="C17" s="42">
        <f>indirect("data!GB"&amp;$B$2)</f>
        <v>0</v>
      </c>
      <c r="D17" s="42">
        <f>indirect("data!GC"&amp;$B$2)</f>
        <v>0</v>
      </c>
      <c r="E17" s="42">
        <f>indirect("data!GD"&amp;$B$2)</f>
        <v>0</v>
      </c>
      <c r="F17" s="42">
        <f>indirect("data!GE"&amp;$B$2)</f>
        <v>0</v>
      </c>
      <c r="G17" s="42">
        <f>indirect("data!GF"&amp;$B$2)</f>
        <v>0</v>
      </c>
      <c r="H17" s="42">
        <f>indirect("data!GG"&amp;$B$2)</f>
        <v>0</v>
      </c>
      <c r="I17" s="42">
        <f>indirect("data!GH"&amp;$B$2)</f>
        <v>0</v>
      </c>
      <c r="J17" s="42">
        <f>indirect("data!GI"&amp;$B$2)</f>
        <v>0</v>
      </c>
      <c r="K17" s="42">
        <f>indirect("data!GJ"&amp;$B$2)</f>
        <v>0</v>
      </c>
      <c r="L17" s="42">
        <f>indirect("data!GK"&amp;$B$2)</f>
        <v>0</v>
      </c>
      <c r="M17" s="42">
        <f>indirect("data!GL"&amp;$B$2)</f>
        <v>0</v>
      </c>
      <c r="N17" s="42">
        <f>indirect("data!GM"&amp;$B$2)</f>
        <v>0</v>
      </c>
      <c r="O17" s="42">
        <f>indirect("data!GN"&amp;$B$2)</f>
        <v>0</v>
      </c>
      <c r="P17" s="42">
        <f>indirect("data!GO"&amp;$B$2)</f>
        <v>0</v>
      </c>
      <c r="AM17" s="54"/>
      <c r="AO17" s="54"/>
      <c r="AQ17" s="54"/>
      <c r="AS17" s="54"/>
      <c r="AU17" s="54"/>
      <c r="AW17" s="54"/>
      <c r="AY17" s="54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</row>
    <row r="18">
      <c r="A18" s="41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>
      <c r="A19" s="65" t="s">
        <v>24</v>
      </c>
      <c r="B19" s="66"/>
      <c r="C19" s="67">
        <f>indirect("data!A"&amp;$B$2)</f>
        <v>2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M19" s="68">
        <f>AM4</f>
        <v>0</v>
      </c>
      <c r="AN19" s="68">
        <f>AO4</f>
        <v>1.56640625</v>
      </c>
      <c r="AO19" s="68">
        <f>AQ4</f>
        <v>1.56640625</v>
      </c>
      <c r="AP19" s="68">
        <f>AS4</f>
        <v>1.56640625</v>
      </c>
      <c r="AQ19" s="68">
        <f>AU4</f>
        <v>0</v>
      </c>
      <c r="AR19" s="68">
        <f>AW4</f>
        <v>0</v>
      </c>
      <c r="AS19" s="68">
        <f>AY4</f>
        <v>0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>
      <c r="B20" s="66"/>
      <c r="Q20" s="66"/>
      <c r="R20" s="66"/>
      <c r="S20" s="66"/>
      <c r="T20" s="66"/>
      <c r="U20" s="69" t="s">
        <v>20</v>
      </c>
      <c r="V20" s="66"/>
      <c r="W20" s="66"/>
      <c r="X20" s="70">
        <f>CP3</f>
        <v>0</v>
      </c>
      <c r="AM20" s="68">
        <f>AM6</f>
        <v>0.98828125</v>
      </c>
      <c r="AN20" s="68">
        <f>AO6</f>
        <v>1.640625</v>
      </c>
      <c r="AO20" s="68">
        <f>AQ6</f>
        <v>1.640625</v>
      </c>
      <c r="AP20" s="68">
        <f>AS6</f>
        <v>0.15234375</v>
      </c>
      <c r="AQ20" s="68">
        <f>AU6</f>
        <v>0.0625</v>
      </c>
      <c r="AR20" s="68">
        <f>AW6</f>
        <v>0</v>
      </c>
      <c r="AS20" s="68">
        <f>AY6</f>
        <v>0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>
      <c r="B21" s="66"/>
      <c r="Q21" s="65" t="s">
        <v>21</v>
      </c>
      <c r="W21" s="66"/>
      <c r="AM21" s="68">
        <f>AM8</f>
        <v>1.68359375</v>
      </c>
      <c r="AN21" s="68">
        <f>AO8</f>
        <v>2.2265625</v>
      </c>
      <c r="AO21" s="68">
        <f>AQ8</f>
        <v>2.60546875</v>
      </c>
      <c r="AP21" s="68">
        <f>AS8</f>
        <v>2.60546875</v>
      </c>
      <c r="AQ21" s="68">
        <f>AU8</f>
        <v>2.60546875</v>
      </c>
      <c r="AR21" s="68">
        <f>AW8</f>
        <v>1.49609375</v>
      </c>
      <c r="AS21" s="68">
        <f>AY8</f>
        <v>0.12890625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>
      <c r="B22" s="66"/>
      <c r="W22" s="66"/>
      <c r="AM22" s="68">
        <f>AM10</f>
        <v>1.68359375</v>
      </c>
      <c r="AN22" s="68">
        <f>AO10</f>
        <v>2.2265625</v>
      </c>
      <c r="AO22" s="68">
        <f>AQ10</f>
        <v>2.60546875</v>
      </c>
      <c r="AP22" s="68">
        <f>AS10</f>
        <v>0</v>
      </c>
      <c r="AQ22" s="68">
        <f>AU10</f>
        <v>0</v>
      </c>
      <c r="AR22" s="68">
        <f>AW10</f>
        <v>0</v>
      </c>
      <c r="AS22" s="68">
        <f>AY10</f>
        <v>0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>
      <c r="B23" s="66"/>
      <c r="W23" s="66"/>
      <c r="AM23" s="68">
        <f>AM12</f>
        <v>1.68359375</v>
      </c>
      <c r="AN23" s="68">
        <f>AO12</f>
        <v>2.2265625</v>
      </c>
      <c r="AO23" s="68">
        <f>AQ12</f>
        <v>2.60546875</v>
      </c>
      <c r="AP23" s="68">
        <f>AS12</f>
        <v>0</v>
      </c>
      <c r="AQ23" s="68">
        <f>AU12</f>
        <v>0</v>
      </c>
      <c r="AR23" s="68">
        <f>AW12</f>
        <v>0</v>
      </c>
      <c r="AS23" s="68">
        <f>AY12</f>
        <v>0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>
      <c r="B24" s="66"/>
      <c r="Q24" s="66"/>
      <c r="R24" s="66"/>
      <c r="S24" s="66"/>
      <c r="T24" s="66"/>
      <c r="U24" s="66"/>
      <c r="V24" s="66"/>
      <c r="W24" s="66"/>
      <c r="AM24" s="68">
        <f>AM14</f>
        <v>1.68359375</v>
      </c>
      <c r="AN24" s="68">
        <f>AO14</f>
        <v>2.2265625</v>
      </c>
      <c r="AO24" s="68">
        <f>AQ14</f>
        <v>2.2265625</v>
      </c>
      <c r="AP24" s="68">
        <f>AS14</f>
        <v>0</v>
      </c>
      <c r="AQ24" s="68">
        <f>AU14</f>
        <v>0</v>
      </c>
      <c r="AR24" s="68">
        <f>AW14</f>
        <v>0</v>
      </c>
      <c r="AS24" s="68">
        <f>AY14</f>
        <v>0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>
      <c r="B25" s="66"/>
      <c r="Q25" s="66"/>
      <c r="R25" s="66"/>
      <c r="S25" s="66"/>
      <c r="T25" s="66"/>
      <c r="U25" s="66"/>
      <c r="V25" s="66"/>
      <c r="W25" s="66"/>
      <c r="AM25" s="68">
        <f>AM16</f>
        <v>0</v>
      </c>
      <c r="AN25" s="68">
        <f>AO16</f>
        <v>0</v>
      </c>
      <c r="AO25" s="68">
        <f>AQ16</f>
        <v>0</v>
      </c>
      <c r="AP25" s="68">
        <f>AS16</f>
        <v>0</v>
      </c>
      <c r="AQ25" s="68">
        <f>AU16</f>
        <v>0</v>
      </c>
      <c r="AR25" s="68">
        <f>AW16</f>
        <v>0</v>
      </c>
      <c r="AS25" s="68">
        <f>AY16</f>
        <v>0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>
      <c r="X26" s="71"/>
      <c r="Y26" s="71"/>
      <c r="Z26" s="71"/>
      <c r="AA26" s="71"/>
      <c r="AB26" s="71"/>
      <c r="AC26" s="71"/>
      <c r="AM26" t="str">
        <f>AM11</f>
        <v/>
      </c>
      <c r="AN26" t="str">
        <f>AO11</f>
        <v/>
      </c>
      <c r="AO26" t="str">
        <f>AQ11</f>
        <v/>
      </c>
      <c r="AP26" t="str">
        <f>AS11</f>
        <v/>
      </c>
      <c r="AQ26" t="str">
        <f>AU11</f>
        <v/>
      </c>
      <c r="AR26" t="str">
        <f>AW11</f>
        <v/>
      </c>
      <c r="AS26" t="str">
        <f>AY11</f>
        <v/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</sheetData>
  <mergeCells count="77">
    <mergeCell ref="CN1:CU1"/>
    <mergeCell ref="W2:AJ2"/>
    <mergeCell ref="AM2:AZ2"/>
    <mergeCell ref="BG2:BL2"/>
    <mergeCell ref="CE2:CG2"/>
    <mergeCell ref="CI2:CM2"/>
    <mergeCell ref="CO2:CS2"/>
    <mergeCell ref="BO3:BP3"/>
    <mergeCell ref="BO4:BP5"/>
    <mergeCell ref="BQ4:BR5"/>
    <mergeCell ref="BS4:BT5"/>
    <mergeCell ref="AM6:AN7"/>
    <mergeCell ref="AO6:AP7"/>
    <mergeCell ref="AQ6:AR7"/>
    <mergeCell ref="AS6:AT7"/>
    <mergeCell ref="AU6:AV7"/>
    <mergeCell ref="AW6:AX7"/>
    <mergeCell ref="BQ3:BR3"/>
    <mergeCell ref="BO6:BP7"/>
    <mergeCell ref="AM4:AN5"/>
    <mergeCell ref="AO4:AP5"/>
    <mergeCell ref="AQ4:AR5"/>
    <mergeCell ref="AS4:AT5"/>
    <mergeCell ref="AU4:AV5"/>
    <mergeCell ref="AW4:AX5"/>
    <mergeCell ref="AY4:AZ5"/>
    <mergeCell ref="BQ6:BR7"/>
    <mergeCell ref="BS6:BT7"/>
    <mergeCell ref="AM8:AN9"/>
    <mergeCell ref="AO8:AP9"/>
    <mergeCell ref="AQ8:AR9"/>
    <mergeCell ref="AS8:AT9"/>
    <mergeCell ref="AU8:AV9"/>
    <mergeCell ref="AW8:AX9"/>
    <mergeCell ref="BQ8:BR9"/>
    <mergeCell ref="BS8:BT9"/>
    <mergeCell ref="AM10:AN11"/>
    <mergeCell ref="AO10:AP11"/>
    <mergeCell ref="BO2:BT2"/>
    <mergeCell ref="BS3:BT3"/>
    <mergeCell ref="CE3:CG6"/>
    <mergeCell ref="CJ3:CL6"/>
    <mergeCell ref="CP3:CR6"/>
    <mergeCell ref="A4:A17"/>
    <mergeCell ref="AY6:AZ7"/>
    <mergeCell ref="AM16:AN17"/>
    <mergeCell ref="A19:A25"/>
    <mergeCell ref="C19:P25"/>
    <mergeCell ref="X20:AG25"/>
    <mergeCell ref="Q21:V23"/>
    <mergeCell ref="AY14:AZ15"/>
    <mergeCell ref="AO16:AP17"/>
    <mergeCell ref="AQ16:AR17"/>
    <mergeCell ref="AS16:AT17"/>
    <mergeCell ref="AU16:AV17"/>
    <mergeCell ref="AW16:AX17"/>
    <mergeCell ref="AY16:AZ17"/>
    <mergeCell ref="AY8:AZ9"/>
    <mergeCell ref="BO8:BP9"/>
    <mergeCell ref="AQ10:AR11"/>
    <mergeCell ref="AS10:AT11"/>
    <mergeCell ref="AU10:AV11"/>
    <mergeCell ref="AW10:AX11"/>
    <mergeCell ref="AY10:AZ11"/>
    <mergeCell ref="AM12:AN13"/>
    <mergeCell ref="AO12:AP13"/>
    <mergeCell ref="AQ12:AR13"/>
    <mergeCell ref="AS12:AT13"/>
    <mergeCell ref="AU12:AV13"/>
    <mergeCell ref="AW12:AX13"/>
    <mergeCell ref="AY12:AZ13"/>
    <mergeCell ref="AM14:AN15"/>
    <mergeCell ref="AO14:AP15"/>
    <mergeCell ref="AQ14:AR15"/>
    <mergeCell ref="AS14:AT15"/>
    <mergeCell ref="AU14:AV15"/>
    <mergeCell ref="AW14:AX15"/>
  </mergeCells>
  <conditionalFormatting sqref="C4:P17">
    <cfRule type="colorScale" priority="1">
      <colorScale>
        <cfvo type="min"/>
        <cfvo type="max"/>
        <color rgb="FFFFFFFF"/>
        <color rgb="FF000000"/>
      </colorScale>
    </cfRule>
  </conditionalFormatting>
  <conditionalFormatting sqref="W4:AC11 AD4:AD17 AF4:AF17 AH4:AH17 AJ4:AJ17 W13:AC13 W15:AC15 W17:AC17 AE17 AG17 AI17">
    <cfRule type="colorScale" priority="2">
      <colorScale>
        <cfvo type="min"/>
        <cfvo type="max"/>
        <color rgb="FFFFFFFF"/>
        <color rgb="FF000000"/>
      </colorScale>
    </cfRule>
  </conditionalFormatting>
  <conditionalFormatting sqref="S4:U6 BC4:BE6">
    <cfRule type="colorScale" priority="3">
      <colorScale>
        <cfvo type="min"/>
        <cfvo type="max"/>
        <color rgb="FFFFFFFF"/>
        <color rgb="FF000000"/>
      </colorScale>
    </cfRule>
  </conditionalFormatting>
  <conditionalFormatting sqref="AM4:BX17">
    <cfRule type="colorScale" priority="4">
      <colorScale>
        <cfvo type="min"/>
        <cfvo type="max"/>
        <color rgb="FFFFFFFF"/>
        <color rgb="FF000000"/>
      </colorScale>
    </cfRule>
  </conditionalFormatting>
  <conditionalFormatting sqref="C4:P17">
    <cfRule type="colorScale" priority="5">
      <colorScale>
        <cfvo type="min"/>
        <cfvo type="max"/>
        <color rgb="FFFFFFFF"/>
        <color rgb="FF000000"/>
      </colorScale>
    </cfRule>
  </conditionalFormatting>
  <conditionalFormatting sqref="W4:AC11 AD4:AD17 AF4:AF17 AH4:AH17 AJ4:AJ17 W13:AC13 W15:AC15 W17:AC17 AE17 AG17 AI17">
    <cfRule type="colorScale" priority="6">
      <colorScale>
        <cfvo type="min"/>
        <cfvo type="max"/>
        <color rgb="FFFFFFFF"/>
        <color rgb="FF000000"/>
      </colorScale>
    </cfRule>
  </conditionalFormatting>
  <conditionalFormatting sqref="S4:U6 BC4:BE6">
    <cfRule type="colorScale" priority="7">
      <colorScale>
        <cfvo type="min"/>
        <cfvo type="max"/>
        <color rgb="FFFFFFFF"/>
        <color rgb="FF000000"/>
      </colorScale>
    </cfRule>
  </conditionalFormatting>
  <conditionalFormatting sqref="AM4:BX17">
    <cfRule type="colorScale" priority="8">
      <colorScale>
        <cfvo type="min"/>
        <cfvo type="max"/>
        <color rgb="FFFFFFFF"/>
        <color rgb="FF000000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7.13"/>
    <col customWidth="1" min="2" max="51" width="3.38"/>
    <col customWidth="1" min="52" max="76" width="2.75"/>
    <col customWidth="1" min="77" max="77" width="3.38"/>
    <col customWidth="1" min="78" max="78" width="4.25"/>
    <col customWidth="1" min="79" max="81" width="3.38"/>
    <col customWidth="1" min="82" max="82" width="4.75"/>
    <col customWidth="1" min="83" max="356" width="3.38"/>
  </cols>
  <sheetData>
    <row r="1" ht="141.0" hidden="1" customHeight="1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Z1" s="26"/>
      <c r="CA1" s="25"/>
      <c r="CB1" s="25"/>
      <c r="CC1" s="25"/>
      <c r="CD1" s="25"/>
      <c r="CE1" s="25"/>
      <c r="CI1" s="27" t="s">
        <v>4</v>
      </c>
      <c r="CN1" s="28"/>
    </row>
    <row r="2">
      <c r="A2" s="29" t="s">
        <v>22</v>
      </c>
      <c r="B2" s="30">
        <v>7.0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S2" s="31"/>
      <c r="T2" s="32" t="s">
        <v>6</v>
      </c>
      <c r="U2" s="31"/>
      <c r="W2" s="25" t="s">
        <v>7</v>
      </c>
      <c r="AM2" s="25" t="s">
        <v>25</v>
      </c>
      <c r="BA2" s="25"/>
      <c r="BB2" s="25"/>
      <c r="BC2" s="31"/>
      <c r="BD2" s="32" t="s">
        <v>9</v>
      </c>
      <c r="BE2" s="31"/>
      <c r="BF2" s="25"/>
      <c r="BG2" s="25" t="s">
        <v>10</v>
      </c>
      <c r="BM2" s="25"/>
      <c r="BN2" s="25"/>
      <c r="BO2" s="25" t="s">
        <v>11</v>
      </c>
      <c r="BU2" s="25"/>
      <c r="BV2" s="25"/>
      <c r="BW2" s="25" t="s">
        <v>12</v>
      </c>
      <c r="BX2" s="25"/>
      <c r="BY2" s="33"/>
      <c r="BZ2" s="32" t="s">
        <v>13</v>
      </c>
      <c r="CA2" s="25"/>
      <c r="CC2" s="25" t="s">
        <v>14</v>
      </c>
      <c r="CD2" s="25"/>
      <c r="CE2" s="25" t="s">
        <v>26</v>
      </c>
      <c r="CI2" s="25" t="s">
        <v>16</v>
      </c>
      <c r="CO2" s="34" t="s">
        <v>17</v>
      </c>
    </row>
    <row r="3">
      <c r="C3" s="3">
        <v>1.0</v>
      </c>
      <c r="D3" s="3">
        <v>2.0</v>
      </c>
      <c r="E3" s="3">
        <v>3.0</v>
      </c>
      <c r="F3" s="3">
        <v>4.0</v>
      </c>
      <c r="G3" s="3">
        <v>5.0</v>
      </c>
      <c r="H3" s="3">
        <v>6.0</v>
      </c>
      <c r="I3" s="3">
        <v>7.0</v>
      </c>
      <c r="J3" s="3">
        <v>8.0</v>
      </c>
      <c r="K3" s="3">
        <v>9.0</v>
      </c>
      <c r="L3" s="3">
        <v>10.0</v>
      </c>
      <c r="M3" s="3">
        <v>11.0</v>
      </c>
      <c r="N3" s="3">
        <v>12.0</v>
      </c>
      <c r="O3" s="3">
        <v>13.0</v>
      </c>
      <c r="P3" s="3">
        <v>14.0</v>
      </c>
      <c r="W3" s="3">
        <v>1.0</v>
      </c>
      <c r="X3" s="3">
        <v>2.0</v>
      </c>
      <c r="Y3" s="3">
        <v>3.0</v>
      </c>
      <c r="Z3" s="3">
        <v>4.0</v>
      </c>
      <c r="AA3" s="3">
        <v>5.0</v>
      </c>
      <c r="AB3" s="3">
        <v>6.0</v>
      </c>
      <c r="AC3" s="3">
        <v>7.0</v>
      </c>
      <c r="AD3" s="3">
        <v>8.0</v>
      </c>
      <c r="AE3" s="3">
        <v>9.0</v>
      </c>
      <c r="AF3" s="3">
        <v>10.0</v>
      </c>
      <c r="AG3" s="3">
        <v>11.0</v>
      </c>
      <c r="AH3" s="3">
        <v>12.0</v>
      </c>
      <c r="AI3" s="3">
        <v>13.0</v>
      </c>
      <c r="AJ3" s="3">
        <v>14.0</v>
      </c>
      <c r="AM3" s="3">
        <v>1.0</v>
      </c>
      <c r="AN3" s="3">
        <v>2.0</v>
      </c>
      <c r="AO3" s="3">
        <v>3.0</v>
      </c>
      <c r="AP3" s="3">
        <v>4.0</v>
      </c>
      <c r="AQ3" s="3">
        <v>5.0</v>
      </c>
      <c r="AR3" s="3">
        <v>6.0</v>
      </c>
      <c r="AS3" s="3">
        <v>7.0</v>
      </c>
      <c r="AT3" s="3">
        <v>8.0</v>
      </c>
      <c r="AU3" s="3">
        <v>9.0</v>
      </c>
      <c r="AV3" s="3">
        <v>10.0</v>
      </c>
      <c r="AW3" s="3">
        <v>11.0</v>
      </c>
      <c r="AX3" s="3">
        <v>12.0</v>
      </c>
      <c r="AY3" s="3">
        <v>13.0</v>
      </c>
      <c r="AZ3" s="3">
        <v>14.0</v>
      </c>
      <c r="BA3" s="3"/>
      <c r="BB3" s="3"/>
      <c r="BF3" s="3"/>
      <c r="BG3" s="3">
        <v>1.0</v>
      </c>
      <c r="BH3" s="3">
        <v>2.0</v>
      </c>
      <c r="BI3" s="3">
        <v>3.0</v>
      </c>
      <c r="BJ3" s="3">
        <v>4.0</v>
      </c>
      <c r="BK3" s="3">
        <v>5.0</v>
      </c>
      <c r="BL3" s="3"/>
      <c r="BM3" s="3"/>
      <c r="BN3" s="3"/>
      <c r="BO3" s="3">
        <v>1.0</v>
      </c>
      <c r="BQ3" s="3">
        <v>2.0</v>
      </c>
      <c r="BS3" s="3">
        <v>3.0</v>
      </c>
      <c r="BU3" s="3"/>
      <c r="BV3" s="3"/>
      <c r="BW3" s="36">
        <v>1.0</v>
      </c>
      <c r="BX3" s="3"/>
      <c r="BZ3" s="36">
        <v>-0.0020000000000000005</v>
      </c>
      <c r="CC3" s="36">
        <f>BZ3*$BW$3</f>
        <v>-0.002</v>
      </c>
      <c r="CE3" s="37">
        <f>sum(CC3:CC12)</f>
        <v>-0.1762787693</v>
      </c>
      <c r="CJ3" s="38">
        <f>1/(1+exp(-CE3))</f>
        <v>0.4560440734</v>
      </c>
      <c r="CM3" s="39"/>
      <c r="CP3" s="40">
        <f>round(CJ3,0)</f>
        <v>0</v>
      </c>
    </row>
    <row r="4">
      <c r="A4" s="41" t="s">
        <v>18</v>
      </c>
      <c r="B4" s="3">
        <v>1.0</v>
      </c>
      <c r="C4" s="42">
        <f>indirect("data!B"&amp;$B$2)</f>
        <v>0</v>
      </c>
      <c r="D4" s="42">
        <f>indirect("data!C"&amp;$B$2)</f>
        <v>0</v>
      </c>
      <c r="E4" s="42">
        <f>indirect("data!D"&amp;$B$2)</f>
        <v>0</v>
      </c>
      <c r="F4" s="42">
        <f>indirect("data!E"&amp;$B$2)</f>
        <v>0</v>
      </c>
      <c r="G4" s="42">
        <f>indirect("data!F"&amp;$B$2)</f>
        <v>0</v>
      </c>
      <c r="H4" s="42">
        <f>indirect("data!G"&amp;$B$2)</f>
        <v>0</v>
      </c>
      <c r="I4" s="42">
        <f>indirect("data!H"&amp;$B$2)</f>
        <v>0</v>
      </c>
      <c r="J4" s="42">
        <f>indirect("data!I"&amp;$B$2)</f>
        <v>0</v>
      </c>
      <c r="K4" s="42">
        <f>indirect("data!J"&amp;$B$2)</f>
        <v>0</v>
      </c>
      <c r="L4" s="42">
        <f>indirect("data!K"&amp;$B$2)</f>
        <v>0</v>
      </c>
      <c r="M4" s="42">
        <f>indirect("data!L"&amp;$B$2)</f>
        <v>0</v>
      </c>
      <c r="N4" s="42">
        <f>indirect("data!M"&amp;$B$2)</f>
        <v>0</v>
      </c>
      <c r="O4" s="42">
        <f>indirect("data!N"&amp;$B$2)</f>
        <v>0</v>
      </c>
      <c r="P4" s="42">
        <f>indirect("data!O"&amp;$B$2)</f>
        <v>0</v>
      </c>
      <c r="S4" s="42">
        <v>-1.0</v>
      </c>
      <c r="T4" s="42">
        <v>0.0</v>
      </c>
      <c r="U4" s="42">
        <v>1.0</v>
      </c>
      <c r="W4" s="42">
        <f t="array" ref="W4">max(sum($S$4:$U$6*C4:E6),0)
</f>
        <v>0</v>
      </c>
      <c r="X4" s="42">
        <f t="array" ref="X4">max(sum($S$4:$U$6*D4:F6),0)
</f>
        <v>0</v>
      </c>
      <c r="Y4" s="42">
        <f t="array" ref="Y4">max(sum($S$4:$U$6*E4:G6),0)
</f>
        <v>0</v>
      </c>
      <c r="Z4" s="42">
        <f t="array" ref="Z4">max(sum($S$4:$U$6*F4:H6),0)
</f>
        <v>0</v>
      </c>
      <c r="AA4" s="42">
        <f t="array" ref="AA4">max(sum($S$4:$U$6*G4:I6),0)
</f>
        <v>0</v>
      </c>
      <c r="AB4" s="42">
        <f t="array" ref="AB4">max(sum($S$4:$U$6*H4:J6),0)
</f>
        <v>0</v>
      </c>
      <c r="AC4" s="42">
        <f t="array" ref="AC4">max(sum($S$4:$U$6*I4:K6),0)
</f>
        <v>0.80078125</v>
      </c>
      <c r="AD4" s="42">
        <f t="array" ref="AD4">max(sum($S$4:$U$6*J4:L6),0)
</f>
        <v>0.99609375</v>
      </c>
      <c r="AE4" s="42">
        <f t="array" ref="AE4">max(sum($S$4:$U$6*K4:M6),0)
</f>
        <v>0</v>
      </c>
      <c r="AF4" s="42">
        <f t="array" ref="AF4">max(sum($S$4:$U$6*L4:N6),0)
</f>
        <v>0</v>
      </c>
      <c r="AG4" s="42">
        <f t="array" ref="AG4">max(sum($S$4:$U$6*M4:O6),0)
</f>
        <v>0</v>
      </c>
      <c r="AH4" s="42">
        <f t="array" ref="AH4">max(sum($S$4:$U$6*N4:P6),0)
</f>
        <v>0</v>
      </c>
      <c r="AI4" s="42">
        <f t="array" ref="AI4">max(sum($S$4:$U$6*O4:Q6),0)
</f>
        <v>0</v>
      </c>
      <c r="AJ4" s="42">
        <f t="array" ref="AJ4">max(sum($S$4:$U$6*P4:R6),0)
</f>
        <v>0</v>
      </c>
      <c r="AM4" s="46">
        <f>max(W4:X5)</f>
        <v>0</v>
      </c>
      <c r="AO4" s="46">
        <f>max(Y4:Z5)</f>
        <v>0</v>
      </c>
      <c r="AQ4" s="46">
        <f>max(AA4:AB5)</f>
        <v>0.953125</v>
      </c>
      <c r="AS4" s="46">
        <f>max(AC4:AD5)</f>
        <v>1.53125</v>
      </c>
      <c r="AU4" s="46">
        <f>max(AE4:AF5)</f>
        <v>0</v>
      </c>
      <c r="AW4" s="46">
        <f>max(AG4:AH5)</f>
        <v>0</v>
      </c>
      <c r="AY4" s="46">
        <f>max(AI4:AJ5)</f>
        <v>0</v>
      </c>
      <c r="BA4" s="46"/>
      <c r="BB4" s="46"/>
      <c r="BC4" s="42">
        <v>1.0</v>
      </c>
      <c r="BD4" s="42">
        <v>1.0</v>
      </c>
      <c r="BE4" s="42">
        <v>1.0</v>
      </c>
      <c r="BF4" s="46"/>
      <c r="BG4" s="46">
        <f t="array" ref="BG4">max(sum($BC$4:$BE$6*AM19:AO21),0)
</f>
        <v>0</v>
      </c>
      <c r="BH4" s="46">
        <f t="array" ref="BH4">max(sum($BC$4:$BE$6*AN19:AP21),0)
</f>
        <v>0</v>
      </c>
      <c r="BI4" s="46">
        <f t="array" ref="BI4">max(sum($BC$4:$BE$6*AO19:AQ21),0)
</f>
        <v>0.5234375</v>
      </c>
      <c r="BJ4" s="46">
        <f t="array" ref="BJ4">max(sum($BC$4:$BE$6*AP19:AR21),0)
</f>
        <v>0</v>
      </c>
      <c r="BK4" s="46">
        <f t="array" ref="BK4">max(sum($BC$4:$BE$6*AQ19:AS21),0)
</f>
        <v>0</v>
      </c>
      <c r="BL4" s="46"/>
      <c r="BM4" s="46"/>
      <c r="BN4" s="46"/>
      <c r="BO4" s="46">
        <f>max(BG4:BH5)</f>
        <v>0.74609375</v>
      </c>
      <c r="BQ4" s="46">
        <f>max(BI4:BJ5)</f>
        <v>0.5234375</v>
      </c>
      <c r="BS4" s="46">
        <f>max(BK4:BL5)</f>
        <v>0</v>
      </c>
      <c r="BU4" s="46"/>
      <c r="BV4" s="46"/>
      <c r="BW4" s="46">
        <f>BO4</f>
        <v>0.74609375</v>
      </c>
      <c r="BX4" s="46"/>
      <c r="BZ4" s="51">
        <v>0.0201282086324798</v>
      </c>
      <c r="CC4">
        <f t="shared" ref="CC4:CC12" si="1">BZ4*$BW4</f>
        <v>0.01501753066</v>
      </c>
      <c r="CI4" s="52"/>
      <c r="CM4" s="53"/>
    </row>
    <row r="5">
      <c r="B5" s="3">
        <v>2.0</v>
      </c>
      <c r="C5" s="42">
        <f>indirect("data!P"&amp;$B$2)</f>
        <v>0</v>
      </c>
      <c r="D5" s="42">
        <f>indirect("data!Q"&amp;$B$2)</f>
        <v>0</v>
      </c>
      <c r="E5" s="42">
        <f>indirect("data!R"&amp;$B$2)</f>
        <v>0</v>
      </c>
      <c r="F5" s="42">
        <f>indirect("data!S"&amp;$B$2)</f>
        <v>0</v>
      </c>
      <c r="G5" s="42">
        <f>indirect("data!T"&amp;$B$2)</f>
        <v>0</v>
      </c>
      <c r="H5" s="42">
        <f>indirect("data!U"&amp;$B$2)</f>
        <v>0</v>
      </c>
      <c r="I5" s="42">
        <f>indirect("data!V"&amp;$B$2)</f>
        <v>0</v>
      </c>
      <c r="J5" s="42">
        <f>indirect("data!W"&amp;$B$2)</f>
        <v>0</v>
      </c>
      <c r="K5" s="42">
        <f>indirect("data!X"&amp;$B$2)</f>
        <v>0</v>
      </c>
      <c r="L5" s="42">
        <f>indirect("data!Y"&amp;$B$2)</f>
        <v>0</v>
      </c>
      <c r="M5" s="42">
        <f>indirect("data!Z"&amp;$B$2)</f>
        <v>0</v>
      </c>
      <c r="N5" s="42">
        <f>indirect("data!AA"&amp;$B$2)</f>
        <v>0</v>
      </c>
      <c r="O5" s="42">
        <f>indirect("data!AB"&amp;$B$2)</f>
        <v>0</v>
      </c>
      <c r="P5" s="42">
        <f>indirect("data!AC"&amp;$B$2)</f>
        <v>0</v>
      </c>
      <c r="S5" s="42">
        <v>-1.0</v>
      </c>
      <c r="T5" s="42">
        <v>0.0</v>
      </c>
      <c r="U5" s="42">
        <v>1.0</v>
      </c>
      <c r="W5" s="42">
        <f t="array" ref="W5">max(sum($S$4:$U$6*C5:E7),0)
</f>
        <v>0</v>
      </c>
      <c r="X5" s="42">
        <f t="array" ref="X5">max(sum($S$4:$U$6*D5:F7),0)
</f>
        <v>0</v>
      </c>
      <c r="Y5" s="42">
        <f t="array" ref="Y5">max(sum($S$4:$U$6*E5:G7),0)
</f>
        <v>0</v>
      </c>
      <c r="Z5" s="42">
        <f t="array" ref="Z5">max(sum($S$4:$U$6*F5:H7),0)
</f>
        <v>0</v>
      </c>
      <c r="AA5" s="42">
        <f t="array" ref="AA5">max(sum($S$4:$U$6*G5:I7),0)
</f>
        <v>0.25</v>
      </c>
      <c r="AB5" s="42">
        <f t="array" ref="AB5">max(sum($S$4:$U$6*H5:J7),0)
</f>
        <v>0.953125</v>
      </c>
      <c r="AC5" s="42">
        <f t="array" ref="AC5">max(sum($S$4:$U$6*I5:K7),0)
</f>
        <v>1.53125</v>
      </c>
      <c r="AD5" s="42">
        <f t="array" ref="AD5">max(sum($S$4:$U$6*J5:L7),0)
</f>
        <v>1.03125</v>
      </c>
      <c r="AE5" s="42">
        <f t="array" ref="AE5">max(sum($S$4:$U$6*K5:M7),0)
</f>
        <v>0</v>
      </c>
      <c r="AF5" s="42">
        <f t="array" ref="AF5">max(sum($S$4:$U$6*L5:N7),0)
</f>
        <v>0</v>
      </c>
      <c r="AG5" s="42">
        <f t="array" ref="AG5">max(sum($S$4:$U$6*M5:O7),0)
</f>
        <v>0</v>
      </c>
      <c r="AH5" s="42">
        <f t="array" ref="AH5">max(sum($S$4:$U$6*N5:P7),0)
</f>
        <v>0</v>
      </c>
      <c r="AI5" s="42">
        <f t="array" ref="AI5">max(sum($S$4:$U$6*O5:Q7),0)
</f>
        <v>0</v>
      </c>
      <c r="AJ5" s="42">
        <f t="array" ref="AJ5">max(sum($S$4:$U$6*P5:R7),0)
</f>
        <v>0</v>
      </c>
      <c r="BA5" s="46"/>
      <c r="BB5" s="46"/>
      <c r="BC5" s="42">
        <v>0.0</v>
      </c>
      <c r="BD5" s="42">
        <v>0.0</v>
      </c>
      <c r="BE5" s="42">
        <v>0.0</v>
      </c>
      <c r="BF5" s="46"/>
      <c r="BG5" s="46">
        <f t="array" ref="BG5">max(sum($BC$4:$BE$6*AM20:AO22),0)
</f>
        <v>0</v>
      </c>
      <c r="BH5" s="46">
        <f t="array" ref="BH5">max(sum($BC$4:$BE$6*AN20:AP22),0)
</f>
        <v>0.74609375</v>
      </c>
      <c r="BI5" s="46">
        <f t="array" ref="BI5">max(sum($BC$4:$BE$6*AO20:AQ22),0)
</f>
        <v>0</v>
      </c>
      <c r="BJ5" s="46">
        <f t="array" ref="BJ5">max(sum($BC$4:$BE$6*AP20:AR22),0)
</f>
        <v>0</v>
      </c>
      <c r="BK5" s="46">
        <f t="array" ref="BK5">max(sum($BC$4:$BE$6*AQ20:AS22),0)
</f>
        <v>0</v>
      </c>
      <c r="BL5" s="46"/>
      <c r="BM5" s="46"/>
      <c r="BN5" s="46"/>
      <c r="BU5" s="46"/>
      <c r="BV5" s="46"/>
      <c r="BW5" s="46">
        <f>BQ4</f>
        <v>0.5234375</v>
      </c>
      <c r="BX5" s="46"/>
      <c r="BZ5" s="51">
        <v>0.02601485471598164</v>
      </c>
      <c r="CC5">
        <f t="shared" si="1"/>
        <v>0.01361715052</v>
      </c>
      <c r="CM5" s="39"/>
    </row>
    <row r="6">
      <c r="B6" s="3">
        <v>3.0</v>
      </c>
      <c r="C6" s="42">
        <f>indirect("data!AD"&amp;$B$2)</f>
        <v>0</v>
      </c>
      <c r="D6" s="42">
        <f>indirect("data!AE"&amp;$B$2)</f>
        <v>0</v>
      </c>
      <c r="E6" s="42">
        <f>indirect("data!AF"&amp;$B$2)</f>
        <v>0</v>
      </c>
      <c r="F6" s="42">
        <f>indirect("data!AG"&amp;$B$2)</f>
        <v>0</v>
      </c>
      <c r="G6" s="42">
        <f>indirect("data!AH"&amp;$B$2)</f>
        <v>0</v>
      </c>
      <c r="H6" s="42">
        <f>indirect("data!AI"&amp;$B$2)</f>
        <v>0</v>
      </c>
      <c r="I6" s="42">
        <f>indirect("data!AJ"&amp;$B$2)</f>
        <v>0</v>
      </c>
      <c r="J6" s="42">
        <f>indirect("data!AK"&amp;$B$2)</f>
        <v>0</v>
      </c>
      <c r="K6" s="42">
        <f>indirect("data!AL"&amp;$B$2)</f>
        <v>0.80078125</v>
      </c>
      <c r="L6" s="42">
        <f>indirect("data!AM"&amp;$B$2)</f>
        <v>0.99609375</v>
      </c>
      <c r="M6" s="42">
        <f>indirect("data!AN"&amp;$B$2)</f>
        <v>0.80078125</v>
      </c>
      <c r="N6" s="42">
        <f>indirect("data!AO"&amp;$B$2)</f>
        <v>0.015625</v>
      </c>
      <c r="O6" s="42">
        <f>indirect("data!AP"&amp;$B$2)</f>
        <v>0</v>
      </c>
      <c r="P6" s="42">
        <f>indirect("data!AQ"&amp;$B$2)</f>
        <v>0</v>
      </c>
      <c r="S6" s="42">
        <v>-1.0</v>
      </c>
      <c r="T6" s="42">
        <v>0.0</v>
      </c>
      <c r="U6" s="42">
        <v>1.0</v>
      </c>
      <c r="W6" s="42">
        <f t="array" ref="W6">max(sum($S$4:$U$6*C6:E8),0)
</f>
        <v>0</v>
      </c>
      <c r="X6" s="42">
        <f t="array" ref="X6">max(sum($S$4:$U$6*D6:F8),0)
</f>
        <v>0</v>
      </c>
      <c r="Y6" s="42">
        <f t="array" ref="Y6">max(sum($S$4:$U$6*E6:G8),0)
</f>
        <v>0</v>
      </c>
      <c r="Z6" s="42">
        <f t="array" ref="Z6">max(sum($S$4:$U$6*F6:H8),0)
</f>
        <v>0.98828125</v>
      </c>
      <c r="AA6" s="42">
        <f t="array" ref="AA6">max(sum($S$4:$U$6*G6:I8),0)
</f>
        <v>1.23828125</v>
      </c>
      <c r="AB6" s="42">
        <f t="array" ref="AB6">max(sum($S$4:$U$6*H6:J8),0)
</f>
        <v>0.9609375</v>
      </c>
      <c r="AC6" s="42">
        <f t="array" ref="AC6">max(sum($S$4:$U$6*I6:K8),0)
</f>
        <v>1.53125</v>
      </c>
      <c r="AD6" s="42">
        <f t="array" ref="AD6">max(sum($S$4:$U$6*J6:L8),0)
</f>
        <v>0.41015625</v>
      </c>
      <c r="AE6" s="42">
        <f t="array" ref="AE6">max(sum($S$4:$U$6*K6:M8),0)
</f>
        <v>0</v>
      </c>
      <c r="AF6" s="42">
        <f t="array" ref="AF6">max(sum($S$4:$U$6*L6:N8),0)
</f>
        <v>0</v>
      </c>
      <c r="AG6" s="42">
        <f t="array" ref="AG6">max(sum($S$4:$U$6*M6:O8),0)
</f>
        <v>0</v>
      </c>
      <c r="AH6" s="42">
        <f t="array" ref="AH6">max(sum($S$4:$U$6*N6:P8),0)
</f>
        <v>0</v>
      </c>
      <c r="AI6" s="42">
        <f t="array" ref="AI6">max(sum($S$4:$U$6*O6:Q8),0)
</f>
        <v>0</v>
      </c>
      <c r="AJ6" s="42">
        <f t="array" ref="AJ6">max(sum($S$4:$U$6*P6:R8),0)
</f>
        <v>0</v>
      </c>
      <c r="AM6" s="46">
        <f>max(W6:X7)</f>
        <v>0</v>
      </c>
      <c r="AO6" s="46">
        <f>max(Y6:Z7)</f>
        <v>1.96875</v>
      </c>
      <c r="AQ6" s="46">
        <f>max(AA6:AB7)</f>
        <v>1.23828125</v>
      </c>
      <c r="AS6" s="46">
        <f>max(AC6:AD7)</f>
        <v>1.53125</v>
      </c>
      <c r="AU6" s="46">
        <f>max(AE6:AF7)</f>
        <v>0</v>
      </c>
      <c r="AW6" s="46">
        <f>max(AG6:AH7)</f>
        <v>0</v>
      </c>
      <c r="AY6" s="46">
        <f>max(AI6:AJ7)</f>
        <v>0</v>
      </c>
      <c r="BA6" s="46"/>
      <c r="BB6" s="46"/>
      <c r="BC6" s="42">
        <v>-1.0</v>
      </c>
      <c r="BD6" s="42">
        <v>-1.0</v>
      </c>
      <c r="BE6" s="42">
        <v>-1.0</v>
      </c>
      <c r="BF6" s="46"/>
      <c r="BG6" s="46">
        <f t="array" ref="BG6">max(sum($BC$4:$BE$6*AM21:AO23),0)
</f>
        <v>0</v>
      </c>
      <c r="BH6" s="46">
        <f t="array" ref="BH6">max(sum($BC$4:$BE$6*AN21:AP23),0)
</f>
        <v>0</v>
      </c>
      <c r="BI6" s="46">
        <f t="array" ref="BI6">max(sum($BC$4:$BE$6*AO21:AQ23),0)
</f>
        <v>0.56640625</v>
      </c>
      <c r="BJ6" s="46">
        <f t="array" ref="BJ6">max(sum($BC$4:$BE$6*AP21:AR23),0)
</f>
        <v>0.49609375</v>
      </c>
      <c r="BK6" s="46">
        <f t="array" ref="BK6">max(sum($BC$4:$BE$6*AQ21:AS23),0)
</f>
        <v>1.54296875</v>
      </c>
      <c r="BL6" s="46"/>
      <c r="BM6" s="46"/>
      <c r="BN6" s="46"/>
      <c r="BO6" s="46">
        <f>max(BG6:BH7)</f>
        <v>2.27734375</v>
      </c>
      <c r="BQ6" s="46">
        <f>max(BI6:BJ7)</f>
        <v>4.47265625</v>
      </c>
      <c r="BS6" s="46">
        <f>max(BK6:BL7)</f>
        <v>2.5234375</v>
      </c>
      <c r="BU6" s="46"/>
      <c r="BV6" s="46"/>
      <c r="BW6" s="46">
        <f>BS4</f>
        <v>0</v>
      </c>
      <c r="BX6" s="46"/>
      <c r="BZ6" s="51">
        <v>0.024838227495804277</v>
      </c>
      <c r="CC6">
        <f t="shared" si="1"/>
        <v>0</v>
      </c>
    </row>
    <row r="7">
      <c r="B7" s="3">
        <v>4.0</v>
      </c>
      <c r="C7" s="42">
        <f>indirect("data!AR"&amp;$B$2)</f>
        <v>0</v>
      </c>
      <c r="D7" s="42">
        <f>indirect("data!AS"&amp;$B$2)</f>
        <v>0</v>
      </c>
      <c r="E7" s="42">
        <f>indirect("data!AT"&amp;$B$2)</f>
        <v>0</v>
      </c>
      <c r="F7" s="42">
        <f>indirect("data!AU"&amp;$B$2)</f>
        <v>0</v>
      </c>
      <c r="G7" s="42">
        <f>indirect("data!AV"&amp;$B$2)</f>
        <v>0</v>
      </c>
      <c r="H7" s="42">
        <f>indirect("data!AW"&amp;$B$2)</f>
        <v>0</v>
      </c>
      <c r="I7" s="42">
        <f>indirect("data!AX"&amp;$B$2)</f>
        <v>0.25</v>
      </c>
      <c r="J7" s="42">
        <f>indirect("data!AY"&amp;$B$2)</f>
        <v>0.953125</v>
      </c>
      <c r="K7" s="42">
        <f>indirect("data!AZ"&amp;$B$2)</f>
        <v>0.98046875</v>
      </c>
      <c r="L7" s="42">
        <f>indirect("data!BA"&amp;$B$2)</f>
        <v>0.98828125</v>
      </c>
      <c r="M7" s="42">
        <f>indirect("data!BB"&amp;$B$2)</f>
        <v>0.98046875</v>
      </c>
      <c r="N7" s="42">
        <f>indirect("data!BC"&amp;$B$2)</f>
        <v>0.12109375</v>
      </c>
      <c r="O7" s="42">
        <f>indirect("data!BD"&amp;$B$2)</f>
        <v>0</v>
      </c>
      <c r="P7" s="42">
        <f>indirect("data!BE"&amp;$B$2)</f>
        <v>0</v>
      </c>
      <c r="W7" s="42">
        <f t="array" ref="W7">max(sum($S$4:$U$6*C7:E9),0)
</f>
        <v>0</v>
      </c>
      <c r="X7" s="42">
        <f t="array" ref="X7">max(sum($S$4:$U$6*D7:F9),0)
</f>
        <v>0</v>
      </c>
      <c r="Y7" s="42">
        <f t="array" ref="Y7">max(sum($S$4:$U$6*E7:G9),0)
</f>
        <v>0.98828125</v>
      </c>
      <c r="Z7" s="42">
        <f t="array" ref="Z7">max(sum($S$4:$U$6*F7:H9),0)
</f>
        <v>1.96875</v>
      </c>
      <c r="AA7" s="42">
        <f t="array" ref="AA7">max(sum($S$4:$U$6*G7:I9),0)
</f>
        <v>1.19921875</v>
      </c>
      <c r="AB7" s="42">
        <f t="array" ref="AB7">max(sum($S$4:$U$6*H7:J9),0)
</f>
        <v>0.9609375</v>
      </c>
      <c r="AC7" s="42">
        <f t="array" ref="AC7">max(sum($S$4:$U$6*I7:K9),0)
</f>
        <v>0.76171875</v>
      </c>
      <c r="AD7" s="42">
        <f t="array" ref="AD7">max(sum($S$4:$U$6*J7:L9),0)
</f>
        <v>0</v>
      </c>
      <c r="AE7" s="42">
        <f t="array" ref="AE7">max(sum($S$4:$U$6*K7:M9),0)
</f>
        <v>0</v>
      </c>
      <c r="AF7" s="42">
        <f t="array" ref="AF7">max(sum($S$4:$U$6*L7:N9),0)
</f>
        <v>0</v>
      </c>
      <c r="AG7" s="42">
        <f t="array" ref="AG7">max(sum($S$4:$U$6*M7:O9),0)
</f>
        <v>0</v>
      </c>
      <c r="AH7" s="42">
        <f t="array" ref="AH7">max(sum($S$4:$U$6*N7:P9),0)
</f>
        <v>0</v>
      </c>
      <c r="AI7" s="42">
        <f t="array" ref="AI7">max(sum($S$4:$U$6*O7:Q9),0)
</f>
        <v>0</v>
      </c>
      <c r="AJ7" s="42">
        <f t="array" ref="AJ7">max(sum($S$4:$U$6*P7:R9),0)
</f>
        <v>0</v>
      </c>
      <c r="BA7" s="46"/>
      <c r="BB7" s="46"/>
      <c r="BC7" s="46"/>
      <c r="BD7" s="46"/>
      <c r="BE7" s="46"/>
      <c r="BF7" s="46"/>
      <c r="BG7" s="46">
        <f t="array" ref="BG7">max(sum($BC$4:$BE$6*AM22:AO24),0)
</f>
        <v>2.23828125</v>
      </c>
      <c r="BH7" s="46">
        <f t="array" ref="BH7">max(sum($BC$4:$BE$6*AN22:AP24),0)
</f>
        <v>2.27734375</v>
      </c>
      <c r="BI7" s="46">
        <f t="array" ref="BI7">max(sum($BC$4:$BE$6*AO22:AQ24),0)
</f>
        <v>4.47265625</v>
      </c>
      <c r="BJ7" s="46">
        <f t="array" ref="BJ7">max(sum($BC$4:$BE$6*AP22:AR24),0)
</f>
        <v>4.42578125</v>
      </c>
      <c r="BK7" s="46">
        <f t="array" ref="BK7">max(sum($BC$4:$BE$6*AQ22:AS24),0)
</f>
        <v>2.5234375</v>
      </c>
      <c r="BL7" s="46"/>
      <c r="BM7" s="46"/>
      <c r="BN7" s="46"/>
      <c r="BU7" s="46"/>
      <c r="BV7" s="46"/>
      <c r="BW7" s="46">
        <f>BO6</f>
        <v>2.27734375</v>
      </c>
      <c r="BX7" s="46"/>
      <c r="BZ7" s="51">
        <v>0.0208899325981875</v>
      </c>
      <c r="CC7">
        <f t="shared" si="1"/>
        <v>0.04757355744</v>
      </c>
      <c r="CK7" s="61"/>
    </row>
    <row r="8">
      <c r="B8" s="3">
        <v>5.0</v>
      </c>
      <c r="C8" s="42">
        <f>indirect("data!BF"&amp;$B$2)</f>
        <v>0</v>
      </c>
      <c r="D8" s="42">
        <f>indirect("data!BG"&amp;$B$2)</f>
        <v>0</v>
      </c>
      <c r="E8" s="42">
        <f>indirect("data!BH"&amp;$B$2)</f>
        <v>0</v>
      </c>
      <c r="F8" s="42">
        <f>indirect("data!BI"&amp;$B$2)</f>
        <v>0</v>
      </c>
      <c r="G8" s="42">
        <f>indirect("data!BJ"&amp;$B$2)</f>
        <v>0</v>
      </c>
      <c r="H8" s="42">
        <f>indirect("data!BK"&amp;$B$2)</f>
        <v>0.98828125</v>
      </c>
      <c r="I8" s="42">
        <f>indirect("data!BL"&amp;$B$2)</f>
        <v>0.98828125</v>
      </c>
      <c r="J8" s="42">
        <f>indirect("data!BM"&amp;$B$2)</f>
        <v>0.99609375</v>
      </c>
      <c r="K8" s="42">
        <f>indirect("data!BN"&amp;$B$2)</f>
        <v>0.98828125</v>
      </c>
      <c r="L8" s="42">
        <f>indirect("data!BO"&amp;$B$2)</f>
        <v>0.375</v>
      </c>
      <c r="M8" s="42">
        <f>indirect("data!BP"&amp;$B$2)</f>
        <v>0.98828125</v>
      </c>
      <c r="N8" s="42">
        <f>indirect("data!BQ"&amp;$B$2)</f>
        <v>0.12109375</v>
      </c>
      <c r="O8" s="42">
        <f>indirect("data!BR"&amp;$B$2)</f>
        <v>0</v>
      </c>
      <c r="P8" s="42">
        <f>indirect("data!BS"&amp;$B$2)</f>
        <v>0</v>
      </c>
      <c r="W8" s="42">
        <f t="array" ref="W8">max(sum($S$4:$U$6*C8:E10),0)
</f>
        <v>0</v>
      </c>
      <c r="X8" s="42">
        <f t="array" ref="X8">max(sum($S$4:$U$6*D8:F10),0)
</f>
        <v>0.86328125</v>
      </c>
      <c r="Y8" s="42">
        <f t="array" ref="Y8">max(sum($S$4:$U$6*E8:G10),0)
</f>
        <v>1.9765625</v>
      </c>
      <c r="Z8" s="42">
        <f t="array" ref="Z8">max(sum($S$4:$U$6*F8:H10),0)
</f>
        <v>2.0546875</v>
      </c>
      <c r="AA8" s="42">
        <f t="array" ref="AA8">max(sum($S$4:$U$6*G8:I10),0)
</f>
        <v>0.125</v>
      </c>
      <c r="AB8" s="42">
        <f t="array" ref="AB8">max(sum($S$4:$U$6*H8:J10),0)
</f>
        <v>0</v>
      </c>
      <c r="AC8" s="42">
        <f t="array" ref="AC8">max(sum($S$4:$U$6*I8:K10),0)
</f>
        <v>0.29296875</v>
      </c>
      <c r="AD8" s="42">
        <f t="array" ref="AD8">max(sum($S$4:$U$6*J8:L10),0)
</f>
        <v>0</v>
      </c>
      <c r="AE8" s="42">
        <f t="array" ref="AE8">max(sum($S$4:$U$6*K8:M10),0)
</f>
        <v>0.5546875</v>
      </c>
      <c r="AF8" s="42">
        <f t="array" ref="AF8">max(sum($S$4:$U$6*L8:N10),0)
</f>
        <v>0</v>
      </c>
      <c r="AG8" s="42">
        <f t="array" ref="AG8">max(sum($S$4:$U$6*M8:O10),0)
</f>
        <v>0</v>
      </c>
      <c r="AH8" s="42">
        <f t="array" ref="AH8">max(sum($S$4:$U$6*N8:P10),0)
</f>
        <v>0</v>
      </c>
      <c r="AI8" s="42">
        <f t="array" ref="AI8">max(sum($S$4:$U$6*O8:Q10),0)
</f>
        <v>0</v>
      </c>
      <c r="AJ8" s="42">
        <f t="array" ref="AJ8">max(sum($S$4:$U$6*P8:R10),0)
</f>
        <v>0</v>
      </c>
      <c r="AM8" s="46">
        <f>max(W8:X9)</f>
        <v>1.84375</v>
      </c>
      <c r="AO8" s="46">
        <f>max(Y8:Z9)</f>
        <v>2.79296875</v>
      </c>
      <c r="AQ8" s="46">
        <f>max(AA8:AB9)</f>
        <v>0.125</v>
      </c>
      <c r="AS8" s="46">
        <f>max(AC8:AD9)</f>
        <v>0.29296875</v>
      </c>
      <c r="AU8" s="46">
        <f>max(AE8:AF9)</f>
        <v>1.54296875</v>
      </c>
      <c r="AW8" s="46">
        <f>max(AG8:AH9)</f>
        <v>0</v>
      </c>
      <c r="AY8" s="46">
        <f>max(AI8:AJ9)</f>
        <v>0</v>
      </c>
      <c r="BA8" s="46"/>
      <c r="BB8" s="46"/>
      <c r="BC8" s="46"/>
      <c r="BD8" s="46"/>
      <c r="BE8" s="46"/>
      <c r="BF8" s="46"/>
      <c r="BG8" s="46">
        <f t="array" ref="BG8">max(sum($BC$4:$BE$6*AM23:AO25),0)
</f>
        <v>4.9609375</v>
      </c>
      <c r="BH8" s="46">
        <f t="array" ref="BH8">max(sum($BC$4:$BE$6*AN23:AP25),0)
</f>
        <v>3.3515625</v>
      </c>
      <c r="BI8" s="46">
        <f t="array" ref="BI8">max(sum($BC$4:$BE$6*AO23:AQ25),0)
</f>
        <v>1.39453125</v>
      </c>
      <c r="BJ8" s="46">
        <f t="array" ref="BJ8">max(sum($BC$4:$BE$6*AP23:AR25),0)
</f>
        <v>1.33984375</v>
      </c>
      <c r="BK8" s="46">
        <f t="array" ref="BK8">max(sum($BC$4:$BE$6*AQ23:AS25),0)
</f>
        <v>0</v>
      </c>
      <c r="BL8" s="46"/>
      <c r="BM8" s="46"/>
      <c r="BN8" s="46"/>
      <c r="BO8" s="46">
        <f>max(BG8:BH9)</f>
        <v>4.9609375</v>
      </c>
      <c r="BQ8" s="46">
        <f>max(BI8:BJ9)</f>
        <v>1.39453125</v>
      </c>
      <c r="BS8" s="46">
        <f>max(BK8:BL9)</f>
        <v>0</v>
      </c>
      <c r="BU8" s="46"/>
      <c r="BV8" s="46"/>
      <c r="BW8" s="46">
        <f>BQ6</f>
        <v>4.47265625</v>
      </c>
      <c r="BX8" s="46"/>
      <c r="BZ8" s="51">
        <v>-0.01960035142026989</v>
      </c>
      <c r="CC8">
        <f t="shared" si="1"/>
        <v>-0.08766563428</v>
      </c>
      <c r="CK8" s="61"/>
    </row>
    <row r="9">
      <c r="B9" s="3">
        <v>6.0</v>
      </c>
      <c r="C9" s="42">
        <f>indirect("data!BT"&amp;$B$2)</f>
        <v>0</v>
      </c>
      <c r="D9" s="42">
        <f>indirect("data!BU"&amp;$B$2)</f>
        <v>0</v>
      </c>
      <c r="E9" s="42">
        <f>indirect("data!BV"&amp;$B$2)</f>
        <v>0</v>
      </c>
      <c r="F9" s="42">
        <f>indirect("data!BW"&amp;$B$2)</f>
        <v>0</v>
      </c>
      <c r="G9" s="42">
        <f>indirect("data!BX"&amp;$B$2)</f>
        <v>0.98828125</v>
      </c>
      <c r="H9" s="42">
        <f>indirect("data!BY"&amp;$B$2)</f>
        <v>0.98046875</v>
      </c>
      <c r="I9" s="42">
        <f>indirect("data!BZ"&amp;$B$2)</f>
        <v>0.94921875</v>
      </c>
      <c r="J9" s="42">
        <f>indirect("data!CA"&amp;$B$2)</f>
        <v>0.98046875</v>
      </c>
      <c r="K9" s="42">
        <f>indirect("data!CB"&amp;$B$2)</f>
        <v>0.98046875</v>
      </c>
      <c r="L9" s="42">
        <f>indirect("data!CC"&amp;$B$2)</f>
        <v>0.375</v>
      </c>
      <c r="M9" s="42">
        <f>indirect("data!CD"&amp;$B$2)</f>
        <v>0.98046875</v>
      </c>
      <c r="N9" s="42">
        <f>indirect("data!CE"&amp;$B$2)</f>
        <v>0.12109375</v>
      </c>
      <c r="O9" s="42">
        <f>indirect("data!CF"&amp;$B$2)</f>
        <v>0</v>
      </c>
      <c r="P9" s="42">
        <f>indirect("data!CG"&amp;$B$2)</f>
        <v>0</v>
      </c>
      <c r="W9" s="42">
        <f t="array" ref="W9">max(sum($S$4:$U$6*C9:E11),0)
</f>
        <v>0.171875</v>
      </c>
      <c r="X9" s="42">
        <f t="array" ref="X9">max(sum($S$4:$U$6*D9:F11),0)
</f>
        <v>1.84375</v>
      </c>
      <c r="Y9" s="42">
        <f t="array" ref="Y9">max(sum($S$4:$U$6*E9:G11),0)
</f>
        <v>2.79296875</v>
      </c>
      <c r="Z9" s="42">
        <f t="array" ref="Z9">max(sum($S$4:$U$6*F9:H11),0)
</f>
        <v>0.0859375</v>
      </c>
      <c r="AA9" s="42">
        <f t="array" ref="AA9">max(sum($S$4:$U$6*G9:I11),0)
</f>
        <v>0</v>
      </c>
      <c r="AB9" s="42">
        <f t="array" ref="AB9">max(sum($S$4:$U$6*H9:J11),0)
</f>
        <v>0</v>
      </c>
      <c r="AC9" s="42">
        <f t="array" ref="AC9">max(sum($S$4:$U$6*I9:K11),0)
</f>
        <v>0.29296875</v>
      </c>
      <c r="AD9" s="42">
        <f t="array" ref="AD9">max(sum($S$4:$U$6*J9:L11),0)
</f>
        <v>0</v>
      </c>
      <c r="AE9" s="42">
        <f t="array" ref="AE9">max(sum($S$4:$U$6*K9:M11),0)
</f>
        <v>1.54296875</v>
      </c>
      <c r="AF9" s="42">
        <f t="array" ref="AF9">max(sum($S$4:$U$6*L9:N11),0)
</f>
        <v>0</v>
      </c>
      <c r="AG9" s="42">
        <f t="array" ref="AG9">max(sum($S$4:$U$6*M9:O11),0)
</f>
        <v>0</v>
      </c>
      <c r="AH9" s="42">
        <f t="array" ref="AH9">max(sum($S$4:$U$6*N9:P11),0)
</f>
        <v>0</v>
      </c>
      <c r="AI9" s="42">
        <f t="array" ref="AI9">max(sum($S$4:$U$6*O9:Q11),0)
</f>
        <v>0</v>
      </c>
      <c r="AJ9" s="42">
        <f t="array" ref="AJ9">max(sum($S$4:$U$6*P9:R11),0)
</f>
        <v>0</v>
      </c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U9" s="46"/>
      <c r="BV9" s="46"/>
      <c r="BW9" s="46">
        <f>BS6</f>
        <v>2.5234375</v>
      </c>
      <c r="BX9" s="46"/>
      <c r="BZ9" s="51">
        <v>-0.04017210351175232</v>
      </c>
      <c r="CC9">
        <f t="shared" si="1"/>
        <v>-0.1013717925</v>
      </c>
      <c r="CK9" s="61"/>
    </row>
    <row r="10">
      <c r="B10" s="3">
        <v>7.0</v>
      </c>
      <c r="C10" s="42">
        <f>indirect("data!CH"&amp;$B$2)</f>
        <v>0</v>
      </c>
      <c r="D10" s="42">
        <f>indirect("data!CI"&amp;$B$2)</f>
        <v>0</v>
      </c>
      <c r="E10" s="42">
        <f>indirect("data!CJ"&amp;$B$2)</f>
        <v>0</v>
      </c>
      <c r="F10" s="42">
        <f>indirect("data!CK"&amp;$B$2)</f>
        <v>0.86328125</v>
      </c>
      <c r="G10" s="42">
        <f>indirect("data!CL"&amp;$B$2)</f>
        <v>0.98828125</v>
      </c>
      <c r="H10" s="42">
        <f>indirect("data!CM"&amp;$B$2)</f>
        <v>0.94921875</v>
      </c>
      <c r="I10" s="42">
        <f>indirect("data!CN"&amp;$B$2)</f>
        <v>0.1640625</v>
      </c>
      <c r="J10" s="42">
        <f>indirect("data!CO"&amp;$B$2)</f>
        <v>0.796875</v>
      </c>
      <c r="K10" s="42">
        <f>indirect("data!CP"&amp;$B$2)</f>
        <v>0.42578125</v>
      </c>
      <c r="L10" s="42">
        <f>indirect("data!CQ"&amp;$B$2)</f>
        <v>0.046875</v>
      </c>
      <c r="M10" s="42">
        <f>indirect("data!CR"&amp;$B$2)</f>
        <v>0.98046875</v>
      </c>
      <c r="N10" s="42">
        <f>indirect("data!CS"&amp;$B$2)</f>
        <v>0.12109375</v>
      </c>
      <c r="O10" s="42">
        <f>indirect("data!CT"&amp;$B$2)</f>
        <v>0</v>
      </c>
      <c r="P10" s="42">
        <f>indirect("data!CU"&amp;$B$2)</f>
        <v>0</v>
      </c>
      <c r="W10" s="42">
        <f t="array" ref="W10">max(sum($S$4:$U$6*C10:E12),0)
</f>
        <v>0.9140625</v>
      </c>
      <c r="X10" s="42">
        <f t="array" ref="X10">max(sum($S$4:$U$6*D10:F12),0)
</f>
        <v>2.82421875</v>
      </c>
      <c r="Y10" s="42">
        <f t="array" ref="Y10">max(sum($S$4:$U$6*E10:G12),0)
</f>
        <v>2.04296875</v>
      </c>
      <c r="Z10" s="42">
        <f t="array" ref="Z10">max(sum($S$4:$U$6*F10:H12),0)
</f>
        <v>0</v>
      </c>
      <c r="AA10" s="42">
        <f t="array" ref="AA10">max(sum($S$4:$U$6*G10:I12),0)
</f>
        <v>0</v>
      </c>
      <c r="AB10" s="42">
        <f t="array" ref="AB10">max(sum($S$4:$U$6*H10:J12),0)
</f>
        <v>0</v>
      </c>
      <c r="AC10" s="42">
        <f t="array" ref="AC10">max(sum($S$4:$U$6*I10:K12),0)
</f>
        <v>0.26171875</v>
      </c>
      <c r="AD10" s="42">
        <f t="array" ref="AD10">max(sum($S$4:$U$6*J10:L12),0)
</f>
        <v>0.2109375</v>
      </c>
      <c r="AE10" s="42">
        <f t="array" ref="AE10">max(sum($S$4:$U$6*K10:M12),0)
</f>
        <v>2.5234375</v>
      </c>
      <c r="AF10" s="42">
        <f t="array" ref="AF10">max(sum($S$4:$U$6*L10:N12),0)
</f>
        <v>0</v>
      </c>
      <c r="AG10" s="42">
        <f t="array" ref="AG10">max(sum($S$4:$U$6*M10:O12),0)
</f>
        <v>0</v>
      </c>
      <c r="AH10" s="42">
        <f t="array" ref="AH10">max(sum($S$4:$U$6*N10:P12),0)
</f>
        <v>0</v>
      </c>
      <c r="AI10" s="42">
        <f t="array" ref="AI10">max(sum($S$4:$U$6*O10:Q12),0)
</f>
        <v>0</v>
      </c>
      <c r="AJ10" s="42">
        <f t="array" ref="AJ10">max(sum($S$4:$U$6*P10:R12),0)
</f>
        <v>0</v>
      </c>
      <c r="AM10" s="46">
        <f>max(W10:X11)</f>
        <v>2.94921875</v>
      </c>
      <c r="AO10" s="46">
        <f>max(Y10:Z11)</f>
        <v>2.04296875</v>
      </c>
      <c r="AQ10" s="46">
        <f>max(AA10:AB11)</f>
        <v>0.046875</v>
      </c>
      <c r="AS10" s="46">
        <f>max(AC10:AD11)</f>
        <v>1.90234375</v>
      </c>
      <c r="AU10" s="46">
        <f>max(AE10:AF11)</f>
        <v>2.5234375</v>
      </c>
      <c r="AW10" s="46">
        <f>max(AG10:AH11)</f>
        <v>0</v>
      </c>
      <c r="AY10" s="46">
        <f>max(AI10:AJ11)</f>
        <v>0</v>
      </c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>
        <f>BO8</f>
        <v>4.9609375</v>
      </c>
      <c r="BX10" s="46"/>
      <c r="BZ10" s="51">
        <v>-0.009050833166952016</v>
      </c>
      <c r="CC10">
        <f t="shared" si="1"/>
        <v>-0.04490061766</v>
      </c>
      <c r="CK10" s="61"/>
    </row>
    <row r="11">
      <c r="B11" s="3">
        <v>8.0</v>
      </c>
      <c r="C11" s="42">
        <f>indirect("data!CV"&amp;$B$2)</f>
        <v>0</v>
      </c>
      <c r="D11" s="42">
        <f>indirect("data!CW"&amp;$B$2)</f>
        <v>0</v>
      </c>
      <c r="E11" s="42">
        <f>indirect("data!CX"&amp;$B$2)</f>
        <v>0.171875</v>
      </c>
      <c r="F11" s="42">
        <f>indirect("data!CY"&amp;$B$2)</f>
        <v>0.98046875</v>
      </c>
      <c r="G11" s="42">
        <f>indirect("data!CZ"&amp;$B$2)</f>
        <v>0.98828125</v>
      </c>
      <c r="H11" s="42">
        <f>indirect("data!DA"&amp;$B$2)</f>
        <v>0</v>
      </c>
      <c r="I11" s="42">
        <f>indirect("data!DB"&amp;$B$2)</f>
        <v>0</v>
      </c>
      <c r="J11" s="42">
        <f>indirect("data!DC"&amp;$B$2)</f>
        <v>0</v>
      </c>
      <c r="K11" s="42">
        <f>indirect("data!DD"&amp;$B$2)</f>
        <v>0</v>
      </c>
      <c r="L11" s="42">
        <f>indirect("data!DE"&amp;$B$2)</f>
        <v>0.046875</v>
      </c>
      <c r="M11" s="42">
        <f>indirect("data!DF"&amp;$B$2)</f>
        <v>0.98828125</v>
      </c>
      <c r="N11" s="42">
        <f>indirect("data!DG"&amp;$B$2)</f>
        <v>0.12109375</v>
      </c>
      <c r="O11" s="42">
        <f>indirect("data!DH"&amp;$B$2)</f>
        <v>0</v>
      </c>
      <c r="P11" s="42">
        <f>indirect("data!DI"&amp;$B$2)</f>
        <v>0</v>
      </c>
      <c r="W11" s="42">
        <f t="array" ref="W11">max(sum($S$4:$U$6*C11:E13),0)
</f>
        <v>1.66015625</v>
      </c>
      <c r="X11" s="42">
        <f t="array" ref="X11">max(sum($S$4:$U$6*D11:F13),0)
</f>
        <v>2.94921875</v>
      </c>
      <c r="Y11" s="42">
        <f t="array" ref="Y11">max(sum($S$4:$U$6*E11:G13),0)
</f>
        <v>1.296875</v>
      </c>
      <c r="Z11" s="42">
        <f t="array" ref="Z11">max(sum($S$4:$U$6*F11:H13),0)
</f>
        <v>0</v>
      </c>
      <c r="AA11" s="42">
        <f t="array" ref="AA11">max(sum($S$4:$U$6*G11:I13),0)
</f>
        <v>0</v>
      </c>
      <c r="AB11" s="42">
        <f t="array" ref="AB11">max(sum($S$4:$U$6*H11:J13),0)
</f>
        <v>0.046875</v>
      </c>
      <c r="AC11" s="42">
        <f t="array" ref="AC11">max(sum($S$4:$U$6*I11:K13),0)
</f>
        <v>0.98828125</v>
      </c>
      <c r="AD11" s="42">
        <f t="array" ref="AD11">max(sum($S$4:$U$6*J11:L13),0)
</f>
        <v>1.90234375</v>
      </c>
      <c r="AE11" s="42">
        <f t="array" ref="AE11">max(sum($S$4:$U$6*K11:M13),0)
</f>
        <v>1.8828125</v>
      </c>
      <c r="AF11" s="42">
        <f t="array" ref="AF11">max(sum($S$4:$U$6*L11:N13),0)
</f>
        <v>0</v>
      </c>
      <c r="AG11" s="42">
        <f t="array" ref="AG11">max(sum($S$4:$U$6*M11:O13),0)
</f>
        <v>0</v>
      </c>
      <c r="AH11" s="42">
        <f t="array" ref="AH11">max(sum($S$4:$U$6*N11:P13),0)
</f>
        <v>0</v>
      </c>
      <c r="AI11" s="42">
        <f t="array" ref="AI11">max(sum($S$4:$U$6*O11:Q13),0)
</f>
        <v>0</v>
      </c>
      <c r="AJ11" s="42">
        <f t="array" ref="AJ11">max(sum($S$4:$U$6*P11:R13),0)
</f>
        <v>0</v>
      </c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>
        <f>BQ8</f>
        <v>1.39453125</v>
      </c>
      <c r="BX11" s="46"/>
      <c r="BZ11" s="51">
        <v>-0.011867043894280227</v>
      </c>
      <c r="CC11">
        <f t="shared" si="1"/>
        <v>-0.01654896356</v>
      </c>
      <c r="CK11" s="61"/>
    </row>
    <row r="12">
      <c r="B12" s="3">
        <v>9.0</v>
      </c>
      <c r="C12" s="42">
        <f>indirect("data!DJ"&amp;$B$2)</f>
        <v>0</v>
      </c>
      <c r="D12" s="42">
        <f>indirect("data!DK"&amp;$B$2)</f>
        <v>0</v>
      </c>
      <c r="E12" s="42">
        <f>indirect("data!DL"&amp;$B$2)</f>
        <v>0.7421875</v>
      </c>
      <c r="F12" s="42">
        <f>indirect("data!DM"&amp;$B$2)</f>
        <v>0.98046875</v>
      </c>
      <c r="G12" s="42">
        <f>indirect("data!DN"&amp;$B$2)</f>
        <v>0.98046875</v>
      </c>
      <c r="H12" s="42">
        <f>indirect("data!DO"&amp;$B$2)</f>
        <v>0</v>
      </c>
      <c r="I12" s="42">
        <f>indirect("data!DP"&amp;$B$2)</f>
        <v>0</v>
      </c>
      <c r="J12" s="42">
        <f>indirect("data!DQ"&amp;$B$2)</f>
        <v>0</v>
      </c>
      <c r="K12" s="42">
        <f>indirect("data!DR"&amp;$B$2)</f>
        <v>0</v>
      </c>
      <c r="L12" s="42">
        <f>indirect("data!DS"&amp;$B$2)</f>
        <v>0.9140625</v>
      </c>
      <c r="M12" s="42">
        <f>indirect("data!DT"&amp;$B$2)</f>
        <v>0.98046875</v>
      </c>
      <c r="N12" s="42">
        <f>indirect("data!DU"&amp;$B$2)</f>
        <v>0.12109375</v>
      </c>
      <c r="O12" s="42">
        <f>indirect("data!DV"&amp;$B$2)</f>
        <v>0</v>
      </c>
      <c r="P12" s="42">
        <f>indirect("data!DW"&amp;$B$2)</f>
        <v>0</v>
      </c>
      <c r="W12" s="42">
        <f t="array" ref="W12">max(sum($S$4:$U$6*C12:E14),0)
</f>
        <v>1.75</v>
      </c>
      <c r="X12" s="42">
        <f t="array" ref="X12">max(sum($S$4:$U$6*D12:F14),0)
</f>
        <v>2.94921875</v>
      </c>
      <c r="Y12" s="42">
        <f t="array" ref="Y12">max(sum($S$4:$U$6*E12:G14),0)
</f>
        <v>1.20703125</v>
      </c>
      <c r="Z12" s="42">
        <f t="array" ref="Z12">max(sum($S$4:$U$6*F12:H14),0)
</f>
        <v>0</v>
      </c>
      <c r="AA12" s="42">
        <f t="array" ref="AA12">max(sum($S$4:$U$6*G12:I14),0)
</f>
        <v>0</v>
      </c>
      <c r="AB12" s="42">
        <f t="array" ref="AB12">max(sum($S$4:$U$6*H12:J14),0)
</f>
        <v>0.0546875</v>
      </c>
      <c r="AC12" s="42">
        <f t="array" ref="AC12">max(sum($S$4:$U$6*I12:K14),0)
</f>
        <v>0.98828125</v>
      </c>
      <c r="AD12" s="42">
        <f t="array" ref="AD12">max(sum($S$4:$U$6*J12:L14),0)
</f>
        <v>1.33984375</v>
      </c>
      <c r="AE12" s="42">
        <f t="array" ref="AE12">max(sum($S$4:$U$6*K12:M14),0)
</f>
        <v>0</v>
      </c>
      <c r="AF12" s="42">
        <f t="array" ref="AF12">max(sum($S$4:$U$6*L12:N14),0)
</f>
        <v>0</v>
      </c>
      <c r="AG12" s="42">
        <f t="array" ref="AG12">max(sum($S$4:$U$6*M12:O14),0)
</f>
        <v>0</v>
      </c>
      <c r="AH12" s="42">
        <f t="array" ref="AH12">max(sum($S$4:$U$6*N12:P14),0)
</f>
        <v>0</v>
      </c>
      <c r="AI12" s="42">
        <f t="array" ref="AI12">max(sum($S$4:$U$6*O12:Q14),0)
</f>
        <v>0</v>
      </c>
      <c r="AJ12" s="42">
        <f t="array" ref="AJ12">max(sum($S$4:$U$6*P12:R14),0)
</f>
        <v>0</v>
      </c>
      <c r="AM12" s="46">
        <f>max(W12:X13)</f>
        <v>2.94921875</v>
      </c>
      <c r="AO12" s="46">
        <f>max(Y12:Z13)</f>
        <v>1.95703125</v>
      </c>
      <c r="AQ12" s="46">
        <f>max(AA12:AB13)</f>
        <v>0.0546875</v>
      </c>
      <c r="AS12" s="46">
        <f>max(AC12:AD13)</f>
        <v>1.33984375</v>
      </c>
      <c r="AU12" s="46">
        <f>max(AE12:AF13)</f>
        <v>0</v>
      </c>
      <c r="AW12" s="46">
        <f>max(AG12:AH13)</f>
        <v>0</v>
      </c>
      <c r="AY12" s="46">
        <f>max(AI12:AJ13)</f>
        <v>0</v>
      </c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>
        <f>BS8</f>
        <v>0</v>
      </c>
      <c r="BX12" s="46"/>
      <c r="BZ12" s="51">
        <v>-0.0196942508121222</v>
      </c>
      <c r="CC12">
        <f t="shared" si="1"/>
        <v>0</v>
      </c>
      <c r="CK12" s="61"/>
    </row>
    <row r="13">
      <c r="B13" s="3">
        <v>10.0</v>
      </c>
      <c r="C13" s="42">
        <f>indirect("data!DX"&amp;$B$2)</f>
        <v>0</v>
      </c>
      <c r="D13" s="42">
        <f>indirect("data!DY"&amp;$B$2)</f>
        <v>0</v>
      </c>
      <c r="E13" s="42">
        <f>indirect("data!DZ"&amp;$B$2)</f>
        <v>0.74609375</v>
      </c>
      <c r="F13" s="42">
        <f>indirect("data!EA"&amp;$B$2)</f>
        <v>0.98828125</v>
      </c>
      <c r="G13" s="42">
        <f>indirect("data!EB"&amp;$B$2)</f>
        <v>0.98828125</v>
      </c>
      <c r="H13" s="42">
        <f>indirect("data!EC"&amp;$B$2)</f>
        <v>0</v>
      </c>
      <c r="I13" s="42">
        <f>indirect("data!ED"&amp;$B$2)</f>
        <v>0</v>
      </c>
      <c r="J13" s="42">
        <f>indirect("data!EE"&amp;$B$2)</f>
        <v>0.046875</v>
      </c>
      <c r="K13" s="42">
        <f>indirect("data!EF"&amp;$B$2)</f>
        <v>0.98828125</v>
      </c>
      <c r="L13" s="42">
        <f>indirect("data!EG"&amp;$B$2)</f>
        <v>0.98828125</v>
      </c>
      <c r="M13" s="42">
        <f>indirect("data!EH"&amp;$B$2)</f>
        <v>0.90234375</v>
      </c>
      <c r="N13" s="42">
        <f>indirect("data!EI"&amp;$B$2)</f>
        <v>0</v>
      </c>
      <c r="O13" s="42">
        <f>indirect("data!EJ"&amp;$B$2)</f>
        <v>0</v>
      </c>
      <c r="P13" s="42">
        <f>indirect("data!EK"&amp;$B$2)</f>
        <v>0</v>
      </c>
      <c r="W13" s="42">
        <f t="array" ref="W13">max(sum($S$4:$U$6*C13:E15),0)
</f>
        <v>1.0078125</v>
      </c>
      <c r="X13" s="42">
        <f t="array" ref="X13">max(sum($S$4:$U$6*D13:F15),0)
</f>
        <v>2.07421875</v>
      </c>
      <c r="Y13" s="42">
        <f t="array" ref="Y13">max(sum($S$4:$U$6*E13:G15),0)
</f>
        <v>1.95703125</v>
      </c>
      <c r="Z13" s="42">
        <f t="array" ref="Z13">max(sum($S$4:$U$6*F13:H15),0)
</f>
        <v>0</v>
      </c>
      <c r="AA13" s="42">
        <f t="array" ref="AA13">max(sum($S$4:$U$6*G13:I15),0)
</f>
        <v>0</v>
      </c>
      <c r="AB13" s="42">
        <f t="array" ref="AB13">max(sum($S$4:$U$6*H13:J15),0)
</f>
        <v>0</v>
      </c>
      <c r="AC13" s="42">
        <f t="array" ref="AC13">max(sum($S$4:$U$6*I13:K15),0)
</f>
        <v>0.06640625</v>
      </c>
      <c r="AD13" s="42">
        <f t="array" ref="AD13">max(sum($S$4:$U$6*J13:L15),0)
</f>
        <v>0</v>
      </c>
      <c r="AE13" s="42">
        <f t="array" ref="AE13">max(sum($S$4:$U$6*K13:M15),0)
</f>
        <v>0</v>
      </c>
      <c r="AF13" s="42">
        <f t="array" ref="AF13">max(sum($S$4:$U$6*L13:N15),0)
</f>
        <v>0</v>
      </c>
      <c r="AG13" s="42">
        <f t="array" ref="AG13">max(sum($S$4:$U$6*M13:O15),0)
</f>
        <v>0</v>
      </c>
      <c r="AH13" s="42">
        <f t="array" ref="AH13">max(sum($S$4:$U$6*N13:P15),0)
</f>
        <v>0</v>
      </c>
      <c r="AI13" s="42">
        <f t="array" ref="AI13">max(sum($S$4:$U$6*O13:Q15),0)
</f>
        <v>0</v>
      </c>
      <c r="AJ13" s="42">
        <f t="array" ref="AJ13">max(sum($S$4:$U$6*P13:R15),0)
</f>
        <v>0</v>
      </c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CK13" s="61"/>
    </row>
    <row r="14">
      <c r="B14" s="3">
        <v>11.0</v>
      </c>
      <c r="C14" s="42">
        <f>indirect("data!EL"&amp;$B$2)</f>
        <v>0</v>
      </c>
      <c r="D14" s="42">
        <f>indirect("data!EM"&amp;$B$2)</f>
        <v>0</v>
      </c>
      <c r="E14" s="42">
        <f>indirect("data!EN"&amp;$B$2)</f>
        <v>0.26171875</v>
      </c>
      <c r="F14" s="42">
        <f>indirect("data!EO"&amp;$B$2)</f>
        <v>0.98046875</v>
      </c>
      <c r="G14" s="42">
        <f>indirect("data!EP"&amp;$B$2)</f>
        <v>0.98828125</v>
      </c>
      <c r="H14" s="42">
        <f>indirect("data!EQ"&amp;$B$2)</f>
        <v>0.98046875</v>
      </c>
      <c r="I14" s="42">
        <f>indirect("data!ER"&amp;$B$2)</f>
        <v>0.98046875</v>
      </c>
      <c r="J14" s="42">
        <f>indirect("data!ES"&amp;$B$2)</f>
        <v>0.98828125</v>
      </c>
      <c r="K14" s="42">
        <f>indirect("data!ET"&amp;$B$2)</f>
        <v>0.98046875</v>
      </c>
      <c r="L14" s="42">
        <f>indirect("data!EU"&amp;$B$2)</f>
        <v>0.47265625</v>
      </c>
      <c r="M14" s="42">
        <f>indirect("data!EV"&amp;$B$2)</f>
        <v>0</v>
      </c>
      <c r="N14" s="42">
        <f>indirect("data!EW"&amp;$B$2)</f>
        <v>0</v>
      </c>
      <c r="O14" s="42">
        <f>indirect("data!EX"&amp;$B$2)</f>
        <v>0</v>
      </c>
      <c r="P14" s="42">
        <f>indirect("data!EY"&amp;$B$2)</f>
        <v>0</v>
      </c>
      <c r="W14" s="42">
        <f t="array" ref="W14">max(sum($S$4:$U$6*C14:E16),0)
</f>
        <v>0.26171875</v>
      </c>
      <c r="X14" s="42">
        <f t="array" ref="X14">max(sum($S$4:$U$6*D14:F16),0)
</f>
        <v>1.0859375</v>
      </c>
      <c r="Y14" s="42">
        <f t="array" ref="Y14">max(sum($S$4:$U$6*E14:G16),0)
</f>
        <v>1.71484375</v>
      </c>
      <c r="Z14" s="42">
        <f t="array" ref="Z14">max(sum($S$4:$U$6*F14:H16),0)
</f>
        <v>0.875</v>
      </c>
      <c r="AA14" s="42">
        <f t="array" ref="AA14">max(sum($S$4:$U$6*G14:I16),0)
</f>
        <v>0</v>
      </c>
      <c r="AB14" s="42">
        <f t="array" ref="AB14">max(sum($S$4:$U$6*H14:J16),0)
</f>
        <v>0</v>
      </c>
      <c r="AC14" s="42">
        <f t="array" ref="AC14">max(sum($S$4:$U$6*I14:K16),0)
</f>
        <v>0</v>
      </c>
      <c r="AD14" s="42">
        <f t="array" ref="AD14">max(sum($S$4:$U$6*J14:L16),0)
</f>
        <v>0</v>
      </c>
      <c r="AE14" s="42">
        <f t="array" ref="AE14">max(sum($S$4:$U$6*K14:M16),0)
</f>
        <v>0</v>
      </c>
      <c r="AF14" s="42">
        <f t="array" ref="AF14">max(sum($S$4:$U$6*L14:N16),0)
</f>
        <v>0</v>
      </c>
      <c r="AG14" s="42">
        <f t="array" ref="AG14">max(sum($S$4:$U$6*M14:O16),0)
</f>
        <v>0</v>
      </c>
      <c r="AH14" s="42">
        <f t="array" ref="AH14">max(sum($S$4:$U$6*N14:P16),0)
</f>
        <v>0</v>
      </c>
      <c r="AI14" s="42">
        <f t="array" ref="AI14">max(sum($S$4:$U$6*O14:Q16),0)
</f>
        <v>0</v>
      </c>
      <c r="AJ14" s="42">
        <f t="array" ref="AJ14">max(sum($S$4:$U$6*P14:R16),0)
</f>
        <v>0</v>
      </c>
      <c r="AM14" s="46">
        <f>max(W14:X15)</f>
        <v>1.0859375</v>
      </c>
      <c r="AO14" s="46">
        <f>max(Y14:Z15)</f>
        <v>1.71484375</v>
      </c>
      <c r="AQ14" s="46">
        <f>max(AA14:AB15)</f>
        <v>0</v>
      </c>
      <c r="AS14" s="46">
        <f>max(AC14:AD15)</f>
        <v>0</v>
      </c>
      <c r="AU14" s="46">
        <f>max(AE14:AF15)</f>
        <v>0</v>
      </c>
      <c r="AW14" s="46">
        <f>max(AG14:AH15)</f>
        <v>0</v>
      </c>
      <c r="AY14" s="46">
        <f>max(AI14:AJ15)</f>
        <v>0</v>
      </c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</row>
    <row r="15">
      <c r="B15" s="3">
        <v>12.0</v>
      </c>
      <c r="C15" s="42">
        <f>indirect("data!EZ"&amp;$B$2)</f>
        <v>0</v>
      </c>
      <c r="D15" s="42">
        <f>indirect("data!FA"&amp;$B$2)</f>
        <v>0</v>
      </c>
      <c r="E15" s="42">
        <f>indirect("data!FB"&amp;$B$2)</f>
        <v>0</v>
      </c>
      <c r="F15" s="42">
        <f>indirect("data!FC"&amp;$B$2)</f>
        <v>0.10546875</v>
      </c>
      <c r="G15" s="42">
        <f>indirect("data!FD"&amp;$B$2)</f>
        <v>0.98828125</v>
      </c>
      <c r="H15" s="42">
        <f>indirect("data!FE"&amp;$B$2)</f>
        <v>0.98046875</v>
      </c>
      <c r="I15" s="42">
        <f>indirect("data!FF"&amp;$B$2)</f>
        <v>0.98046875</v>
      </c>
      <c r="J15" s="42">
        <f>indirect("data!FG"&amp;$B$2)</f>
        <v>0.89453125</v>
      </c>
      <c r="K15" s="42">
        <f>indirect("data!FH"&amp;$B$2)</f>
        <v>0.05859375</v>
      </c>
      <c r="L15" s="42">
        <f>indirect("data!FI"&amp;$B$2)</f>
        <v>0</v>
      </c>
      <c r="M15" s="42">
        <f>indirect("data!FJ"&amp;$B$2)</f>
        <v>0</v>
      </c>
      <c r="N15" s="42">
        <f>indirect("data!FK"&amp;$B$2)</f>
        <v>0</v>
      </c>
      <c r="O15" s="42">
        <f>indirect("data!FL"&amp;$B$2)</f>
        <v>0</v>
      </c>
      <c r="P15" s="42">
        <f>indirect("data!FM"&amp;$B$2)</f>
        <v>0</v>
      </c>
      <c r="W15" s="42">
        <f t="array" ref="W15">max(sum($S$4:$U$6*C15:E17),0)
</f>
        <v>0</v>
      </c>
      <c r="X15" s="42">
        <f t="array" ref="X15">max(sum($S$4:$U$6*D15:F17),0)
</f>
        <v>0.10546875</v>
      </c>
      <c r="Y15" s="42">
        <f t="array" ref="Y15">max(sum($S$4:$U$6*E15:G17),0)
</f>
        <v>0.98828125</v>
      </c>
      <c r="Z15" s="42">
        <f t="array" ref="Z15">max(sum($S$4:$U$6*F15:H17),0)
</f>
        <v>0.875</v>
      </c>
      <c r="AA15" s="42">
        <f t="array" ref="AA15">max(sum($S$4:$U$6*G15:I17),0)
</f>
        <v>0</v>
      </c>
      <c r="AB15" s="42">
        <f t="array" ref="AB15">max(sum($S$4:$U$6*H15:J17),0)
</f>
        <v>0</v>
      </c>
      <c r="AC15" s="42">
        <f t="array" ref="AC15">max(sum($S$4:$U$6*I15:K17),0)
</f>
        <v>0</v>
      </c>
      <c r="AD15" s="42">
        <f t="array" ref="AD15">max(sum($S$4:$U$6*J15:L17),0)
</f>
        <v>0</v>
      </c>
      <c r="AE15" s="42">
        <f t="array" ref="AE15">max(sum($S$4:$U$6*K15:M17),0)
</f>
        <v>0</v>
      </c>
      <c r="AF15" s="42">
        <f t="array" ref="AF15">max(sum($S$4:$U$6*L15:N17),0)
</f>
        <v>0</v>
      </c>
      <c r="AG15" s="42">
        <f t="array" ref="AG15">max(sum($S$4:$U$6*M15:O17),0)
</f>
        <v>0</v>
      </c>
      <c r="AH15" s="42">
        <f t="array" ref="AH15">max(sum($S$4:$U$6*N15:P17),0)
</f>
        <v>0</v>
      </c>
      <c r="AI15" s="42">
        <f t="array" ref="AI15">max(sum($S$4:$U$6*O15:Q17),0)
</f>
        <v>0</v>
      </c>
      <c r="AJ15" s="42">
        <f t="array" ref="AJ15">max(sum($S$4:$U$6*P15:R17),0)
</f>
        <v>0</v>
      </c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</row>
    <row r="16">
      <c r="B16" s="3">
        <v>13.0</v>
      </c>
      <c r="C16" s="42">
        <f>indirect("data!FN"&amp;$B$2)</f>
        <v>0</v>
      </c>
      <c r="D16" s="42">
        <f>indirect("data!FO"&amp;$B$2)</f>
        <v>0</v>
      </c>
      <c r="E16" s="42">
        <f>indirect("data!FP"&amp;$B$2)</f>
        <v>0</v>
      </c>
      <c r="F16" s="42">
        <f>indirect("data!FQ"&amp;$B$2)</f>
        <v>0</v>
      </c>
      <c r="G16" s="42">
        <f>indirect("data!FR"&amp;$B$2)</f>
        <v>0</v>
      </c>
      <c r="H16" s="42">
        <f>indirect("data!FS"&amp;$B$2)</f>
        <v>0</v>
      </c>
      <c r="I16" s="42">
        <f>indirect("data!FT"&amp;$B$2)</f>
        <v>0</v>
      </c>
      <c r="J16" s="42">
        <f>indirect("data!FU"&amp;$B$2)</f>
        <v>0</v>
      </c>
      <c r="K16" s="42">
        <f>indirect("data!FV"&amp;$B$2)</f>
        <v>0</v>
      </c>
      <c r="L16" s="42">
        <f>indirect("data!FW"&amp;$B$2)</f>
        <v>0</v>
      </c>
      <c r="M16" s="42">
        <f>indirect("data!FX"&amp;$B$2)</f>
        <v>0</v>
      </c>
      <c r="N16" s="42">
        <f>indirect("data!FY"&amp;$B$2)</f>
        <v>0</v>
      </c>
      <c r="O16" s="42">
        <f>indirect("data!FZ"&amp;$B$2)</f>
        <v>0</v>
      </c>
      <c r="P16" s="42">
        <f>indirect("data!GA"&amp;$B$2)</f>
        <v>0</v>
      </c>
      <c r="W16" s="42">
        <f t="array" ref="W16">max(sum($S$4:$U$6*C16:E18),0)
</f>
        <v>0</v>
      </c>
      <c r="X16" s="42">
        <f t="array" ref="X16">max(sum($S$4:$U$6*D16:F18),0)
</f>
        <v>0</v>
      </c>
      <c r="Y16" s="42">
        <f t="array" ref="Y16">max(sum($S$4:$U$6*E16:G18),0)
</f>
        <v>0</v>
      </c>
      <c r="Z16" s="42">
        <f t="array" ref="Z16">max(sum($S$4:$U$6*F16:H18),0)
</f>
        <v>0</v>
      </c>
      <c r="AA16" s="42">
        <f t="array" ref="AA16">max(sum($S$4:$U$6*G16:I18),0)
</f>
        <v>0</v>
      </c>
      <c r="AB16" s="42">
        <f t="array" ref="AB16">max(sum($S$4:$U$6*H16:J18),0)
</f>
        <v>0</v>
      </c>
      <c r="AC16" s="42">
        <f t="array" ref="AC16">max(sum($S$4:$U$6*I16:K18),0)
</f>
        <v>0</v>
      </c>
      <c r="AD16" s="42">
        <f t="array" ref="AD16">max(sum($S$4:$U$6*J16:L18),0)
</f>
        <v>0</v>
      </c>
      <c r="AE16" s="42">
        <f t="array" ref="AE16">max(sum($S$4:$U$6*K16:M18),0)
</f>
        <v>0</v>
      </c>
      <c r="AF16" s="42">
        <f t="array" ref="AF16">max(sum($S$4:$U$6*L16:N18),0)
</f>
        <v>0</v>
      </c>
      <c r="AG16" s="42">
        <f t="array" ref="AG16">max(sum($S$4:$U$6*M16:O18),0)
</f>
        <v>0</v>
      </c>
      <c r="AH16" s="42">
        <f t="array" ref="AH16">max(sum($S$4:$U$6*N16:P18),0)
</f>
        <v>0</v>
      </c>
      <c r="AI16" s="42">
        <f t="array" ref="AI16">max(sum($S$4:$U$6*O16:Q18),0)
</f>
        <v>0</v>
      </c>
      <c r="AJ16" s="42">
        <f t="array" ref="AJ16">max(sum($S$4:$U$6*P16:R18),0)
</f>
        <v>0</v>
      </c>
      <c r="AM16" s="46">
        <f>max(W16:X17)</f>
        <v>0</v>
      </c>
      <c r="AO16" s="46">
        <f>max(Y16:Z17)</f>
        <v>0</v>
      </c>
      <c r="AQ16" s="46">
        <f>max(AA16:AB17)</f>
        <v>0</v>
      </c>
      <c r="AS16" s="46">
        <f>max(AC16:AD17)</f>
        <v>0</v>
      </c>
      <c r="AU16" s="46">
        <f>max(AE16:AF17)</f>
        <v>0</v>
      </c>
      <c r="AW16" s="46">
        <f>max(AG16:AH17)</f>
        <v>0</v>
      </c>
      <c r="AY16" s="46">
        <f>max(AI16:AJ17)</f>
        <v>0</v>
      </c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</row>
    <row r="17">
      <c r="B17" s="3">
        <v>14.0</v>
      </c>
      <c r="C17" s="42">
        <f>indirect("data!GB"&amp;$B$2)</f>
        <v>0</v>
      </c>
      <c r="D17" s="42">
        <f>indirect("data!GC"&amp;$B$2)</f>
        <v>0</v>
      </c>
      <c r="E17" s="42">
        <f>indirect("data!GD"&amp;$B$2)</f>
        <v>0</v>
      </c>
      <c r="F17" s="42">
        <f>indirect("data!GE"&amp;$B$2)</f>
        <v>0</v>
      </c>
      <c r="G17" s="42">
        <f>indirect("data!GF"&amp;$B$2)</f>
        <v>0</v>
      </c>
      <c r="H17" s="42">
        <f>indirect("data!GG"&amp;$B$2)</f>
        <v>0</v>
      </c>
      <c r="I17" s="42">
        <f>indirect("data!GH"&amp;$B$2)</f>
        <v>0</v>
      </c>
      <c r="J17" s="42">
        <f>indirect("data!GI"&amp;$B$2)</f>
        <v>0</v>
      </c>
      <c r="K17" s="42">
        <f>indirect("data!GJ"&amp;$B$2)</f>
        <v>0</v>
      </c>
      <c r="L17" s="42">
        <f>indirect("data!GK"&amp;$B$2)</f>
        <v>0</v>
      </c>
      <c r="M17" s="42">
        <f>indirect("data!GL"&amp;$B$2)</f>
        <v>0</v>
      </c>
      <c r="N17" s="42">
        <f>indirect("data!GM"&amp;$B$2)</f>
        <v>0</v>
      </c>
      <c r="O17" s="42">
        <f>indirect("data!GN"&amp;$B$2)</f>
        <v>0</v>
      </c>
      <c r="P17" s="42">
        <f>indirect("data!GO"&amp;$B$2)</f>
        <v>0</v>
      </c>
      <c r="W17" s="42">
        <f t="array" ref="W17">max(sum($S$4:$U$6*C17:E19),0)
</f>
        <v>0</v>
      </c>
      <c r="X17" s="42">
        <f t="array" ref="X17">max(sum($S$4:$U$6*D17:F19),0)
</f>
        <v>0</v>
      </c>
      <c r="Y17" s="42">
        <f t="array" ref="Y17">max(sum($S$4:$U$6*E17:G19),0)
</f>
        <v>0</v>
      </c>
      <c r="Z17" s="42">
        <f t="array" ref="Z17">max(sum($S$4:$U$6*F17:H19),0)
</f>
        <v>0</v>
      </c>
      <c r="AA17" s="42">
        <f t="array" ref="AA17">max(sum($S$4:$U$6*G17:I19),0)
</f>
        <v>0</v>
      </c>
      <c r="AB17" s="42">
        <f t="array" ref="AB17">max(sum($S$4:$U$6*H17:J19),0)
</f>
        <v>0</v>
      </c>
      <c r="AC17" s="42">
        <f t="array" ref="AC17">max(sum($S$4:$U$6*I17:K19),0)
</f>
        <v>0</v>
      </c>
      <c r="AD17" s="42">
        <f t="array" ref="AD17">max(sum($S$4:$U$6*J17:L19),0)
</f>
        <v>0</v>
      </c>
      <c r="AE17" s="42">
        <f t="array" ref="AE17">max(sum($S$4:$U$6*K17:M19),0)
</f>
        <v>0</v>
      </c>
      <c r="AF17" s="42">
        <f t="array" ref="AF17">max(sum($S$4:$U$6*L17:N19),0)
</f>
        <v>0</v>
      </c>
      <c r="AG17" s="42">
        <f t="array" ref="AG17">max(sum($S$4:$U$6*M17:O19),0)
</f>
        <v>0</v>
      </c>
      <c r="AH17" s="42">
        <f t="array" ref="AH17">max(sum($S$4:$U$6*N17:P19),0)
</f>
        <v>0</v>
      </c>
      <c r="AI17" s="42">
        <f t="array" ref="AI17">max(sum($S$4:$U$6*O17:Q19),0)
</f>
        <v>0</v>
      </c>
      <c r="AJ17" s="42">
        <f t="array" ref="AJ17">max(sum($S$4:$U$6*P17:R19),0)
</f>
        <v>0</v>
      </c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</row>
    <row r="18">
      <c r="A18" s="41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>
      <c r="A19" s="65" t="s">
        <v>27</v>
      </c>
      <c r="B19" s="66"/>
      <c r="C19" s="67">
        <f>indirect("data!A"&amp;$B$2)</f>
        <v>0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M19" s="68">
        <f>AM4</f>
        <v>0</v>
      </c>
      <c r="AN19" s="68">
        <f>AO4</f>
        <v>0</v>
      </c>
      <c r="AO19" s="68">
        <f>AQ4</f>
        <v>0.953125</v>
      </c>
      <c r="AP19" s="68">
        <f>AS4</f>
        <v>1.53125</v>
      </c>
      <c r="AQ19" s="68">
        <f>AU4</f>
        <v>0</v>
      </c>
      <c r="AR19" s="68">
        <f>AW4</f>
        <v>0</v>
      </c>
      <c r="AS19" s="68">
        <f>AY4</f>
        <v>0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>
      <c r="B20" s="66"/>
      <c r="Q20" s="66"/>
      <c r="R20" s="66"/>
      <c r="S20" s="66"/>
      <c r="T20" s="66"/>
      <c r="U20" s="66"/>
      <c r="V20" s="66"/>
      <c r="W20" s="66"/>
      <c r="X20" s="70">
        <f>CP3</f>
        <v>0</v>
      </c>
      <c r="AM20" s="68">
        <f>AM6</f>
        <v>0</v>
      </c>
      <c r="AN20" s="68">
        <f>AO6</f>
        <v>1.96875</v>
      </c>
      <c r="AO20" s="68">
        <f>AQ6</f>
        <v>1.23828125</v>
      </c>
      <c r="AP20" s="68">
        <f>AS6</f>
        <v>1.53125</v>
      </c>
      <c r="AQ20" s="68">
        <f>AU6</f>
        <v>0</v>
      </c>
      <c r="AR20" s="68">
        <f>AW6</f>
        <v>0</v>
      </c>
      <c r="AS20" s="68">
        <f>AY6</f>
        <v>0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>
      <c r="B21" s="66"/>
      <c r="Q21" s="65" t="s">
        <v>21</v>
      </c>
      <c r="W21" s="66"/>
      <c r="AM21" s="68">
        <f>AM8</f>
        <v>1.84375</v>
      </c>
      <c r="AN21" s="68">
        <f>AO8</f>
        <v>2.79296875</v>
      </c>
      <c r="AO21" s="68">
        <f>AQ8</f>
        <v>0.125</v>
      </c>
      <c r="AP21" s="68">
        <f>AS8</f>
        <v>0.29296875</v>
      </c>
      <c r="AQ21" s="68">
        <f>AU8</f>
        <v>1.54296875</v>
      </c>
      <c r="AR21" s="68">
        <f>AW8</f>
        <v>0</v>
      </c>
      <c r="AS21" s="68">
        <f>AY8</f>
        <v>0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>
      <c r="B22" s="66"/>
      <c r="W22" s="66"/>
      <c r="AM22" s="68">
        <f>AM10</f>
        <v>2.94921875</v>
      </c>
      <c r="AN22" s="68">
        <f>AO10</f>
        <v>2.04296875</v>
      </c>
      <c r="AO22" s="68">
        <f>AQ10</f>
        <v>0.046875</v>
      </c>
      <c r="AP22" s="68">
        <f>AS10</f>
        <v>1.90234375</v>
      </c>
      <c r="AQ22" s="68">
        <f>AU10</f>
        <v>2.5234375</v>
      </c>
      <c r="AR22" s="68">
        <f>AW10</f>
        <v>0</v>
      </c>
      <c r="AS22" s="68">
        <f>AY10</f>
        <v>0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>
      <c r="B23" s="66"/>
      <c r="W23" s="66"/>
      <c r="AM23" s="68">
        <f>AM12</f>
        <v>2.94921875</v>
      </c>
      <c r="AN23" s="68">
        <f>AO12</f>
        <v>1.95703125</v>
      </c>
      <c r="AO23" s="68">
        <f>AQ12</f>
        <v>0.0546875</v>
      </c>
      <c r="AP23" s="68">
        <f>AS12</f>
        <v>1.33984375</v>
      </c>
      <c r="AQ23" s="68">
        <f>AU12</f>
        <v>0</v>
      </c>
      <c r="AR23" s="68">
        <f>AW12</f>
        <v>0</v>
      </c>
      <c r="AS23" s="68">
        <f>AY12</f>
        <v>0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>
      <c r="B24" s="66"/>
      <c r="Q24" s="66"/>
      <c r="R24" s="66"/>
      <c r="S24" s="66"/>
      <c r="T24" s="66"/>
      <c r="U24" s="66"/>
      <c r="V24" s="66"/>
      <c r="W24" s="66"/>
      <c r="AM24" s="68">
        <f>AM14</f>
        <v>1.0859375</v>
      </c>
      <c r="AN24" s="68">
        <f>AO14</f>
        <v>1.71484375</v>
      </c>
      <c r="AO24" s="68">
        <f>AQ14</f>
        <v>0</v>
      </c>
      <c r="AP24" s="68">
        <f>AS14</f>
        <v>0</v>
      </c>
      <c r="AQ24" s="68">
        <f>AU14</f>
        <v>0</v>
      </c>
      <c r="AR24" s="68">
        <f>AW14</f>
        <v>0</v>
      </c>
      <c r="AS24" s="68">
        <f>AY14</f>
        <v>0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>
      <c r="B25" s="66"/>
      <c r="Q25" s="66"/>
      <c r="R25" s="66"/>
      <c r="S25" s="66"/>
      <c r="T25" s="66"/>
      <c r="U25" s="66"/>
      <c r="V25" s="66"/>
      <c r="W25" s="66"/>
      <c r="AM25" s="68">
        <f>AM16</f>
        <v>0</v>
      </c>
      <c r="AN25" s="68">
        <f>AO16</f>
        <v>0</v>
      </c>
      <c r="AO25" s="68">
        <f>AQ16</f>
        <v>0</v>
      </c>
      <c r="AP25" s="68">
        <f>AS16</f>
        <v>0</v>
      </c>
      <c r="AQ25" s="68">
        <f>AU16</f>
        <v>0</v>
      </c>
      <c r="AR25" s="68">
        <f>AW16</f>
        <v>0</v>
      </c>
      <c r="AS25" s="68">
        <f>AY16</f>
        <v>0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>
      <c r="X26" s="71"/>
      <c r="Y26" s="71"/>
      <c r="Z26" s="71"/>
      <c r="AA26" s="71"/>
      <c r="AB26" s="71"/>
      <c r="AC26" s="71"/>
      <c r="AM26" t="str">
        <f>AM11</f>
        <v/>
      </c>
      <c r="AN26" t="str">
        <f>AO11</f>
        <v/>
      </c>
      <c r="AO26" t="str">
        <f>AQ11</f>
        <v/>
      </c>
      <c r="AP26" t="str">
        <f>AS11</f>
        <v/>
      </c>
      <c r="AQ26" t="str">
        <f>AU11</f>
        <v/>
      </c>
      <c r="AR26" t="str">
        <f>AW11</f>
        <v/>
      </c>
      <c r="AS26" t="str">
        <f>AY11</f>
        <v/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</sheetData>
  <mergeCells count="77">
    <mergeCell ref="CN1:CU1"/>
    <mergeCell ref="W2:AJ2"/>
    <mergeCell ref="AM2:AZ2"/>
    <mergeCell ref="BG2:BL2"/>
    <mergeCell ref="CE2:CG2"/>
    <mergeCell ref="CI2:CM2"/>
    <mergeCell ref="CO2:CS2"/>
    <mergeCell ref="BO3:BP3"/>
    <mergeCell ref="BO4:BP5"/>
    <mergeCell ref="BQ4:BR5"/>
    <mergeCell ref="BS4:BT5"/>
    <mergeCell ref="AM6:AN7"/>
    <mergeCell ref="AO6:AP7"/>
    <mergeCell ref="AQ6:AR7"/>
    <mergeCell ref="AS6:AT7"/>
    <mergeCell ref="AU6:AV7"/>
    <mergeCell ref="AW6:AX7"/>
    <mergeCell ref="BQ3:BR3"/>
    <mergeCell ref="BO6:BP7"/>
    <mergeCell ref="AM4:AN5"/>
    <mergeCell ref="AO4:AP5"/>
    <mergeCell ref="AQ4:AR5"/>
    <mergeCell ref="AS4:AT5"/>
    <mergeCell ref="AU4:AV5"/>
    <mergeCell ref="AW4:AX5"/>
    <mergeCell ref="AY4:AZ5"/>
    <mergeCell ref="BQ6:BR7"/>
    <mergeCell ref="BS6:BT7"/>
    <mergeCell ref="AM8:AN9"/>
    <mergeCell ref="AO8:AP9"/>
    <mergeCell ref="AQ8:AR9"/>
    <mergeCell ref="AS8:AT9"/>
    <mergeCell ref="AU8:AV9"/>
    <mergeCell ref="AW8:AX9"/>
    <mergeCell ref="BQ8:BR9"/>
    <mergeCell ref="BS8:BT9"/>
    <mergeCell ref="AM10:AN11"/>
    <mergeCell ref="AO10:AP11"/>
    <mergeCell ref="BO2:BT2"/>
    <mergeCell ref="BS3:BT3"/>
    <mergeCell ref="CE3:CG6"/>
    <mergeCell ref="CJ3:CL6"/>
    <mergeCell ref="CP3:CR6"/>
    <mergeCell ref="A4:A17"/>
    <mergeCell ref="AY6:AZ7"/>
    <mergeCell ref="AM16:AN17"/>
    <mergeCell ref="A19:A25"/>
    <mergeCell ref="C19:P25"/>
    <mergeCell ref="X20:AG25"/>
    <mergeCell ref="Q21:V23"/>
    <mergeCell ref="AY14:AZ15"/>
    <mergeCell ref="AO16:AP17"/>
    <mergeCell ref="AQ16:AR17"/>
    <mergeCell ref="AS16:AT17"/>
    <mergeCell ref="AU16:AV17"/>
    <mergeCell ref="AW16:AX17"/>
    <mergeCell ref="AY16:AZ17"/>
    <mergeCell ref="AY8:AZ9"/>
    <mergeCell ref="BO8:BP9"/>
    <mergeCell ref="AQ10:AR11"/>
    <mergeCell ref="AS10:AT11"/>
    <mergeCell ref="AU10:AV11"/>
    <mergeCell ref="AW10:AX11"/>
    <mergeCell ref="AY10:AZ11"/>
    <mergeCell ref="AM12:AN13"/>
    <mergeCell ref="AO12:AP13"/>
    <mergeCell ref="AQ12:AR13"/>
    <mergeCell ref="AS12:AT13"/>
    <mergeCell ref="AU12:AV13"/>
    <mergeCell ref="AW12:AX13"/>
    <mergeCell ref="AY12:AZ13"/>
    <mergeCell ref="AM14:AN15"/>
    <mergeCell ref="AO14:AP15"/>
    <mergeCell ref="AQ14:AR15"/>
    <mergeCell ref="AS14:AT15"/>
    <mergeCell ref="AU14:AV15"/>
    <mergeCell ref="AW14:AX15"/>
  </mergeCells>
  <conditionalFormatting sqref="C4:P17">
    <cfRule type="colorScale" priority="1">
      <colorScale>
        <cfvo type="min"/>
        <cfvo type="max"/>
        <color rgb="FFFFFFFF"/>
        <color rgb="FF000000"/>
      </colorScale>
    </cfRule>
  </conditionalFormatting>
  <conditionalFormatting sqref="W4:AJ17">
    <cfRule type="colorScale" priority="2">
      <colorScale>
        <cfvo type="min"/>
        <cfvo type="max"/>
        <color rgb="FFFFFFFF"/>
        <color rgb="FF000000"/>
      </colorScale>
    </cfRule>
  </conditionalFormatting>
  <conditionalFormatting sqref="S4:U6 BC4:BE6">
    <cfRule type="colorScale" priority="3">
      <colorScale>
        <cfvo type="min"/>
        <cfvo type="max"/>
        <color rgb="FFFFFFFF"/>
        <color rgb="FF000000"/>
      </colorScale>
    </cfRule>
  </conditionalFormatting>
  <conditionalFormatting sqref="AM4:BX17">
    <cfRule type="colorScale" priority="4">
      <colorScale>
        <cfvo type="min"/>
        <cfvo type="max"/>
        <color rgb="FFFFFFFF"/>
        <color rgb="FF000000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28</v>
      </c>
      <c r="B1" s="42" t="s">
        <v>29</v>
      </c>
      <c r="C1" s="42" t="s">
        <v>30</v>
      </c>
      <c r="D1" s="42" t="s">
        <v>31</v>
      </c>
      <c r="E1" s="42" t="s">
        <v>32</v>
      </c>
      <c r="F1" s="42" t="s">
        <v>33</v>
      </c>
      <c r="G1" s="42" t="s">
        <v>34</v>
      </c>
      <c r="H1" s="42" t="s">
        <v>35</v>
      </c>
      <c r="I1" s="42" t="s">
        <v>36</v>
      </c>
      <c r="J1" s="42" t="s">
        <v>37</v>
      </c>
      <c r="K1" s="42" t="s">
        <v>38</v>
      </c>
      <c r="L1" s="42" t="s">
        <v>39</v>
      </c>
      <c r="M1" s="42" t="s">
        <v>40</v>
      </c>
      <c r="N1" s="42" t="s">
        <v>41</v>
      </c>
      <c r="O1" s="42" t="s">
        <v>42</v>
      </c>
      <c r="P1" s="42" t="s">
        <v>43</v>
      </c>
      <c r="Q1" s="42" t="s">
        <v>44</v>
      </c>
      <c r="R1" s="42" t="s">
        <v>45</v>
      </c>
      <c r="S1" s="42" t="s">
        <v>46</v>
      </c>
      <c r="T1" s="42" t="s">
        <v>47</v>
      </c>
      <c r="U1" s="42" t="s">
        <v>48</v>
      </c>
      <c r="V1" s="42" t="s">
        <v>49</v>
      </c>
      <c r="W1" s="42" t="s">
        <v>50</v>
      </c>
      <c r="X1" s="42" t="s">
        <v>51</v>
      </c>
      <c r="Y1" s="42" t="s">
        <v>52</v>
      </c>
      <c r="Z1" s="42" t="s">
        <v>53</v>
      </c>
      <c r="AA1" s="42" t="s">
        <v>54</v>
      </c>
      <c r="AB1" s="42" t="s">
        <v>55</v>
      </c>
      <c r="AC1" s="42" t="s">
        <v>56</v>
      </c>
      <c r="AD1" s="42" t="s">
        <v>57</v>
      </c>
      <c r="AE1" s="42" t="s">
        <v>58</v>
      </c>
      <c r="AF1" s="42" t="s">
        <v>59</v>
      </c>
      <c r="AG1" s="42" t="s">
        <v>60</v>
      </c>
      <c r="AH1" s="42" t="s">
        <v>61</v>
      </c>
      <c r="AI1" s="42" t="s">
        <v>62</v>
      </c>
      <c r="AJ1" s="42" t="s">
        <v>63</v>
      </c>
      <c r="AK1" s="42" t="s">
        <v>64</v>
      </c>
      <c r="AL1" s="42" t="s">
        <v>65</v>
      </c>
      <c r="AM1" s="42" t="s">
        <v>66</v>
      </c>
      <c r="AN1" s="42" t="s">
        <v>67</v>
      </c>
      <c r="AO1" s="42" t="s">
        <v>68</v>
      </c>
      <c r="AP1" s="42" t="s">
        <v>69</v>
      </c>
      <c r="AQ1" s="42" t="s">
        <v>70</v>
      </c>
      <c r="AR1" s="42" t="s">
        <v>71</v>
      </c>
      <c r="AS1" s="42" t="s">
        <v>72</v>
      </c>
      <c r="AT1" s="42" t="s">
        <v>73</v>
      </c>
      <c r="AU1" s="42" t="s">
        <v>74</v>
      </c>
      <c r="AV1" s="42" t="s">
        <v>75</v>
      </c>
      <c r="AW1" s="42" t="s">
        <v>76</v>
      </c>
      <c r="AX1" s="42" t="s">
        <v>77</v>
      </c>
      <c r="AY1" s="42" t="s">
        <v>78</v>
      </c>
      <c r="AZ1" s="42" t="s">
        <v>79</v>
      </c>
      <c r="BA1" s="42" t="s">
        <v>80</v>
      </c>
      <c r="BB1" s="42" t="s">
        <v>81</v>
      </c>
      <c r="BC1" s="42" t="s">
        <v>82</v>
      </c>
      <c r="BD1" s="42" t="s">
        <v>83</v>
      </c>
      <c r="BE1" s="42" t="s">
        <v>84</v>
      </c>
      <c r="BF1" s="42" t="s">
        <v>85</v>
      </c>
      <c r="BG1" s="42" t="s">
        <v>86</v>
      </c>
      <c r="BH1" s="42" t="s">
        <v>87</v>
      </c>
      <c r="BI1" s="42" t="s">
        <v>88</v>
      </c>
      <c r="BJ1" s="42" t="s">
        <v>89</v>
      </c>
      <c r="BK1" s="42" t="s">
        <v>90</v>
      </c>
      <c r="BL1" s="42" t="s">
        <v>91</v>
      </c>
      <c r="BM1" s="42" t="s">
        <v>92</v>
      </c>
      <c r="BN1" s="42" t="s">
        <v>93</v>
      </c>
      <c r="BO1" s="42" t="s">
        <v>94</v>
      </c>
      <c r="BP1" s="42" t="s">
        <v>95</v>
      </c>
      <c r="BQ1" s="42" t="s">
        <v>96</v>
      </c>
      <c r="BR1" s="42" t="s">
        <v>97</v>
      </c>
      <c r="BS1" s="42" t="s">
        <v>98</v>
      </c>
      <c r="BT1" s="42" t="s">
        <v>99</v>
      </c>
      <c r="BU1" s="42" t="s">
        <v>100</v>
      </c>
      <c r="BV1" s="42" t="s">
        <v>101</v>
      </c>
      <c r="BW1" s="42" t="s">
        <v>102</v>
      </c>
      <c r="BX1" s="42" t="s">
        <v>103</v>
      </c>
      <c r="BY1" s="42" t="s">
        <v>104</v>
      </c>
      <c r="BZ1" s="42" t="s">
        <v>105</v>
      </c>
      <c r="CA1" s="42" t="s">
        <v>106</v>
      </c>
      <c r="CB1" s="42" t="s">
        <v>107</v>
      </c>
      <c r="CC1" s="42" t="s">
        <v>108</v>
      </c>
      <c r="CD1" s="42" t="s">
        <v>109</v>
      </c>
      <c r="CE1" s="42" t="s">
        <v>110</v>
      </c>
      <c r="CF1" s="42" t="s">
        <v>111</v>
      </c>
      <c r="CG1" s="42" t="s">
        <v>112</v>
      </c>
      <c r="CH1" s="42" t="s">
        <v>113</v>
      </c>
      <c r="CI1" s="42" t="s">
        <v>114</v>
      </c>
      <c r="CJ1" s="42" t="s">
        <v>115</v>
      </c>
      <c r="CK1" s="42" t="s">
        <v>116</v>
      </c>
      <c r="CL1" s="42" t="s">
        <v>117</v>
      </c>
      <c r="CM1" s="42" t="s">
        <v>118</v>
      </c>
      <c r="CN1" s="42" t="s">
        <v>119</v>
      </c>
      <c r="CO1" s="42" t="s">
        <v>120</v>
      </c>
      <c r="CP1" s="42" t="s">
        <v>121</v>
      </c>
      <c r="CQ1" s="42" t="s">
        <v>122</v>
      </c>
      <c r="CR1" s="42" t="s">
        <v>123</v>
      </c>
      <c r="CS1" s="42" t="s">
        <v>124</v>
      </c>
      <c r="CT1" s="42" t="s">
        <v>125</v>
      </c>
      <c r="CU1" s="42" t="s">
        <v>126</v>
      </c>
      <c r="CV1" s="42" t="s">
        <v>127</v>
      </c>
      <c r="CW1" s="42" t="s">
        <v>128</v>
      </c>
      <c r="CX1" s="42" t="s">
        <v>129</v>
      </c>
      <c r="CY1" s="42" t="s">
        <v>130</v>
      </c>
      <c r="CZ1" s="42" t="s">
        <v>131</v>
      </c>
      <c r="DA1" s="42" t="s">
        <v>132</v>
      </c>
      <c r="DB1" s="42" t="s">
        <v>133</v>
      </c>
      <c r="DC1" s="42" t="s">
        <v>134</v>
      </c>
      <c r="DD1" s="42" t="s">
        <v>135</v>
      </c>
      <c r="DE1" s="42" t="s">
        <v>136</v>
      </c>
      <c r="DF1" s="42" t="s">
        <v>137</v>
      </c>
      <c r="DG1" s="42" t="s">
        <v>138</v>
      </c>
      <c r="DH1" s="42" t="s">
        <v>139</v>
      </c>
      <c r="DI1" s="42" t="s">
        <v>140</v>
      </c>
      <c r="DJ1" s="42" t="s">
        <v>141</v>
      </c>
      <c r="DK1" s="42" t="s">
        <v>142</v>
      </c>
      <c r="DL1" s="42" t="s">
        <v>143</v>
      </c>
      <c r="DM1" s="42" t="s">
        <v>144</v>
      </c>
      <c r="DN1" s="42" t="s">
        <v>145</v>
      </c>
      <c r="DO1" s="42" t="s">
        <v>146</v>
      </c>
      <c r="DP1" s="42" t="s">
        <v>147</v>
      </c>
      <c r="DQ1" s="42" t="s">
        <v>148</v>
      </c>
      <c r="DR1" s="42" t="s">
        <v>149</v>
      </c>
      <c r="DS1" s="42" t="s">
        <v>150</v>
      </c>
      <c r="DT1" s="42" t="s">
        <v>151</v>
      </c>
      <c r="DU1" s="42" t="s">
        <v>152</v>
      </c>
      <c r="DV1" s="42" t="s">
        <v>153</v>
      </c>
      <c r="DW1" s="42" t="s">
        <v>154</v>
      </c>
      <c r="DX1" s="42" t="s">
        <v>155</v>
      </c>
      <c r="DY1" s="42" t="s">
        <v>156</v>
      </c>
      <c r="DZ1" s="42" t="s">
        <v>157</v>
      </c>
      <c r="EA1" s="42" t="s">
        <v>158</v>
      </c>
      <c r="EB1" s="42" t="s">
        <v>159</v>
      </c>
      <c r="EC1" s="42" t="s">
        <v>160</v>
      </c>
      <c r="ED1" s="42" t="s">
        <v>161</v>
      </c>
      <c r="EE1" s="42" t="s">
        <v>162</v>
      </c>
      <c r="EF1" s="42" t="s">
        <v>163</v>
      </c>
      <c r="EG1" s="42" t="s">
        <v>164</v>
      </c>
      <c r="EH1" s="42" t="s">
        <v>165</v>
      </c>
      <c r="EI1" s="42" t="s">
        <v>166</v>
      </c>
      <c r="EJ1" s="42" t="s">
        <v>167</v>
      </c>
      <c r="EK1" s="42" t="s">
        <v>168</v>
      </c>
      <c r="EL1" s="42" t="s">
        <v>169</v>
      </c>
      <c r="EM1" s="42" t="s">
        <v>170</v>
      </c>
      <c r="EN1" s="42" t="s">
        <v>171</v>
      </c>
      <c r="EO1" s="42" t="s">
        <v>172</v>
      </c>
      <c r="EP1" s="42" t="s">
        <v>173</v>
      </c>
      <c r="EQ1" s="42" t="s">
        <v>174</v>
      </c>
      <c r="ER1" s="42" t="s">
        <v>175</v>
      </c>
      <c r="ES1" s="42" t="s">
        <v>176</v>
      </c>
      <c r="ET1" s="42" t="s">
        <v>177</v>
      </c>
      <c r="EU1" s="42" t="s">
        <v>178</v>
      </c>
      <c r="EV1" s="42" t="s">
        <v>179</v>
      </c>
      <c r="EW1" s="42" t="s">
        <v>180</v>
      </c>
      <c r="EX1" s="42" t="s">
        <v>181</v>
      </c>
      <c r="EY1" s="42" t="s">
        <v>182</v>
      </c>
      <c r="EZ1" s="42" t="s">
        <v>183</v>
      </c>
      <c r="FA1" s="42" t="s">
        <v>184</v>
      </c>
      <c r="FB1" s="42" t="s">
        <v>185</v>
      </c>
      <c r="FC1" s="42" t="s">
        <v>186</v>
      </c>
      <c r="FD1" s="42" t="s">
        <v>187</v>
      </c>
      <c r="FE1" s="42" t="s">
        <v>188</v>
      </c>
      <c r="FF1" s="42" t="s">
        <v>189</v>
      </c>
      <c r="FG1" s="42" t="s">
        <v>190</v>
      </c>
      <c r="FH1" s="42" t="s">
        <v>191</v>
      </c>
      <c r="FI1" s="42" t="s">
        <v>192</v>
      </c>
      <c r="FJ1" s="42" t="s">
        <v>193</v>
      </c>
      <c r="FK1" s="42" t="s">
        <v>194</v>
      </c>
      <c r="FL1" s="42" t="s">
        <v>195</v>
      </c>
      <c r="FM1" s="42" t="s">
        <v>196</v>
      </c>
      <c r="FN1" s="42" t="s">
        <v>197</v>
      </c>
      <c r="FO1" s="42" t="s">
        <v>198</v>
      </c>
      <c r="FP1" s="42" t="s">
        <v>199</v>
      </c>
      <c r="FQ1" s="42" t="s">
        <v>200</v>
      </c>
      <c r="FR1" s="42" t="s">
        <v>201</v>
      </c>
      <c r="FS1" s="42" t="s">
        <v>202</v>
      </c>
      <c r="FT1" s="42" t="s">
        <v>203</v>
      </c>
      <c r="FU1" s="42" t="s">
        <v>204</v>
      </c>
      <c r="FV1" s="42" t="s">
        <v>205</v>
      </c>
      <c r="FW1" s="42" t="s">
        <v>206</v>
      </c>
      <c r="FX1" s="42" t="s">
        <v>207</v>
      </c>
      <c r="FY1" s="42" t="s">
        <v>208</v>
      </c>
      <c r="FZ1" s="42" t="s">
        <v>209</v>
      </c>
      <c r="GA1" s="42" t="s">
        <v>210</v>
      </c>
      <c r="GB1" s="42" t="s">
        <v>211</v>
      </c>
      <c r="GC1" s="42" t="s">
        <v>212</v>
      </c>
      <c r="GD1" s="42" t="s">
        <v>213</v>
      </c>
      <c r="GE1" s="42" t="s">
        <v>214</v>
      </c>
      <c r="GF1" s="42" t="s">
        <v>215</v>
      </c>
      <c r="GG1" s="42" t="s">
        <v>216</v>
      </c>
      <c r="GH1" s="42" t="s">
        <v>217</v>
      </c>
      <c r="GI1" s="42" t="s">
        <v>218</v>
      </c>
      <c r="GJ1" s="42" t="s">
        <v>219</v>
      </c>
      <c r="GK1" s="42" t="s">
        <v>220</v>
      </c>
      <c r="GL1" s="42" t="s">
        <v>221</v>
      </c>
      <c r="GM1" s="42" t="s">
        <v>222</v>
      </c>
      <c r="GN1" s="42" t="s">
        <v>223</v>
      </c>
      <c r="GO1" s="42" t="s">
        <v>224</v>
      </c>
    </row>
    <row r="2">
      <c r="A2" s="42">
        <v>0.0</v>
      </c>
      <c r="B2" s="42">
        <v>0.0</v>
      </c>
      <c r="C2" s="42">
        <v>0.0</v>
      </c>
      <c r="D2" s="42">
        <v>0.0</v>
      </c>
      <c r="E2" s="42">
        <v>0.0</v>
      </c>
      <c r="F2" s="42">
        <v>0.0</v>
      </c>
      <c r="G2" s="42">
        <v>0.0</v>
      </c>
      <c r="H2" s="42">
        <v>0.0</v>
      </c>
      <c r="I2" s="42">
        <v>0.0</v>
      </c>
      <c r="J2" s="42">
        <v>0.0</v>
      </c>
      <c r="K2" s="42">
        <v>0.0</v>
      </c>
      <c r="L2" s="42">
        <v>0.0</v>
      </c>
      <c r="M2" s="42">
        <v>0.0</v>
      </c>
      <c r="N2" s="42">
        <v>0.0</v>
      </c>
      <c r="O2" s="42">
        <v>0.0</v>
      </c>
      <c r="P2" s="42">
        <v>0.0</v>
      </c>
      <c r="Q2" s="42">
        <v>0.0</v>
      </c>
      <c r="R2" s="42">
        <v>0.0</v>
      </c>
      <c r="S2" s="42">
        <v>0.0</v>
      </c>
      <c r="T2" s="42">
        <v>0.0</v>
      </c>
      <c r="U2" s="42">
        <v>0.0</v>
      </c>
      <c r="V2" s="42">
        <v>0.0</v>
      </c>
      <c r="W2" s="42">
        <v>0.0</v>
      </c>
      <c r="X2" s="42">
        <v>0.0</v>
      </c>
      <c r="Y2" s="42">
        <v>0.0</v>
      </c>
      <c r="Z2" s="42">
        <v>0.0</v>
      </c>
      <c r="AA2" s="42">
        <v>0.0</v>
      </c>
      <c r="AB2" s="42">
        <v>0.0</v>
      </c>
      <c r="AC2" s="42">
        <v>0.0</v>
      </c>
      <c r="AD2" s="42">
        <v>0.0</v>
      </c>
      <c r="AE2" s="42">
        <v>0.0</v>
      </c>
      <c r="AF2" s="42">
        <v>0.0</v>
      </c>
      <c r="AG2" s="42">
        <v>0.0</v>
      </c>
      <c r="AH2" s="42">
        <v>0.0</v>
      </c>
      <c r="AI2" s="42">
        <v>0.0</v>
      </c>
      <c r="AJ2" s="42">
        <v>0.0</v>
      </c>
      <c r="AK2" s="42">
        <v>0.9296875</v>
      </c>
      <c r="AL2" s="42">
        <v>0.98828125</v>
      </c>
      <c r="AM2" s="42">
        <v>0.984375</v>
      </c>
      <c r="AN2" s="42">
        <v>0.0</v>
      </c>
      <c r="AO2" s="42">
        <v>0.0</v>
      </c>
      <c r="AP2" s="42">
        <v>0.0</v>
      </c>
      <c r="AQ2" s="42">
        <v>0.0</v>
      </c>
      <c r="AR2" s="42">
        <v>0.0</v>
      </c>
      <c r="AS2" s="42">
        <v>0.0</v>
      </c>
      <c r="AT2" s="42">
        <v>0.0</v>
      </c>
      <c r="AU2" s="42">
        <v>0.0</v>
      </c>
      <c r="AV2" s="42">
        <v>0.0</v>
      </c>
      <c r="AW2" s="42">
        <v>0.0390625</v>
      </c>
      <c r="AX2" s="42">
        <v>0.875</v>
      </c>
      <c r="AY2" s="42">
        <v>0.98828125</v>
      </c>
      <c r="AZ2" s="42">
        <v>0.984375</v>
      </c>
      <c r="BA2" s="42">
        <v>0.984375</v>
      </c>
      <c r="BB2" s="42">
        <v>0.98828125</v>
      </c>
      <c r="BC2" s="42">
        <v>0.0</v>
      </c>
      <c r="BD2" s="42">
        <v>0.0</v>
      </c>
      <c r="BE2" s="42">
        <v>0.0</v>
      </c>
      <c r="BF2" s="42">
        <v>0.0</v>
      </c>
      <c r="BG2" s="42">
        <v>0.0</v>
      </c>
      <c r="BH2" s="42">
        <v>0.0</v>
      </c>
      <c r="BI2" s="42">
        <v>0.0</v>
      </c>
      <c r="BJ2" s="42">
        <v>0.0</v>
      </c>
      <c r="BK2" s="42">
        <v>0.9296875</v>
      </c>
      <c r="BL2" s="42">
        <v>0.98828125</v>
      </c>
      <c r="BM2" s="42">
        <v>0.98828125</v>
      </c>
      <c r="BN2" s="42">
        <v>0.98828125</v>
      </c>
      <c r="BO2" s="42">
        <v>0.73828125</v>
      </c>
      <c r="BP2" s="42">
        <v>0.99609375</v>
      </c>
      <c r="BQ2" s="42">
        <v>0.0</v>
      </c>
      <c r="BR2" s="42">
        <v>0.0</v>
      </c>
      <c r="BS2" s="42">
        <v>0.0</v>
      </c>
      <c r="BT2" s="42">
        <v>0.0</v>
      </c>
      <c r="BU2" s="42">
        <v>0.0</v>
      </c>
      <c r="BV2" s="42">
        <v>0.0</v>
      </c>
      <c r="BW2" s="42">
        <v>0.0</v>
      </c>
      <c r="BX2" s="42">
        <v>0.64453125</v>
      </c>
      <c r="BY2" s="42">
        <v>0.98828125</v>
      </c>
      <c r="BZ2" s="42">
        <v>0.984375</v>
      </c>
      <c r="CA2" s="42">
        <v>0.29296875</v>
      </c>
      <c r="CB2" s="42">
        <v>0.47265625</v>
      </c>
      <c r="CC2" s="42">
        <v>0.0</v>
      </c>
      <c r="CD2" s="42">
        <v>0.98828125</v>
      </c>
      <c r="CE2" s="42">
        <v>0.64453125</v>
      </c>
      <c r="CF2" s="42">
        <v>0.0</v>
      </c>
      <c r="CG2" s="42">
        <v>0.0</v>
      </c>
      <c r="CH2" s="42">
        <v>0.0</v>
      </c>
      <c r="CI2" s="42">
        <v>0.0</v>
      </c>
      <c r="CJ2" s="42">
        <v>0.0</v>
      </c>
      <c r="CK2" s="42">
        <v>0.22265625</v>
      </c>
      <c r="CL2" s="42">
        <v>0.984375</v>
      </c>
      <c r="CM2" s="42">
        <v>0.9375</v>
      </c>
      <c r="CN2" s="42">
        <v>0.109375</v>
      </c>
      <c r="CO2" s="42">
        <v>0.0</v>
      </c>
      <c r="CP2" s="42">
        <v>0.0</v>
      </c>
      <c r="CQ2" s="42">
        <v>0.0</v>
      </c>
      <c r="CR2" s="42">
        <v>0.98828125</v>
      </c>
      <c r="CS2" s="42">
        <v>0.76171875</v>
      </c>
      <c r="CT2" s="42">
        <v>0.0</v>
      </c>
      <c r="CU2" s="42">
        <v>0.0</v>
      </c>
      <c r="CV2" s="42">
        <v>0.0</v>
      </c>
      <c r="CW2" s="42">
        <v>0.0</v>
      </c>
      <c r="CX2" s="42">
        <v>0.0</v>
      </c>
      <c r="CY2" s="42">
        <v>0.9609375</v>
      </c>
      <c r="CZ2" s="42">
        <v>0.98828125</v>
      </c>
      <c r="DA2" s="42">
        <v>0.0</v>
      </c>
      <c r="DB2" s="42">
        <v>0.0</v>
      </c>
      <c r="DC2" s="42">
        <v>0.0</v>
      </c>
      <c r="DD2" s="42">
        <v>0.0</v>
      </c>
      <c r="DE2" s="42">
        <v>0.0</v>
      </c>
      <c r="DF2" s="42">
        <v>0.99609375</v>
      </c>
      <c r="DG2" s="42">
        <v>0.765625</v>
      </c>
      <c r="DH2" s="42">
        <v>0.0</v>
      </c>
      <c r="DI2" s="42">
        <v>0.0</v>
      </c>
      <c r="DJ2" s="42">
        <v>0.0</v>
      </c>
      <c r="DK2" s="42">
        <v>0.0</v>
      </c>
      <c r="DL2" s="42">
        <v>0.0</v>
      </c>
      <c r="DM2" s="42">
        <v>0.984375</v>
      </c>
      <c r="DN2" s="42">
        <v>0.8984375</v>
      </c>
      <c r="DO2" s="42">
        <v>0.0</v>
      </c>
      <c r="DP2" s="42">
        <v>0.0</v>
      </c>
      <c r="DQ2" s="42">
        <v>0.0</v>
      </c>
      <c r="DR2" s="42">
        <v>0.02734375</v>
      </c>
      <c r="DS2" s="42">
        <v>0.984375</v>
      </c>
      <c r="DT2" s="42">
        <v>0.98828125</v>
      </c>
      <c r="DU2" s="42">
        <v>0.046875</v>
      </c>
      <c r="DV2" s="42">
        <v>0.0</v>
      </c>
      <c r="DW2" s="42">
        <v>0.0</v>
      </c>
      <c r="DX2" s="42">
        <v>0.0</v>
      </c>
      <c r="DY2" s="42">
        <v>0.0</v>
      </c>
      <c r="DZ2" s="42">
        <v>0.0</v>
      </c>
      <c r="EA2" s="42">
        <v>0.98828125</v>
      </c>
      <c r="EB2" s="42">
        <v>0.87890625</v>
      </c>
      <c r="EC2" s="42">
        <v>0.0</v>
      </c>
      <c r="ED2" s="42">
        <v>0.0</v>
      </c>
      <c r="EE2" s="42">
        <v>0.4453125</v>
      </c>
      <c r="EF2" s="42">
        <v>0.98828125</v>
      </c>
      <c r="EG2" s="42">
        <v>0.984375</v>
      </c>
      <c r="EH2" s="42">
        <v>0.0</v>
      </c>
      <c r="EI2" s="42">
        <v>0.0</v>
      </c>
      <c r="EJ2" s="42">
        <v>0.0</v>
      </c>
      <c r="EK2" s="42">
        <v>0.0</v>
      </c>
      <c r="EL2" s="42">
        <v>0.0</v>
      </c>
      <c r="EM2" s="42">
        <v>0.0</v>
      </c>
      <c r="EN2" s="42">
        <v>0.0</v>
      </c>
      <c r="EO2" s="42">
        <v>0.984375</v>
      </c>
      <c r="EP2" s="42">
        <v>0.984375</v>
      </c>
      <c r="EQ2" s="42">
        <v>0.89453125</v>
      </c>
      <c r="ER2" s="42">
        <v>0.984375</v>
      </c>
      <c r="ES2" s="42">
        <v>0.98828125</v>
      </c>
      <c r="ET2" s="42">
        <v>0.87109375</v>
      </c>
      <c r="EU2" s="42">
        <v>0.21875</v>
      </c>
      <c r="EV2" s="42">
        <v>0.0</v>
      </c>
      <c r="EW2" s="42">
        <v>0.0</v>
      </c>
      <c r="EX2" s="42">
        <v>0.0</v>
      </c>
      <c r="EY2" s="42">
        <v>0.0</v>
      </c>
      <c r="EZ2" s="42">
        <v>0.0</v>
      </c>
      <c r="FA2" s="42">
        <v>0.0</v>
      </c>
      <c r="FB2" s="42">
        <v>0.0</v>
      </c>
      <c r="FC2" s="42">
        <v>0.77734375</v>
      </c>
      <c r="FD2" s="42">
        <v>0.984375</v>
      </c>
      <c r="FE2" s="42">
        <v>0.98828125</v>
      </c>
      <c r="FF2" s="42">
        <v>0.984375</v>
      </c>
      <c r="FG2" s="42">
        <v>0.56640625</v>
      </c>
      <c r="FH2" s="42">
        <v>0.0</v>
      </c>
      <c r="FI2" s="42">
        <v>0.0</v>
      </c>
      <c r="FJ2" s="42">
        <v>0.0</v>
      </c>
      <c r="FK2" s="42">
        <v>0.0</v>
      </c>
      <c r="FL2" s="42">
        <v>0.0</v>
      </c>
      <c r="FM2" s="42">
        <v>0.0</v>
      </c>
      <c r="FN2" s="42">
        <v>0.0</v>
      </c>
      <c r="FO2" s="42">
        <v>0.0</v>
      </c>
      <c r="FP2" s="42">
        <v>0.0</v>
      </c>
      <c r="FQ2" s="42">
        <v>0.0</v>
      </c>
      <c r="FR2" s="42">
        <v>0.0</v>
      </c>
      <c r="FS2" s="42">
        <v>0.0</v>
      </c>
      <c r="FT2" s="42">
        <v>0.0</v>
      </c>
      <c r="FU2" s="42">
        <v>0.0</v>
      </c>
      <c r="FV2" s="42">
        <v>0.0</v>
      </c>
      <c r="FW2" s="42">
        <v>0.0</v>
      </c>
      <c r="FX2" s="42">
        <v>0.0</v>
      </c>
      <c r="FY2" s="42">
        <v>0.0</v>
      </c>
      <c r="FZ2" s="42">
        <v>0.0</v>
      </c>
      <c r="GA2" s="42">
        <v>0.0</v>
      </c>
      <c r="GB2" s="42">
        <v>0.0</v>
      </c>
      <c r="GC2" s="42">
        <v>0.0</v>
      </c>
      <c r="GD2" s="42">
        <v>0.0</v>
      </c>
      <c r="GE2" s="42">
        <v>0.0</v>
      </c>
      <c r="GF2" s="42">
        <v>0.0</v>
      </c>
      <c r="GG2" s="42">
        <v>0.0</v>
      </c>
      <c r="GH2" s="42">
        <v>0.0</v>
      </c>
      <c r="GI2" s="42">
        <v>0.0</v>
      </c>
      <c r="GJ2" s="42">
        <v>0.0</v>
      </c>
      <c r="GK2" s="42">
        <v>0.0</v>
      </c>
      <c r="GL2" s="42">
        <v>0.0</v>
      </c>
      <c r="GM2" s="42">
        <v>0.0</v>
      </c>
      <c r="GN2" s="42">
        <v>0.0</v>
      </c>
      <c r="GO2" s="42">
        <v>0.0</v>
      </c>
    </row>
    <row r="3">
      <c r="A3" s="42">
        <v>1.0</v>
      </c>
      <c r="B3" s="42">
        <v>0.0</v>
      </c>
      <c r="C3" s="42">
        <v>0.0</v>
      </c>
      <c r="D3" s="42">
        <v>0.0</v>
      </c>
      <c r="E3" s="42">
        <v>0.0</v>
      </c>
      <c r="F3" s="42">
        <v>0.0</v>
      </c>
      <c r="G3" s="42">
        <v>0.0</v>
      </c>
      <c r="H3" s="42">
        <v>0.0</v>
      </c>
      <c r="I3" s="42">
        <v>0.0</v>
      </c>
      <c r="J3" s="42">
        <v>0.0</v>
      </c>
      <c r="K3" s="42">
        <v>0.0</v>
      </c>
      <c r="L3" s="42">
        <v>0.0</v>
      </c>
      <c r="M3" s="42">
        <v>0.0</v>
      </c>
      <c r="N3" s="42">
        <v>0.0</v>
      </c>
      <c r="O3" s="42">
        <v>0.0</v>
      </c>
      <c r="P3" s="42">
        <v>0.0</v>
      </c>
      <c r="Q3" s="42">
        <v>0.0</v>
      </c>
      <c r="R3" s="42">
        <v>0.0</v>
      </c>
      <c r="S3" s="42">
        <v>0.0</v>
      </c>
      <c r="T3" s="42">
        <v>0.0</v>
      </c>
      <c r="U3" s="42">
        <v>0.0</v>
      </c>
      <c r="V3" s="42">
        <v>0.0</v>
      </c>
      <c r="W3" s="42">
        <v>0.0</v>
      </c>
      <c r="X3" s="42">
        <v>0.0</v>
      </c>
      <c r="Y3" s="42">
        <v>0.0</v>
      </c>
      <c r="Z3" s="42">
        <v>0.0</v>
      </c>
      <c r="AA3" s="42">
        <v>0.0</v>
      </c>
      <c r="AB3" s="42">
        <v>0.0</v>
      </c>
      <c r="AC3" s="42">
        <v>0.0</v>
      </c>
      <c r="AD3" s="42">
        <v>0.0</v>
      </c>
      <c r="AE3" s="42">
        <v>0.0</v>
      </c>
      <c r="AF3" s="42">
        <v>0.0</v>
      </c>
      <c r="AG3" s="42">
        <v>0.0</v>
      </c>
      <c r="AH3" s="42">
        <v>0.0</v>
      </c>
      <c r="AI3" s="42">
        <v>0.0</v>
      </c>
      <c r="AJ3" s="42">
        <v>0.0</v>
      </c>
      <c r="AK3" s="42">
        <v>0.0</v>
      </c>
      <c r="AL3" s="42">
        <v>0.0</v>
      </c>
      <c r="AM3" s="42">
        <v>0.98828125</v>
      </c>
      <c r="AN3" s="42">
        <v>0.99609375</v>
      </c>
      <c r="AO3" s="42">
        <v>0.0</v>
      </c>
      <c r="AP3" s="42">
        <v>0.0</v>
      </c>
      <c r="AQ3" s="42">
        <v>0.0</v>
      </c>
      <c r="AR3" s="42">
        <v>0.0</v>
      </c>
      <c r="AS3" s="42">
        <v>0.0</v>
      </c>
      <c r="AT3" s="42">
        <v>0.0</v>
      </c>
      <c r="AU3" s="42">
        <v>0.0</v>
      </c>
      <c r="AV3" s="42">
        <v>0.0</v>
      </c>
      <c r="AW3" s="42">
        <v>0.0</v>
      </c>
      <c r="AX3" s="42">
        <v>0.0</v>
      </c>
      <c r="AY3" s="42">
        <v>0.0</v>
      </c>
      <c r="AZ3" s="42">
        <v>0.49609375</v>
      </c>
      <c r="BA3" s="42">
        <v>0.98046875</v>
      </c>
      <c r="BB3" s="42">
        <v>0.98828125</v>
      </c>
      <c r="BC3" s="42">
        <v>0.0</v>
      </c>
      <c r="BD3" s="42">
        <v>0.0</v>
      </c>
      <c r="BE3" s="42">
        <v>0.0</v>
      </c>
      <c r="BF3" s="42">
        <v>0.0</v>
      </c>
      <c r="BG3" s="42">
        <v>0.0</v>
      </c>
      <c r="BH3" s="42">
        <v>0.0</v>
      </c>
      <c r="BI3" s="42">
        <v>0.0</v>
      </c>
      <c r="BJ3" s="42">
        <v>0.0</v>
      </c>
      <c r="BK3" s="42">
        <v>0.0</v>
      </c>
      <c r="BL3" s="42">
        <v>0.0</v>
      </c>
      <c r="BM3" s="42">
        <v>0.234375</v>
      </c>
      <c r="BN3" s="42">
        <v>0.98046875</v>
      </c>
      <c r="BO3" s="42">
        <v>0.98046875</v>
      </c>
      <c r="BP3" s="42">
        <v>0.12109375</v>
      </c>
      <c r="BQ3" s="42">
        <v>0.0</v>
      </c>
      <c r="BR3" s="42">
        <v>0.0</v>
      </c>
      <c r="BS3" s="42">
        <v>0.0</v>
      </c>
      <c r="BT3" s="42">
        <v>0.0</v>
      </c>
      <c r="BU3" s="42">
        <v>0.0</v>
      </c>
      <c r="BV3" s="42">
        <v>0.0</v>
      </c>
      <c r="BW3" s="42">
        <v>0.0</v>
      </c>
      <c r="BX3" s="42">
        <v>0.0</v>
      </c>
      <c r="BY3" s="42">
        <v>0.0</v>
      </c>
      <c r="BZ3" s="42">
        <v>0.0</v>
      </c>
      <c r="CA3" s="42">
        <v>0.98828125</v>
      </c>
      <c r="CB3" s="42">
        <v>0.98828125</v>
      </c>
      <c r="CC3" s="42">
        <v>0.73828125</v>
      </c>
      <c r="CD3" s="42">
        <v>0.0</v>
      </c>
      <c r="CE3" s="42">
        <v>0.0</v>
      </c>
      <c r="CF3" s="42">
        <v>0.0</v>
      </c>
      <c r="CG3" s="42">
        <v>0.0</v>
      </c>
      <c r="CH3" s="42">
        <v>0.0</v>
      </c>
      <c r="CI3" s="42">
        <v>0.0</v>
      </c>
      <c r="CJ3" s="42">
        <v>0.0</v>
      </c>
      <c r="CK3" s="42">
        <v>0.0</v>
      </c>
      <c r="CL3" s="42">
        <v>0.0</v>
      </c>
      <c r="CM3" s="42">
        <v>0.0</v>
      </c>
      <c r="CN3" s="42">
        <v>0.40625</v>
      </c>
      <c r="CO3" s="42">
        <v>0.98828125</v>
      </c>
      <c r="CP3" s="42">
        <v>0.98046875</v>
      </c>
      <c r="CQ3" s="42">
        <v>0.0</v>
      </c>
      <c r="CR3" s="42">
        <v>0.0</v>
      </c>
      <c r="CS3" s="42">
        <v>0.0</v>
      </c>
      <c r="CT3" s="42">
        <v>0.0</v>
      </c>
      <c r="CU3" s="42">
        <v>0.0</v>
      </c>
      <c r="CV3" s="42">
        <v>0.0</v>
      </c>
      <c r="CW3" s="42">
        <v>0.0</v>
      </c>
      <c r="CX3" s="42">
        <v>0.0</v>
      </c>
      <c r="CY3" s="42">
        <v>0.0</v>
      </c>
      <c r="CZ3" s="42">
        <v>0.0</v>
      </c>
      <c r="DA3" s="42">
        <v>0.125</v>
      </c>
      <c r="DB3" s="42">
        <v>0.98828125</v>
      </c>
      <c r="DC3" s="42">
        <v>0.98828125</v>
      </c>
      <c r="DD3" s="42">
        <v>0.08984375</v>
      </c>
      <c r="DE3" s="42">
        <v>0.0</v>
      </c>
      <c r="DF3" s="42">
        <v>0.0</v>
      </c>
      <c r="DG3" s="42">
        <v>0.0</v>
      </c>
      <c r="DH3" s="42">
        <v>0.0</v>
      </c>
      <c r="DI3" s="42">
        <v>0.0</v>
      </c>
      <c r="DJ3" s="42">
        <v>0.0</v>
      </c>
      <c r="DK3" s="42">
        <v>0.0</v>
      </c>
      <c r="DL3" s="42">
        <v>0.0</v>
      </c>
      <c r="DM3" s="42">
        <v>0.0</v>
      </c>
      <c r="DN3" s="42">
        <v>0.0</v>
      </c>
      <c r="DO3" s="42">
        <v>0.86328125</v>
      </c>
      <c r="DP3" s="42">
        <v>0.98046875</v>
      </c>
      <c r="DQ3" s="42">
        <v>0.98046875</v>
      </c>
      <c r="DR3" s="42">
        <v>0.0</v>
      </c>
      <c r="DS3" s="42">
        <v>0.0</v>
      </c>
      <c r="DT3" s="42">
        <v>0.0</v>
      </c>
      <c r="DU3" s="42">
        <v>0.0</v>
      </c>
      <c r="DV3" s="42">
        <v>0.0</v>
      </c>
      <c r="DW3" s="42">
        <v>0.0</v>
      </c>
      <c r="DX3" s="42">
        <v>0.0</v>
      </c>
      <c r="DY3" s="42">
        <v>0.0</v>
      </c>
      <c r="DZ3" s="42">
        <v>0.0</v>
      </c>
      <c r="EA3" s="42">
        <v>0.0</v>
      </c>
      <c r="EB3" s="42">
        <v>0.0</v>
      </c>
      <c r="EC3" s="42">
        <v>0.98828125</v>
      </c>
      <c r="ED3" s="42">
        <v>0.98046875</v>
      </c>
      <c r="EE3" s="42">
        <v>0.046875</v>
      </c>
      <c r="EF3" s="42">
        <v>0.0</v>
      </c>
      <c r="EG3" s="42">
        <v>0.0</v>
      </c>
      <c r="EH3" s="42">
        <v>0.0</v>
      </c>
      <c r="EI3" s="42">
        <v>0.0</v>
      </c>
      <c r="EJ3" s="42">
        <v>0.0</v>
      </c>
      <c r="EK3" s="42">
        <v>0.0</v>
      </c>
      <c r="EL3" s="42">
        <v>0.0</v>
      </c>
      <c r="EM3" s="42">
        <v>0.0</v>
      </c>
      <c r="EN3" s="42">
        <v>0.0</v>
      </c>
      <c r="EO3" s="42">
        <v>0.0</v>
      </c>
      <c r="EP3" s="42">
        <v>0.890625</v>
      </c>
      <c r="EQ3" s="42">
        <v>0.99609375</v>
      </c>
      <c r="ER3" s="42">
        <v>0.98828125</v>
      </c>
      <c r="ES3" s="42">
        <v>0.0</v>
      </c>
      <c r="ET3" s="42">
        <v>0.0</v>
      </c>
      <c r="EU3" s="42">
        <v>0.0</v>
      </c>
      <c r="EV3" s="42">
        <v>0.0</v>
      </c>
      <c r="EW3" s="42">
        <v>0.0</v>
      </c>
      <c r="EX3" s="42">
        <v>0.0</v>
      </c>
      <c r="EY3" s="42">
        <v>0.0</v>
      </c>
      <c r="EZ3" s="42">
        <v>0.0</v>
      </c>
      <c r="FA3" s="42">
        <v>0.0</v>
      </c>
      <c r="FB3" s="42">
        <v>0.0</v>
      </c>
      <c r="FC3" s="42">
        <v>0.0</v>
      </c>
      <c r="FD3" s="42">
        <v>0.98046875</v>
      </c>
      <c r="FE3" s="42">
        <v>0.98828125</v>
      </c>
      <c r="FF3" s="42">
        <v>0.0</v>
      </c>
      <c r="FG3" s="42">
        <v>0.0</v>
      </c>
      <c r="FH3" s="42">
        <v>0.0</v>
      </c>
      <c r="FI3" s="42">
        <v>0.0</v>
      </c>
      <c r="FJ3" s="42">
        <v>0.0</v>
      </c>
      <c r="FK3" s="42">
        <v>0.0</v>
      </c>
      <c r="FL3" s="42">
        <v>0.0</v>
      </c>
      <c r="FM3" s="42">
        <v>0.0</v>
      </c>
      <c r="FN3" s="42">
        <v>0.0</v>
      </c>
      <c r="FO3" s="42">
        <v>0.0</v>
      </c>
      <c r="FP3" s="42">
        <v>0.0</v>
      </c>
      <c r="FQ3" s="42">
        <v>0.0</v>
      </c>
      <c r="FR3" s="42">
        <v>0.75390625</v>
      </c>
      <c r="FS3" s="42">
        <v>0.98828125</v>
      </c>
      <c r="FT3" s="42">
        <v>0.0</v>
      </c>
      <c r="FU3" s="42">
        <v>0.0</v>
      </c>
      <c r="FV3" s="42">
        <v>0.0</v>
      </c>
      <c r="FW3" s="42">
        <v>0.0</v>
      </c>
      <c r="FX3" s="42">
        <v>0.0</v>
      </c>
      <c r="FY3" s="42">
        <v>0.0</v>
      </c>
      <c r="FZ3" s="42">
        <v>0.0</v>
      </c>
      <c r="GA3" s="42">
        <v>0.0</v>
      </c>
      <c r="GB3" s="42">
        <v>0.0</v>
      </c>
      <c r="GC3" s="42">
        <v>0.0</v>
      </c>
      <c r="GD3" s="42">
        <v>0.0</v>
      </c>
      <c r="GE3" s="42">
        <v>0.0</v>
      </c>
      <c r="GF3" s="42">
        <v>0.0</v>
      </c>
      <c r="GG3" s="42">
        <v>0.0</v>
      </c>
      <c r="GH3" s="42">
        <v>0.0</v>
      </c>
      <c r="GI3" s="42">
        <v>0.0</v>
      </c>
      <c r="GJ3" s="42">
        <v>0.0</v>
      </c>
      <c r="GK3" s="42">
        <v>0.0</v>
      </c>
      <c r="GL3" s="42">
        <v>0.0</v>
      </c>
      <c r="GM3" s="42">
        <v>0.0</v>
      </c>
      <c r="GN3" s="42">
        <v>0.0</v>
      </c>
      <c r="GO3" s="42">
        <v>0.0</v>
      </c>
    </row>
    <row r="4">
      <c r="A4" s="42">
        <v>1.0</v>
      </c>
      <c r="B4" s="42">
        <v>0.0</v>
      </c>
      <c r="C4" s="42">
        <v>0.0</v>
      </c>
      <c r="D4" s="42">
        <v>0.0</v>
      </c>
      <c r="E4" s="42">
        <v>0.0</v>
      </c>
      <c r="F4" s="42">
        <v>0.0</v>
      </c>
      <c r="G4" s="42">
        <v>0.0</v>
      </c>
      <c r="H4" s="42">
        <v>0.0</v>
      </c>
      <c r="I4" s="42">
        <v>0.0</v>
      </c>
      <c r="J4" s="42">
        <v>0.0</v>
      </c>
      <c r="K4" s="42">
        <v>0.0</v>
      </c>
      <c r="L4" s="42">
        <v>0.0</v>
      </c>
      <c r="M4" s="42">
        <v>0.0</v>
      </c>
      <c r="N4" s="42">
        <v>0.0</v>
      </c>
      <c r="O4" s="42">
        <v>0.0</v>
      </c>
      <c r="P4" s="42">
        <v>0.0</v>
      </c>
      <c r="Q4" s="42">
        <v>0.0</v>
      </c>
      <c r="R4" s="42">
        <v>0.0</v>
      </c>
      <c r="S4" s="42">
        <v>0.0</v>
      </c>
      <c r="T4" s="42">
        <v>0.0</v>
      </c>
      <c r="U4" s="42">
        <v>0.0</v>
      </c>
      <c r="V4" s="42">
        <v>0.0</v>
      </c>
      <c r="W4" s="42">
        <v>0.0</v>
      </c>
      <c r="X4" s="42">
        <v>0.0</v>
      </c>
      <c r="Y4" s="42">
        <v>0.0</v>
      </c>
      <c r="Z4" s="42">
        <v>0.0</v>
      </c>
      <c r="AA4" s="42">
        <v>0.0</v>
      </c>
      <c r="AB4" s="42">
        <v>0.0</v>
      </c>
      <c r="AC4" s="42">
        <v>0.0</v>
      </c>
      <c r="AD4" s="42">
        <v>0.0</v>
      </c>
      <c r="AE4" s="42">
        <v>0.0</v>
      </c>
      <c r="AF4" s="42">
        <v>0.0</v>
      </c>
      <c r="AG4" s="42">
        <v>0.0</v>
      </c>
      <c r="AH4" s="42">
        <v>0.0</v>
      </c>
      <c r="AI4" s="42">
        <v>0.125</v>
      </c>
      <c r="AJ4" s="42">
        <v>0.99609375</v>
      </c>
      <c r="AK4" s="42">
        <v>0.984375</v>
      </c>
      <c r="AL4" s="42">
        <v>0.0</v>
      </c>
      <c r="AM4" s="42">
        <v>0.0</v>
      </c>
      <c r="AN4" s="42">
        <v>0.0</v>
      </c>
      <c r="AO4" s="42">
        <v>0.0</v>
      </c>
      <c r="AP4" s="42">
        <v>0.0</v>
      </c>
      <c r="AQ4" s="42">
        <v>0.0</v>
      </c>
      <c r="AR4" s="42">
        <v>0.0</v>
      </c>
      <c r="AS4" s="42">
        <v>0.0</v>
      </c>
      <c r="AT4" s="42">
        <v>0.0</v>
      </c>
      <c r="AU4" s="42">
        <v>0.0</v>
      </c>
      <c r="AV4" s="42">
        <v>0.0</v>
      </c>
      <c r="AW4" s="42">
        <v>0.04296875</v>
      </c>
      <c r="AX4" s="42">
        <v>0.98828125</v>
      </c>
      <c r="AY4" s="42">
        <v>0.984375</v>
      </c>
      <c r="AZ4" s="42">
        <v>0.0</v>
      </c>
      <c r="BA4" s="42">
        <v>0.0</v>
      </c>
      <c r="BB4" s="42">
        <v>0.0</v>
      </c>
      <c r="BC4" s="42">
        <v>0.0</v>
      </c>
      <c r="BD4" s="42">
        <v>0.0</v>
      </c>
      <c r="BE4" s="42">
        <v>0.0</v>
      </c>
      <c r="BF4" s="42">
        <v>0.0</v>
      </c>
      <c r="BG4" s="42">
        <v>0.0</v>
      </c>
      <c r="BH4" s="42">
        <v>0.0</v>
      </c>
      <c r="BI4" s="42">
        <v>0.0</v>
      </c>
      <c r="BJ4" s="42">
        <v>0.0</v>
      </c>
      <c r="BK4" s="42">
        <v>0.1015625</v>
      </c>
      <c r="BL4" s="42">
        <v>0.98828125</v>
      </c>
      <c r="BM4" s="42">
        <v>0.984375</v>
      </c>
      <c r="BN4" s="42">
        <v>0.12109375</v>
      </c>
      <c r="BO4" s="42">
        <v>0.0</v>
      </c>
      <c r="BP4" s="42">
        <v>0.0</v>
      </c>
      <c r="BQ4" s="42">
        <v>0.0</v>
      </c>
      <c r="BR4" s="42">
        <v>0.0</v>
      </c>
      <c r="BS4" s="42">
        <v>0.0</v>
      </c>
      <c r="BT4" s="42">
        <v>0.0</v>
      </c>
      <c r="BU4" s="42">
        <v>0.0</v>
      </c>
      <c r="BV4" s="42">
        <v>0.0</v>
      </c>
      <c r="BW4" s="42">
        <v>0.0</v>
      </c>
      <c r="BX4" s="42">
        <v>0.0</v>
      </c>
      <c r="BY4" s="42">
        <v>0.0</v>
      </c>
      <c r="BZ4" s="42">
        <v>0.98828125</v>
      </c>
      <c r="CA4" s="42">
        <v>0.984375</v>
      </c>
      <c r="CB4" s="42">
        <v>0.421875</v>
      </c>
      <c r="CC4" s="42">
        <v>0.0</v>
      </c>
      <c r="CD4" s="42">
        <v>0.0</v>
      </c>
      <c r="CE4" s="42">
        <v>0.0</v>
      </c>
      <c r="CF4" s="42">
        <v>0.0</v>
      </c>
      <c r="CG4" s="42">
        <v>0.0</v>
      </c>
      <c r="CH4" s="42">
        <v>0.0</v>
      </c>
      <c r="CI4" s="42">
        <v>0.0</v>
      </c>
      <c r="CJ4" s="42">
        <v>0.0</v>
      </c>
      <c r="CK4" s="42">
        <v>0.0</v>
      </c>
      <c r="CL4" s="42">
        <v>0.0</v>
      </c>
      <c r="CM4" s="42">
        <v>0.0</v>
      </c>
      <c r="CN4" s="42">
        <v>0.99609375</v>
      </c>
      <c r="CO4" s="42">
        <v>0.98828125</v>
      </c>
      <c r="CP4" s="42">
        <v>0.421875</v>
      </c>
      <c r="CQ4" s="42">
        <v>0.0</v>
      </c>
      <c r="CR4" s="42">
        <v>0.0</v>
      </c>
      <c r="CS4" s="42">
        <v>0.0</v>
      </c>
      <c r="CT4" s="42">
        <v>0.0</v>
      </c>
      <c r="CU4" s="42">
        <v>0.0</v>
      </c>
      <c r="CV4" s="42">
        <v>0.0</v>
      </c>
      <c r="CW4" s="42">
        <v>0.0</v>
      </c>
      <c r="CX4" s="42">
        <v>0.0</v>
      </c>
      <c r="CY4" s="42">
        <v>0.0</v>
      </c>
      <c r="CZ4" s="42">
        <v>0.0</v>
      </c>
      <c r="DA4" s="42">
        <v>0.0</v>
      </c>
      <c r="DB4" s="42">
        <v>0.98828125</v>
      </c>
      <c r="DC4" s="42">
        <v>0.984375</v>
      </c>
      <c r="DD4" s="42">
        <v>0.421875</v>
      </c>
      <c r="DE4" s="42">
        <v>0.0</v>
      </c>
      <c r="DF4" s="42">
        <v>0.0</v>
      </c>
      <c r="DG4" s="42">
        <v>0.0</v>
      </c>
      <c r="DH4" s="42">
        <v>0.0</v>
      </c>
      <c r="DI4" s="42">
        <v>0.0</v>
      </c>
      <c r="DJ4" s="42">
        <v>0.0</v>
      </c>
      <c r="DK4" s="42">
        <v>0.0</v>
      </c>
      <c r="DL4" s="42">
        <v>0.0</v>
      </c>
      <c r="DM4" s="42">
        <v>0.0</v>
      </c>
      <c r="DN4" s="42">
        <v>0.0</v>
      </c>
      <c r="DO4" s="42">
        <v>0.0</v>
      </c>
      <c r="DP4" s="42">
        <v>0.99609375</v>
      </c>
      <c r="DQ4" s="42">
        <v>0.98828125</v>
      </c>
      <c r="DR4" s="42">
        <v>0.984375</v>
      </c>
      <c r="DS4" s="42">
        <v>0.0</v>
      </c>
      <c r="DT4" s="42">
        <v>0.0</v>
      </c>
      <c r="DU4" s="42">
        <v>0.0</v>
      </c>
      <c r="DV4" s="42">
        <v>0.0</v>
      </c>
      <c r="DW4" s="42">
        <v>0.0</v>
      </c>
      <c r="DX4" s="42">
        <v>0.0</v>
      </c>
      <c r="DY4" s="42">
        <v>0.0</v>
      </c>
      <c r="DZ4" s="42">
        <v>0.0</v>
      </c>
      <c r="EA4" s="42">
        <v>0.0</v>
      </c>
      <c r="EB4" s="42">
        <v>0.0</v>
      </c>
      <c r="EC4" s="42">
        <v>0.0</v>
      </c>
      <c r="ED4" s="42">
        <v>0.58203125</v>
      </c>
      <c r="EE4" s="42">
        <v>0.984375</v>
      </c>
      <c r="EF4" s="42">
        <v>0.984375</v>
      </c>
      <c r="EG4" s="42">
        <v>0.0</v>
      </c>
      <c r="EH4" s="42">
        <v>0.0</v>
      </c>
      <c r="EI4" s="42">
        <v>0.0</v>
      </c>
      <c r="EJ4" s="42">
        <v>0.0</v>
      </c>
      <c r="EK4" s="42">
        <v>0.0</v>
      </c>
      <c r="EL4" s="42">
        <v>0.0</v>
      </c>
      <c r="EM4" s="42">
        <v>0.0</v>
      </c>
      <c r="EN4" s="42">
        <v>0.0</v>
      </c>
      <c r="EO4" s="42">
        <v>0.0</v>
      </c>
      <c r="EP4" s="42">
        <v>0.0</v>
      </c>
      <c r="EQ4" s="42">
        <v>0.0</v>
      </c>
      <c r="ER4" s="42">
        <v>0.0</v>
      </c>
      <c r="ES4" s="42">
        <v>0.98828125</v>
      </c>
      <c r="ET4" s="42">
        <v>0.99609375</v>
      </c>
      <c r="EU4" s="42">
        <v>0.13671875</v>
      </c>
      <c r="EV4" s="42">
        <v>0.0</v>
      </c>
      <c r="EW4" s="42">
        <v>0.0</v>
      </c>
      <c r="EX4" s="42">
        <v>0.0</v>
      </c>
      <c r="EY4" s="42">
        <v>0.0</v>
      </c>
      <c r="EZ4" s="42">
        <v>0.0</v>
      </c>
      <c r="FA4" s="42">
        <v>0.0</v>
      </c>
      <c r="FB4" s="42">
        <v>0.0</v>
      </c>
      <c r="FC4" s="42">
        <v>0.0</v>
      </c>
      <c r="FD4" s="42">
        <v>0.0</v>
      </c>
      <c r="FE4" s="42">
        <v>0.0</v>
      </c>
      <c r="FF4" s="42">
        <v>0.0</v>
      </c>
      <c r="FG4" s="42">
        <v>0.984375</v>
      </c>
      <c r="FH4" s="42">
        <v>0.98828125</v>
      </c>
      <c r="FI4" s="42">
        <v>0.13671875</v>
      </c>
      <c r="FJ4" s="42">
        <v>0.0</v>
      </c>
      <c r="FK4" s="42">
        <v>0.0</v>
      </c>
      <c r="FL4" s="42">
        <v>0.0</v>
      </c>
      <c r="FM4" s="42">
        <v>0.0</v>
      </c>
      <c r="FN4" s="42">
        <v>0.0</v>
      </c>
      <c r="FO4" s="42">
        <v>0.0</v>
      </c>
      <c r="FP4" s="42">
        <v>0.0</v>
      </c>
      <c r="FQ4" s="42">
        <v>0.0</v>
      </c>
      <c r="FR4" s="42">
        <v>0.0</v>
      </c>
      <c r="FS4" s="42">
        <v>0.0</v>
      </c>
      <c r="FT4" s="42">
        <v>0.0</v>
      </c>
      <c r="FU4" s="42">
        <v>0.0</v>
      </c>
      <c r="FV4" s="42">
        <v>0.0</v>
      </c>
      <c r="FW4" s="42">
        <v>0.0</v>
      </c>
      <c r="FX4" s="42">
        <v>0.0</v>
      </c>
      <c r="FY4" s="42">
        <v>0.0</v>
      </c>
      <c r="FZ4" s="42">
        <v>0.0</v>
      </c>
      <c r="GA4" s="42">
        <v>0.0</v>
      </c>
      <c r="GB4" s="42">
        <v>0.0</v>
      </c>
      <c r="GC4" s="42">
        <v>0.0</v>
      </c>
      <c r="GD4" s="42">
        <v>0.0</v>
      </c>
      <c r="GE4" s="42">
        <v>0.0</v>
      </c>
      <c r="GF4" s="42">
        <v>0.0</v>
      </c>
      <c r="GG4" s="42">
        <v>0.0</v>
      </c>
      <c r="GH4" s="42">
        <v>0.0</v>
      </c>
      <c r="GI4" s="42">
        <v>0.0</v>
      </c>
      <c r="GJ4" s="42">
        <v>0.0</v>
      </c>
      <c r="GK4" s="42">
        <v>0.0</v>
      </c>
      <c r="GL4" s="42">
        <v>0.0</v>
      </c>
      <c r="GM4" s="42">
        <v>0.0</v>
      </c>
      <c r="GN4" s="42">
        <v>0.0</v>
      </c>
      <c r="GO4" s="42">
        <v>0.0</v>
      </c>
    </row>
    <row r="5">
      <c r="A5" s="42">
        <v>1.0</v>
      </c>
      <c r="B5" s="42">
        <v>0.0</v>
      </c>
      <c r="C5" s="42">
        <v>0.0</v>
      </c>
      <c r="D5" s="42">
        <v>0.0</v>
      </c>
      <c r="E5" s="42">
        <v>0.0</v>
      </c>
      <c r="F5" s="42">
        <v>0.0</v>
      </c>
      <c r="G5" s="42">
        <v>0.0</v>
      </c>
      <c r="H5" s="42">
        <v>0.0</v>
      </c>
      <c r="I5" s="42">
        <v>0.0</v>
      </c>
      <c r="J5" s="42">
        <v>0.0</v>
      </c>
      <c r="K5" s="42">
        <v>0.0</v>
      </c>
      <c r="L5" s="42">
        <v>0.0</v>
      </c>
      <c r="M5" s="42">
        <v>0.0</v>
      </c>
      <c r="N5" s="42">
        <v>0.0</v>
      </c>
      <c r="O5" s="42">
        <v>0.0</v>
      </c>
      <c r="P5" s="42">
        <v>0.0</v>
      </c>
      <c r="Q5" s="42">
        <v>0.0</v>
      </c>
      <c r="R5" s="42">
        <v>0.0</v>
      </c>
      <c r="S5" s="42">
        <v>0.0</v>
      </c>
      <c r="T5" s="42">
        <v>0.0</v>
      </c>
      <c r="U5" s="42">
        <v>0.0</v>
      </c>
      <c r="V5" s="42">
        <v>0.0</v>
      </c>
      <c r="W5" s="42">
        <v>0.0</v>
      </c>
      <c r="X5" s="42">
        <v>0.0</v>
      </c>
      <c r="Y5" s="42">
        <v>0.0</v>
      </c>
      <c r="Z5" s="42">
        <v>0.0</v>
      </c>
      <c r="AA5" s="42">
        <v>0.0</v>
      </c>
      <c r="AB5" s="42">
        <v>0.0</v>
      </c>
      <c r="AC5" s="42">
        <v>0.0</v>
      </c>
      <c r="AD5" s="42">
        <v>0.0</v>
      </c>
      <c r="AE5" s="42">
        <v>0.0</v>
      </c>
      <c r="AF5" s="42">
        <v>0.0</v>
      </c>
      <c r="AG5" s="42">
        <v>0.0</v>
      </c>
      <c r="AH5" s="42">
        <v>0.0</v>
      </c>
      <c r="AI5" s="42">
        <v>0.0</v>
      </c>
      <c r="AJ5" s="42">
        <v>0.24609375</v>
      </c>
      <c r="AK5" s="42">
        <v>0.76953125</v>
      </c>
      <c r="AL5" s="42">
        <v>0.0</v>
      </c>
      <c r="AM5" s="42">
        <v>0.0</v>
      </c>
      <c r="AN5" s="42">
        <v>0.0</v>
      </c>
      <c r="AO5" s="42">
        <v>0.0</v>
      </c>
      <c r="AP5" s="42">
        <v>0.0</v>
      </c>
      <c r="AQ5" s="42">
        <v>0.0</v>
      </c>
      <c r="AR5" s="42">
        <v>0.0</v>
      </c>
      <c r="AS5" s="42">
        <v>0.0</v>
      </c>
      <c r="AT5" s="42">
        <v>0.0</v>
      </c>
      <c r="AU5" s="42">
        <v>0.0</v>
      </c>
      <c r="AV5" s="42">
        <v>0.0</v>
      </c>
      <c r="AW5" s="42">
        <v>0.0</v>
      </c>
      <c r="AX5" s="42">
        <v>0.9921875</v>
      </c>
      <c r="AY5" s="42">
        <v>0.9921875</v>
      </c>
      <c r="AZ5" s="42">
        <v>0.0</v>
      </c>
      <c r="BA5" s="42">
        <v>0.0</v>
      </c>
      <c r="BB5" s="42">
        <v>0.0</v>
      </c>
      <c r="BC5" s="42">
        <v>0.0</v>
      </c>
      <c r="BD5" s="42">
        <v>0.0</v>
      </c>
      <c r="BE5" s="42">
        <v>0.0</v>
      </c>
      <c r="BF5" s="42">
        <v>0.0</v>
      </c>
      <c r="BG5" s="42">
        <v>0.0</v>
      </c>
      <c r="BH5" s="42">
        <v>0.0</v>
      </c>
      <c r="BI5" s="42">
        <v>0.0</v>
      </c>
      <c r="BJ5" s="42">
        <v>0.0</v>
      </c>
      <c r="BK5" s="42">
        <v>0.0</v>
      </c>
      <c r="BL5" s="42">
        <v>0.9921875</v>
      </c>
      <c r="BM5" s="42">
        <v>0.99609375</v>
      </c>
      <c r="BN5" s="42">
        <v>0.0</v>
      </c>
      <c r="BO5" s="42">
        <v>0.0</v>
      </c>
      <c r="BP5" s="42">
        <v>0.0</v>
      </c>
      <c r="BQ5" s="42">
        <v>0.0</v>
      </c>
      <c r="BR5" s="42">
        <v>0.0</v>
      </c>
      <c r="BS5" s="42">
        <v>0.0</v>
      </c>
      <c r="BT5" s="42">
        <v>0.0</v>
      </c>
      <c r="BU5" s="42">
        <v>0.0</v>
      </c>
      <c r="BV5" s="42">
        <v>0.0</v>
      </c>
      <c r="BW5" s="42">
        <v>0.0</v>
      </c>
      <c r="BX5" s="42">
        <v>0.0</v>
      </c>
      <c r="BY5" s="42">
        <v>0.0</v>
      </c>
      <c r="BZ5" s="42">
        <v>0.9921875</v>
      </c>
      <c r="CA5" s="42">
        <v>0.9921875</v>
      </c>
      <c r="CB5" s="42">
        <v>0.0</v>
      </c>
      <c r="CC5" s="42">
        <v>0.0</v>
      </c>
      <c r="CD5" s="42">
        <v>0.0</v>
      </c>
      <c r="CE5" s="42">
        <v>0.0</v>
      </c>
      <c r="CF5" s="42">
        <v>0.0</v>
      </c>
      <c r="CG5" s="42">
        <v>0.0</v>
      </c>
      <c r="CH5" s="42">
        <v>0.0</v>
      </c>
      <c r="CI5" s="42">
        <v>0.0</v>
      </c>
      <c r="CJ5" s="42">
        <v>0.0</v>
      </c>
      <c r="CK5" s="42">
        <v>0.0</v>
      </c>
      <c r="CL5" s="42">
        <v>0.0</v>
      </c>
      <c r="CM5" s="42">
        <v>0.0</v>
      </c>
      <c r="CN5" s="42">
        <v>0.6953125</v>
      </c>
      <c r="CO5" s="42">
        <v>0.9921875</v>
      </c>
      <c r="CP5" s="42">
        <v>0.0</v>
      </c>
      <c r="CQ5" s="42">
        <v>0.0</v>
      </c>
      <c r="CR5" s="42">
        <v>0.0</v>
      </c>
      <c r="CS5" s="42">
        <v>0.0</v>
      </c>
      <c r="CT5" s="42">
        <v>0.0</v>
      </c>
      <c r="CU5" s="42">
        <v>0.0</v>
      </c>
      <c r="CV5" s="42">
        <v>0.0</v>
      </c>
      <c r="CW5" s="42">
        <v>0.0</v>
      </c>
      <c r="CX5" s="42">
        <v>0.0</v>
      </c>
      <c r="CY5" s="42">
        <v>0.0</v>
      </c>
      <c r="CZ5" s="42">
        <v>0.0</v>
      </c>
      <c r="DA5" s="42">
        <v>0.0</v>
      </c>
      <c r="DB5" s="42">
        <v>0.6953125</v>
      </c>
      <c r="DC5" s="42">
        <v>0.9921875</v>
      </c>
      <c r="DD5" s="42">
        <v>0.0</v>
      </c>
      <c r="DE5" s="42">
        <v>0.0</v>
      </c>
      <c r="DF5" s="42">
        <v>0.0</v>
      </c>
      <c r="DG5" s="42">
        <v>0.0</v>
      </c>
      <c r="DH5" s="42">
        <v>0.0</v>
      </c>
      <c r="DI5" s="42">
        <v>0.0</v>
      </c>
      <c r="DJ5" s="42">
        <v>0.0</v>
      </c>
      <c r="DK5" s="42">
        <v>0.0</v>
      </c>
      <c r="DL5" s="42">
        <v>0.0</v>
      </c>
      <c r="DM5" s="42">
        <v>0.0</v>
      </c>
      <c r="DN5" s="42">
        <v>0.0</v>
      </c>
      <c r="DO5" s="42">
        <v>0.0</v>
      </c>
      <c r="DP5" s="42">
        <v>0.44140625</v>
      </c>
      <c r="DQ5" s="42">
        <v>0.9921875</v>
      </c>
      <c r="DR5" s="42">
        <v>0.12109375</v>
      </c>
      <c r="DS5" s="42">
        <v>0.0</v>
      </c>
      <c r="DT5" s="42">
        <v>0.0</v>
      </c>
      <c r="DU5" s="42">
        <v>0.0</v>
      </c>
      <c r="DV5" s="42">
        <v>0.0</v>
      </c>
      <c r="DW5" s="42">
        <v>0.0</v>
      </c>
      <c r="DX5" s="42">
        <v>0.0</v>
      </c>
      <c r="DY5" s="42">
        <v>0.0</v>
      </c>
      <c r="DZ5" s="42">
        <v>0.0</v>
      </c>
      <c r="EA5" s="42">
        <v>0.0</v>
      </c>
      <c r="EB5" s="42">
        <v>0.0</v>
      </c>
      <c r="EC5" s="42">
        <v>0.0</v>
      </c>
      <c r="ED5" s="42">
        <v>0.30859375</v>
      </c>
      <c r="EE5" s="42">
        <v>0.9921875</v>
      </c>
      <c r="EF5" s="42">
        <v>0.5859375</v>
      </c>
      <c r="EG5" s="42">
        <v>0.0</v>
      </c>
      <c r="EH5" s="42">
        <v>0.0</v>
      </c>
      <c r="EI5" s="42">
        <v>0.0</v>
      </c>
      <c r="EJ5" s="42">
        <v>0.0</v>
      </c>
      <c r="EK5" s="42">
        <v>0.0</v>
      </c>
      <c r="EL5" s="42">
        <v>0.0</v>
      </c>
      <c r="EM5" s="42">
        <v>0.0</v>
      </c>
      <c r="EN5" s="42">
        <v>0.0</v>
      </c>
      <c r="EO5" s="42">
        <v>0.0</v>
      </c>
      <c r="EP5" s="42">
        <v>0.0</v>
      </c>
      <c r="EQ5" s="42">
        <v>0.0</v>
      </c>
      <c r="ER5" s="42">
        <v>0.0</v>
      </c>
      <c r="ES5" s="42">
        <v>0.94140625</v>
      </c>
      <c r="ET5" s="42">
        <v>0.03125</v>
      </c>
      <c r="EU5" s="42">
        <v>0.0</v>
      </c>
      <c r="EV5" s="42">
        <v>0.0</v>
      </c>
      <c r="EW5" s="42">
        <v>0.0</v>
      </c>
      <c r="EX5" s="42">
        <v>0.0</v>
      </c>
      <c r="EY5" s="42">
        <v>0.0</v>
      </c>
      <c r="EZ5" s="42">
        <v>0.0</v>
      </c>
      <c r="FA5" s="42">
        <v>0.0</v>
      </c>
      <c r="FB5" s="42">
        <v>0.0</v>
      </c>
      <c r="FC5" s="42">
        <v>0.0</v>
      </c>
      <c r="FD5" s="42">
        <v>0.0</v>
      </c>
      <c r="FE5" s="42">
        <v>0.0</v>
      </c>
      <c r="FF5" s="42">
        <v>0.0</v>
      </c>
      <c r="FG5" s="42">
        <v>0.9921875</v>
      </c>
      <c r="FH5" s="42">
        <v>0.3203125</v>
      </c>
      <c r="FI5" s="42">
        <v>0.0</v>
      </c>
      <c r="FJ5" s="42">
        <v>0.0</v>
      </c>
      <c r="FK5" s="42">
        <v>0.0</v>
      </c>
      <c r="FL5" s="42">
        <v>0.0</v>
      </c>
      <c r="FM5" s="42">
        <v>0.0</v>
      </c>
      <c r="FN5" s="42">
        <v>0.0</v>
      </c>
      <c r="FO5" s="42">
        <v>0.0</v>
      </c>
      <c r="FP5" s="42">
        <v>0.0</v>
      </c>
      <c r="FQ5" s="42">
        <v>0.0</v>
      </c>
      <c r="FR5" s="42">
        <v>0.0</v>
      </c>
      <c r="FS5" s="42">
        <v>0.0</v>
      </c>
      <c r="FT5" s="42">
        <v>0.0</v>
      </c>
      <c r="FU5" s="42">
        <v>0.81640625</v>
      </c>
      <c r="FV5" s="42">
        <v>0.12109375</v>
      </c>
      <c r="FW5" s="42">
        <v>0.0</v>
      </c>
      <c r="FX5" s="42">
        <v>0.0</v>
      </c>
      <c r="FY5" s="42">
        <v>0.0</v>
      </c>
      <c r="FZ5" s="42">
        <v>0.0</v>
      </c>
      <c r="GA5" s="42">
        <v>0.0</v>
      </c>
      <c r="GB5" s="42">
        <v>0.0</v>
      </c>
      <c r="GC5" s="42">
        <v>0.0</v>
      </c>
      <c r="GD5" s="42">
        <v>0.0</v>
      </c>
      <c r="GE5" s="42">
        <v>0.0</v>
      </c>
      <c r="GF5" s="42">
        <v>0.0</v>
      </c>
      <c r="GG5" s="42">
        <v>0.0</v>
      </c>
      <c r="GH5" s="42">
        <v>0.0</v>
      </c>
      <c r="GI5" s="42">
        <v>0.0</v>
      </c>
      <c r="GJ5" s="42">
        <v>0.0</v>
      </c>
      <c r="GK5" s="42">
        <v>0.0</v>
      </c>
      <c r="GL5" s="42">
        <v>0.0</v>
      </c>
      <c r="GM5" s="42">
        <v>0.0</v>
      </c>
      <c r="GN5" s="42">
        <v>0.0</v>
      </c>
      <c r="GO5" s="42">
        <v>0.0</v>
      </c>
    </row>
    <row r="6">
      <c r="A6" s="42">
        <v>1.0</v>
      </c>
      <c r="B6" s="42">
        <v>0.0</v>
      </c>
      <c r="C6" s="42">
        <v>0.0</v>
      </c>
      <c r="D6" s="42">
        <v>0.0</v>
      </c>
      <c r="E6" s="42">
        <v>0.0</v>
      </c>
      <c r="F6" s="42">
        <v>0.0</v>
      </c>
      <c r="G6" s="42">
        <v>0.0</v>
      </c>
      <c r="H6" s="42">
        <v>0.0</v>
      </c>
      <c r="I6" s="42">
        <v>0.0</v>
      </c>
      <c r="J6" s="42">
        <v>0.0</v>
      </c>
      <c r="K6" s="42">
        <v>0.0</v>
      </c>
      <c r="L6" s="42">
        <v>0.0</v>
      </c>
      <c r="M6" s="42">
        <v>0.0</v>
      </c>
      <c r="N6" s="42">
        <v>0.0</v>
      </c>
      <c r="O6" s="42">
        <v>0.0</v>
      </c>
      <c r="P6" s="42">
        <v>0.0</v>
      </c>
      <c r="Q6" s="42">
        <v>0.0</v>
      </c>
      <c r="R6" s="42">
        <v>0.0</v>
      </c>
      <c r="S6" s="42">
        <v>0.0</v>
      </c>
      <c r="T6" s="42">
        <v>0.0</v>
      </c>
      <c r="U6" s="42">
        <v>0.0</v>
      </c>
      <c r="V6" s="42">
        <v>0.0</v>
      </c>
      <c r="W6" s="42">
        <v>0.0</v>
      </c>
      <c r="X6" s="42">
        <v>0.0</v>
      </c>
      <c r="Y6" s="42">
        <v>0.0</v>
      </c>
      <c r="Z6" s="42">
        <v>0.0</v>
      </c>
      <c r="AA6" s="42">
        <v>0.0</v>
      </c>
      <c r="AB6" s="42">
        <v>0.0</v>
      </c>
      <c r="AC6" s="42">
        <v>0.0</v>
      </c>
      <c r="AD6" s="42">
        <v>0.0</v>
      </c>
      <c r="AE6" s="42">
        <v>0.0</v>
      </c>
      <c r="AF6" s="42">
        <v>0.0</v>
      </c>
      <c r="AG6" s="42">
        <v>0.0</v>
      </c>
      <c r="AH6" s="42">
        <v>0.0</v>
      </c>
      <c r="AI6" s="42">
        <v>0.00390625</v>
      </c>
      <c r="AJ6" s="42">
        <v>0.9453125</v>
      </c>
      <c r="AK6" s="42">
        <v>0.109375</v>
      </c>
      <c r="AL6" s="42">
        <v>0.0</v>
      </c>
      <c r="AM6" s="42">
        <v>0.0</v>
      </c>
      <c r="AN6" s="42">
        <v>0.0</v>
      </c>
      <c r="AO6" s="42">
        <v>0.0</v>
      </c>
      <c r="AP6" s="42">
        <v>0.0</v>
      </c>
      <c r="AQ6" s="42">
        <v>0.0</v>
      </c>
      <c r="AR6" s="42">
        <v>0.0</v>
      </c>
      <c r="AS6" s="42">
        <v>0.0</v>
      </c>
      <c r="AT6" s="42">
        <v>0.0</v>
      </c>
      <c r="AU6" s="42">
        <v>0.0</v>
      </c>
      <c r="AV6" s="42">
        <v>0.0</v>
      </c>
      <c r="AW6" s="42">
        <v>0.0390625</v>
      </c>
      <c r="AX6" s="42">
        <v>0.9921875</v>
      </c>
      <c r="AY6" s="42">
        <v>0.4765625</v>
      </c>
      <c r="AZ6" s="42">
        <v>0.0</v>
      </c>
      <c r="BA6" s="42">
        <v>0.0</v>
      </c>
      <c r="BB6" s="42">
        <v>0.0</v>
      </c>
      <c r="BC6" s="42">
        <v>0.0</v>
      </c>
      <c r="BD6" s="42">
        <v>0.0</v>
      </c>
      <c r="BE6" s="42">
        <v>0.0</v>
      </c>
      <c r="BF6" s="42">
        <v>0.0</v>
      </c>
      <c r="BG6" s="42">
        <v>0.0</v>
      </c>
      <c r="BH6" s="42">
        <v>0.0</v>
      </c>
      <c r="BI6" s="42">
        <v>0.0</v>
      </c>
      <c r="BJ6" s="42">
        <v>0.0</v>
      </c>
      <c r="BK6" s="42">
        <v>0.0</v>
      </c>
      <c r="BL6" s="42">
        <v>0.9921875</v>
      </c>
      <c r="BM6" s="42">
        <v>0.96875</v>
      </c>
      <c r="BN6" s="42">
        <v>0.0</v>
      </c>
      <c r="BO6" s="42">
        <v>0.0</v>
      </c>
      <c r="BP6" s="42">
        <v>0.0</v>
      </c>
      <c r="BQ6" s="42">
        <v>0.0</v>
      </c>
      <c r="BR6" s="42">
        <v>0.0</v>
      </c>
      <c r="BS6" s="42">
        <v>0.0</v>
      </c>
      <c r="BT6" s="42">
        <v>0.0</v>
      </c>
      <c r="BU6" s="42">
        <v>0.0</v>
      </c>
      <c r="BV6" s="42">
        <v>0.0</v>
      </c>
      <c r="BW6" s="42">
        <v>0.0</v>
      </c>
      <c r="BX6" s="42">
        <v>0.0</v>
      </c>
      <c r="BY6" s="42">
        <v>0.0</v>
      </c>
      <c r="BZ6" s="42">
        <v>0.99609375</v>
      </c>
      <c r="CA6" s="42">
        <v>0.9921875</v>
      </c>
      <c r="CB6" s="42">
        <v>0.0</v>
      </c>
      <c r="CC6" s="42">
        <v>0.0</v>
      </c>
      <c r="CD6" s="42">
        <v>0.0</v>
      </c>
      <c r="CE6" s="42">
        <v>0.0</v>
      </c>
      <c r="CF6" s="42">
        <v>0.0</v>
      </c>
      <c r="CG6" s="42">
        <v>0.0</v>
      </c>
      <c r="CH6" s="42">
        <v>0.0</v>
      </c>
      <c r="CI6" s="42">
        <v>0.0</v>
      </c>
      <c r="CJ6" s="42">
        <v>0.0</v>
      </c>
      <c r="CK6" s="42">
        <v>0.0</v>
      </c>
      <c r="CL6" s="42">
        <v>0.0</v>
      </c>
      <c r="CM6" s="42">
        <v>0.0</v>
      </c>
      <c r="CN6" s="42">
        <v>0.9921875</v>
      </c>
      <c r="CO6" s="42">
        <v>0.9921875</v>
      </c>
      <c r="CP6" s="42">
        <v>0.0</v>
      </c>
      <c r="CQ6" s="42">
        <v>0.0</v>
      </c>
      <c r="CR6" s="42">
        <v>0.0</v>
      </c>
      <c r="CS6" s="42">
        <v>0.0</v>
      </c>
      <c r="CT6" s="42">
        <v>0.0</v>
      </c>
      <c r="CU6" s="42">
        <v>0.0</v>
      </c>
      <c r="CV6" s="42">
        <v>0.0</v>
      </c>
      <c r="CW6" s="42">
        <v>0.0</v>
      </c>
      <c r="CX6" s="42">
        <v>0.0</v>
      </c>
      <c r="CY6" s="42">
        <v>0.0</v>
      </c>
      <c r="CZ6" s="42">
        <v>0.0</v>
      </c>
      <c r="DA6" s="42">
        <v>0.0</v>
      </c>
      <c r="DB6" s="42">
        <v>0.99609375</v>
      </c>
      <c r="DC6" s="42">
        <v>0.9921875</v>
      </c>
      <c r="DD6" s="42">
        <v>0.0</v>
      </c>
      <c r="DE6" s="42">
        <v>0.0</v>
      </c>
      <c r="DF6" s="42">
        <v>0.0</v>
      </c>
      <c r="DG6" s="42">
        <v>0.0</v>
      </c>
      <c r="DH6" s="42">
        <v>0.0</v>
      </c>
      <c r="DI6" s="42">
        <v>0.0</v>
      </c>
      <c r="DJ6" s="42">
        <v>0.0</v>
      </c>
      <c r="DK6" s="42">
        <v>0.0</v>
      </c>
      <c r="DL6" s="42">
        <v>0.0</v>
      </c>
      <c r="DM6" s="42">
        <v>0.0</v>
      </c>
      <c r="DN6" s="42">
        <v>0.0</v>
      </c>
      <c r="DO6" s="42">
        <v>0.0</v>
      </c>
      <c r="DP6" s="42">
        <v>0.9921875</v>
      </c>
      <c r="DQ6" s="42">
        <v>0.9921875</v>
      </c>
      <c r="DR6" s="42">
        <v>0.0</v>
      </c>
      <c r="DS6" s="42">
        <v>0.0</v>
      </c>
      <c r="DT6" s="42">
        <v>0.0</v>
      </c>
      <c r="DU6" s="42">
        <v>0.0</v>
      </c>
      <c r="DV6" s="42">
        <v>0.0</v>
      </c>
      <c r="DW6" s="42">
        <v>0.0</v>
      </c>
      <c r="DX6" s="42">
        <v>0.0</v>
      </c>
      <c r="DY6" s="42">
        <v>0.0</v>
      </c>
      <c r="DZ6" s="42">
        <v>0.0</v>
      </c>
      <c r="EA6" s="42">
        <v>0.0</v>
      </c>
      <c r="EB6" s="42">
        <v>0.0</v>
      </c>
      <c r="EC6" s="42">
        <v>0.0</v>
      </c>
      <c r="ED6" s="42">
        <v>0.9921875</v>
      </c>
      <c r="EE6" s="42">
        <v>0.9921875</v>
      </c>
      <c r="EF6" s="42">
        <v>0.0</v>
      </c>
      <c r="EG6" s="42">
        <v>0.0</v>
      </c>
      <c r="EH6" s="42">
        <v>0.0</v>
      </c>
      <c r="EI6" s="42">
        <v>0.0</v>
      </c>
      <c r="EJ6" s="42">
        <v>0.0</v>
      </c>
      <c r="EK6" s="42">
        <v>0.0</v>
      </c>
      <c r="EL6" s="42">
        <v>0.0</v>
      </c>
      <c r="EM6" s="42">
        <v>0.0</v>
      </c>
      <c r="EN6" s="42">
        <v>0.0</v>
      </c>
      <c r="EO6" s="42">
        <v>0.0</v>
      </c>
      <c r="EP6" s="42">
        <v>0.0</v>
      </c>
      <c r="EQ6" s="42">
        <v>0.0</v>
      </c>
      <c r="ER6" s="42">
        <v>0.9921875</v>
      </c>
      <c r="ES6" s="42">
        <v>0.9921875</v>
      </c>
      <c r="ET6" s="42">
        <v>0.0</v>
      </c>
      <c r="EU6" s="42">
        <v>0.0</v>
      </c>
      <c r="EV6" s="42">
        <v>0.0</v>
      </c>
      <c r="EW6" s="42">
        <v>0.0</v>
      </c>
      <c r="EX6" s="42">
        <v>0.0</v>
      </c>
      <c r="EY6" s="42">
        <v>0.0</v>
      </c>
      <c r="EZ6" s="42">
        <v>0.0</v>
      </c>
      <c r="FA6" s="42">
        <v>0.0</v>
      </c>
      <c r="FB6" s="42">
        <v>0.0</v>
      </c>
      <c r="FC6" s="42">
        <v>0.0</v>
      </c>
      <c r="FD6" s="42">
        <v>0.0</v>
      </c>
      <c r="FE6" s="42">
        <v>0.0</v>
      </c>
      <c r="FF6" s="42">
        <v>0.79296875</v>
      </c>
      <c r="FG6" s="42">
        <v>0.9921875</v>
      </c>
      <c r="FH6" s="42">
        <v>0.0</v>
      </c>
      <c r="FI6" s="42">
        <v>0.0</v>
      </c>
      <c r="FJ6" s="42">
        <v>0.0</v>
      </c>
      <c r="FK6" s="42">
        <v>0.0</v>
      </c>
      <c r="FL6" s="42">
        <v>0.0</v>
      </c>
      <c r="FM6" s="42">
        <v>0.0</v>
      </c>
      <c r="FN6" s="42">
        <v>0.0</v>
      </c>
      <c r="FO6" s="42">
        <v>0.0</v>
      </c>
      <c r="FP6" s="42">
        <v>0.0</v>
      </c>
      <c r="FQ6" s="42">
        <v>0.0</v>
      </c>
      <c r="FR6" s="42">
        <v>0.0</v>
      </c>
      <c r="FS6" s="42">
        <v>0.0</v>
      </c>
      <c r="FT6" s="42">
        <v>0.125</v>
      </c>
      <c r="FU6" s="42">
        <v>0.77734375</v>
      </c>
      <c r="FV6" s="42">
        <v>0.0</v>
      </c>
      <c r="FW6" s="42">
        <v>0.0</v>
      </c>
      <c r="FX6" s="42">
        <v>0.0</v>
      </c>
      <c r="FY6" s="42">
        <v>0.0</v>
      </c>
      <c r="FZ6" s="42">
        <v>0.0</v>
      </c>
      <c r="GA6" s="42">
        <v>0.0</v>
      </c>
      <c r="GB6" s="42">
        <v>0.0</v>
      </c>
      <c r="GC6" s="42">
        <v>0.0</v>
      </c>
      <c r="GD6" s="42">
        <v>0.0</v>
      </c>
      <c r="GE6" s="42">
        <v>0.0</v>
      </c>
      <c r="GF6" s="42">
        <v>0.0</v>
      </c>
      <c r="GG6" s="42">
        <v>0.0</v>
      </c>
      <c r="GH6" s="42">
        <v>0.0</v>
      </c>
      <c r="GI6" s="42">
        <v>0.0</v>
      </c>
      <c r="GJ6" s="42">
        <v>0.0</v>
      </c>
      <c r="GK6" s="42">
        <v>0.0</v>
      </c>
      <c r="GL6" s="42">
        <v>0.0</v>
      </c>
      <c r="GM6" s="42">
        <v>0.0</v>
      </c>
      <c r="GN6" s="42">
        <v>0.0</v>
      </c>
      <c r="GO6" s="42">
        <v>0.0</v>
      </c>
    </row>
    <row r="7">
      <c r="A7" s="42">
        <v>0.0</v>
      </c>
      <c r="B7" s="42">
        <v>0.0</v>
      </c>
      <c r="C7" s="42">
        <v>0.0</v>
      </c>
      <c r="D7" s="42">
        <v>0.0</v>
      </c>
      <c r="E7" s="42">
        <v>0.0</v>
      </c>
      <c r="F7" s="42">
        <v>0.0</v>
      </c>
      <c r="G7" s="42">
        <v>0.0</v>
      </c>
      <c r="H7" s="42">
        <v>0.0</v>
      </c>
      <c r="I7" s="42">
        <v>0.0</v>
      </c>
      <c r="J7" s="42">
        <v>0.0</v>
      </c>
      <c r="K7" s="42">
        <v>0.0</v>
      </c>
      <c r="L7" s="42">
        <v>0.0</v>
      </c>
      <c r="M7" s="42">
        <v>0.0</v>
      </c>
      <c r="N7" s="42">
        <v>0.0</v>
      </c>
      <c r="O7" s="42">
        <v>0.0</v>
      </c>
      <c r="P7" s="42">
        <v>0.0</v>
      </c>
      <c r="Q7" s="42">
        <v>0.0</v>
      </c>
      <c r="R7" s="42">
        <v>0.0</v>
      </c>
      <c r="S7" s="42">
        <v>0.0</v>
      </c>
      <c r="T7" s="42">
        <v>0.0</v>
      </c>
      <c r="U7" s="42">
        <v>0.0</v>
      </c>
      <c r="V7" s="42">
        <v>0.0</v>
      </c>
      <c r="W7" s="42">
        <v>0.0</v>
      </c>
      <c r="X7" s="42">
        <v>0.0</v>
      </c>
      <c r="Y7" s="42">
        <v>0.0</v>
      </c>
      <c r="Z7" s="42">
        <v>0.0</v>
      </c>
      <c r="AA7" s="42">
        <v>0.0</v>
      </c>
      <c r="AB7" s="42">
        <v>0.0</v>
      </c>
      <c r="AC7" s="42">
        <v>0.0</v>
      </c>
      <c r="AD7" s="42">
        <v>0.0</v>
      </c>
      <c r="AE7" s="42">
        <v>0.0</v>
      </c>
      <c r="AF7" s="42">
        <v>0.0</v>
      </c>
      <c r="AG7" s="42">
        <v>0.0</v>
      </c>
      <c r="AH7" s="42">
        <v>0.0</v>
      </c>
      <c r="AI7" s="42">
        <v>0.0</v>
      </c>
      <c r="AJ7" s="42">
        <v>0.0</v>
      </c>
      <c r="AK7" s="42">
        <v>0.0</v>
      </c>
      <c r="AL7" s="42">
        <v>0.80078125</v>
      </c>
      <c r="AM7" s="42">
        <v>0.99609375</v>
      </c>
      <c r="AN7" s="42">
        <v>0.80078125</v>
      </c>
      <c r="AO7" s="42">
        <v>0.015625</v>
      </c>
      <c r="AP7" s="42">
        <v>0.0</v>
      </c>
      <c r="AQ7" s="42">
        <v>0.0</v>
      </c>
      <c r="AR7" s="42">
        <v>0.0</v>
      </c>
      <c r="AS7" s="42">
        <v>0.0</v>
      </c>
      <c r="AT7" s="42">
        <v>0.0</v>
      </c>
      <c r="AU7" s="42">
        <v>0.0</v>
      </c>
      <c r="AV7" s="42">
        <v>0.0</v>
      </c>
      <c r="AW7" s="42">
        <v>0.0</v>
      </c>
      <c r="AX7" s="42">
        <v>0.25</v>
      </c>
      <c r="AY7" s="42">
        <v>0.953125</v>
      </c>
      <c r="AZ7" s="42">
        <v>0.98046875</v>
      </c>
      <c r="BA7" s="42">
        <v>0.98828125</v>
      </c>
      <c r="BB7" s="42">
        <v>0.98046875</v>
      </c>
      <c r="BC7" s="42">
        <v>0.12109375</v>
      </c>
      <c r="BD7" s="42">
        <v>0.0</v>
      </c>
      <c r="BE7" s="42">
        <v>0.0</v>
      </c>
      <c r="BF7" s="42">
        <v>0.0</v>
      </c>
      <c r="BG7" s="42">
        <v>0.0</v>
      </c>
      <c r="BH7" s="42">
        <v>0.0</v>
      </c>
      <c r="BI7" s="42">
        <v>0.0</v>
      </c>
      <c r="BJ7" s="42">
        <v>0.0</v>
      </c>
      <c r="BK7" s="42">
        <v>0.98828125</v>
      </c>
      <c r="BL7" s="42">
        <v>0.98828125</v>
      </c>
      <c r="BM7" s="42">
        <v>0.99609375</v>
      </c>
      <c r="BN7" s="42">
        <v>0.98828125</v>
      </c>
      <c r="BO7" s="42">
        <v>0.375</v>
      </c>
      <c r="BP7" s="42">
        <v>0.98828125</v>
      </c>
      <c r="BQ7" s="42">
        <v>0.12109375</v>
      </c>
      <c r="BR7" s="42">
        <v>0.0</v>
      </c>
      <c r="BS7" s="42">
        <v>0.0</v>
      </c>
      <c r="BT7" s="42">
        <v>0.0</v>
      </c>
      <c r="BU7" s="42">
        <v>0.0</v>
      </c>
      <c r="BV7" s="42">
        <v>0.0</v>
      </c>
      <c r="BW7" s="42">
        <v>0.0</v>
      </c>
      <c r="BX7" s="42">
        <v>0.98828125</v>
      </c>
      <c r="BY7" s="42">
        <v>0.98046875</v>
      </c>
      <c r="BZ7" s="42">
        <v>0.94921875</v>
      </c>
      <c r="CA7" s="42">
        <v>0.98046875</v>
      </c>
      <c r="CB7" s="42">
        <v>0.98046875</v>
      </c>
      <c r="CC7" s="42">
        <v>0.375</v>
      </c>
      <c r="CD7" s="42">
        <v>0.98046875</v>
      </c>
      <c r="CE7" s="42">
        <v>0.12109375</v>
      </c>
      <c r="CF7" s="42">
        <v>0.0</v>
      </c>
      <c r="CG7" s="42">
        <v>0.0</v>
      </c>
      <c r="CH7" s="42">
        <v>0.0</v>
      </c>
      <c r="CI7" s="42">
        <v>0.0</v>
      </c>
      <c r="CJ7" s="42">
        <v>0.0</v>
      </c>
      <c r="CK7" s="42">
        <v>0.86328125</v>
      </c>
      <c r="CL7" s="42">
        <v>0.98828125</v>
      </c>
      <c r="CM7" s="42">
        <v>0.94921875</v>
      </c>
      <c r="CN7" s="42">
        <v>0.1640625</v>
      </c>
      <c r="CO7" s="42">
        <v>0.796875</v>
      </c>
      <c r="CP7" s="42">
        <v>0.42578125</v>
      </c>
      <c r="CQ7" s="42">
        <v>0.046875</v>
      </c>
      <c r="CR7" s="42">
        <v>0.98046875</v>
      </c>
      <c r="CS7" s="42">
        <v>0.12109375</v>
      </c>
      <c r="CT7" s="42">
        <v>0.0</v>
      </c>
      <c r="CU7" s="42">
        <v>0.0</v>
      </c>
      <c r="CV7" s="42">
        <v>0.0</v>
      </c>
      <c r="CW7" s="42">
        <v>0.0</v>
      </c>
      <c r="CX7" s="42">
        <v>0.171875</v>
      </c>
      <c r="CY7" s="42">
        <v>0.98046875</v>
      </c>
      <c r="CZ7" s="42">
        <v>0.98828125</v>
      </c>
      <c r="DA7" s="42">
        <v>0.0</v>
      </c>
      <c r="DB7" s="42">
        <v>0.0</v>
      </c>
      <c r="DC7" s="42">
        <v>0.0</v>
      </c>
      <c r="DD7" s="42">
        <v>0.0</v>
      </c>
      <c r="DE7" s="42">
        <v>0.046875</v>
      </c>
      <c r="DF7" s="42">
        <v>0.98828125</v>
      </c>
      <c r="DG7" s="42">
        <v>0.12109375</v>
      </c>
      <c r="DH7" s="42">
        <v>0.0</v>
      </c>
      <c r="DI7" s="42">
        <v>0.0</v>
      </c>
      <c r="DJ7" s="42">
        <v>0.0</v>
      </c>
      <c r="DK7" s="42">
        <v>0.0</v>
      </c>
      <c r="DL7" s="42">
        <v>0.7421875</v>
      </c>
      <c r="DM7" s="42">
        <v>0.98046875</v>
      </c>
      <c r="DN7" s="42">
        <v>0.98046875</v>
      </c>
      <c r="DO7" s="42">
        <v>0.0</v>
      </c>
      <c r="DP7" s="42">
        <v>0.0</v>
      </c>
      <c r="DQ7" s="42">
        <v>0.0</v>
      </c>
      <c r="DR7" s="42">
        <v>0.0</v>
      </c>
      <c r="DS7" s="42">
        <v>0.9140625</v>
      </c>
      <c r="DT7" s="42">
        <v>0.98046875</v>
      </c>
      <c r="DU7" s="42">
        <v>0.12109375</v>
      </c>
      <c r="DV7" s="42">
        <v>0.0</v>
      </c>
      <c r="DW7" s="42">
        <v>0.0</v>
      </c>
      <c r="DX7" s="42">
        <v>0.0</v>
      </c>
      <c r="DY7" s="42">
        <v>0.0</v>
      </c>
      <c r="DZ7" s="42">
        <v>0.74609375</v>
      </c>
      <c r="EA7" s="42">
        <v>0.98828125</v>
      </c>
      <c r="EB7" s="42">
        <v>0.98828125</v>
      </c>
      <c r="EC7" s="42">
        <v>0.0</v>
      </c>
      <c r="ED7" s="42">
        <v>0.0</v>
      </c>
      <c r="EE7" s="42">
        <v>0.046875</v>
      </c>
      <c r="EF7" s="42">
        <v>0.98828125</v>
      </c>
      <c r="EG7" s="42">
        <v>0.98828125</v>
      </c>
      <c r="EH7" s="42">
        <v>0.90234375</v>
      </c>
      <c r="EI7" s="42">
        <v>0.0</v>
      </c>
      <c r="EJ7" s="42">
        <v>0.0</v>
      </c>
      <c r="EK7" s="42">
        <v>0.0</v>
      </c>
      <c r="EL7" s="42">
        <v>0.0</v>
      </c>
      <c r="EM7" s="42">
        <v>0.0</v>
      </c>
      <c r="EN7" s="42">
        <v>0.26171875</v>
      </c>
      <c r="EO7" s="42">
        <v>0.98046875</v>
      </c>
      <c r="EP7" s="42">
        <v>0.98828125</v>
      </c>
      <c r="EQ7" s="42">
        <v>0.98046875</v>
      </c>
      <c r="ER7" s="42">
        <v>0.98046875</v>
      </c>
      <c r="ES7" s="42">
        <v>0.98828125</v>
      </c>
      <c r="ET7" s="42">
        <v>0.98046875</v>
      </c>
      <c r="EU7" s="42">
        <v>0.47265625</v>
      </c>
      <c r="EV7" s="42">
        <v>0.0</v>
      </c>
      <c r="EW7" s="42">
        <v>0.0</v>
      </c>
      <c r="EX7" s="42">
        <v>0.0</v>
      </c>
      <c r="EY7" s="42">
        <v>0.0</v>
      </c>
      <c r="EZ7" s="42">
        <v>0.0</v>
      </c>
      <c r="FA7" s="42">
        <v>0.0</v>
      </c>
      <c r="FB7" s="42">
        <v>0.0</v>
      </c>
      <c r="FC7" s="42">
        <v>0.10546875</v>
      </c>
      <c r="FD7" s="42">
        <v>0.98828125</v>
      </c>
      <c r="FE7" s="42">
        <v>0.98046875</v>
      </c>
      <c r="FF7" s="42">
        <v>0.98046875</v>
      </c>
      <c r="FG7" s="42">
        <v>0.89453125</v>
      </c>
      <c r="FH7" s="42">
        <v>0.05859375</v>
      </c>
      <c r="FI7" s="42">
        <v>0.0</v>
      </c>
      <c r="FJ7" s="42">
        <v>0.0</v>
      </c>
      <c r="FK7" s="42">
        <v>0.0</v>
      </c>
      <c r="FL7" s="42">
        <v>0.0</v>
      </c>
      <c r="FM7" s="42">
        <v>0.0</v>
      </c>
      <c r="FN7" s="42">
        <v>0.0</v>
      </c>
      <c r="FO7" s="42">
        <v>0.0</v>
      </c>
      <c r="FP7" s="42">
        <v>0.0</v>
      </c>
      <c r="FQ7" s="42">
        <v>0.0</v>
      </c>
      <c r="FR7" s="42">
        <v>0.0</v>
      </c>
      <c r="FS7" s="42">
        <v>0.0</v>
      </c>
      <c r="FT7" s="42">
        <v>0.0</v>
      </c>
      <c r="FU7" s="42">
        <v>0.0</v>
      </c>
      <c r="FV7" s="42">
        <v>0.0</v>
      </c>
      <c r="FW7" s="42">
        <v>0.0</v>
      </c>
      <c r="FX7" s="42">
        <v>0.0</v>
      </c>
      <c r="FY7" s="42">
        <v>0.0</v>
      </c>
      <c r="FZ7" s="42">
        <v>0.0</v>
      </c>
      <c r="GA7" s="42">
        <v>0.0</v>
      </c>
      <c r="GB7" s="42">
        <v>0.0</v>
      </c>
      <c r="GC7" s="42">
        <v>0.0</v>
      </c>
      <c r="GD7" s="42">
        <v>0.0</v>
      </c>
      <c r="GE7" s="42">
        <v>0.0</v>
      </c>
      <c r="GF7" s="42">
        <v>0.0</v>
      </c>
      <c r="GG7" s="42">
        <v>0.0</v>
      </c>
      <c r="GH7" s="42">
        <v>0.0</v>
      </c>
      <c r="GI7" s="42">
        <v>0.0</v>
      </c>
      <c r="GJ7" s="42">
        <v>0.0</v>
      </c>
      <c r="GK7" s="42">
        <v>0.0</v>
      </c>
      <c r="GL7" s="42">
        <v>0.0</v>
      </c>
      <c r="GM7" s="42">
        <v>0.0</v>
      </c>
      <c r="GN7" s="42">
        <v>0.0</v>
      </c>
      <c r="GO7" s="42">
        <v>0.0</v>
      </c>
    </row>
    <row r="8">
      <c r="A8" s="42">
        <v>1.0</v>
      </c>
      <c r="B8" s="42">
        <v>0.0</v>
      </c>
      <c r="C8" s="42">
        <v>0.0</v>
      </c>
      <c r="D8" s="42">
        <v>0.0</v>
      </c>
      <c r="E8" s="42">
        <v>0.0</v>
      </c>
      <c r="F8" s="42">
        <v>0.0</v>
      </c>
      <c r="G8" s="42">
        <v>0.0</v>
      </c>
      <c r="H8" s="42">
        <v>0.0</v>
      </c>
      <c r="I8" s="42">
        <v>0.0</v>
      </c>
      <c r="J8" s="42">
        <v>0.0</v>
      </c>
      <c r="K8" s="42">
        <v>0.0</v>
      </c>
      <c r="L8" s="42">
        <v>0.0</v>
      </c>
      <c r="M8" s="42">
        <v>0.0</v>
      </c>
      <c r="N8" s="42">
        <v>0.0</v>
      </c>
      <c r="O8" s="42">
        <v>0.0</v>
      </c>
      <c r="P8" s="42">
        <v>0.0</v>
      </c>
      <c r="Q8" s="42">
        <v>0.0</v>
      </c>
      <c r="R8" s="42">
        <v>0.0</v>
      </c>
      <c r="S8" s="42">
        <v>0.0</v>
      </c>
      <c r="T8" s="42">
        <v>0.0</v>
      </c>
      <c r="U8" s="42">
        <v>0.0</v>
      </c>
      <c r="V8" s="42">
        <v>0.0</v>
      </c>
      <c r="W8" s="42">
        <v>0.0</v>
      </c>
      <c r="X8" s="42">
        <v>0.0</v>
      </c>
      <c r="Y8" s="42">
        <v>0.0</v>
      </c>
      <c r="Z8" s="42">
        <v>0.0</v>
      </c>
      <c r="AA8" s="42">
        <v>0.0</v>
      </c>
      <c r="AB8" s="42">
        <v>0.0</v>
      </c>
      <c r="AC8" s="42">
        <v>0.0</v>
      </c>
      <c r="AD8" s="42">
        <v>0.0</v>
      </c>
      <c r="AE8" s="42">
        <v>0.0</v>
      </c>
      <c r="AF8" s="42">
        <v>0.0</v>
      </c>
      <c r="AG8" s="42">
        <v>0.0</v>
      </c>
      <c r="AH8" s="42">
        <v>0.0</v>
      </c>
      <c r="AI8" s="42">
        <v>0.0</v>
      </c>
      <c r="AJ8" s="42">
        <v>0.0</v>
      </c>
      <c r="AK8" s="42">
        <v>0.0</v>
      </c>
      <c r="AL8" s="42">
        <v>0.0</v>
      </c>
      <c r="AM8" s="42">
        <v>0.9921875</v>
      </c>
      <c r="AN8" s="42">
        <v>0.53125</v>
      </c>
      <c r="AO8" s="42">
        <v>0.0</v>
      </c>
      <c r="AP8" s="42">
        <v>0.0</v>
      </c>
      <c r="AQ8" s="42">
        <v>0.0</v>
      </c>
      <c r="AR8" s="42">
        <v>0.0</v>
      </c>
      <c r="AS8" s="42">
        <v>0.0</v>
      </c>
      <c r="AT8" s="42">
        <v>0.0</v>
      </c>
      <c r="AU8" s="42">
        <v>0.0</v>
      </c>
      <c r="AV8" s="42">
        <v>0.0</v>
      </c>
      <c r="AW8" s="42">
        <v>0.0</v>
      </c>
      <c r="AX8" s="42">
        <v>0.0</v>
      </c>
      <c r="AY8" s="42">
        <v>0.0</v>
      </c>
      <c r="AZ8" s="42">
        <v>0.4609375</v>
      </c>
      <c r="BA8" s="42">
        <v>0.98828125</v>
      </c>
      <c r="BB8" s="42">
        <v>0.96875</v>
      </c>
      <c r="BC8" s="42">
        <v>0.0</v>
      </c>
      <c r="BD8" s="42">
        <v>0.0</v>
      </c>
      <c r="BE8" s="42">
        <v>0.0</v>
      </c>
      <c r="BF8" s="42">
        <v>0.0</v>
      </c>
      <c r="BG8" s="42">
        <v>0.0</v>
      </c>
      <c r="BH8" s="42">
        <v>0.0</v>
      </c>
      <c r="BI8" s="42">
        <v>0.0</v>
      </c>
      <c r="BJ8" s="42">
        <v>0.0</v>
      </c>
      <c r="BK8" s="42">
        <v>0.0</v>
      </c>
      <c r="BL8" s="42">
        <v>0.0</v>
      </c>
      <c r="BM8" s="42">
        <v>0.125</v>
      </c>
      <c r="BN8" s="42">
        <v>0.98828125</v>
      </c>
      <c r="BO8" s="42">
        <v>0.98828125</v>
      </c>
      <c r="BP8" s="42">
        <v>0.2890625</v>
      </c>
      <c r="BQ8" s="42">
        <v>0.0</v>
      </c>
      <c r="BR8" s="42">
        <v>0.0</v>
      </c>
      <c r="BS8" s="42">
        <v>0.0</v>
      </c>
      <c r="BT8" s="42">
        <v>0.0</v>
      </c>
      <c r="BU8" s="42">
        <v>0.0</v>
      </c>
      <c r="BV8" s="42">
        <v>0.0</v>
      </c>
      <c r="BW8" s="42">
        <v>0.0</v>
      </c>
      <c r="BX8" s="42">
        <v>0.0</v>
      </c>
      <c r="BY8" s="42">
        <v>0.0</v>
      </c>
      <c r="BZ8" s="42">
        <v>0.0</v>
      </c>
      <c r="CA8" s="42">
        <v>0.9921875</v>
      </c>
      <c r="CB8" s="42">
        <v>0.98828125</v>
      </c>
      <c r="CC8" s="42">
        <v>0.93359375</v>
      </c>
      <c r="CD8" s="42">
        <v>0.0</v>
      </c>
      <c r="CE8" s="42">
        <v>0.0</v>
      </c>
      <c r="CF8" s="42">
        <v>0.0</v>
      </c>
      <c r="CG8" s="42">
        <v>0.0</v>
      </c>
      <c r="CH8" s="42">
        <v>0.0</v>
      </c>
      <c r="CI8" s="42">
        <v>0.0</v>
      </c>
      <c r="CJ8" s="42">
        <v>0.0</v>
      </c>
      <c r="CK8" s="42">
        <v>0.0</v>
      </c>
      <c r="CL8" s="42">
        <v>0.0</v>
      </c>
      <c r="CM8" s="42">
        <v>0.0</v>
      </c>
      <c r="CN8" s="42">
        <v>0.58203125</v>
      </c>
      <c r="CO8" s="42">
        <v>0.99609375</v>
      </c>
      <c r="CP8" s="42">
        <v>0.98828125</v>
      </c>
      <c r="CQ8" s="42">
        <v>0.03125</v>
      </c>
      <c r="CR8" s="42">
        <v>0.0</v>
      </c>
      <c r="CS8" s="42">
        <v>0.0</v>
      </c>
      <c r="CT8" s="42">
        <v>0.0</v>
      </c>
      <c r="CU8" s="42">
        <v>0.0</v>
      </c>
      <c r="CV8" s="42">
        <v>0.0</v>
      </c>
      <c r="CW8" s="42">
        <v>0.0</v>
      </c>
      <c r="CX8" s="42">
        <v>0.0</v>
      </c>
      <c r="CY8" s="42">
        <v>0.0</v>
      </c>
      <c r="CZ8" s="42">
        <v>0.0</v>
      </c>
      <c r="DA8" s="42">
        <v>0.0</v>
      </c>
      <c r="DB8" s="42">
        <v>0.9921875</v>
      </c>
      <c r="DC8" s="42">
        <v>0.9921875</v>
      </c>
      <c r="DD8" s="42">
        <v>0.41015625</v>
      </c>
      <c r="DE8" s="42">
        <v>0.0</v>
      </c>
      <c r="DF8" s="42">
        <v>0.0</v>
      </c>
      <c r="DG8" s="42">
        <v>0.0</v>
      </c>
      <c r="DH8" s="42">
        <v>0.0</v>
      </c>
      <c r="DI8" s="42">
        <v>0.0</v>
      </c>
      <c r="DJ8" s="42">
        <v>0.0</v>
      </c>
      <c r="DK8" s="42">
        <v>0.0</v>
      </c>
      <c r="DL8" s="42">
        <v>0.0</v>
      </c>
      <c r="DM8" s="42">
        <v>0.0</v>
      </c>
      <c r="DN8" s="42">
        <v>0.0</v>
      </c>
      <c r="DO8" s="42">
        <v>0.828125</v>
      </c>
      <c r="DP8" s="42">
        <v>0.98828125</v>
      </c>
      <c r="DQ8" s="42">
        <v>0.98828125</v>
      </c>
      <c r="DR8" s="42">
        <v>0.0</v>
      </c>
      <c r="DS8" s="42">
        <v>0.0</v>
      </c>
      <c r="DT8" s="42">
        <v>0.0</v>
      </c>
      <c r="DU8" s="42">
        <v>0.0</v>
      </c>
      <c r="DV8" s="42">
        <v>0.0</v>
      </c>
      <c r="DW8" s="42">
        <v>0.0</v>
      </c>
      <c r="DX8" s="42">
        <v>0.0</v>
      </c>
      <c r="DY8" s="42">
        <v>0.0</v>
      </c>
      <c r="DZ8" s="42">
        <v>0.0</v>
      </c>
      <c r="EA8" s="42">
        <v>0.0</v>
      </c>
      <c r="EB8" s="42">
        <v>0.29296875</v>
      </c>
      <c r="EC8" s="42">
        <v>0.98828125</v>
      </c>
      <c r="ED8" s="42">
        <v>0.98828125</v>
      </c>
      <c r="EE8" s="42">
        <v>0.0</v>
      </c>
      <c r="EF8" s="42">
        <v>0.0</v>
      </c>
      <c r="EG8" s="42">
        <v>0.0</v>
      </c>
      <c r="EH8" s="42">
        <v>0.0</v>
      </c>
      <c r="EI8" s="42">
        <v>0.0</v>
      </c>
      <c r="EJ8" s="42">
        <v>0.0</v>
      </c>
      <c r="EK8" s="42">
        <v>0.0</v>
      </c>
      <c r="EL8" s="42">
        <v>0.0</v>
      </c>
      <c r="EM8" s="42">
        <v>0.0</v>
      </c>
      <c r="EN8" s="42">
        <v>0.0</v>
      </c>
      <c r="EO8" s="42">
        <v>0.0</v>
      </c>
      <c r="EP8" s="42">
        <v>0.875</v>
      </c>
      <c r="EQ8" s="42">
        <v>0.98828125</v>
      </c>
      <c r="ER8" s="42">
        <v>0.73828125</v>
      </c>
      <c r="ES8" s="42">
        <v>0.0</v>
      </c>
      <c r="ET8" s="42">
        <v>0.0</v>
      </c>
      <c r="EU8" s="42">
        <v>0.0</v>
      </c>
      <c r="EV8" s="42">
        <v>0.0</v>
      </c>
      <c r="EW8" s="42">
        <v>0.0</v>
      </c>
      <c r="EX8" s="42">
        <v>0.0</v>
      </c>
      <c r="EY8" s="42">
        <v>0.0</v>
      </c>
      <c r="EZ8" s="42">
        <v>0.0</v>
      </c>
      <c r="FA8" s="42">
        <v>0.0</v>
      </c>
      <c r="FB8" s="42">
        <v>0.0</v>
      </c>
      <c r="FC8" s="42">
        <v>0.0</v>
      </c>
      <c r="FD8" s="42">
        <v>0.96875</v>
      </c>
      <c r="FE8" s="42">
        <v>0.98828125</v>
      </c>
      <c r="FF8" s="42">
        <v>0.00390625</v>
      </c>
      <c r="FG8" s="42">
        <v>0.0</v>
      </c>
      <c r="FH8" s="42">
        <v>0.0</v>
      </c>
      <c r="FI8" s="42">
        <v>0.0</v>
      </c>
      <c r="FJ8" s="42">
        <v>0.0</v>
      </c>
      <c r="FK8" s="42">
        <v>0.0</v>
      </c>
      <c r="FL8" s="42">
        <v>0.0</v>
      </c>
      <c r="FM8" s="42">
        <v>0.0</v>
      </c>
      <c r="FN8" s="42">
        <v>0.0</v>
      </c>
      <c r="FO8" s="42">
        <v>0.0</v>
      </c>
      <c r="FP8" s="42">
        <v>0.0</v>
      </c>
      <c r="FQ8" s="42">
        <v>0.0</v>
      </c>
      <c r="FR8" s="42">
        <v>0.87890625</v>
      </c>
      <c r="FS8" s="42">
        <v>0.91796875</v>
      </c>
      <c r="FT8" s="42">
        <v>0.0</v>
      </c>
      <c r="FU8" s="42">
        <v>0.0</v>
      </c>
      <c r="FV8" s="42">
        <v>0.0</v>
      </c>
      <c r="FW8" s="42">
        <v>0.0</v>
      </c>
      <c r="FX8" s="42">
        <v>0.0</v>
      </c>
      <c r="FY8" s="42">
        <v>0.0</v>
      </c>
      <c r="FZ8" s="42">
        <v>0.0</v>
      </c>
      <c r="GA8" s="42">
        <v>0.0</v>
      </c>
      <c r="GB8" s="42">
        <v>0.0</v>
      </c>
      <c r="GC8" s="42">
        <v>0.0</v>
      </c>
      <c r="GD8" s="42">
        <v>0.0</v>
      </c>
      <c r="GE8" s="42">
        <v>0.0</v>
      </c>
      <c r="GF8" s="42">
        <v>0.0</v>
      </c>
      <c r="GG8" s="42">
        <v>0.0</v>
      </c>
      <c r="GH8" s="42">
        <v>0.0</v>
      </c>
      <c r="GI8" s="42">
        <v>0.0</v>
      </c>
      <c r="GJ8" s="42">
        <v>0.0</v>
      </c>
      <c r="GK8" s="42">
        <v>0.0</v>
      </c>
      <c r="GL8" s="42">
        <v>0.0</v>
      </c>
      <c r="GM8" s="42">
        <v>0.0</v>
      </c>
      <c r="GN8" s="42">
        <v>0.0</v>
      </c>
      <c r="GO8" s="42">
        <v>0.0</v>
      </c>
    </row>
    <row r="9">
      <c r="A9" s="42">
        <v>1.0</v>
      </c>
      <c r="B9" s="42">
        <v>0.0</v>
      </c>
      <c r="C9" s="42">
        <v>0.0</v>
      </c>
      <c r="D9" s="42">
        <v>0.0</v>
      </c>
      <c r="E9" s="42">
        <v>0.0</v>
      </c>
      <c r="F9" s="42">
        <v>0.0</v>
      </c>
      <c r="G9" s="42">
        <v>0.0</v>
      </c>
      <c r="H9" s="42">
        <v>0.0</v>
      </c>
      <c r="I9" s="42">
        <v>0.0</v>
      </c>
      <c r="J9" s="42">
        <v>0.0</v>
      </c>
      <c r="K9" s="42">
        <v>0.0</v>
      </c>
      <c r="L9" s="42">
        <v>0.0</v>
      </c>
      <c r="M9" s="42">
        <v>0.0</v>
      </c>
      <c r="N9" s="42">
        <v>0.0</v>
      </c>
      <c r="O9" s="42">
        <v>0.0</v>
      </c>
      <c r="P9" s="42">
        <v>0.0</v>
      </c>
      <c r="Q9" s="42">
        <v>0.0</v>
      </c>
      <c r="R9" s="42">
        <v>0.0</v>
      </c>
      <c r="S9" s="42">
        <v>0.0</v>
      </c>
      <c r="T9" s="42">
        <v>0.0</v>
      </c>
      <c r="U9" s="42">
        <v>0.0</v>
      </c>
      <c r="V9" s="42">
        <v>0.0</v>
      </c>
      <c r="W9" s="42">
        <v>0.6484375</v>
      </c>
      <c r="X9" s="42">
        <v>0.8671875</v>
      </c>
      <c r="Y9" s="42">
        <v>0.0</v>
      </c>
      <c r="Z9" s="42">
        <v>0.0</v>
      </c>
      <c r="AA9" s="42">
        <v>0.0</v>
      </c>
      <c r="AB9" s="42">
        <v>0.0</v>
      </c>
      <c r="AC9" s="42">
        <v>0.0</v>
      </c>
      <c r="AD9" s="42">
        <v>0.0</v>
      </c>
      <c r="AE9" s="42">
        <v>0.0</v>
      </c>
      <c r="AF9" s="42">
        <v>0.0</v>
      </c>
      <c r="AG9" s="42">
        <v>0.0</v>
      </c>
      <c r="AH9" s="42">
        <v>0.0</v>
      </c>
      <c r="AI9" s="42">
        <v>0.0</v>
      </c>
      <c r="AJ9" s="42">
        <v>0.0</v>
      </c>
      <c r="AK9" s="42">
        <v>0.97265625</v>
      </c>
      <c r="AL9" s="42">
        <v>0.9921875</v>
      </c>
      <c r="AM9" s="42">
        <v>0.03515625</v>
      </c>
      <c r="AN9" s="42">
        <v>0.0</v>
      </c>
      <c r="AO9" s="42">
        <v>0.0</v>
      </c>
      <c r="AP9" s="42">
        <v>0.0</v>
      </c>
      <c r="AQ9" s="42">
        <v>0.0</v>
      </c>
      <c r="AR9" s="42">
        <v>0.0</v>
      </c>
      <c r="AS9" s="42">
        <v>0.0</v>
      </c>
      <c r="AT9" s="42">
        <v>0.0</v>
      </c>
      <c r="AU9" s="42">
        <v>0.0</v>
      </c>
      <c r="AV9" s="42">
        <v>0.0</v>
      </c>
      <c r="AW9" s="42">
        <v>0.0</v>
      </c>
      <c r="AX9" s="42">
        <v>0.015625</v>
      </c>
      <c r="AY9" s="42">
        <v>0.9921875</v>
      </c>
      <c r="AZ9" s="42">
        <v>0.9921875</v>
      </c>
      <c r="BA9" s="42">
        <v>0.0078125</v>
      </c>
      <c r="BB9" s="42">
        <v>0.0</v>
      </c>
      <c r="BC9" s="42">
        <v>0.0</v>
      </c>
      <c r="BD9" s="42">
        <v>0.0</v>
      </c>
      <c r="BE9" s="42">
        <v>0.0</v>
      </c>
      <c r="BF9" s="42">
        <v>0.0</v>
      </c>
      <c r="BG9" s="42">
        <v>0.0</v>
      </c>
      <c r="BH9" s="42">
        <v>0.0</v>
      </c>
      <c r="BI9" s="42">
        <v>0.0</v>
      </c>
      <c r="BJ9" s="42">
        <v>0.0</v>
      </c>
      <c r="BK9" s="42">
        <v>0.0</v>
      </c>
      <c r="BL9" s="42">
        <v>0.95703125</v>
      </c>
      <c r="BM9" s="42">
        <v>0.9921875</v>
      </c>
      <c r="BN9" s="42">
        <v>0.9921875</v>
      </c>
      <c r="BO9" s="42">
        <v>0.0</v>
      </c>
      <c r="BP9" s="42">
        <v>0.0</v>
      </c>
      <c r="BQ9" s="42">
        <v>0.0</v>
      </c>
      <c r="BR9" s="42">
        <v>0.0</v>
      </c>
      <c r="BS9" s="42">
        <v>0.0</v>
      </c>
      <c r="BT9" s="42">
        <v>0.0</v>
      </c>
      <c r="BU9" s="42">
        <v>0.0</v>
      </c>
      <c r="BV9" s="42">
        <v>0.0</v>
      </c>
      <c r="BW9" s="42">
        <v>0.23046875</v>
      </c>
      <c r="BX9" s="42">
        <v>0.58984375</v>
      </c>
      <c r="BY9" s="42">
        <v>0.9921875</v>
      </c>
      <c r="BZ9" s="42">
        <v>0.9921875</v>
      </c>
      <c r="CA9" s="42">
        <v>0.9921875</v>
      </c>
      <c r="CB9" s="42">
        <v>0.9921875</v>
      </c>
      <c r="CC9" s="42">
        <v>0.0</v>
      </c>
      <c r="CD9" s="42">
        <v>0.0</v>
      </c>
      <c r="CE9" s="42">
        <v>0.0</v>
      </c>
      <c r="CF9" s="42">
        <v>0.0</v>
      </c>
      <c r="CG9" s="42">
        <v>0.0</v>
      </c>
      <c r="CH9" s="42">
        <v>0.0</v>
      </c>
      <c r="CI9" s="42">
        <v>0.0</v>
      </c>
      <c r="CJ9" s="42">
        <v>0.0</v>
      </c>
      <c r="CK9" s="42">
        <v>0.84375</v>
      </c>
      <c r="CL9" s="42">
        <v>0.9921875</v>
      </c>
      <c r="CM9" s="42">
        <v>0.93359375</v>
      </c>
      <c r="CN9" s="42">
        <v>0.14453125</v>
      </c>
      <c r="CO9" s="42">
        <v>0.9921875</v>
      </c>
      <c r="CP9" s="42">
        <v>0.9921875</v>
      </c>
      <c r="CQ9" s="42">
        <v>0.0</v>
      </c>
      <c r="CR9" s="42">
        <v>0.0</v>
      </c>
      <c r="CS9" s="42">
        <v>0.0</v>
      </c>
      <c r="CT9" s="42">
        <v>0.0</v>
      </c>
      <c r="CU9" s="42">
        <v>0.0</v>
      </c>
      <c r="CV9" s="42">
        <v>0.0</v>
      </c>
      <c r="CW9" s="42">
        <v>0.0</v>
      </c>
      <c r="CX9" s="42">
        <v>0.0</v>
      </c>
      <c r="CY9" s="42">
        <v>0.0</v>
      </c>
      <c r="CZ9" s="42">
        <v>0.0</v>
      </c>
      <c r="DA9" s="42">
        <v>0.0</v>
      </c>
      <c r="DB9" s="42">
        <v>0.0</v>
      </c>
      <c r="DC9" s="42">
        <v>0.8984375</v>
      </c>
      <c r="DD9" s="42">
        <v>0.9921875</v>
      </c>
      <c r="DE9" s="42">
        <v>0.0</v>
      </c>
      <c r="DF9" s="42">
        <v>0.0</v>
      </c>
      <c r="DG9" s="42">
        <v>0.0</v>
      </c>
      <c r="DH9" s="42">
        <v>0.0</v>
      </c>
      <c r="DI9" s="42">
        <v>0.0</v>
      </c>
      <c r="DJ9" s="42">
        <v>0.0</v>
      </c>
      <c r="DK9" s="42">
        <v>0.0</v>
      </c>
      <c r="DL9" s="42">
        <v>0.0</v>
      </c>
      <c r="DM9" s="42">
        <v>0.0</v>
      </c>
      <c r="DN9" s="42">
        <v>0.0</v>
      </c>
      <c r="DO9" s="42">
        <v>0.0</v>
      </c>
      <c r="DP9" s="42">
        <v>0.0</v>
      </c>
      <c r="DQ9" s="42">
        <v>0.76953125</v>
      </c>
      <c r="DR9" s="42">
        <v>0.9921875</v>
      </c>
      <c r="DS9" s="42">
        <v>0.0</v>
      </c>
      <c r="DT9" s="42">
        <v>0.0</v>
      </c>
      <c r="DU9" s="42">
        <v>0.0</v>
      </c>
      <c r="DV9" s="42">
        <v>0.0</v>
      </c>
      <c r="DW9" s="42">
        <v>0.0</v>
      </c>
      <c r="DX9" s="42">
        <v>0.0</v>
      </c>
      <c r="DY9" s="42">
        <v>0.0</v>
      </c>
      <c r="DZ9" s="42">
        <v>0.0</v>
      </c>
      <c r="EA9" s="42">
        <v>0.0234375</v>
      </c>
      <c r="EB9" s="42">
        <v>0.55078125</v>
      </c>
      <c r="EC9" s="42">
        <v>0.9921875</v>
      </c>
      <c r="ED9" s="42">
        <v>0.9921875</v>
      </c>
      <c r="EE9" s="42">
        <v>0.9921875</v>
      </c>
      <c r="EF9" s="42">
        <v>0.9921875</v>
      </c>
      <c r="EG9" s="42">
        <v>0.93359375</v>
      </c>
      <c r="EH9" s="42">
        <v>0.9921875</v>
      </c>
      <c r="EI9" s="42">
        <v>0.0</v>
      </c>
      <c r="EJ9" s="42">
        <v>0.0</v>
      </c>
      <c r="EK9" s="42">
        <v>0.0</v>
      </c>
      <c r="EL9" s="42">
        <v>0.0</v>
      </c>
      <c r="EM9" s="42">
        <v>0.0</v>
      </c>
      <c r="EN9" s="42">
        <v>0.0</v>
      </c>
      <c r="EO9" s="42">
        <v>0.9921875</v>
      </c>
      <c r="EP9" s="42">
        <v>0.9921875</v>
      </c>
      <c r="EQ9" s="42">
        <v>0.9921875</v>
      </c>
      <c r="ER9" s="42">
        <v>0.89453125</v>
      </c>
      <c r="ES9" s="42">
        <v>0.72265625</v>
      </c>
      <c r="ET9" s="42">
        <v>0.5390625</v>
      </c>
      <c r="EU9" s="42">
        <v>0.5390625</v>
      </c>
      <c r="EV9" s="42">
        <v>0.5390625</v>
      </c>
      <c r="EW9" s="42">
        <v>0.0</v>
      </c>
      <c r="EX9" s="42">
        <v>0.0</v>
      </c>
      <c r="EY9" s="42">
        <v>0.0</v>
      </c>
      <c r="EZ9" s="42">
        <v>0.0</v>
      </c>
      <c r="FA9" s="42">
        <v>0.0</v>
      </c>
      <c r="FB9" s="42">
        <v>0.0</v>
      </c>
      <c r="FC9" s="42">
        <v>0.81640625</v>
      </c>
      <c r="FD9" s="42">
        <v>0.71484375</v>
      </c>
      <c r="FE9" s="42">
        <v>0.0</v>
      </c>
      <c r="FF9" s="42">
        <v>0.0</v>
      </c>
      <c r="FG9" s="42">
        <v>0.0</v>
      </c>
      <c r="FH9" s="42">
        <v>0.0</v>
      </c>
      <c r="FI9" s="42">
        <v>0.0</v>
      </c>
      <c r="FJ9" s="42">
        <v>0.0</v>
      </c>
      <c r="FK9" s="42">
        <v>0.0</v>
      </c>
      <c r="FL9" s="42">
        <v>0.0</v>
      </c>
      <c r="FM9" s="42">
        <v>0.0</v>
      </c>
      <c r="FN9" s="42">
        <v>0.0</v>
      </c>
      <c r="FO9" s="42">
        <v>0.0</v>
      </c>
      <c r="FP9" s="42">
        <v>0.0</v>
      </c>
      <c r="FQ9" s="42">
        <v>0.0</v>
      </c>
      <c r="FR9" s="42">
        <v>0.0</v>
      </c>
      <c r="FS9" s="42">
        <v>0.0</v>
      </c>
      <c r="FT9" s="42">
        <v>0.0</v>
      </c>
      <c r="FU9" s="42">
        <v>0.0</v>
      </c>
      <c r="FV9" s="42">
        <v>0.0</v>
      </c>
      <c r="FW9" s="42">
        <v>0.0</v>
      </c>
      <c r="FX9" s="42">
        <v>0.0</v>
      </c>
      <c r="FY9" s="42">
        <v>0.0</v>
      </c>
      <c r="FZ9" s="42">
        <v>0.0</v>
      </c>
      <c r="GA9" s="42">
        <v>0.0</v>
      </c>
      <c r="GB9" s="42">
        <v>0.0</v>
      </c>
      <c r="GC9" s="42">
        <v>0.0</v>
      </c>
      <c r="GD9" s="42">
        <v>0.0</v>
      </c>
      <c r="GE9" s="42">
        <v>0.0</v>
      </c>
      <c r="GF9" s="42">
        <v>0.0</v>
      </c>
      <c r="GG9" s="42">
        <v>0.0</v>
      </c>
      <c r="GH9" s="42">
        <v>0.0</v>
      </c>
      <c r="GI9" s="42">
        <v>0.0</v>
      </c>
      <c r="GJ9" s="42">
        <v>0.0</v>
      </c>
      <c r="GK9" s="42">
        <v>0.0</v>
      </c>
      <c r="GL9" s="42">
        <v>0.0</v>
      </c>
      <c r="GM9" s="42">
        <v>0.0</v>
      </c>
      <c r="GN9" s="42">
        <v>0.0</v>
      </c>
      <c r="GO9" s="42">
        <v>0.0</v>
      </c>
    </row>
    <row r="10">
      <c r="A10" s="42">
        <v>0.0</v>
      </c>
      <c r="B10" s="42">
        <v>0.0</v>
      </c>
      <c r="C10" s="42">
        <v>0.0</v>
      </c>
      <c r="D10" s="42">
        <v>0.0</v>
      </c>
      <c r="E10" s="42">
        <v>0.0</v>
      </c>
      <c r="F10" s="42">
        <v>0.0</v>
      </c>
      <c r="G10" s="42">
        <v>0.0</v>
      </c>
      <c r="H10" s="42">
        <v>0.0</v>
      </c>
      <c r="I10" s="42">
        <v>0.0</v>
      </c>
      <c r="J10" s="42">
        <v>0.0</v>
      </c>
      <c r="K10" s="42">
        <v>0.0</v>
      </c>
      <c r="L10" s="42">
        <v>0.0</v>
      </c>
      <c r="M10" s="42">
        <v>0.0</v>
      </c>
      <c r="N10" s="42">
        <v>0.0</v>
      </c>
      <c r="O10" s="42">
        <v>0.0</v>
      </c>
      <c r="P10" s="42">
        <v>0.0</v>
      </c>
      <c r="Q10" s="42">
        <v>0.0</v>
      </c>
      <c r="R10" s="42">
        <v>0.0</v>
      </c>
      <c r="S10" s="42">
        <v>0.0</v>
      </c>
      <c r="T10" s="42">
        <v>0.0</v>
      </c>
      <c r="U10" s="42">
        <v>0.0</v>
      </c>
      <c r="V10" s="42">
        <v>0.0</v>
      </c>
      <c r="W10" s="42">
        <v>0.0</v>
      </c>
      <c r="X10" s="42">
        <v>0.0</v>
      </c>
      <c r="Y10" s="42">
        <v>0.0</v>
      </c>
      <c r="Z10" s="42">
        <v>0.0</v>
      </c>
      <c r="AA10" s="42">
        <v>0.0</v>
      </c>
      <c r="AB10" s="42">
        <v>0.0</v>
      </c>
      <c r="AC10" s="42">
        <v>0.0</v>
      </c>
      <c r="AD10" s="42">
        <v>0.0</v>
      </c>
      <c r="AE10" s="42">
        <v>0.0</v>
      </c>
      <c r="AF10" s="42">
        <v>0.0</v>
      </c>
      <c r="AG10" s="42">
        <v>0.0</v>
      </c>
      <c r="AH10" s="42">
        <v>0.0</v>
      </c>
      <c r="AI10" s="42">
        <v>0.0</v>
      </c>
      <c r="AJ10" s="42">
        <v>0.0</v>
      </c>
      <c r="AK10" s="42">
        <v>0.99609375</v>
      </c>
      <c r="AL10" s="42">
        <v>0.98828125</v>
      </c>
      <c r="AM10" s="42">
        <v>0.98828125</v>
      </c>
      <c r="AN10" s="42">
        <v>0.0</v>
      </c>
      <c r="AO10" s="42">
        <v>0.0</v>
      </c>
      <c r="AP10" s="42">
        <v>0.0</v>
      </c>
      <c r="AQ10" s="42">
        <v>0.0</v>
      </c>
      <c r="AR10" s="42">
        <v>0.0</v>
      </c>
      <c r="AS10" s="42">
        <v>0.0</v>
      </c>
      <c r="AT10" s="42">
        <v>0.0</v>
      </c>
      <c r="AU10" s="42">
        <v>0.0</v>
      </c>
      <c r="AV10" s="42">
        <v>0.0</v>
      </c>
      <c r="AW10" s="42">
        <v>0.0</v>
      </c>
      <c r="AX10" s="42">
        <v>0.84765625</v>
      </c>
      <c r="AY10" s="42">
        <v>0.98828125</v>
      </c>
      <c r="AZ10" s="42">
        <v>0.98046875</v>
      </c>
      <c r="BA10" s="42">
        <v>0.98046875</v>
      </c>
      <c r="BB10" s="42">
        <v>0.98828125</v>
      </c>
      <c r="BC10" s="42">
        <v>0.0</v>
      </c>
      <c r="BD10" s="42">
        <v>0.0</v>
      </c>
      <c r="BE10" s="42">
        <v>0.0</v>
      </c>
      <c r="BF10" s="42">
        <v>0.0</v>
      </c>
      <c r="BG10" s="42">
        <v>0.0</v>
      </c>
      <c r="BH10" s="42">
        <v>0.0</v>
      </c>
      <c r="BI10" s="42">
        <v>0.0</v>
      </c>
      <c r="BJ10" s="42">
        <v>0.0</v>
      </c>
      <c r="BK10" s="42">
        <v>0.0</v>
      </c>
      <c r="BL10" s="42">
        <v>0.98046875</v>
      </c>
      <c r="BM10" s="42">
        <v>0.98828125</v>
      </c>
      <c r="BN10" s="42">
        <v>0.98046875</v>
      </c>
      <c r="BO10" s="42">
        <v>0.98046875</v>
      </c>
      <c r="BP10" s="42">
        <v>0.98828125</v>
      </c>
      <c r="BQ10" s="42">
        <v>0.0</v>
      </c>
      <c r="BR10" s="42">
        <v>0.0</v>
      </c>
      <c r="BS10" s="42">
        <v>0.0</v>
      </c>
      <c r="BT10" s="42">
        <v>0.0</v>
      </c>
      <c r="BU10" s="42">
        <v>0.0</v>
      </c>
      <c r="BV10" s="42">
        <v>0.0</v>
      </c>
      <c r="BW10" s="42">
        <v>0.0</v>
      </c>
      <c r="BX10" s="42">
        <v>0.0</v>
      </c>
      <c r="BY10" s="42">
        <v>0.98828125</v>
      </c>
      <c r="BZ10" s="42">
        <v>0.98828125</v>
      </c>
      <c r="CA10" s="42">
        <v>0.98828125</v>
      </c>
      <c r="CB10" s="42">
        <v>0.0</v>
      </c>
      <c r="CC10" s="42">
        <v>0.98828125</v>
      </c>
      <c r="CD10" s="42">
        <v>0.99609375</v>
      </c>
      <c r="CE10" s="42">
        <v>0.0</v>
      </c>
      <c r="CF10" s="42">
        <v>0.0</v>
      </c>
      <c r="CG10" s="42">
        <v>0.0</v>
      </c>
      <c r="CH10" s="42">
        <v>0.0</v>
      </c>
      <c r="CI10" s="42">
        <v>0.0</v>
      </c>
      <c r="CJ10" s="42">
        <v>0.0</v>
      </c>
      <c r="CK10" s="42">
        <v>0.0</v>
      </c>
      <c r="CL10" s="42">
        <v>0.0</v>
      </c>
      <c r="CM10" s="42">
        <v>0.98046875</v>
      </c>
      <c r="CN10" s="42">
        <v>0.98046875</v>
      </c>
      <c r="CO10" s="42">
        <v>0.87890625</v>
      </c>
      <c r="CP10" s="42">
        <v>0.44921875</v>
      </c>
      <c r="CQ10" s="42">
        <v>0.98046875</v>
      </c>
      <c r="CR10" s="42">
        <v>0.98828125</v>
      </c>
      <c r="CS10" s="42">
        <v>0.0</v>
      </c>
      <c r="CT10" s="42">
        <v>0.0</v>
      </c>
      <c r="CU10" s="42">
        <v>0.0</v>
      </c>
      <c r="CV10" s="42">
        <v>0.0</v>
      </c>
      <c r="CW10" s="42">
        <v>0.0</v>
      </c>
      <c r="CX10" s="42">
        <v>0.0</v>
      </c>
      <c r="CY10" s="42">
        <v>0.0</v>
      </c>
      <c r="CZ10" s="42">
        <v>0.7109375</v>
      </c>
      <c r="DA10" s="42">
        <v>0.99609375</v>
      </c>
      <c r="DB10" s="42">
        <v>0.98046875</v>
      </c>
      <c r="DC10" s="42">
        <v>0.078125</v>
      </c>
      <c r="DD10" s="42">
        <v>0.8515625</v>
      </c>
      <c r="DE10" s="42">
        <v>0.98828125</v>
      </c>
      <c r="DF10" s="42">
        <v>0.98828125</v>
      </c>
      <c r="DG10" s="42">
        <v>0.0</v>
      </c>
      <c r="DH10" s="42">
        <v>0.0</v>
      </c>
      <c r="DI10" s="42">
        <v>0.0</v>
      </c>
      <c r="DJ10" s="42">
        <v>0.0</v>
      </c>
      <c r="DK10" s="42">
        <v>0.0</v>
      </c>
      <c r="DL10" s="42">
        <v>0.0</v>
      </c>
      <c r="DM10" s="42">
        <v>0.0</v>
      </c>
      <c r="DN10" s="42">
        <v>0.98046875</v>
      </c>
      <c r="DO10" s="42">
        <v>0.98828125</v>
      </c>
      <c r="DP10" s="42">
        <v>0.83984375</v>
      </c>
      <c r="DQ10" s="42">
        <v>0.04296875</v>
      </c>
      <c r="DR10" s="42">
        <v>0.98046875</v>
      </c>
      <c r="DS10" s="42">
        <v>0.98046875</v>
      </c>
      <c r="DT10" s="42">
        <v>0.30078125</v>
      </c>
      <c r="DU10" s="42">
        <v>0.0</v>
      </c>
      <c r="DV10" s="42">
        <v>0.0</v>
      </c>
      <c r="DW10" s="42">
        <v>0.0</v>
      </c>
      <c r="DX10" s="42">
        <v>0.0</v>
      </c>
      <c r="DY10" s="42">
        <v>0.0</v>
      </c>
      <c r="DZ10" s="42">
        <v>0.0</v>
      </c>
      <c r="EA10" s="42">
        <v>0.0</v>
      </c>
      <c r="EB10" s="42">
        <v>0.98046875</v>
      </c>
      <c r="EC10" s="42">
        <v>0.98828125</v>
      </c>
      <c r="ED10" s="42">
        <v>0.53515625</v>
      </c>
      <c r="EE10" s="42">
        <v>0.98828125</v>
      </c>
      <c r="EF10" s="42">
        <v>0.98046875</v>
      </c>
      <c r="EG10" s="42">
        <v>0.98046875</v>
      </c>
      <c r="EH10" s="42">
        <v>0.0</v>
      </c>
      <c r="EI10" s="42">
        <v>0.0</v>
      </c>
      <c r="EJ10" s="42">
        <v>0.0</v>
      </c>
      <c r="EK10" s="42">
        <v>0.0</v>
      </c>
      <c r="EL10" s="42">
        <v>0.0</v>
      </c>
      <c r="EM10" s="42">
        <v>0.0</v>
      </c>
      <c r="EN10" s="42">
        <v>0.0</v>
      </c>
      <c r="EO10" s="42">
        <v>0.0</v>
      </c>
      <c r="EP10" s="42">
        <v>0.98828125</v>
      </c>
      <c r="EQ10" s="42">
        <v>0.99609375</v>
      </c>
      <c r="ER10" s="42">
        <v>0.98046875</v>
      </c>
      <c r="ES10" s="42">
        <v>0.99609375</v>
      </c>
      <c r="ET10" s="42">
        <v>0.98828125</v>
      </c>
      <c r="EU10" s="42">
        <v>0.0</v>
      </c>
      <c r="EV10" s="42">
        <v>0.0</v>
      </c>
      <c r="EW10" s="42">
        <v>0.0</v>
      </c>
      <c r="EX10" s="42">
        <v>0.0</v>
      </c>
      <c r="EY10" s="42">
        <v>0.0</v>
      </c>
      <c r="EZ10" s="42">
        <v>0.0</v>
      </c>
      <c r="FA10" s="42">
        <v>0.0</v>
      </c>
      <c r="FB10" s="42">
        <v>0.0</v>
      </c>
      <c r="FC10" s="42">
        <v>0.0</v>
      </c>
      <c r="FD10" s="42">
        <v>0.94140625</v>
      </c>
      <c r="FE10" s="42">
        <v>0.98828125</v>
      </c>
      <c r="FF10" s="42">
        <v>0.98046875</v>
      </c>
      <c r="FG10" s="42">
        <v>0.98046875</v>
      </c>
      <c r="FH10" s="42">
        <v>0.4375</v>
      </c>
      <c r="FI10" s="42">
        <v>0.0</v>
      </c>
      <c r="FJ10" s="42">
        <v>0.0</v>
      </c>
      <c r="FK10" s="42">
        <v>0.0</v>
      </c>
      <c r="FL10" s="42">
        <v>0.0</v>
      </c>
      <c r="FM10" s="42">
        <v>0.0</v>
      </c>
      <c r="FN10" s="42">
        <v>0.0</v>
      </c>
      <c r="FO10" s="42">
        <v>0.0</v>
      </c>
      <c r="FP10" s="42">
        <v>0.0</v>
      </c>
      <c r="FQ10" s="42">
        <v>0.0</v>
      </c>
      <c r="FR10" s="42">
        <v>0.0</v>
      </c>
      <c r="FS10" s="42">
        <v>0.98046875</v>
      </c>
      <c r="FT10" s="42">
        <v>0.87890625</v>
      </c>
      <c r="FU10" s="42">
        <v>0.27734375</v>
      </c>
      <c r="FV10" s="42">
        <v>0.0</v>
      </c>
      <c r="FW10" s="42">
        <v>0.0</v>
      </c>
      <c r="FX10" s="42">
        <v>0.0</v>
      </c>
      <c r="FY10" s="42">
        <v>0.0</v>
      </c>
      <c r="FZ10" s="42">
        <v>0.0</v>
      </c>
      <c r="GA10" s="42">
        <v>0.0</v>
      </c>
      <c r="GB10" s="42">
        <v>0.0</v>
      </c>
      <c r="GC10" s="42">
        <v>0.0</v>
      </c>
      <c r="GD10" s="42">
        <v>0.0</v>
      </c>
      <c r="GE10" s="42">
        <v>0.0</v>
      </c>
      <c r="GF10" s="42">
        <v>0.0</v>
      </c>
      <c r="GG10" s="42">
        <v>0.0</v>
      </c>
      <c r="GH10" s="42">
        <v>0.0</v>
      </c>
      <c r="GI10" s="42">
        <v>0.0</v>
      </c>
      <c r="GJ10" s="42">
        <v>0.0</v>
      </c>
      <c r="GK10" s="42">
        <v>0.0</v>
      </c>
      <c r="GL10" s="42">
        <v>0.0</v>
      </c>
      <c r="GM10" s="42">
        <v>0.0</v>
      </c>
      <c r="GN10" s="42">
        <v>0.0</v>
      </c>
      <c r="GO10" s="42">
        <v>0.0</v>
      </c>
    </row>
    <row r="11">
      <c r="A11" s="42">
        <v>0.0</v>
      </c>
      <c r="B11" s="42">
        <v>0.0</v>
      </c>
      <c r="C11" s="42">
        <v>0.0</v>
      </c>
      <c r="D11" s="42">
        <v>0.0</v>
      </c>
      <c r="E11" s="42">
        <v>0.0</v>
      </c>
      <c r="F11" s="42">
        <v>0.0</v>
      </c>
      <c r="G11" s="42">
        <v>0.0</v>
      </c>
      <c r="H11" s="42">
        <v>0.0</v>
      </c>
      <c r="I11" s="42">
        <v>0.0</v>
      </c>
      <c r="J11" s="42">
        <v>0.0</v>
      </c>
      <c r="K11" s="42">
        <v>0.0</v>
      </c>
      <c r="L11" s="42">
        <v>0.0</v>
      </c>
      <c r="M11" s="42">
        <v>0.0</v>
      </c>
      <c r="N11" s="42">
        <v>0.0</v>
      </c>
      <c r="O11" s="42">
        <v>0.0</v>
      </c>
      <c r="P11" s="42">
        <v>0.0</v>
      </c>
      <c r="Q11" s="42">
        <v>0.0</v>
      </c>
      <c r="R11" s="42">
        <v>0.0</v>
      </c>
      <c r="S11" s="42">
        <v>0.0</v>
      </c>
      <c r="T11" s="42">
        <v>0.0</v>
      </c>
      <c r="U11" s="42">
        <v>0.0</v>
      </c>
      <c r="V11" s="42">
        <v>0.0</v>
      </c>
      <c r="W11" s="42">
        <v>0.0</v>
      </c>
      <c r="X11" s="42">
        <v>0.0</v>
      </c>
      <c r="Y11" s="42">
        <v>0.0</v>
      </c>
      <c r="Z11" s="42">
        <v>0.0</v>
      </c>
      <c r="AA11" s="42">
        <v>0.0</v>
      </c>
      <c r="AB11" s="42">
        <v>0.0</v>
      </c>
      <c r="AC11" s="42">
        <v>0.0</v>
      </c>
      <c r="AD11" s="42">
        <v>0.0</v>
      </c>
      <c r="AE11" s="42">
        <v>0.0</v>
      </c>
      <c r="AF11" s="42">
        <v>0.0</v>
      </c>
      <c r="AG11" s="42">
        <v>0.0</v>
      </c>
      <c r="AH11" s="42">
        <v>0.0</v>
      </c>
      <c r="AI11" s="42">
        <v>0.0</v>
      </c>
      <c r="AJ11" s="42">
        <v>0.0</v>
      </c>
      <c r="AK11" s="42">
        <v>0.28515625</v>
      </c>
      <c r="AL11" s="42">
        <v>0.98828125</v>
      </c>
      <c r="AM11" s="42">
        <v>0.98046875</v>
      </c>
      <c r="AN11" s="42">
        <v>0.0</v>
      </c>
      <c r="AO11" s="42">
        <v>0.0</v>
      </c>
      <c r="AP11" s="42">
        <v>0.0</v>
      </c>
      <c r="AQ11" s="42">
        <v>0.0</v>
      </c>
      <c r="AR11" s="42">
        <v>0.0</v>
      </c>
      <c r="AS11" s="42">
        <v>0.0</v>
      </c>
      <c r="AT11" s="42">
        <v>0.0</v>
      </c>
      <c r="AU11" s="42">
        <v>0.0</v>
      </c>
      <c r="AV11" s="42">
        <v>0.0</v>
      </c>
      <c r="AW11" s="42">
        <v>0.0</v>
      </c>
      <c r="AX11" s="42">
        <v>0.2421875</v>
      </c>
      <c r="AY11" s="42">
        <v>0.98828125</v>
      </c>
      <c r="AZ11" s="42">
        <v>0.98046875</v>
      </c>
      <c r="BA11" s="42">
        <v>0.98046875</v>
      </c>
      <c r="BB11" s="42">
        <v>0.30859375</v>
      </c>
      <c r="BC11" s="42">
        <v>0.0</v>
      </c>
      <c r="BD11" s="42">
        <v>0.0</v>
      </c>
      <c r="BE11" s="42">
        <v>0.0</v>
      </c>
      <c r="BF11" s="42">
        <v>0.0</v>
      </c>
      <c r="BG11" s="42">
        <v>0.0</v>
      </c>
      <c r="BH11" s="42">
        <v>0.0</v>
      </c>
      <c r="BI11" s="42">
        <v>0.0</v>
      </c>
      <c r="BJ11" s="42">
        <v>0.0</v>
      </c>
      <c r="BK11" s="42">
        <v>0.56640625</v>
      </c>
      <c r="BL11" s="42">
        <v>0.98828125</v>
      </c>
      <c r="BM11" s="42">
        <v>0.99609375</v>
      </c>
      <c r="BN11" s="42">
        <v>0.98828125</v>
      </c>
      <c r="BO11" s="42">
        <v>0.98828125</v>
      </c>
      <c r="BP11" s="42">
        <v>0.99609375</v>
      </c>
      <c r="BQ11" s="42">
        <v>0.0</v>
      </c>
      <c r="BR11" s="42">
        <v>0.0</v>
      </c>
      <c r="BS11" s="42">
        <v>0.0</v>
      </c>
      <c r="BT11" s="42">
        <v>0.0</v>
      </c>
      <c r="BU11" s="42">
        <v>0.0</v>
      </c>
      <c r="BV11" s="42">
        <v>0.0</v>
      </c>
      <c r="BW11" s="42">
        <v>0.0</v>
      </c>
      <c r="BX11" s="42">
        <v>0.10546875</v>
      </c>
      <c r="BY11" s="42">
        <v>0.921875</v>
      </c>
      <c r="BZ11" s="42">
        <v>0.98046875</v>
      </c>
      <c r="CA11" s="42">
        <v>0.98828125</v>
      </c>
      <c r="CB11" s="42">
        <v>0.65625</v>
      </c>
      <c r="CC11" s="42">
        <v>0.98046875</v>
      </c>
      <c r="CD11" s="42">
        <v>0.98828125</v>
      </c>
      <c r="CE11" s="42">
        <v>0.13671875</v>
      </c>
      <c r="CF11" s="42">
        <v>0.0</v>
      </c>
      <c r="CG11" s="42">
        <v>0.0</v>
      </c>
      <c r="CH11" s="42">
        <v>0.0</v>
      </c>
      <c r="CI11" s="42">
        <v>0.0</v>
      </c>
      <c r="CJ11" s="42">
        <v>0.0</v>
      </c>
      <c r="CK11" s="42">
        <v>0.0</v>
      </c>
      <c r="CL11" s="42">
        <v>0.98046875</v>
      </c>
      <c r="CM11" s="42">
        <v>0.98828125</v>
      </c>
      <c r="CN11" s="42">
        <v>0.98046875</v>
      </c>
      <c r="CO11" s="42">
        <v>0.0</v>
      </c>
      <c r="CP11" s="42">
        <v>0.14453125</v>
      </c>
      <c r="CQ11" s="42">
        <v>0.98046875</v>
      </c>
      <c r="CR11" s="42">
        <v>0.98828125</v>
      </c>
      <c r="CS11" s="42">
        <v>0.640625</v>
      </c>
      <c r="CT11" s="42">
        <v>0.0</v>
      </c>
      <c r="CU11" s="42">
        <v>0.0</v>
      </c>
      <c r="CV11" s="42">
        <v>0.0</v>
      </c>
      <c r="CW11" s="42">
        <v>0.0</v>
      </c>
      <c r="CX11" s="42">
        <v>0.0</v>
      </c>
      <c r="CY11" s="42">
        <v>0.546875</v>
      </c>
      <c r="CZ11" s="42">
        <v>0.98828125</v>
      </c>
      <c r="DA11" s="42">
        <v>0.99609375</v>
      </c>
      <c r="DB11" s="42">
        <v>0.09765625</v>
      </c>
      <c r="DC11" s="42">
        <v>0.0</v>
      </c>
      <c r="DD11" s="42">
        <v>0.14453125</v>
      </c>
      <c r="DE11" s="42">
        <v>0.98828125</v>
      </c>
      <c r="DF11" s="42">
        <v>0.99609375</v>
      </c>
      <c r="DG11" s="42">
        <v>0.09765625</v>
      </c>
      <c r="DH11" s="42">
        <v>0.0</v>
      </c>
      <c r="DI11" s="42">
        <v>0.0</v>
      </c>
      <c r="DJ11" s="42">
        <v>0.0</v>
      </c>
      <c r="DK11" s="42">
        <v>0.0</v>
      </c>
      <c r="DL11" s="42">
        <v>0.0</v>
      </c>
      <c r="DM11" s="42">
        <v>0.7421875</v>
      </c>
      <c r="DN11" s="42">
        <v>0.98046875</v>
      </c>
      <c r="DO11" s="42">
        <v>0.98828125</v>
      </c>
      <c r="DP11" s="42">
        <v>0.078125</v>
      </c>
      <c r="DQ11" s="42">
        <v>0.125</v>
      </c>
      <c r="DR11" s="42">
        <v>0.50390625</v>
      </c>
      <c r="DS11" s="42">
        <v>0.98046875</v>
      </c>
      <c r="DT11" s="42">
        <v>0.40234375</v>
      </c>
      <c r="DU11" s="42">
        <v>0.0</v>
      </c>
      <c r="DV11" s="42">
        <v>0.0</v>
      </c>
      <c r="DW11" s="42">
        <v>0.0</v>
      </c>
      <c r="DX11" s="42">
        <v>0.0</v>
      </c>
      <c r="DY11" s="42">
        <v>0.0</v>
      </c>
      <c r="DZ11" s="42">
        <v>0.0</v>
      </c>
      <c r="EA11" s="42">
        <v>0.84765625</v>
      </c>
      <c r="EB11" s="42">
        <v>0.98828125</v>
      </c>
      <c r="EC11" s="42">
        <v>0.99609375</v>
      </c>
      <c r="ED11" s="42">
        <v>0.5859375</v>
      </c>
      <c r="EE11" s="42">
        <v>0.99609375</v>
      </c>
      <c r="EF11" s="42">
        <v>0.98828125</v>
      </c>
      <c r="EG11" s="42">
        <v>0.98046875</v>
      </c>
      <c r="EH11" s="42">
        <v>0.0</v>
      </c>
      <c r="EI11" s="42">
        <v>0.0</v>
      </c>
      <c r="EJ11" s="42">
        <v>0.0</v>
      </c>
      <c r="EK11" s="42">
        <v>0.0</v>
      </c>
      <c r="EL11" s="42">
        <v>0.0</v>
      </c>
      <c r="EM11" s="42">
        <v>0.0</v>
      </c>
      <c r="EN11" s="42">
        <v>0.0</v>
      </c>
      <c r="EO11" s="42">
        <v>0.7421875</v>
      </c>
      <c r="EP11" s="42">
        <v>0.98046875</v>
      </c>
      <c r="EQ11" s="42">
        <v>0.98828125</v>
      </c>
      <c r="ER11" s="42">
        <v>0.98046875</v>
      </c>
      <c r="ES11" s="42">
        <v>0.98828125</v>
      </c>
      <c r="ET11" s="42">
        <v>0.98046875</v>
      </c>
      <c r="EU11" s="42">
        <v>0.23828125</v>
      </c>
      <c r="EV11" s="42">
        <v>0.0</v>
      </c>
      <c r="EW11" s="42">
        <v>0.0</v>
      </c>
      <c r="EX11" s="42">
        <v>0.0</v>
      </c>
      <c r="EY11" s="42">
        <v>0.0</v>
      </c>
      <c r="EZ11" s="42">
        <v>0.0</v>
      </c>
      <c r="FA11" s="42">
        <v>0.0</v>
      </c>
      <c r="FB11" s="42">
        <v>0.0</v>
      </c>
      <c r="FC11" s="42">
        <v>0.08203125</v>
      </c>
      <c r="FD11" s="42">
        <v>0.98046875</v>
      </c>
      <c r="FE11" s="42">
        <v>0.98828125</v>
      </c>
      <c r="FF11" s="42">
        <v>0.98046875</v>
      </c>
      <c r="FG11" s="42">
        <v>0.67578125</v>
      </c>
      <c r="FH11" s="42">
        <v>0.0</v>
      </c>
      <c r="FI11" s="42">
        <v>0.0</v>
      </c>
      <c r="FJ11" s="42">
        <v>0.0</v>
      </c>
      <c r="FK11" s="42">
        <v>0.0</v>
      </c>
      <c r="FL11" s="42">
        <v>0.0</v>
      </c>
      <c r="FM11" s="42">
        <v>0.0</v>
      </c>
      <c r="FN11" s="42">
        <v>0.0</v>
      </c>
      <c r="FO11" s="42">
        <v>0.0</v>
      </c>
      <c r="FP11" s="42">
        <v>0.0</v>
      </c>
      <c r="FQ11" s="42">
        <v>0.0</v>
      </c>
      <c r="FR11" s="42">
        <v>0.0</v>
      </c>
      <c r="FS11" s="42">
        <v>0.0</v>
      </c>
      <c r="FT11" s="42">
        <v>0.0</v>
      </c>
      <c r="FU11" s="42">
        <v>0.0</v>
      </c>
      <c r="FV11" s="42">
        <v>0.0</v>
      </c>
      <c r="FW11" s="42">
        <v>0.0</v>
      </c>
      <c r="FX11" s="42">
        <v>0.0</v>
      </c>
      <c r="FY11" s="42">
        <v>0.0</v>
      </c>
      <c r="FZ11" s="42">
        <v>0.0</v>
      </c>
      <c r="GA11" s="42">
        <v>0.0</v>
      </c>
      <c r="GB11" s="42">
        <v>0.0</v>
      </c>
      <c r="GC11" s="42">
        <v>0.0</v>
      </c>
      <c r="GD11" s="42">
        <v>0.0</v>
      </c>
      <c r="GE11" s="42">
        <v>0.0</v>
      </c>
      <c r="GF11" s="42">
        <v>0.0</v>
      </c>
      <c r="GG11" s="42">
        <v>0.0</v>
      </c>
      <c r="GH11" s="42">
        <v>0.0</v>
      </c>
      <c r="GI11" s="42">
        <v>0.0</v>
      </c>
      <c r="GJ11" s="42">
        <v>0.0</v>
      </c>
      <c r="GK11" s="42">
        <v>0.0</v>
      </c>
      <c r="GL11" s="42">
        <v>0.0</v>
      </c>
      <c r="GM11" s="42">
        <v>0.0</v>
      </c>
      <c r="GN11" s="42">
        <v>0.0</v>
      </c>
      <c r="GO11" s="42">
        <v>0.0</v>
      </c>
    </row>
    <row r="12">
      <c r="A12" s="42">
        <v>1.0</v>
      </c>
      <c r="B12" s="42">
        <v>0.0</v>
      </c>
      <c r="C12" s="42">
        <v>0.0</v>
      </c>
      <c r="D12" s="42">
        <v>0.0</v>
      </c>
      <c r="E12" s="42">
        <v>0.0</v>
      </c>
      <c r="F12" s="42">
        <v>0.0</v>
      </c>
      <c r="G12" s="42">
        <v>0.0</v>
      </c>
      <c r="H12" s="42">
        <v>0.0</v>
      </c>
      <c r="I12" s="42">
        <v>0.0</v>
      </c>
      <c r="J12" s="42">
        <v>0.0</v>
      </c>
      <c r="K12" s="42">
        <v>0.0</v>
      </c>
      <c r="L12" s="42">
        <v>0.0</v>
      </c>
      <c r="M12" s="42">
        <v>0.0</v>
      </c>
      <c r="N12" s="42">
        <v>0.0</v>
      </c>
      <c r="O12" s="42">
        <v>0.0</v>
      </c>
      <c r="P12" s="42">
        <v>0.0</v>
      </c>
      <c r="Q12" s="42">
        <v>0.0</v>
      </c>
      <c r="R12" s="42">
        <v>0.0</v>
      </c>
      <c r="S12" s="42">
        <v>0.0</v>
      </c>
      <c r="T12" s="42">
        <v>0.0</v>
      </c>
      <c r="U12" s="42">
        <v>0.0</v>
      </c>
      <c r="V12" s="42">
        <v>0.0</v>
      </c>
      <c r="W12" s="42">
        <v>0.0</v>
      </c>
      <c r="X12" s="42">
        <v>0.0</v>
      </c>
      <c r="Y12" s="42">
        <v>0.0</v>
      </c>
      <c r="Z12" s="42">
        <v>0.0</v>
      </c>
      <c r="AA12" s="42">
        <v>0.0</v>
      </c>
      <c r="AB12" s="42">
        <v>0.0</v>
      </c>
      <c r="AC12" s="42">
        <v>0.0</v>
      </c>
      <c r="AD12" s="42">
        <v>0.0</v>
      </c>
      <c r="AE12" s="42">
        <v>0.0</v>
      </c>
      <c r="AF12" s="42">
        <v>0.0</v>
      </c>
      <c r="AG12" s="42">
        <v>0.0</v>
      </c>
      <c r="AH12" s="42">
        <v>0.0</v>
      </c>
      <c r="AI12" s="42">
        <v>0.0</v>
      </c>
      <c r="AJ12" s="42">
        <v>0.0</v>
      </c>
      <c r="AK12" s="42">
        <v>0.99609375</v>
      </c>
      <c r="AL12" s="42">
        <v>0.41015625</v>
      </c>
      <c r="AM12" s="42">
        <v>0.0</v>
      </c>
      <c r="AN12" s="42">
        <v>0.0</v>
      </c>
      <c r="AO12" s="42">
        <v>0.0</v>
      </c>
      <c r="AP12" s="42">
        <v>0.0</v>
      </c>
      <c r="AQ12" s="42">
        <v>0.0</v>
      </c>
      <c r="AR12" s="42">
        <v>0.0</v>
      </c>
      <c r="AS12" s="42">
        <v>0.0</v>
      </c>
      <c r="AT12" s="42">
        <v>0.0</v>
      </c>
      <c r="AU12" s="42">
        <v>0.0</v>
      </c>
      <c r="AV12" s="42">
        <v>0.0</v>
      </c>
      <c r="AW12" s="42">
        <v>0.0</v>
      </c>
      <c r="AX12" s="42">
        <v>0.0546875</v>
      </c>
      <c r="AY12" s="42">
        <v>0.98828125</v>
      </c>
      <c r="AZ12" s="42">
        <v>0.98828125</v>
      </c>
      <c r="BA12" s="42">
        <v>0.0</v>
      </c>
      <c r="BB12" s="42">
        <v>0.0</v>
      </c>
      <c r="BC12" s="42">
        <v>0.0</v>
      </c>
      <c r="BD12" s="42">
        <v>0.0</v>
      </c>
      <c r="BE12" s="42">
        <v>0.0</v>
      </c>
      <c r="BF12" s="42">
        <v>0.0</v>
      </c>
      <c r="BG12" s="42">
        <v>0.0</v>
      </c>
      <c r="BH12" s="42">
        <v>0.0</v>
      </c>
      <c r="BI12" s="42">
        <v>0.0</v>
      </c>
      <c r="BJ12" s="42">
        <v>0.0</v>
      </c>
      <c r="BK12" s="42">
        <v>0.0</v>
      </c>
      <c r="BL12" s="42">
        <v>0.1640625</v>
      </c>
      <c r="BM12" s="42">
        <v>0.98828125</v>
      </c>
      <c r="BN12" s="42">
        <v>0.6171875</v>
      </c>
      <c r="BO12" s="42">
        <v>0.0</v>
      </c>
      <c r="BP12" s="42">
        <v>0.0</v>
      </c>
      <c r="BQ12" s="42">
        <v>0.0</v>
      </c>
      <c r="BR12" s="42">
        <v>0.0</v>
      </c>
      <c r="BS12" s="42">
        <v>0.0</v>
      </c>
      <c r="BT12" s="42">
        <v>0.0</v>
      </c>
      <c r="BU12" s="42">
        <v>0.0</v>
      </c>
      <c r="BV12" s="42">
        <v>0.0</v>
      </c>
      <c r="BW12" s="42">
        <v>0.0</v>
      </c>
      <c r="BX12" s="42">
        <v>0.0</v>
      </c>
      <c r="BY12" s="42">
        <v>0.0</v>
      </c>
      <c r="BZ12" s="42">
        <v>0.60546875</v>
      </c>
      <c r="CA12" s="42">
        <v>0.98828125</v>
      </c>
      <c r="CB12" s="42">
        <v>0.6171875</v>
      </c>
      <c r="CC12" s="42">
        <v>0.0</v>
      </c>
      <c r="CD12" s="42">
        <v>0.0</v>
      </c>
      <c r="CE12" s="42">
        <v>0.0</v>
      </c>
      <c r="CF12" s="42">
        <v>0.0</v>
      </c>
      <c r="CG12" s="42">
        <v>0.0</v>
      </c>
      <c r="CH12" s="42">
        <v>0.0</v>
      </c>
      <c r="CI12" s="42">
        <v>0.0</v>
      </c>
      <c r="CJ12" s="42">
        <v>0.0</v>
      </c>
      <c r="CK12" s="42">
        <v>0.0</v>
      </c>
      <c r="CL12" s="42">
        <v>0.0</v>
      </c>
      <c r="CM12" s="42">
        <v>0.0</v>
      </c>
      <c r="CN12" s="42">
        <v>0.625</v>
      </c>
      <c r="CO12" s="42">
        <v>0.98828125</v>
      </c>
      <c r="CP12" s="42">
        <v>0.57421875</v>
      </c>
      <c r="CQ12" s="42">
        <v>0.0</v>
      </c>
      <c r="CR12" s="42">
        <v>0.0</v>
      </c>
      <c r="CS12" s="42">
        <v>0.0</v>
      </c>
      <c r="CT12" s="42">
        <v>0.0</v>
      </c>
      <c r="CU12" s="42">
        <v>0.0</v>
      </c>
      <c r="CV12" s="42">
        <v>0.0</v>
      </c>
      <c r="CW12" s="42">
        <v>0.0</v>
      </c>
      <c r="CX12" s="42">
        <v>0.0</v>
      </c>
      <c r="CY12" s="42">
        <v>0.0</v>
      </c>
      <c r="CZ12" s="42">
        <v>0.0</v>
      </c>
      <c r="DA12" s="42">
        <v>0.0</v>
      </c>
      <c r="DB12" s="42">
        <v>0.98828125</v>
      </c>
      <c r="DC12" s="42">
        <v>0.98828125</v>
      </c>
      <c r="DD12" s="42">
        <v>0.12109375</v>
      </c>
      <c r="DE12" s="42">
        <v>0.0</v>
      </c>
      <c r="DF12" s="42">
        <v>0.0</v>
      </c>
      <c r="DG12" s="42">
        <v>0.0</v>
      </c>
      <c r="DH12" s="42">
        <v>0.0</v>
      </c>
      <c r="DI12" s="42">
        <v>0.0</v>
      </c>
      <c r="DJ12" s="42">
        <v>0.0</v>
      </c>
      <c r="DK12" s="42">
        <v>0.0</v>
      </c>
      <c r="DL12" s="42">
        <v>0.0</v>
      </c>
      <c r="DM12" s="42">
        <v>0.0</v>
      </c>
      <c r="DN12" s="42">
        <v>0.0</v>
      </c>
      <c r="DO12" s="42">
        <v>0.0</v>
      </c>
      <c r="DP12" s="42">
        <v>0.98828125</v>
      </c>
      <c r="DQ12" s="42">
        <v>0.98828125</v>
      </c>
      <c r="DR12" s="42">
        <v>0.0</v>
      </c>
      <c r="DS12" s="42">
        <v>0.0</v>
      </c>
      <c r="DT12" s="42">
        <v>0.0</v>
      </c>
      <c r="DU12" s="42">
        <v>0.0</v>
      </c>
      <c r="DV12" s="42">
        <v>0.0</v>
      </c>
      <c r="DW12" s="42">
        <v>0.0</v>
      </c>
      <c r="DX12" s="42">
        <v>0.0</v>
      </c>
      <c r="DY12" s="42">
        <v>0.0</v>
      </c>
      <c r="DZ12" s="42">
        <v>0.0</v>
      </c>
      <c r="EA12" s="42">
        <v>0.0</v>
      </c>
      <c r="EB12" s="42">
        <v>0.0</v>
      </c>
      <c r="EC12" s="42">
        <v>0.0</v>
      </c>
      <c r="ED12" s="42">
        <v>0.98828125</v>
      </c>
      <c r="EE12" s="42">
        <v>0.98828125</v>
      </c>
      <c r="EF12" s="42">
        <v>0.0</v>
      </c>
      <c r="EG12" s="42">
        <v>0.0</v>
      </c>
      <c r="EH12" s="42">
        <v>0.0</v>
      </c>
      <c r="EI12" s="42">
        <v>0.0</v>
      </c>
      <c r="EJ12" s="42">
        <v>0.0</v>
      </c>
      <c r="EK12" s="42">
        <v>0.0</v>
      </c>
      <c r="EL12" s="42">
        <v>0.0</v>
      </c>
      <c r="EM12" s="42">
        <v>0.0</v>
      </c>
      <c r="EN12" s="42">
        <v>0.0</v>
      </c>
      <c r="EO12" s="42">
        <v>0.0</v>
      </c>
      <c r="EP12" s="42">
        <v>0.0</v>
      </c>
      <c r="EQ12" s="42">
        <v>0.0</v>
      </c>
      <c r="ER12" s="42">
        <v>0.98828125</v>
      </c>
      <c r="ES12" s="42">
        <v>0.98828125</v>
      </c>
      <c r="ET12" s="42">
        <v>0.0</v>
      </c>
      <c r="EU12" s="42">
        <v>0.0</v>
      </c>
      <c r="EV12" s="42">
        <v>0.0</v>
      </c>
      <c r="EW12" s="42">
        <v>0.0</v>
      </c>
      <c r="EX12" s="42">
        <v>0.0</v>
      </c>
      <c r="EY12" s="42">
        <v>0.0</v>
      </c>
      <c r="EZ12" s="42">
        <v>0.0</v>
      </c>
      <c r="FA12" s="42">
        <v>0.0</v>
      </c>
      <c r="FB12" s="42">
        <v>0.0</v>
      </c>
      <c r="FC12" s="42">
        <v>0.0</v>
      </c>
      <c r="FD12" s="42">
        <v>0.0</v>
      </c>
      <c r="FE12" s="42">
        <v>0.0</v>
      </c>
      <c r="FF12" s="42">
        <v>0.98828125</v>
      </c>
      <c r="FG12" s="42">
        <v>0.98828125</v>
      </c>
      <c r="FH12" s="42">
        <v>0.0</v>
      </c>
      <c r="FI12" s="42">
        <v>0.0</v>
      </c>
      <c r="FJ12" s="42">
        <v>0.0</v>
      </c>
      <c r="FK12" s="42">
        <v>0.0</v>
      </c>
      <c r="FL12" s="42">
        <v>0.0</v>
      </c>
      <c r="FM12" s="42">
        <v>0.0</v>
      </c>
      <c r="FN12" s="42">
        <v>0.0</v>
      </c>
      <c r="FO12" s="42">
        <v>0.0</v>
      </c>
      <c r="FP12" s="42">
        <v>0.0</v>
      </c>
      <c r="FQ12" s="42">
        <v>0.0</v>
      </c>
      <c r="FR12" s="42">
        <v>0.0</v>
      </c>
      <c r="FS12" s="42">
        <v>0.0</v>
      </c>
      <c r="FT12" s="42">
        <v>0.98828125</v>
      </c>
      <c r="FU12" s="42">
        <v>0.54296875</v>
      </c>
      <c r="FV12" s="42">
        <v>0.0</v>
      </c>
      <c r="FW12" s="42">
        <v>0.0</v>
      </c>
      <c r="FX12" s="42">
        <v>0.0</v>
      </c>
      <c r="FY12" s="42">
        <v>0.0</v>
      </c>
      <c r="FZ12" s="42">
        <v>0.0</v>
      </c>
      <c r="GA12" s="42">
        <v>0.0</v>
      </c>
      <c r="GB12" s="42">
        <v>0.0</v>
      </c>
      <c r="GC12" s="42">
        <v>0.0</v>
      </c>
      <c r="GD12" s="42">
        <v>0.0</v>
      </c>
      <c r="GE12" s="42">
        <v>0.0</v>
      </c>
      <c r="GF12" s="42">
        <v>0.0</v>
      </c>
      <c r="GG12" s="42">
        <v>0.0</v>
      </c>
      <c r="GH12" s="42">
        <v>0.0</v>
      </c>
      <c r="GI12" s="42">
        <v>0.0</v>
      </c>
      <c r="GJ12" s="42">
        <v>0.0</v>
      </c>
      <c r="GK12" s="42">
        <v>0.0</v>
      </c>
      <c r="GL12" s="42">
        <v>0.0</v>
      </c>
      <c r="GM12" s="42">
        <v>0.0</v>
      </c>
      <c r="GN12" s="42">
        <v>0.0</v>
      </c>
      <c r="GO12" s="42">
        <v>0.0</v>
      </c>
    </row>
    <row r="13">
      <c r="A13" s="73">
        <v>5.0</v>
      </c>
      <c r="B13" s="73">
        <v>0.0</v>
      </c>
      <c r="C13" s="73">
        <v>0.0</v>
      </c>
      <c r="D13" s="73">
        <v>0.0</v>
      </c>
      <c r="E13" s="73">
        <v>0.0</v>
      </c>
      <c r="F13" s="73">
        <v>0.0</v>
      </c>
      <c r="G13" s="73">
        <v>0.0</v>
      </c>
      <c r="H13" s="73">
        <v>0.0</v>
      </c>
      <c r="I13" s="73">
        <v>0.0</v>
      </c>
      <c r="J13" s="73">
        <v>0.0</v>
      </c>
      <c r="K13" s="73">
        <v>0.0</v>
      </c>
      <c r="L13" s="73">
        <v>0.0</v>
      </c>
      <c r="M13" s="73">
        <v>0.0</v>
      </c>
      <c r="N13" s="73">
        <v>0.0</v>
      </c>
      <c r="O13" s="73">
        <v>0.0</v>
      </c>
      <c r="P13" s="73">
        <v>0.0</v>
      </c>
      <c r="Q13" s="73">
        <v>0.0</v>
      </c>
      <c r="R13" s="73">
        <v>0.0</v>
      </c>
      <c r="S13" s="73">
        <v>0.0</v>
      </c>
      <c r="T13" s="73">
        <v>0.0</v>
      </c>
      <c r="U13" s="73">
        <v>0.0</v>
      </c>
      <c r="V13" s="73">
        <v>0.0</v>
      </c>
      <c r="W13" s="73">
        <v>0.0</v>
      </c>
      <c r="X13" s="73">
        <v>0.0</v>
      </c>
      <c r="Y13" s="73">
        <v>0.0</v>
      </c>
      <c r="Z13" s="73">
        <v>0.0</v>
      </c>
      <c r="AA13" s="73">
        <v>0.0</v>
      </c>
      <c r="AB13" s="73">
        <v>0.0</v>
      </c>
      <c r="AC13" s="73">
        <v>0.0</v>
      </c>
      <c r="AD13" s="73">
        <v>0.0</v>
      </c>
      <c r="AE13" s="73">
        <v>0.0</v>
      </c>
      <c r="AF13" s="73">
        <v>0.0</v>
      </c>
      <c r="AG13" s="73">
        <v>0.0</v>
      </c>
      <c r="AH13" s="73">
        <v>0.0</v>
      </c>
      <c r="AI13" s="73">
        <v>0.0</v>
      </c>
      <c r="AJ13" s="73">
        <v>0.0703125</v>
      </c>
      <c r="AK13" s="73">
        <v>0.0703125</v>
      </c>
      <c r="AL13" s="73">
        <v>0.53125</v>
      </c>
      <c r="AM13" s="73">
        <v>0.68359375</v>
      </c>
      <c r="AN13" s="73">
        <v>0.99609375</v>
      </c>
      <c r="AO13" s="73">
        <v>0.96484375</v>
      </c>
      <c r="AP13" s="73">
        <v>0.0</v>
      </c>
      <c r="AQ13" s="73">
        <v>0.0</v>
      </c>
      <c r="AR13" s="73">
        <v>0.0</v>
      </c>
      <c r="AS13" s="73">
        <v>0.0</v>
      </c>
      <c r="AT13" s="73">
        <v>0.0</v>
      </c>
      <c r="AU13" s="73">
        <v>0.19140625</v>
      </c>
      <c r="AV13" s="73">
        <v>0.98828125</v>
      </c>
      <c r="AW13" s="73">
        <v>0.98828125</v>
      </c>
      <c r="AX13" s="73">
        <v>0.98828125</v>
      </c>
      <c r="AY13" s="73">
        <v>0.98828125</v>
      </c>
      <c r="AZ13" s="73">
        <v>0.98828125</v>
      </c>
      <c r="BA13" s="73">
        <v>0.87890625</v>
      </c>
      <c r="BB13" s="73">
        <v>0.98828125</v>
      </c>
      <c r="BC13" s="73">
        <v>0.76171875</v>
      </c>
      <c r="BD13" s="73">
        <v>0.0</v>
      </c>
      <c r="BE13" s="73">
        <v>0.0</v>
      </c>
      <c r="BF13" s="73">
        <v>0.0</v>
      </c>
      <c r="BG13" s="73">
        <v>0.0</v>
      </c>
      <c r="BH13" s="73">
        <v>0.0</v>
      </c>
      <c r="BI13" s="73">
        <v>0.0703125</v>
      </c>
      <c r="BJ13" s="73">
        <v>0.98828125</v>
      </c>
      <c r="BK13" s="73">
        <v>0.98828125</v>
      </c>
      <c r="BL13" s="73">
        <v>0.98828125</v>
      </c>
      <c r="BM13" s="73">
        <v>0.7734375</v>
      </c>
      <c r="BN13" s="73">
        <v>0.96484375</v>
      </c>
      <c r="BO13" s="73">
        <v>0.0</v>
      </c>
      <c r="BP13" s="73">
        <v>0.0</v>
      </c>
      <c r="BQ13" s="73">
        <v>0.0</v>
      </c>
      <c r="BR13" s="73">
        <v>0.0</v>
      </c>
      <c r="BS13" s="73">
        <v>0.0</v>
      </c>
      <c r="BT13" s="73">
        <v>0.0</v>
      </c>
      <c r="BU13" s="73">
        <v>0.0</v>
      </c>
      <c r="BV13" s="73">
        <v>0.0</v>
      </c>
      <c r="BW13" s="73">
        <v>0.0</v>
      </c>
      <c r="BX13" s="73">
        <v>0.0546875</v>
      </c>
      <c r="BY13" s="73">
        <v>0.6015625</v>
      </c>
      <c r="BZ13" s="73">
        <v>0.98828125</v>
      </c>
      <c r="CA13" s="73">
        <v>0.0078125</v>
      </c>
      <c r="CB13" s="73">
        <v>0.0</v>
      </c>
      <c r="CC13" s="73">
        <v>0.0</v>
      </c>
      <c r="CD13" s="73">
        <v>0.0</v>
      </c>
      <c r="CE13" s="73">
        <v>0.0</v>
      </c>
      <c r="CF13" s="73">
        <v>0.0</v>
      </c>
      <c r="CG13" s="73">
        <v>0.0</v>
      </c>
      <c r="CH13" s="73">
        <v>0.0</v>
      </c>
      <c r="CI13" s="73">
        <v>0.0</v>
      </c>
      <c r="CJ13" s="73">
        <v>0.0</v>
      </c>
      <c r="CK13" s="73">
        <v>0.0</v>
      </c>
      <c r="CL13" s="73">
        <v>0.0</v>
      </c>
      <c r="CM13" s="73">
        <v>0.04296875</v>
      </c>
      <c r="CN13" s="73">
        <v>0.98828125</v>
      </c>
      <c r="CO13" s="73">
        <v>0.87890625</v>
      </c>
      <c r="CP13" s="73">
        <v>0.421875</v>
      </c>
      <c r="CQ13" s="73">
        <v>0.0</v>
      </c>
      <c r="CR13" s="73">
        <v>0.0</v>
      </c>
      <c r="CS13" s="73">
        <v>0.0</v>
      </c>
      <c r="CT13" s="73">
        <v>0.0</v>
      </c>
      <c r="CU13" s="73">
        <v>0.0</v>
      </c>
      <c r="CV13" s="73">
        <v>0.0</v>
      </c>
      <c r="CW13" s="73">
        <v>0.0</v>
      </c>
      <c r="CX13" s="73">
        <v>0.0</v>
      </c>
      <c r="CY13" s="73">
        <v>0.0</v>
      </c>
      <c r="CZ13" s="73">
        <v>0.0</v>
      </c>
      <c r="DA13" s="73">
        <v>0.0</v>
      </c>
      <c r="DB13" s="73">
        <v>0.31640625</v>
      </c>
      <c r="DC13" s="73">
        <v>0.98828125</v>
      </c>
      <c r="DD13" s="73">
        <v>0.98828125</v>
      </c>
      <c r="DE13" s="73">
        <v>0.5859375</v>
      </c>
      <c r="DF13" s="73">
        <v>0.0</v>
      </c>
      <c r="DG13" s="73">
        <v>0.0</v>
      </c>
      <c r="DH13" s="73">
        <v>0.0</v>
      </c>
      <c r="DI13" s="73">
        <v>0.0</v>
      </c>
      <c r="DJ13" s="73">
        <v>0.0</v>
      </c>
      <c r="DK13" s="73">
        <v>0.0</v>
      </c>
      <c r="DL13" s="73">
        <v>0.0</v>
      </c>
      <c r="DM13" s="73">
        <v>0.0</v>
      </c>
      <c r="DN13" s="73">
        <v>0.0</v>
      </c>
      <c r="DO13" s="73">
        <v>0.0</v>
      </c>
      <c r="DP13" s="73">
        <v>0.0</v>
      </c>
      <c r="DQ13" s="73">
        <v>0.0625</v>
      </c>
      <c r="DR13" s="73">
        <v>0.984375</v>
      </c>
      <c r="DS13" s="73">
        <v>0.98828125</v>
      </c>
      <c r="DT13" s="73">
        <v>0.25</v>
      </c>
      <c r="DU13" s="73">
        <v>0.0</v>
      </c>
      <c r="DV13" s="73">
        <v>0.0</v>
      </c>
      <c r="DW13" s="73">
        <v>0.0</v>
      </c>
      <c r="DX13" s="73">
        <v>0.0</v>
      </c>
      <c r="DY13" s="73">
        <v>0.0</v>
      </c>
      <c r="DZ13" s="73">
        <v>0.0</v>
      </c>
      <c r="EA13" s="73">
        <v>0.0</v>
      </c>
      <c r="EB13" s="73">
        <v>0.0</v>
      </c>
      <c r="EC13" s="73">
        <v>0.0</v>
      </c>
      <c r="ED13" s="73">
        <v>0.578125</v>
      </c>
      <c r="EE13" s="73">
        <v>0.98828125</v>
      </c>
      <c r="EF13" s="73">
        <v>0.98828125</v>
      </c>
      <c r="EG13" s="73">
        <v>0.98828125</v>
      </c>
      <c r="EH13" s="73">
        <v>0.0078125</v>
      </c>
      <c r="EI13" s="73">
        <v>0.0</v>
      </c>
      <c r="EJ13" s="73">
        <v>0.0</v>
      </c>
      <c r="EK13" s="73">
        <v>0.0</v>
      </c>
      <c r="EL13" s="73">
        <v>0.0</v>
      </c>
      <c r="EM13" s="73">
        <v>0.0</v>
      </c>
      <c r="EN13" s="73">
        <v>0.0</v>
      </c>
      <c r="EO13" s="73">
        <v>0.0</v>
      </c>
      <c r="EP13" s="73">
        <v>0.2578125</v>
      </c>
      <c r="EQ13" s="73">
        <v>0.98828125</v>
      </c>
      <c r="ER13" s="73">
        <v>0.98828125</v>
      </c>
      <c r="ES13" s="73">
        <v>0.98828125</v>
      </c>
      <c r="ET13" s="73">
        <v>0.98828125</v>
      </c>
      <c r="EU13" s="73">
        <v>0.3046875</v>
      </c>
      <c r="EV13" s="73">
        <v>0.0</v>
      </c>
      <c r="EW13" s="73">
        <v>0.0</v>
      </c>
      <c r="EX13" s="73">
        <v>0.0</v>
      </c>
      <c r="EY13" s="73">
        <v>0.0</v>
      </c>
      <c r="EZ13" s="73">
        <v>0.0</v>
      </c>
      <c r="FA13" s="73">
        <v>0.0</v>
      </c>
      <c r="FB13" s="73">
        <v>0.671875</v>
      </c>
      <c r="FC13" s="73">
        <v>0.98828125</v>
      </c>
      <c r="FD13" s="73">
        <v>0.98828125</v>
      </c>
      <c r="FE13" s="73">
        <v>0.98828125</v>
      </c>
      <c r="FF13" s="73">
        <v>0.98828125</v>
      </c>
      <c r="FG13" s="73">
        <v>0.3125</v>
      </c>
      <c r="FH13" s="73">
        <v>0.0</v>
      </c>
      <c r="FI13" s="73">
        <v>0.0</v>
      </c>
      <c r="FJ13" s="73">
        <v>0.0</v>
      </c>
      <c r="FK13" s="73">
        <v>0.0</v>
      </c>
      <c r="FL13" s="73">
        <v>0.0</v>
      </c>
      <c r="FM13" s="73">
        <v>0.0</v>
      </c>
      <c r="FN13" s="73">
        <v>0.0</v>
      </c>
      <c r="FO13" s="73">
        <v>0.0</v>
      </c>
      <c r="FP13" s="73">
        <v>0.98828125</v>
      </c>
      <c r="FQ13" s="73">
        <v>0.98828125</v>
      </c>
      <c r="FR13" s="73">
        <v>0.828125</v>
      </c>
      <c r="FS13" s="73">
        <v>0.515625</v>
      </c>
      <c r="FT13" s="73">
        <v>0.0</v>
      </c>
      <c r="FU13" s="73">
        <v>0.0</v>
      </c>
      <c r="FV13" s="73">
        <v>0.0</v>
      </c>
      <c r="FW13" s="73">
        <v>0.0</v>
      </c>
      <c r="FX13" s="73">
        <v>0.0</v>
      </c>
      <c r="FY13" s="73">
        <v>0.0</v>
      </c>
      <c r="FZ13" s="73">
        <v>0.0</v>
      </c>
      <c r="GA13" s="73">
        <v>0.0</v>
      </c>
      <c r="GB13" s="73">
        <v>0.0</v>
      </c>
      <c r="GC13" s="73">
        <v>0.0</v>
      </c>
      <c r="GD13" s="73">
        <v>0.0</v>
      </c>
      <c r="GE13" s="73">
        <v>0.0</v>
      </c>
      <c r="GF13" s="73">
        <v>0.0</v>
      </c>
      <c r="GG13" s="73">
        <v>0.0</v>
      </c>
      <c r="GH13" s="73">
        <v>0.0</v>
      </c>
      <c r="GI13" s="73">
        <v>0.0</v>
      </c>
      <c r="GJ13" s="73">
        <v>0.0</v>
      </c>
      <c r="GK13" s="73">
        <v>0.0</v>
      </c>
      <c r="GL13" s="73">
        <v>0.0</v>
      </c>
      <c r="GM13" s="73">
        <v>0.0</v>
      </c>
      <c r="GN13" s="73">
        <v>0.0</v>
      </c>
      <c r="GO13" s="73">
        <v>0.0</v>
      </c>
    </row>
    <row r="14">
      <c r="A14" s="73">
        <v>0.0</v>
      </c>
      <c r="B14" s="73">
        <v>0.0</v>
      </c>
      <c r="C14" s="73">
        <v>0.0</v>
      </c>
      <c r="D14" s="73">
        <v>0.0</v>
      </c>
      <c r="E14" s="73">
        <v>0.0</v>
      </c>
      <c r="F14" s="73">
        <v>0.0</v>
      </c>
      <c r="G14" s="73">
        <v>0.0</v>
      </c>
      <c r="H14" s="73">
        <v>0.0</v>
      </c>
      <c r="I14" s="73">
        <v>0.0</v>
      </c>
      <c r="J14" s="73">
        <v>0.0</v>
      </c>
      <c r="K14" s="73">
        <v>0.0</v>
      </c>
      <c r="L14" s="73">
        <v>0.0</v>
      </c>
      <c r="M14" s="73">
        <v>0.0</v>
      </c>
      <c r="N14" s="73">
        <v>0.0</v>
      </c>
      <c r="O14" s="73">
        <v>0.0</v>
      </c>
      <c r="P14" s="73">
        <v>0.0</v>
      </c>
      <c r="Q14" s="73">
        <v>0.0</v>
      </c>
      <c r="R14" s="73">
        <v>0.0</v>
      </c>
      <c r="S14" s="73">
        <v>0.0</v>
      </c>
      <c r="T14" s="73">
        <v>0.0</v>
      </c>
      <c r="U14" s="73">
        <v>0.0</v>
      </c>
      <c r="V14" s="73">
        <v>0.0</v>
      </c>
      <c r="W14" s="73">
        <v>0.0</v>
      </c>
      <c r="X14" s="73">
        <v>0.0</v>
      </c>
      <c r="Y14" s="73">
        <v>0.0</v>
      </c>
      <c r="Z14" s="73">
        <v>0.0</v>
      </c>
      <c r="AA14" s="73">
        <v>0.0</v>
      </c>
      <c r="AB14" s="73">
        <v>0.0</v>
      </c>
      <c r="AC14" s="73">
        <v>0.0</v>
      </c>
      <c r="AD14" s="73">
        <v>0.0</v>
      </c>
      <c r="AE14" s="73">
        <v>0.0</v>
      </c>
      <c r="AF14" s="73">
        <v>0.0</v>
      </c>
      <c r="AG14" s="73">
        <v>0.0</v>
      </c>
      <c r="AH14" s="73">
        <v>0.0</v>
      </c>
      <c r="AI14" s="73">
        <v>0.0</v>
      </c>
      <c r="AJ14" s="73">
        <v>0.0</v>
      </c>
      <c r="AK14" s="73">
        <v>0.9296875</v>
      </c>
      <c r="AL14" s="73">
        <v>0.98828125</v>
      </c>
      <c r="AM14" s="73">
        <v>0.984375</v>
      </c>
      <c r="AN14" s="73">
        <v>0.0</v>
      </c>
      <c r="AO14" s="73">
        <v>0.0</v>
      </c>
      <c r="AP14" s="73">
        <v>0.0</v>
      </c>
      <c r="AQ14" s="73">
        <v>0.0</v>
      </c>
      <c r="AR14" s="73">
        <v>0.0</v>
      </c>
      <c r="AS14" s="73">
        <v>0.0</v>
      </c>
      <c r="AT14" s="73">
        <v>0.0</v>
      </c>
      <c r="AU14" s="73">
        <v>0.0</v>
      </c>
      <c r="AV14" s="73">
        <v>0.0</v>
      </c>
      <c r="AW14" s="73">
        <v>0.0390625</v>
      </c>
      <c r="AX14" s="73">
        <v>0.875</v>
      </c>
      <c r="AY14" s="73">
        <v>0.98828125</v>
      </c>
      <c r="AZ14" s="73">
        <v>0.984375</v>
      </c>
      <c r="BA14" s="73">
        <v>0.984375</v>
      </c>
      <c r="BB14" s="73">
        <v>0.98828125</v>
      </c>
      <c r="BC14" s="73">
        <v>0.0</v>
      </c>
      <c r="BD14" s="73">
        <v>0.0</v>
      </c>
      <c r="BE14" s="73">
        <v>0.0</v>
      </c>
      <c r="BF14" s="73">
        <v>0.0</v>
      </c>
      <c r="BG14" s="73">
        <v>0.0</v>
      </c>
      <c r="BH14" s="73">
        <v>0.0</v>
      </c>
      <c r="BI14" s="73">
        <v>0.0</v>
      </c>
      <c r="BJ14" s="73">
        <v>0.0</v>
      </c>
      <c r="BK14" s="73">
        <v>0.9296875</v>
      </c>
      <c r="BL14" s="73">
        <v>0.98828125</v>
      </c>
      <c r="BM14" s="73">
        <v>0.98828125</v>
      </c>
      <c r="BN14" s="73">
        <v>0.98828125</v>
      </c>
      <c r="BO14" s="73">
        <v>0.73828125</v>
      </c>
      <c r="BP14" s="73">
        <v>0.99609375</v>
      </c>
      <c r="BQ14" s="73">
        <v>0.0</v>
      </c>
      <c r="BR14" s="73">
        <v>0.0</v>
      </c>
      <c r="BS14" s="73">
        <v>0.0</v>
      </c>
      <c r="BT14" s="73">
        <v>0.0</v>
      </c>
      <c r="BU14" s="73">
        <v>0.0</v>
      </c>
      <c r="BV14" s="73">
        <v>0.0</v>
      </c>
      <c r="BW14" s="73">
        <v>0.0</v>
      </c>
      <c r="BX14" s="73">
        <v>0.64453125</v>
      </c>
      <c r="BY14" s="73">
        <v>0.98828125</v>
      </c>
      <c r="BZ14" s="73">
        <v>0.984375</v>
      </c>
      <c r="CA14" s="73">
        <v>0.29296875</v>
      </c>
      <c r="CB14" s="73">
        <v>0.47265625</v>
      </c>
      <c r="CC14" s="73">
        <v>0.0</v>
      </c>
      <c r="CD14" s="73">
        <v>0.98828125</v>
      </c>
      <c r="CE14" s="73">
        <v>0.64453125</v>
      </c>
      <c r="CF14" s="73">
        <v>0.0</v>
      </c>
      <c r="CG14" s="73">
        <v>0.0</v>
      </c>
      <c r="CH14" s="73">
        <v>0.0</v>
      </c>
      <c r="CI14" s="73">
        <v>0.0</v>
      </c>
      <c r="CJ14" s="73">
        <v>0.0</v>
      </c>
      <c r="CK14" s="73">
        <v>0.22265625</v>
      </c>
      <c r="CL14" s="73">
        <v>0.984375</v>
      </c>
      <c r="CM14" s="73">
        <v>0.9375</v>
      </c>
      <c r="CN14" s="73">
        <v>0.109375</v>
      </c>
      <c r="CO14" s="73">
        <v>0.0</v>
      </c>
      <c r="CP14" s="73">
        <v>0.0</v>
      </c>
      <c r="CQ14" s="73">
        <v>0.0</v>
      </c>
      <c r="CR14" s="73">
        <v>0.98828125</v>
      </c>
      <c r="CS14" s="73">
        <v>0.76171875</v>
      </c>
      <c r="CT14" s="73">
        <v>0.0</v>
      </c>
      <c r="CU14" s="73">
        <v>0.0</v>
      </c>
      <c r="CV14" s="73">
        <v>0.0</v>
      </c>
      <c r="CW14" s="73">
        <v>0.0</v>
      </c>
      <c r="CX14" s="73">
        <v>0.0</v>
      </c>
      <c r="CY14" s="73">
        <v>0.9609375</v>
      </c>
      <c r="CZ14" s="73">
        <v>0.98828125</v>
      </c>
      <c r="DA14" s="73">
        <v>0.0</v>
      </c>
      <c r="DB14" s="73">
        <v>0.0</v>
      </c>
      <c r="DC14" s="73">
        <v>0.0</v>
      </c>
      <c r="DD14" s="73">
        <v>0.0</v>
      </c>
      <c r="DE14" s="73">
        <v>0.0</v>
      </c>
      <c r="DF14" s="73">
        <v>0.99609375</v>
      </c>
      <c r="DG14" s="73">
        <v>0.765625</v>
      </c>
      <c r="DH14" s="73">
        <v>0.0</v>
      </c>
      <c r="DI14" s="73">
        <v>0.0</v>
      </c>
      <c r="DJ14" s="73">
        <v>0.0</v>
      </c>
      <c r="DK14" s="73">
        <v>0.0</v>
      </c>
      <c r="DL14" s="73">
        <v>0.0</v>
      </c>
      <c r="DM14" s="73">
        <v>0.984375</v>
      </c>
      <c r="DN14" s="73">
        <v>0.8984375</v>
      </c>
      <c r="DO14" s="73">
        <v>0.0</v>
      </c>
      <c r="DP14" s="73">
        <v>0.0</v>
      </c>
      <c r="DQ14" s="73">
        <v>0.0</v>
      </c>
      <c r="DR14" s="73">
        <v>0.02734375</v>
      </c>
      <c r="DS14" s="73">
        <v>0.984375</v>
      </c>
      <c r="DT14" s="73">
        <v>0.98828125</v>
      </c>
      <c r="DU14" s="73">
        <v>0.046875</v>
      </c>
      <c r="DV14" s="73">
        <v>0.0</v>
      </c>
      <c r="DW14" s="73">
        <v>0.0</v>
      </c>
      <c r="DX14" s="73">
        <v>0.0</v>
      </c>
      <c r="DY14" s="73">
        <v>0.0</v>
      </c>
      <c r="DZ14" s="73">
        <v>0.0</v>
      </c>
      <c r="EA14" s="73">
        <v>0.98828125</v>
      </c>
      <c r="EB14" s="73">
        <v>0.87890625</v>
      </c>
      <c r="EC14" s="73">
        <v>0.0</v>
      </c>
      <c r="ED14" s="73">
        <v>0.0</v>
      </c>
      <c r="EE14" s="73">
        <v>0.4453125</v>
      </c>
      <c r="EF14" s="73">
        <v>0.98828125</v>
      </c>
      <c r="EG14" s="73">
        <v>0.984375</v>
      </c>
      <c r="EH14" s="73">
        <v>0.0</v>
      </c>
      <c r="EI14" s="73">
        <v>0.0</v>
      </c>
      <c r="EJ14" s="73">
        <v>0.0</v>
      </c>
      <c r="EK14" s="73">
        <v>0.0</v>
      </c>
      <c r="EL14" s="73">
        <v>0.0</v>
      </c>
      <c r="EM14" s="73">
        <v>0.0</v>
      </c>
      <c r="EN14" s="73">
        <v>0.0</v>
      </c>
      <c r="EO14" s="73">
        <v>0.984375</v>
      </c>
      <c r="EP14" s="73">
        <v>0.984375</v>
      </c>
      <c r="EQ14" s="73">
        <v>0.89453125</v>
      </c>
      <c r="ER14" s="73">
        <v>0.984375</v>
      </c>
      <c r="ES14" s="73">
        <v>0.98828125</v>
      </c>
      <c r="ET14" s="73">
        <v>0.87109375</v>
      </c>
      <c r="EU14" s="73">
        <v>0.21875</v>
      </c>
      <c r="EV14" s="73">
        <v>0.0</v>
      </c>
      <c r="EW14" s="73">
        <v>0.0</v>
      </c>
      <c r="EX14" s="73">
        <v>0.0</v>
      </c>
      <c r="EY14" s="73">
        <v>0.0</v>
      </c>
      <c r="EZ14" s="73">
        <v>0.0</v>
      </c>
      <c r="FA14" s="73">
        <v>0.0</v>
      </c>
      <c r="FB14" s="73">
        <v>0.0</v>
      </c>
      <c r="FC14" s="73">
        <v>0.77734375</v>
      </c>
      <c r="FD14" s="73">
        <v>0.984375</v>
      </c>
      <c r="FE14" s="73">
        <v>0.98828125</v>
      </c>
      <c r="FF14" s="73">
        <v>0.984375</v>
      </c>
      <c r="FG14" s="73">
        <v>0.56640625</v>
      </c>
      <c r="FH14" s="73">
        <v>0.0</v>
      </c>
      <c r="FI14" s="73">
        <v>0.0</v>
      </c>
      <c r="FJ14" s="73">
        <v>0.0</v>
      </c>
      <c r="FK14" s="73">
        <v>0.0</v>
      </c>
      <c r="FL14" s="73">
        <v>0.0</v>
      </c>
      <c r="FM14" s="73">
        <v>0.0</v>
      </c>
      <c r="FN14" s="73">
        <v>0.0</v>
      </c>
      <c r="FO14" s="73">
        <v>0.0</v>
      </c>
      <c r="FP14" s="73">
        <v>0.0</v>
      </c>
      <c r="FQ14" s="73">
        <v>0.0</v>
      </c>
      <c r="FR14" s="73">
        <v>0.0</v>
      </c>
      <c r="FS14" s="73">
        <v>0.0</v>
      </c>
      <c r="FT14" s="73">
        <v>0.0</v>
      </c>
      <c r="FU14" s="73">
        <v>0.0</v>
      </c>
      <c r="FV14" s="73">
        <v>0.0</v>
      </c>
      <c r="FW14" s="73">
        <v>0.0</v>
      </c>
      <c r="FX14" s="73">
        <v>0.0</v>
      </c>
      <c r="FY14" s="73">
        <v>0.0</v>
      </c>
      <c r="FZ14" s="73">
        <v>0.0</v>
      </c>
      <c r="GA14" s="73">
        <v>0.0</v>
      </c>
      <c r="GB14" s="73">
        <v>0.0</v>
      </c>
      <c r="GC14" s="73">
        <v>0.0</v>
      </c>
      <c r="GD14" s="73">
        <v>0.0</v>
      </c>
      <c r="GE14" s="73">
        <v>0.0</v>
      </c>
      <c r="GF14" s="73">
        <v>0.0</v>
      </c>
      <c r="GG14" s="73">
        <v>0.0</v>
      </c>
      <c r="GH14" s="73">
        <v>0.0</v>
      </c>
      <c r="GI14" s="73">
        <v>0.0</v>
      </c>
      <c r="GJ14" s="73">
        <v>0.0</v>
      </c>
      <c r="GK14" s="73">
        <v>0.0</v>
      </c>
      <c r="GL14" s="73">
        <v>0.0</v>
      </c>
      <c r="GM14" s="73">
        <v>0.0</v>
      </c>
      <c r="GN14" s="73">
        <v>0.0</v>
      </c>
      <c r="GO14" s="73">
        <v>0.0</v>
      </c>
    </row>
    <row r="15">
      <c r="A15" s="73">
        <v>4.0</v>
      </c>
      <c r="B15" s="73">
        <v>0.0</v>
      </c>
      <c r="C15" s="73">
        <v>0.0</v>
      </c>
      <c r="D15" s="73">
        <v>0.0</v>
      </c>
      <c r="E15" s="73">
        <v>0.0</v>
      </c>
      <c r="F15" s="73">
        <v>0.0</v>
      </c>
      <c r="G15" s="73">
        <v>0.0</v>
      </c>
      <c r="H15" s="73">
        <v>0.0</v>
      </c>
      <c r="I15" s="73">
        <v>0.0</v>
      </c>
      <c r="J15" s="73">
        <v>0.0</v>
      </c>
      <c r="K15" s="73">
        <v>0.0</v>
      </c>
      <c r="L15" s="73">
        <v>0.0</v>
      </c>
      <c r="M15" s="73">
        <v>0.0</v>
      </c>
      <c r="N15" s="73">
        <v>0.0</v>
      </c>
      <c r="O15" s="73">
        <v>0.0</v>
      </c>
      <c r="P15" s="73">
        <v>0.0</v>
      </c>
      <c r="Q15" s="73">
        <v>0.0</v>
      </c>
      <c r="R15" s="73">
        <v>0.0</v>
      </c>
      <c r="S15" s="73">
        <v>0.0</v>
      </c>
      <c r="T15" s="73">
        <v>0.0</v>
      </c>
      <c r="U15" s="73">
        <v>0.0</v>
      </c>
      <c r="V15" s="73">
        <v>0.0</v>
      </c>
      <c r="W15" s="73">
        <v>0.0</v>
      </c>
      <c r="X15" s="73">
        <v>0.0</v>
      </c>
      <c r="Y15" s="73">
        <v>0.0</v>
      </c>
      <c r="Z15" s="73">
        <v>0.0</v>
      </c>
      <c r="AA15" s="73">
        <v>0.0</v>
      </c>
      <c r="AB15" s="73">
        <v>0.0</v>
      </c>
      <c r="AC15" s="73">
        <v>0.0</v>
      </c>
      <c r="AD15" s="73">
        <v>0.0</v>
      </c>
      <c r="AE15" s="73">
        <v>0.0</v>
      </c>
      <c r="AF15" s="73">
        <v>0.0</v>
      </c>
      <c r="AG15" s="73">
        <v>0.0</v>
      </c>
      <c r="AH15" s="73">
        <v>0.0</v>
      </c>
      <c r="AI15" s="73">
        <v>0.0</v>
      </c>
      <c r="AJ15" s="73">
        <v>0.0</v>
      </c>
      <c r="AK15" s="73">
        <v>0.0</v>
      </c>
      <c r="AL15" s="73">
        <v>0.0</v>
      </c>
      <c r="AM15" s="73">
        <v>0.0</v>
      </c>
      <c r="AN15" s="73">
        <v>0.90625</v>
      </c>
      <c r="AO15" s="73">
        <v>0.15234375</v>
      </c>
      <c r="AP15" s="73">
        <v>0.0</v>
      </c>
      <c r="AQ15" s="73">
        <v>0.0</v>
      </c>
      <c r="AR15" s="73">
        <v>0.0</v>
      </c>
      <c r="AS15" s="73">
        <v>0.0</v>
      </c>
      <c r="AT15" s="73">
        <v>0.63671875</v>
      </c>
      <c r="AU15" s="73">
        <v>0.0</v>
      </c>
      <c r="AV15" s="73">
        <v>0.0</v>
      </c>
      <c r="AW15" s="73">
        <v>0.0</v>
      </c>
      <c r="AX15" s="73">
        <v>0.0</v>
      </c>
      <c r="AY15" s="73">
        <v>0.0</v>
      </c>
      <c r="AZ15" s="73">
        <v>0.0</v>
      </c>
      <c r="BA15" s="73">
        <v>0.0078125</v>
      </c>
      <c r="BB15" s="73">
        <v>0.8203125</v>
      </c>
      <c r="BC15" s="73">
        <v>0.15625</v>
      </c>
      <c r="BD15" s="73">
        <v>0.0</v>
      </c>
      <c r="BE15" s="73">
        <v>0.0</v>
      </c>
      <c r="BF15" s="73">
        <v>0.0</v>
      </c>
      <c r="BG15" s="73">
        <v>0.0</v>
      </c>
      <c r="BH15" s="73">
        <v>0.8671875</v>
      </c>
      <c r="BI15" s="73">
        <v>0.0</v>
      </c>
      <c r="BJ15" s="73">
        <v>0.0</v>
      </c>
      <c r="BK15" s="73">
        <v>0.0</v>
      </c>
      <c r="BL15" s="73">
        <v>0.0</v>
      </c>
      <c r="BM15" s="73">
        <v>0.0</v>
      </c>
      <c r="BN15" s="73">
        <v>0.0</v>
      </c>
      <c r="BO15" s="73">
        <v>0.71484375</v>
      </c>
      <c r="BP15" s="73">
        <v>0.9921875</v>
      </c>
      <c r="BQ15" s="73">
        <v>0.0</v>
      </c>
      <c r="BR15" s="73">
        <v>0.0</v>
      </c>
      <c r="BS15" s="73">
        <v>0.0</v>
      </c>
      <c r="BT15" s="73">
        <v>0.0</v>
      </c>
      <c r="BU15" s="73">
        <v>0.46875</v>
      </c>
      <c r="BV15" s="73">
        <v>0.9921875</v>
      </c>
      <c r="BW15" s="73">
        <v>0.0</v>
      </c>
      <c r="BX15" s="73">
        <v>0.0</v>
      </c>
      <c r="BY15" s="73">
        <v>0.0</v>
      </c>
      <c r="BZ15" s="73">
        <v>0.0</v>
      </c>
      <c r="CA15" s="73">
        <v>0.0</v>
      </c>
      <c r="CB15" s="73">
        <v>0.0</v>
      </c>
      <c r="CC15" s="73">
        <v>0.90234375</v>
      </c>
      <c r="CD15" s="73">
        <v>0.9921875</v>
      </c>
      <c r="CE15" s="73">
        <v>0.0</v>
      </c>
      <c r="CF15" s="73">
        <v>0.0</v>
      </c>
      <c r="CG15" s="73">
        <v>0.0</v>
      </c>
      <c r="CH15" s="73">
        <v>0.0</v>
      </c>
      <c r="CI15" s="73">
        <v>0.62109375</v>
      </c>
      <c r="CJ15" s="73">
        <v>0.9921875</v>
      </c>
      <c r="CK15" s="73">
        <v>0.0</v>
      </c>
      <c r="CL15" s="73">
        <v>0.0</v>
      </c>
      <c r="CM15" s="73">
        <v>0.0</v>
      </c>
      <c r="CN15" s="73">
        <v>0.0</v>
      </c>
      <c r="CO15" s="73">
        <v>0.0546875</v>
      </c>
      <c r="CP15" s="73">
        <v>0.6953125</v>
      </c>
      <c r="CQ15" s="73">
        <v>0.9921875</v>
      </c>
      <c r="CR15" s="73">
        <v>0.84375</v>
      </c>
      <c r="CS15" s="73">
        <v>0.0</v>
      </c>
      <c r="CT15" s="73">
        <v>0.0</v>
      </c>
      <c r="CU15" s="73">
        <v>0.0</v>
      </c>
      <c r="CV15" s="73">
        <v>0.0</v>
      </c>
      <c r="CW15" s="73">
        <v>0.62109375</v>
      </c>
      <c r="CX15" s="73">
        <v>0.9921875</v>
      </c>
      <c r="CY15" s="73">
        <v>0.80859375</v>
      </c>
      <c r="CZ15" s="73">
        <v>0.98828125</v>
      </c>
      <c r="DA15" s="73">
        <v>0.9921875</v>
      </c>
      <c r="DB15" s="73">
        <v>0.9375</v>
      </c>
      <c r="DC15" s="73">
        <v>0.94921875</v>
      </c>
      <c r="DD15" s="73">
        <v>0.9140625</v>
      </c>
      <c r="DE15" s="73">
        <v>0.984375</v>
      </c>
      <c r="DF15" s="73">
        <v>0.15625</v>
      </c>
      <c r="DG15" s="73">
        <v>0.0</v>
      </c>
      <c r="DH15" s="73">
        <v>0.0</v>
      </c>
      <c r="DI15" s="73">
        <v>0.0</v>
      </c>
      <c r="DJ15" s="73">
        <v>0.0</v>
      </c>
      <c r="DK15" s="73">
        <v>0.0</v>
      </c>
      <c r="DL15" s="73">
        <v>0.69140625</v>
      </c>
      <c r="DM15" s="73">
        <v>0.69140625</v>
      </c>
      <c r="DN15" s="73">
        <v>0.69140625</v>
      </c>
      <c r="DO15" s="73">
        <v>0.3828125</v>
      </c>
      <c r="DP15" s="73">
        <v>0.0</v>
      </c>
      <c r="DQ15" s="73">
        <v>0.0</v>
      </c>
      <c r="DR15" s="73">
        <v>0.66015625</v>
      </c>
      <c r="DS15" s="73">
        <v>0.9921875</v>
      </c>
      <c r="DT15" s="73">
        <v>0.0</v>
      </c>
      <c r="DU15" s="73">
        <v>0.0</v>
      </c>
      <c r="DV15" s="73">
        <v>0.0</v>
      </c>
      <c r="DW15" s="73">
        <v>0.0</v>
      </c>
      <c r="DX15" s="73">
        <v>0.0</v>
      </c>
      <c r="DY15" s="73">
        <v>0.0</v>
      </c>
      <c r="DZ15" s="73">
        <v>0.0</v>
      </c>
      <c r="EA15" s="73">
        <v>0.0</v>
      </c>
      <c r="EB15" s="73">
        <v>0.0</v>
      </c>
      <c r="EC15" s="73">
        <v>0.0</v>
      </c>
      <c r="ED15" s="73">
        <v>0.0</v>
      </c>
      <c r="EE15" s="73">
        <v>0.0</v>
      </c>
      <c r="EF15" s="73">
        <v>0.66015625</v>
      </c>
      <c r="EG15" s="73">
        <v>0.9921875</v>
      </c>
      <c r="EH15" s="73">
        <v>0.0</v>
      </c>
      <c r="EI15" s="73">
        <v>0.0</v>
      </c>
      <c r="EJ15" s="73">
        <v>0.0</v>
      </c>
      <c r="EK15" s="73">
        <v>0.0</v>
      </c>
      <c r="EL15" s="73">
        <v>0.0</v>
      </c>
      <c r="EM15" s="73">
        <v>0.0</v>
      </c>
      <c r="EN15" s="73">
        <v>0.0</v>
      </c>
      <c r="EO15" s="73">
        <v>0.0</v>
      </c>
      <c r="EP15" s="73">
        <v>0.0</v>
      </c>
      <c r="EQ15" s="73">
        <v>0.0</v>
      </c>
      <c r="ER15" s="73">
        <v>0.0</v>
      </c>
      <c r="ES15" s="73">
        <v>0.0</v>
      </c>
      <c r="ET15" s="73">
        <v>0.66015625</v>
      </c>
      <c r="EU15" s="73">
        <v>0.99609375</v>
      </c>
      <c r="EV15" s="73">
        <v>0.0</v>
      </c>
      <c r="EW15" s="73">
        <v>0.0</v>
      </c>
      <c r="EX15" s="73">
        <v>0.0</v>
      </c>
      <c r="EY15" s="73">
        <v>0.0</v>
      </c>
      <c r="EZ15" s="73">
        <v>0.0</v>
      </c>
      <c r="FA15" s="73">
        <v>0.0</v>
      </c>
      <c r="FB15" s="73">
        <v>0.0</v>
      </c>
      <c r="FC15" s="73">
        <v>0.0</v>
      </c>
      <c r="FD15" s="73">
        <v>0.0</v>
      </c>
      <c r="FE15" s="73">
        <v>0.0</v>
      </c>
      <c r="FF15" s="73">
        <v>0.0</v>
      </c>
      <c r="FG15" s="73">
        <v>0.0</v>
      </c>
      <c r="FH15" s="73">
        <v>0.66015625</v>
      </c>
      <c r="FI15" s="73">
        <v>0.99609375</v>
      </c>
      <c r="FJ15" s="73">
        <v>0.0</v>
      </c>
      <c r="FK15" s="73">
        <v>0.0</v>
      </c>
      <c r="FL15" s="73">
        <v>0.0</v>
      </c>
      <c r="FM15" s="73">
        <v>0.0</v>
      </c>
      <c r="FN15" s="73">
        <v>0.0</v>
      </c>
      <c r="FO15" s="73">
        <v>0.0</v>
      </c>
      <c r="FP15" s="73">
        <v>0.0</v>
      </c>
      <c r="FQ15" s="73">
        <v>0.0</v>
      </c>
      <c r="FR15" s="73">
        <v>0.0</v>
      </c>
      <c r="FS15" s="73">
        <v>0.0</v>
      </c>
      <c r="FT15" s="73">
        <v>0.0</v>
      </c>
      <c r="FU15" s="73">
        <v>0.0</v>
      </c>
      <c r="FV15" s="73">
        <v>0.375</v>
      </c>
      <c r="FW15" s="73">
        <v>0.9921875</v>
      </c>
      <c r="FX15" s="73">
        <v>0.0</v>
      </c>
      <c r="FY15" s="73">
        <v>0.0</v>
      </c>
      <c r="FZ15" s="73">
        <v>0.0</v>
      </c>
      <c r="GA15" s="73">
        <v>0.0</v>
      </c>
      <c r="GB15" s="73">
        <v>0.0</v>
      </c>
      <c r="GC15" s="73">
        <v>0.0</v>
      </c>
      <c r="GD15" s="73">
        <v>0.0</v>
      </c>
      <c r="GE15" s="73">
        <v>0.0</v>
      </c>
      <c r="GF15" s="73">
        <v>0.0</v>
      </c>
      <c r="GG15" s="73">
        <v>0.0</v>
      </c>
      <c r="GH15" s="73">
        <v>0.0</v>
      </c>
      <c r="GI15" s="73">
        <v>0.0</v>
      </c>
      <c r="GJ15" s="73">
        <v>0.0</v>
      </c>
      <c r="GK15" s="73">
        <v>0.0</v>
      </c>
      <c r="GL15" s="73">
        <v>0.0</v>
      </c>
      <c r="GM15" s="73">
        <v>0.0</v>
      </c>
      <c r="GN15" s="73">
        <v>0.0</v>
      </c>
      <c r="GO15" s="73">
        <v>0.0</v>
      </c>
    </row>
    <row r="16">
      <c r="A16" s="73">
        <v>1.0</v>
      </c>
      <c r="B16" s="73">
        <v>0.0</v>
      </c>
      <c r="C16" s="73">
        <v>0.0</v>
      </c>
      <c r="D16" s="73">
        <v>0.0</v>
      </c>
      <c r="E16" s="73">
        <v>0.0</v>
      </c>
      <c r="F16" s="73">
        <v>0.0</v>
      </c>
      <c r="G16" s="73">
        <v>0.0</v>
      </c>
      <c r="H16" s="73">
        <v>0.0</v>
      </c>
      <c r="I16" s="73">
        <v>0.0</v>
      </c>
      <c r="J16" s="73">
        <v>0.0</v>
      </c>
      <c r="K16" s="73">
        <v>0.0</v>
      </c>
      <c r="L16" s="73">
        <v>0.0</v>
      </c>
      <c r="M16" s="73">
        <v>0.0</v>
      </c>
      <c r="N16" s="73">
        <v>0.0</v>
      </c>
      <c r="O16" s="73">
        <v>0.0</v>
      </c>
      <c r="P16" s="73">
        <v>0.0</v>
      </c>
      <c r="Q16" s="73">
        <v>0.0</v>
      </c>
      <c r="R16" s="73">
        <v>0.0</v>
      </c>
      <c r="S16" s="73">
        <v>0.0</v>
      </c>
      <c r="T16" s="73">
        <v>0.0</v>
      </c>
      <c r="U16" s="73">
        <v>0.0</v>
      </c>
      <c r="V16" s="73">
        <v>0.0</v>
      </c>
      <c r="W16" s="73">
        <v>0.0</v>
      </c>
      <c r="X16" s="73">
        <v>0.0</v>
      </c>
      <c r="Y16" s="73">
        <v>0.0</v>
      </c>
      <c r="Z16" s="73">
        <v>0.0</v>
      </c>
      <c r="AA16" s="73">
        <v>0.0</v>
      </c>
      <c r="AB16" s="73">
        <v>0.0</v>
      </c>
      <c r="AC16" s="73">
        <v>0.0</v>
      </c>
      <c r="AD16" s="73">
        <v>0.0</v>
      </c>
      <c r="AE16" s="73">
        <v>0.0</v>
      </c>
      <c r="AF16" s="73">
        <v>0.0</v>
      </c>
      <c r="AG16" s="73">
        <v>0.0</v>
      </c>
      <c r="AH16" s="73">
        <v>0.0</v>
      </c>
      <c r="AI16" s="73">
        <v>0.0</v>
      </c>
      <c r="AJ16" s="73">
        <v>0.0</v>
      </c>
      <c r="AK16" s="73">
        <v>0.0</v>
      </c>
      <c r="AL16" s="73">
        <v>0.0</v>
      </c>
      <c r="AM16" s="73">
        <v>0.98828125</v>
      </c>
      <c r="AN16" s="73">
        <v>0.99609375</v>
      </c>
      <c r="AO16" s="73">
        <v>0.0</v>
      </c>
      <c r="AP16" s="73">
        <v>0.0</v>
      </c>
      <c r="AQ16" s="73">
        <v>0.0</v>
      </c>
      <c r="AR16" s="73">
        <v>0.0</v>
      </c>
      <c r="AS16" s="73">
        <v>0.0</v>
      </c>
      <c r="AT16" s="73">
        <v>0.0</v>
      </c>
      <c r="AU16" s="73">
        <v>0.0</v>
      </c>
      <c r="AV16" s="73">
        <v>0.0</v>
      </c>
      <c r="AW16" s="73">
        <v>0.0</v>
      </c>
      <c r="AX16" s="73">
        <v>0.0</v>
      </c>
      <c r="AY16" s="73">
        <v>0.0</v>
      </c>
      <c r="AZ16" s="73">
        <v>0.49609375</v>
      </c>
      <c r="BA16" s="73">
        <v>0.98046875</v>
      </c>
      <c r="BB16" s="73">
        <v>0.98828125</v>
      </c>
      <c r="BC16" s="73">
        <v>0.0</v>
      </c>
      <c r="BD16" s="73">
        <v>0.0</v>
      </c>
      <c r="BE16" s="73">
        <v>0.0</v>
      </c>
      <c r="BF16" s="73">
        <v>0.0</v>
      </c>
      <c r="BG16" s="73">
        <v>0.0</v>
      </c>
      <c r="BH16" s="73">
        <v>0.0</v>
      </c>
      <c r="BI16" s="73">
        <v>0.0</v>
      </c>
      <c r="BJ16" s="73">
        <v>0.0</v>
      </c>
      <c r="BK16" s="73">
        <v>0.0</v>
      </c>
      <c r="BL16" s="73">
        <v>0.0</v>
      </c>
      <c r="BM16" s="73">
        <v>0.234375</v>
      </c>
      <c r="BN16" s="73">
        <v>0.98046875</v>
      </c>
      <c r="BO16" s="73">
        <v>0.98046875</v>
      </c>
      <c r="BP16" s="73">
        <v>0.12109375</v>
      </c>
      <c r="BQ16" s="73">
        <v>0.0</v>
      </c>
      <c r="BR16" s="73">
        <v>0.0</v>
      </c>
      <c r="BS16" s="73">
        <v>0.0</v>
      </c>
      <c r="BT16" s="73">
        <v>0.0</v>
      </c>
      <c r="BU16" s="73">
        <v>0.0</v>
      </c>
      <c r="BV16" s="73">
        <v>0.0</v>
      </c>
      <c r="BW16" s="73">
        <v>0.0</v>
      </c>
      <c r="BX16" s="73">
        <v>0.0</v>
      </c>
      <c r="BY16" s="73">
        <v>0.0</v>
      </c>
      <c r="BZ16" s="73">
        <v>0.0</v>
      </c>
      <c r="CA16" s="73">
        <v>0.98828125</v>
      </c>
      <c r="CB16" s="73">
        <v>0.98828125</v>
      </c>
      <c r="CC16" s="73">
        <v>0.73828125</v>
      </c>
      <c r="CD16" s="73">
        <v>0.0</v>
      </c>
      <c r="CE16" s="73">
        <v>0.0</v>
      </c>
      <c r="CF16" s="73">
        <v>0.0</v>
      </c>
      <c r="CG16" s="73">
        <v>0.0</v>
      </c>
      <c r="CH16" s="73">
        <v>0.0</v>
      </c>
      <c r="CI16" s="73">
        <v>0.0</v>
      </c>
      <c r="CJ16" s="73">
        <v>0.0</v>
      </c>
      <c r="CK16" s="73">
        <v>0.0</v>
      </c>
      <c r="CL16" s="73">
        <v>0.0</v>
      </c>
      <c r="CM16" s="73">
        <v>0.0</v>
      </c>
      <c r="CN16" s="73">
        <v>0.40625</v>
      </c>
      <c r="CO16" s="73">
        <v>0.98828125</v>
      </c>
      <c r="CP16" s="73">
        <v>0.98046875</v>
      </c>
      <c r="CQ16" s="73">
        <v>0.0</v>
      </c>
      <c r="CR16" s="73">
        <v>0.0</v>
      </c>
      <c r="CS16" s="73">
        <v>0.0</v>
      </c>
      <c r="CT16" s="73">
        <v>0.0</v>
      </c>
      <c r="CU16" s="73">
        <v>0.0</v>
      </c>
      <c r="CV16" s="73">
        <v>0.0</v>
      </c>
      <c r="CW16" s="73">
        <v>0.0</v>
      </c>
      <c r="CX16" s="73">
        <v>0.0</v>
      </c>
      <c r="CY16" s="73">
        <v>0.0</v>
      </c>
      <c r="CZ16" s="73">
        <v>0.0</v>
      </c>
      <c r="DA16" s="73">
        <v>0.125</v>
      </c>
      <c r="DB16" s="73">
        <v>0.98828125</v>
      </c>
      <c r="DC16" s="73">
        <v>0.98828125</v>
      </c>
      <c r="DD16" s="73">
        <v>0.08984375</v>
      </c>
      <c r="DE16" s="73">
        <v>0.0</v>
      </c>
      <c r="DF16" s="73">
        <v>0.0</v>
      </c>
      <c r="DG16" s="73">
        <v>0.0</v>
      </c>
      <c r="DH16" s="73">
        <v>0.0</v>
      </c>
      <c r="DI16" s="73">
        <v>0.0</v>
      </c>
      <c r="DJ16" s="73">
        <v>0.0</v>
      </c>
      <c r="DK16" s="73">
        <v>0.0</v>
      </c>
      <c r="DL16" s="73">
        <v>0.0</v>
      </c>
      <c r="DM16" s="73">
        <v>0.0</v>
      </c>
      <c r="DN16" s="73">
        <v>0.0</v>
      </c>
      <c r="DO16" s="73">
        <v>0.86328125</v>
      </c>
      <c r="DP16" s="73">
        <v>0.98046875</v>
      </c>
      <c r="DQ16" s="73">
        <v>0.98046875</v>
      </c>
      <c r="DR16" s="73">
        <v>0.0</v>
      </c>
      <c r="DS16" s="73">
        <v>0.0</v>
      </c>
      <c r="DT16" s="73">
        <v>0.0</v>
      </c>
      <c r="DU16" s="73">
        <v>0.0</v>
      </c>
      <c r="DV16" s="73">
        <v>0.0</v>
      </c>
      <c r="DW16" s="73">
        <v>0.0</v>
      </c>
      <c r="DX16" s="73">
        <v>0.0</v>
      </c>
      <c r="DY16" s="73">
        <v>0.0</v>
      </c>
      <c r="DZ16" s="73">
        <v>0.0</v>
      </c>
      <c r="EA16" s="73">
        <v>0.0</v>
      </c>
      <c r="EB16" s="73">
        <v>0.0</v>
      </c>
      <c r="EC16" s="73">
        <v>0.98828125</v>
      </c>
      <c r="ED16" s="73">
        <v>0.98046875</v>
      </c>
      <c r="EE16" s="73">
        <v>0.046875</v>
      </c>
      <c r="EF16" s="73">
        <v>0.0</v>
      </c>
      <c r="EG16" s="73">
        <v>0.0</v>
      </c>
      <c r="EH16" s="73">
        <v>0.0</v>
      </c>
      <c r="EI16" s="73">
        <v>0.0</v>
      </c>
      <c r="EJ16" s="73">
        <v>0.0</v>
      </c>
      <c r="EK16" s="73">
        <v>0.0</v>
      </c>
      <c r="EL16" s="73">
        <v>0.0</v>
      </c>
      <c r="EM16" s="73">
        <v>0.0</v>
      </c>
      <c r="EN16" s="73">
        <v>0.0</v>
      </c>
      <c r="EO16" s="73">
        <v>0.0</v>
      </c>
      <c r="EP16" s="73">
        <v>0.890625</v>
      </c>
      <c r="EQ16" s="73">
        <v>0.99609375</v>
      </c>
      <c r="ER16" s="73">
        <v>0.98828125</v>
      </c>
      <c r="ES16" s="73">
        <v>0.0</v>
      </c>
      <c r="ET16" s="73">
        <v>0.0</v>
      </c>
      <c r="EU16" s="73">
        <v>0.0</v>
      </c>
      <c r="EV16" s="73">
        <v>0.0</v>
      </c>
      <c r="EW16" s="73">
        <v>0.0</v>
      </c>
      <c r="EX16" s="73">
        <v>0.0</v>
      </c>
      <c r="EY16" s="73">
        <v>0.0</v>
      </c>
      <c r="EZ16" s="73">
        <v>0.0</v>
      </c>
      <c r="FA16" s="73">
        <v>0.0</v>
      </c>
      <c r="FB16" s="73">
        <v>0.0</v>
      </c>
      <c r="FC16" s="73">
        <v>0.0</v>
      </c>
      <c r="FD16" s="73">
        <v>0.98046875</v>
      </c>
      <c r="FE16" s="73">
        <v>0.98828125</v>
      </c>
      <c r="FF16" s="73">
        <v>0.0</v>
      </c>
      <c r="FG16" s="73">
        <v>0.0</v>
      </c>
      <c r="FH16" s="73">
        <v>0.0</v>
      </c>
      <c r="FI16" s="73">
        <v>0.0</v>
      </c>
      <c r="FJ16" s="73">
        <v>0.0</v>
      </c>
      <c r="FK16" s="73">
        <v>0.0</v>
      </c>
      <c r="FL16" s="73">
        <v>0.0</v>
      </c>
      <c r="FM16" s="73">
        <v>0.0</v>
      </c>
      <c r="FN16" s="73">
        <v>0.0</v>
      </c>
      <c r="FO16" s="73">
        <v>0.0</v>
      </c>
      <c r="FP16" s="73">
        <v>0.0</v>
      </c>
      <c r="FQ16" s="73">
        <v>0.0</v>
      </c>
      <c r="FR16" s="73">
        <v>0.75390625</v>
      </c>
      <c r="FS16" s="73">
        <v>0.98828125</v>
      </c>
      <c r="FT16" s="73">
        <v>0.0</v>
      </c>
      <c r="FU16" s="73">
        <v>0.0</v>
      </c>
      <c r="FV16" s="73">
        <v>0.0</v>
      </c>
      <c r="FW16" s="73">
        <v>0.0</v>
      </c>
      <c r="FX16" s="73">
        <v>0.0</v>
      </c>
      <c r="FY16" s="73">
        <v>0.0</v>
      </c>
      <c r="FZ16" s="73">
        <v>0.0</v>
      </c>
      <c r="GA16" s="73">
        <v>0.0</v>
      </c>
      <c r="GB16" s="73">
        <v>0.0</v>
      </c>
      <c r="GC16" s="73">
        <v>0.0</v>
      </c>
      <c r="GD16" s="73">
        <v>0.0</v>
      </c>
      <c r="GE16" s="73">
        <v>0.0</v>
      </c>
      <c r="GF16" s="73">
        <v>0.0</v>
      </c>
      <c r="GG16" s="73">
        <v>0.0</v>
      </c>
      <c r="GH16" s="73">
        <v>0.0</v>
      </c>
      <c r="GI16" s="73">
        <v>0.0</v>
      </c>
      <c r="GJ16" s="73">
        <v>0.0</v>
      </c>
      <c r="GK16" s="73">
        <v>0.0</v>
      </c>
      <c r="GL16" s="73">
        <v>0.0</v>
      </c>
      <c r="GM16" s="73">
        <v>0.0</v>
      </c>
      <c r="GN16" s="73">
        <v>0.0</v>
      </c>
      <c r="GO16" s="73">
        <v>0.0</v>
      </c>
    </row>
    <row r="17">
      <c r="A17" s="73">
        <v>9.0</v>
      </c>
      <c r="B17" s="73">
        <v>0.0</v>
      </c>
      <c r="C17" s="73">
        <v>0.0</v>
      </c>
      <c r="D17" s="73">
        <v>0.0</v>
      </c>
      <c r="E17" s="73">
        <v>0.0</v>
      </c>
      <c r="F17" s="73">
        <v>0.0</v>
      </c>
      <c r="G17" s="73">
        <v>0.0</v>
      </c>
      <c r="H17" s="73">
        <v>0.0</v>
      </c>
      <c r="I17" s="73">
        <v>0.0</v>
      </c>
      <c r="J17" s="73">
        <v>0.0</v>
      </c>
      <c r="K17" s="73">
        <v>0.0</v>
      </c>
      <c r="L17" s="73">
        <v>0.0</v>
      </c>
      <c r="M17" s="73">
        <v>0.0</v>
      </c>
      <c r="N17" s="73">
        <v>0.0</v>
      </c>
      <c r="O17" s="73">
        <v>0.0</v>
      </c>
      <c r="P17" s="73">
        <v>0.0</v>
      </c>
      <c r="Q17" s="73">
        <v>0.0</v>
      </c>
      <c r="R17" s="73">
        <v>0.0</v>
      </c>
      <c r="S17" s="73">
        <v>0.0</v>
      </c>
      <c r="T17" s="73">
        <v>0.0</v>
      </c>
      <c r="U17" s="73">
        <v>0.0</v>
      </c>
      <c r="V17" s="73">
        <v>0.0</v>
      </c>
      <c r="W17" s="73">
        <v>0.0</v>
      </c>
      <c r="X17" s="73">
        <v>0.0</v>
      </c>
      <c r="Y17" s="73">
        <v>0.0</v>
      </c>
      <c r="Z17" s="73">
        <v>0.0</v>
      </c>
      <c r="AA17" s="73">
        <v>0.0</v>
      </c>
      <c r="AB17" s="73">
        <v>0.0</v>
      </c>
      <c r="AC17" s="73">
        <v>0.0</v>
      </c>
      <c r="AD17" s="73">
        <v>0.0</v>
      </c>
      <c r="AE17" s="73">
        <v>0.0</v>
      </c>
      <c r="AF17" s="73">
        <v>0.0</v>
      </c>
      <c r="AG17" s="73">
        <v>0.0</v>
      </c>
      <c r="AH17" s="73">
        <v>0.0</v>
      </c>
      <c r="AI17" s="73">
        <v>0.0</v>
      </c>
      <c r="AJ17" s="73">
        <v>0.0</v>
      </c>
      <c r="AK17" s="73">
        <v>0.0</v>
      </c>
      <c r="AL17" s="73">
        <v>0.0</v>
      </c>
      <c r="AM17" s="73">
        <v>0.0</v>
      </c>
      <c r="AN17" s="73">
        <v>0.0</v>
      </c>
      <c r="AO17" s="73">
        <v>0.0</v>
      </c>
      <c r="AP17" s="73">
        <v>0.0</v>
      </c>
      <c r="AQ17" s="73">
        <v>0.0</v>
      </c>
      <c r="AR17" s="73">
        <v>0.0</v>
      </c>
      <c r="AS17" s="73">
        <v>0.0</v>
      </c>
      <c r="AT17" s="73">
        <v>0.0</v>
      </c>
      <c r="AU17" s="73">
        <v>0.0</v>
      </c>
      <c r="AV17" s="73">
        <v>0.0</v>
      </c>
      <c r="AW17" s="73">
        <v>0.0</v>
      </c>
      <c r="AX17" s="73">
        <v>0.578125</v>
      </c>
      <c r="AY17" s="73">
        <v>0.98828125</v>
      </c>
      <c r="AZ17" s="73">
        <v>0.98828125</v>
      </c>
      <c r="BA17" s="73">
        <v>0.578125</v>
      </c>
      <c r="BB17" s="73">
        <v>0.21484375</v>
      </c>
      <c r="BC17" s="73">
        <v>0.0</v>
      </c>
      <c r="BD17" s="73">
        <v>0.0</v>
      </c>
      <c r="BE17" s="73">
        <v>0.0</v>
      </c>
      <c r="BF17" s="73">
        <v>0.0</v>
      </c>
      <c r="BG17" s="73">
        <v>0.0</v>
      </c>
      <c r="BH17" s="73">
        <v>0.0</v>
      </c>
      <c r="BI17" s="73">
        <v>0.0</v>
      </c>
      <c r="BJ17" s="73">
        <v>0.015625</v>
      </c>
      <c r="BK17" s="73">
        <v>0.9453125</v>
      </c>
      <c r="BL17" s="73">
        <v>0.984375</v>
      </c>
      <c r="BM17" s="73">
        <v>0.98828125</v>
      </c>
      <c r="BN17" s="73">
        <v>0.984375</v>
      </c>
      <c r="BO17" s="73">
        <v>0.98828125</v>
      </c>
      <c r="BP17" s="73">
        <v>0.65625</v>
      </c>
      <c r="BQ17" s="73">
        <v>0.0</v>
      </c>
      <c r="BR17" s="73">
        <v>0.0</v>
      </c>
      <c r="BS17" s="73">
        <v>0.0</v>
      </c>
      <c r="BT17" s="73">
        <v>0.0</v>
      </c>
      <c r="BU17" s="73">
        <v>0.0</v>
      </c>
      <c r="BV17" s="73">
        <v>0.0</v>
      </c>
      <c r="BW17" s="73">
        <v>0.0</v>
      </c>
      <c r="BX17" s="73">
        <v>0.98828125</v>
      </c>
      <c r="BY17" s="73">
        <v>0.984375</v>
      </c>
      <c r="BZ17" s="73">
        <v>0.71484375</v>
      </c>
      <c r="CA17" s="73">
        <v>0.0</v>
      </c>
      <c r="CB17" s="73">
        <v>0.984375</v>
      </c>
      <c r="CC17" s="73">
        <v>0.984375</v>
      </c>
      <c r="CD17" s="73">
        <v>0.08203125</v>
      </c>
      <c r="CE17" s="73">
        <v>0.0</v>
      </c>
      <c r="CF17" s="73">
        <v>0.0</v>
      </c>
      <c r="CG17" s="73">
        <v>0.0</v>
      </c>
      <c r="CH17" s="73">
        <v>0.0</v>
      </c>
      <c r="CI17" s="73">
        <v>0.0</v>
      </c>
      <c r="CJ17" s="73">
        <v>0.0</v>
      </c>
      <c r="CK17" s="73">
        <v>0.90625</v>
      </c>
      <c r="CL17" s="73">
        <v>0.98828125</v>
      </c>
      <c r="CM17" s="73">
        <v>0.6875</v>
      </c>
      <c r="CN17" s="73">
        <v>0.140625</v>
      </c>
      <c r="CO17" s="73">
        <v>0.984375</v>
      </c>
      <c r="CP17" s="73">
        <v>0.98828125</v>
      </c>
      <c r="CQ17" s="73">
        <v>0.50390625</v>
      </c>
      <c r="CR17" s="73">
        <v>0.0</v>
      </c>
      <c r="CS17" s="73">
        <v>0.0</v>
      </c>
      <c r="CT17" s="73">
        <v>0.0</v>
      </c>
      <c r="CU17" s="73">
        <v>0.0</v>
      </c>
      <c r="CV17" s="73">
        <v>0.0</v>
      </c>
      <c r="CW17" s="73">
        <v>0.0</v>
      </c>
      <c r="CX17" s="73">
        <v>0.0</v>
      </c>
      <c r="CY17" s="73">
        <v>0.984375</v>
      </c>
      <c r="CZ17" s="73">
        <v>0.98828125</v>
      </c>
      <c r="DA17" s="73">
        <v>0.984375</v>
      </c>
      <c r="DB17" s="73">
        <v>0.984375</v>
      </c>
      <c r="DC17" s="73">
        <v>0.98828125</v>
      </c>
      <c r="DD17" s="73">
        <v>0.98046875</v>
      </c>
      <c r="DE17" s="73">
        <v>0.0</v>
      </c>
      <c r="DF17" s="73">
        <v>0.0</v>
      </c>
      <c r="DG17" s="73">
        <v>0.0</v>
      </c>
      <c r="DH17" s="73">
        <v>0.0</v>
      </c>
      <c r="DI17" s="73">
        <v>0.0</v>
      </c>
      <c r="DJ17" s="73">
        <v>0.0</v>
      </c>
      <c r="DK17" s="73">
        <v>0.0</v>
      </c>
      <c r="DL17" s="73">
        <v>0.0</v>
      </c>
      <c r="DM17" s="73">
        <v>0.21484375</v>
      </c>
      <c r="DN17" s="73">
        <v>0.98828125</v>
      </c>
      <c r="DO17" s="73">
        <v>0.84765625</v>
      </c>
      <c r="DP17" s="73">
        <v>0.2421875</v>
      </c>
      <c r="DQ17" s="73">
        <v>0.99609375</v>
      </c>
      <c r="DR17" s="73">
        <v>0.55859375</v>
      </c>
      <c r="DS17" s="73">
        <v>0.0</v>
      </c>
      <c r="DT17" s="73">
        <v>0.0</v>
      </c>
      <c r="DU17" s="73">
        <v>0.0</v>
      </c>
      <c r="DV17" s="73">
        <v>0.0</v>
      </c>
      <c r="DW17" s="73">
        <v>0.0</v>
      </c>
      <c r="DX17" s="73">
        <v>0.0</v>
      </c>
      <c r="DY17" s="73">
        <v>0.0</v>
      </c>
      <c r="DZ17" s="73">
        <v>0.0</v>
      </c>
      <c r="EA17" s="73">
        <v>0.0</v>
      </c>
      <c r="EB17" s="73">
        <v>0.0</v>
      </c>
      <c r="EC17" s="73">
        <v>0.0</v>
      </c>
      <c r="ED17" s="73">
        <v>0.27734375</v>
      </c>
      <c r="EE17" s="73">
        <v>0.98828125</v>
      </c>
      <c r="EF17" s="73">
        <v>0.08203125</v>
      </c>
      <c r="EG17" s="73">
        <v>0.0</v>
      </c>
      <c r="EH17" s="73">
        <v>0.0</v>
      </c>
      <c r="EI17" s="73">
        <v>0.0</v>
      </c>
      <c r="EJ17" s="73">
        <v>0.0</v>
      </c>
      <c r="EK17" s="73">
        <v>0.0</v>
      </c>
      <c r="EL17" s="73">
        <v>0.0</v>
      </c>
      <c r="EM17" s="73">
        <v>0.0</v>
      </c>
      <c r="EN17" s="73">
        <v>0.0</v>
      </c>
      <c r="EO17" s="73">
        <v>0.0</v>
      </c>
      <c r="EP17" s="73">
        <v>0.0</v>
      </c>
      <c r="EQ17" s="73">
        <v>0.0</v>
      </c>
      <c r="ER17" s="73">
        <v>0.4140625</v>
      </c>
      <c r="ES17" s="73">
        <v>0.98828125</v>
      </c>
      <c r="ET17" s="73">
        <v>0.08203125</v>
      </c>
      <c r="EU17" s="73">
        <v>0.0</v>
      </c>
      <c r="EV17" s="73">
        <v>0.0</v>
      </c>
      <c r="EW17" s="73">
        <v>0.0</v>
      </c>
      <c r="EX17" s="73">
        <v>0.0</v>
      </c>
      <c r="EY17" s="73">
        <v>0.0</v>
      </c>
      <c r="EZ17" s="73">
        <v>0.0</v>
      </c>
      <c r="FA17" s="73">
        <v>0.0</v>
      </c>
      <c r="FB17" s="73">
        <v>0.0</v>
      </c>
      <c r="FC17" s="73">
        <v>0.0</v>
      </c>
      <c r="FD17" s="73">
        <v>0.0</v>
      </c>
      <c r="FE17" s="73">
        <v>0.0</v>
      </c>
      <c r="FF17" s="73">
        <v>0.17578125</v>
      </c>
      <c r="FG17" s="73">
        <v>0.99609375</v>
      </c>
      <c r="FH17" s="73">
        <v>0.21875</v>
      </c>
      <c r="FI17" s="73">
        <v>0.0</v>
      </c>
      <c r="FJ17" s="73">
        <v>0.0</v>
      </c>
      <c r="FK17" s="73">
        <v>0.0</v>
      </c>
      <c r="FL17" s="73">
        <v>0.0</v>
      </c>
      <c r="FM17" s="73">
        <v>0.0</v>
      </c>
      <c r="FN17" s="73">
        <v>0.0</v>
      </c>
      <c r="FO17" s="73">
        <v>0.0</v>
      </c>
      <c r="FP17" s="73">
        <v>0.0</v>
      </c>
      <c r="FQ17" s="73">
        <v>0.0</v>
      </c>
      <c r="FR17" s="73">
        <v>0.0</v>
      </c>
      <c r="FS17" s="73">
        <v>0.0</v>
      </c>
      <c r="FT17" s="73">
        <v>0.0</v>
      </c>
      <c r="FU17" s="73">
        <v>0.984375</v>
      </c>
      <c r="FV17" s="73">
        <v>0.984375</v>
      </c>
      <c r="FW17" s="73">
        <v>0.04296875</v>
      </c>
      <c r="FX17" s="73">
        <v>0.0</v>
      </c>
      <c r="FY17" s="73">
        <v>0.0</v>
      </c>
      <c r="FZ17" s="73">
        <v>0.0</v>
      </c>
      <c r="GA17" s="73">
        <v>0.0</v>
      </c>
      <c r="GB17" s="73">
        <v>0.0</v>
      </c>
      <c r="GC17" s="73">
        <v>0.0</v>
      </c>
      <c r="GD17" s="73">
        <v>0.0</v>
      </c>
      <c r="GE17" s="73">
        <v>0.0</v>
      </c>
      <c r="GF17" s="73">
        <v>0.0</v>
      </c>
      <c r="GG17" s="73">
        <v>0.0</v>
      </c>
      <c r="GH17" s="73">
        <v>0.0</v>
      </c>
      <c r="GI17" s="73">
        <v>0.0546875</v>
      </c>
      <c r="GJ17" s="73">
        <v>0.984375</v>
      </c>
      <c r="GK17" s="73">
        <v>0.1640625</v>
      </c>
      <c r="GL17" s="73">
        <v>0.0</v>
      </c>
      <c r="GM17" s="73">
        <v>0.0</v>
      </c>
      <c r="GN17" s="73">
        <v>0.0</v>
      </c>
      <c r="GO17" s="73">
        <v>0.0</v>
      </c>
    </row>
    <row r="18">
      <c r="A18" s="73">
        <v>2.0</v>
      </c>
      <c r="B18" s="73">
        <v>0.0</v>
      </c>
      <c r="C18" s="73">
        <v>0.0</v>
      </c>
      <c r="D18" s="73">
        <v>0.0</v>
      </c>
      <c r="E18" s="73">
        <v>0.0</v>
      </c>
      <c r="F18" s="73">
        <v>0.0</v>
      </c>
      <c r="G18" s="73">
        <v>0.0</v>
      </c>
      <c r="H18" s="73">
        <v>0.0</v>
      </c>
      <c r="I18" s="73">
        <v>0.0</v>
      </c>
      <c r="J18" s="73">
        <v>0.0</v>
      </c>
      <c r="K18" s="73">
        <v>0.0</v>
      </c>
      <c r="L18" s="73">
        <v>0.0</v>
      </c>
      <c r="M18" s="73">
        <v>0.0</v>
      </c>
      <c r="N18" s="73">
        <v>0.0</v>
      </c>
      <c r="O18" s="73">
        <v>0.0</v>
      </c>
      <c r="P18" s="73">
        <v>0.0</v>
      </c>
      <c r="Q18" s="73">
        <v>0.0</v>
      </c>
      <c r="R18" s="73">
        <v>0.0</v>
      </c>
      <c r="S18" s="73">
        <v>0.0</v>
      </c>
      <c r="T18" s="73">
        <v>0.0</v>
      </c>
      <c r="U18" s="73">
        <v>0.0</v>
      </c>
      <c r="V18" s="73">
        <v>0.0</v>
      </c>
      <c r="W18" s="73">
        <v>0.0</v>
      </c>
      <c r="X18" s="73">
        <v>0.0</v>
      </c>
      <c r="Y18" s="73">
        <v>0.0</v>
      </c>
      <c r="Z18" s="73">
        <v>0.0</v>
      </c>
      <c r="AA18" s="73">
        <v>0.0</v>
      </c>
      <c r="AB18" s="73">
        <v>0.0</v>
      </c>
      <c r="AC18" s="73">
        <v>0.0</v>
      </c>
      <c r="AD18" s="73">
        <v>0.0</v>
      </c>
      <c r="AE18" s="73">
        <v>0.0</v>
      </c>
      <c r="AF18" s="73">
        <v>0.0</v>
      </c>
      <c r="AG18" s="73">
        <v>0.0</v>
      </c>
      <c r="AH18" s="73">
        <v>0.0</v>
      </c>
      <c r="AI18" s="73">
        <v>0.0</v>
      </c>
      <c r="AJ18" s="73">
        <v>0.0</v>
      </c>
      <c r="AK18" s="73">
        <v>0.05078125</v>
      </c>
      <c r="AL18" s="73">
        <v>0.390625</v>
      </c>
      <c r="AM18" s="73">
        <v>0.4765625</v>
      </c>
      <c r="AN18" s="73">
        <v>0.0</v>
      </c>
      <c r="AO18" s="73">
        <v>0.0</v>
      </c>
      <c r="AP18" s="73">
        <v>0.0</v>
      </c>
      <c r="AQ18" s="73">
        <v>0.0</v>
      </c>
      <c r="AR18" s="73">
        <v>0.0</v>
      </c>
      <c r="AS18" s="73">
        <v>0.0</v>
      </c>
      <c r="AT18" s="73">
        <v>0.0</v>
      </c>
      <c r="AU18" s="73">
        <v>0.0</v>
      </c>
      <c r="AV18" s="73">
        <v>0.0</v>
      </c>
      <c r="AW18" s="73">
        <v>0.15625</v>
      </c>
      <c r="AX18" s="73">
        <v>0.953125</v>
      </c>
      <c r="AY18" s="73">
        <v>0.98828125</v>
      </c>
      <c r="AZ18" s="73">
        <v>0.984375</v>
      </c>
      <c r="BA18" s="73">
        <v>0.984375</v>
      </c>
      <c r="BB18" s="73">
        <v>0.15625</v>
      </c>
      <c r="BC18" s="73">
        <v>0.0</v>
      </c>
      <c r="BD18" s="73">
        <v>0.0</v>
      </c>
      <c r="BE18" s="73">
        <v>0.0</v>
      </c>
      <c r="BF18" s="73">
        <v>0.0</v>
      </c>
      <c r="BG18" s="73">
        <v>0.0</v>
      </c>
      <c r="BH18" s="73">
        <v>0.0</v>
      </c>
      <c r="BI18" s="73">
        <v>0.0</v>
      </c>
      <c r="BJ18" s="73">
        <v>0.375</v>
      </c>
      <c r="BK18" s="73">
        <v>0.984375</v>
      </c>
      <c r="BL18" s="73">
        <v>0.984375</v>
      </c>
      <c r="BM18" s="73">
        <v>0.984375</v>
      </c>
      <c r="BN18" s="73">
        <v>0.14453125</v>
      </c>
      <c r="BO18" s="73">
        <v>0.984375</v>
      </c>
      <c r="BP18" s="73">
        <v>0.234375</v>
      </c>
      <c r="BQ18" s="73">
        <v>0.0</v>
      </c>
      <c r="BR18" s="73">
        <v>0.0</v>
      </c>
      <c r="BS18" s="73">
        <v>0.0</v>
      </c>
      <c r="BT18" s="73">
        <v>0.0</v>
      </c>
      <c r="BU18" s="73">
        <v>0.0</v>
      </c>
      <c r="BV18" s="73">
        <v>0.0</v>
      </c>
      <c r="BW18" s="73">
        <v>0.0</v>
      </c>
      <c r="BX18" s="73">
        <v>0.70703125</v>
      </c>
      <c r="BY18" s="73">
        <v>0.984375</v>
      </c>
      <c r="BZ18" s="73">
        <v>0.859375</v>
      </c>
      <c r="CA18" s="73">
        <v>0.1171875</v>
      </c>
      <c r="CB18" s="73">
        <v>0.390625</v>
      </c>
      <c r="CC18" s="73">
        <v>0.984375</v>
      </c>
      <c r="CD18" s="73">
        <v>0.234375</v>
      </c>
      <c r="CE18" s="73">
        <v>0.0</v>
      </c>
      <c r="CF18" s="73">
        <v>0.0</v>
      </c>
      <c r="CG18" s="73">
        <v>0.0</v>
      </c>
      <c r="CH18" s="73">
        <v>0.0</v>
      </c>
      <c r="CI18" s="73">
        <v>0.0</v>
      </c>
      <c r="CJ18" s="73">
        <v>0.0</v>
      </c>
      <c r="CK18" s="73">
        <v>0.0</v>
      </c>
      <c r="CL18" s="73">
        <v>0.0</v>
      </c>
      <c r="CM18" s="73">
        <v>0.0</v>
      </c>
      <c r="CN18" s="73">
        <v>0.4296875</v>
      </c>
      <c r="CO18" s="73">
        <v>0.4765625</v>
      </c>
      <c r="CP18" s="73">
        <v>0.7890625</v>
      </c>
      <c r="CQ18" s="73">
        <v>0.984375</v>
      </c>
      <c r="CR18" s="73">
        <v>0.234375</v>
      </c>
      <c r="CS18" s="73">
        <v>0.0</v>
      </c>
      <c r="CT18" s="73">
        <v>0.0</v>
      </c>
      <c r="CU18" s="73">
        <v>0.0</v>
      </c>
      <c r="CV18" s="73">
        <v>0.0</v>
      </c>
      <c r="CW18" s="73">
        <v>0.0</v>
      </c>
      <c r="CX18" s="73">
        <v>0.0</v>
      </c>
      <c r="CY18" s="73">
        <v>0.0</v>
      </c>
      <c r="CZ18" s="73">
        <v>0.2109375</v>
      </c>
      <c r="DA18" s="73">
        <v>0.984375</v>
      </c>
      <c r="DB18" s="73">
        <v>0.98828125</v>
      </c>
      <c r="DC18" s="73">
        <v>0.99609375</v>
      </c>
      <c r="DD18" s="73">
        <v>0.98828125</v>
      </c>
      <c r="DE18" s="73">
        <v>0.90234375</v>
      </c>
      <c r="DF18" s="73">
        <v>0.0234375</v>
      </c>
      <c r="DG18" s="73">
        <v>0.0</v>
      </c>
      <c r="DH18" s="73">
        <v>0.0</v>
      </c>
      <c r="DI18" s="73">
        <v>0.0</v>
      </c>
      <c r="DJ18" s="73">
        <v>0.0</v>
      </c>
      <c r="DK18" s="73">
        <v>0.0</v>
      </c>
      <c r="DL18" s="73">
        <v>0.0</v>
      </c>
      <c r="DM18" s="73">
        <v>0.52734375</v>
      </c>
      <c r="DN18" s="73">
        <v>0.984375</v>
      </c>
      <c r="DO18" s="73">
        <v>0.984375</v>
      </c>
      <c r="DP18" s="73">
        <v>0.23046875</v>
      </c>
      <c r="DQ18" s="73">
        <v>0.98828125</v>
      </c>
      <c r="DR18" s="73">
        <v>0.984375</v>
      </c>
      <c r="DS18" s="73">
        <v>0.984375</v>
      </c>
      <c r="DT18" s="73">
        <v>0.984375</v>
      </c>
      <c r="DU18" s="73">
        <v>0.2578125</v>
      </c>
      <c r="DV18" s="73">
        <v>0.19140625</v>
      </c>
      <c r="DW18" s="73">
        <v>0.0</v>
      </c>
      <c r="DX18" s="73">
        <v>0.0</v>
      </c>
      <c r="DY18" s="73">
        <v>0.0</v>
      </c>
      <c r="DZ18" s="73">
        <v>0.41015625</v>
      </c>
      <c r="EA18" s="73">
        <v>0.984375</v>
      </c>
      <c r="EB18" s="73">
        <v>0.94140625</v>
      </c>
      <c r="EC18" s="73">
        <v>0.6640625</v>
      </c>
      <c r="ED18" s="73">
        <v>0.984375</v>
      </c>
      <c r="EE18" s="73">
        <v>0.984375</v>
      </c>
      <c r="EF18" s="73">
        <v>0.25390625</v>
      </c>
      <c r="EG18" s="73">
        <v>0.28125</v>
      </c>
      <c r="EH18" s="73">
        <v>0.94140625</v>
      </c>
      <c r="EI18" s="73">
        <v>0.984375</v>
      </c>
      <c r="EJ18" s="73">
        <v>0.87109375</v>
      </c>
      <c r="EK18" s="73">
        <v>0.0</v>
      </c>
      <c r="EL18" s="73">
        <v>0.0</v>
      </c>
      <c r="EM18" s="73">
        <v>0.0</v>
      </c>
      <c r="EN18" s="73">
        <v>0.90234375</v>
      </c>
      <c r="EO18" s="73">
        <v>0.984375</v>
      </c>
      <c r="EP18" s="73">
        <v>0.984375</v>
      </c>
      <c r="EQ18" s="73">
        <v>0.984375</v>
      </c>
      <c r="ER18" s="73">
        <v>0.984375</v>
      </c>
      <c r="ES18" s="73">
        <v>0.01171875</v>
      </c>
      <c r="ET18" s="73">
        <v>0.0</v>
      </c>
      <c r="EU18" s="73">
        <v>0.0</v>
      </c>
      <c r="EV18" s="73">
        <v>0.0</v>
      </c>
      <c r="EW18" s="73">
        <v>0.0</v>
      </c>
      <c r="EX18" s="73">
        <v>0.0</v>
      </c>
      <c r="EY18" s="73">
        <v>0.0</v>
      </c>
      <c r="EZ18" s="73">
        <v>0.0</v>
      </c>
      <c r="FA18" s="73">
        <v>0.0</v>
      </c>
      <c r="FB18" s="73">
        <v>0.05078125</v>
      </c>
      <c r="FC18" s="73">
        <v>0.55859375</v>
      </c>
      <c r="FD18" s="73">
        <v>0.47265625</v>
      </c>
      <c r="FE18" s="73">
        <v>0.0234375</v>
      </c>
      <c r="FF18" s="73">
        <v>0.0</v>
      </c>
      <c r="FG18" s="73">
        <v>0.0</v>
      </c>
      <c r="FH18" s="73">
        <v>0.0</v>
      </c>
      <c r="FI18" s="73">
        <v>0.0</v>
      </c>
      <c r="FJ18" s="73">
        <v>0.0</v>
      </c>
      <c r="FK18" s="73">
        <v>0.0</v>
      </c>
      <c r="FL18" s="73">
        <v>0.0</v>
      </c>
      <c r="FM18" s="73">
        <v>0.0</v>
      </c>
      <c r="FN18" s="73">
        <v>0.0</v>
      </c>
      <c r="FO18" s="73">
        <v>0.0</v>
      </c>
      <c r="FP18" s="73">
        <v>0.0</v>
      </c>
      <c r="FQ18" s="73">
        <v>0.0</v>
      </c>
      <c r="FR18" s="73">
        <v>0.0</v>
      </c>
      <c r="FS18" s="73">
        <v>0.0</v>
      </c>
      <c r="FT18" s="73">
        <v>0.0</v>
      </c>
      <c r="FU18" s="73">
        <v>0.0</v>
      </c>
      <c r="FV18" s="73">
        <v>0.0</v>
      </c>
      <c r="FW18" s="73">
        <v>0.0</v>
      </c>
      <c r="FX18" s="73">
        <v>0.0</v>
      </c>
      <c r="FY18" s="73">
        <v>0.0</v>
      </c>
      <c r="FZ18" s="73">
        <v>0.0</v>
      </c>
      <c r="GA18" s="73">
        <v>0.0</v>
      </c>
      <c r="GB18" s="73">
        <v>0.0</v>
      </c>
      <c r="GC18" s="73">
        <v>0.0</v>
      </c>
      <c r="GD18" s="73">
        <v>0.0</v>
      </c>
      <c r="GE18" s="73">
        <v>0.0</v>
      </c>
      <c r="GF18" s="73">
        <v>0.0</v>
      </c>
      <c r="GG18" s="73">
        <v>0.0</v>
      </c>
      <c r="GH18" s="73">
        <v>0.0</v>
      </c>
      <c r="GI18" s="73">
        <v>0.0</v>
      </c>
      <c r="GJ18" s="73">
        <v>0.0</v>
      </c>
      <c r="GK18" s="73">
        <v>0.0</v>
      </c>
      <c r="GL18" s="73">
        <v>0.0</v>
      </c>
      <c r="GM18" s="73">
        <v>0.0</v>
      </c>
      <c r="GN18" s="73">
        <v>0.0</v>
      </c>
      <c r="GO18" s="73">
        <v>0.0</v>
      </c>
    </row>
    <row r="19">
      <c r="A19" s="73">
        <v>1.0</v>
      </c>
      <c r="B19" s="73">
        <v>0.0</v>
      </c>
      <c r="C19" s="73">
        <v>0.0</v>
      </c>
      <c r="D19" s="73">
        <v>0.0</v>
      </c>
      <c r="E19" s="73">
        <v>0.0</v>
      </c>
      <c r="F19" s="73">
        <v>0.0</v>
      </c>
      <c r="G19" s="73">
        <v>0.0</v>
      </c>
      <c r="H19" s="73">
        <v>0.0</v>
      </c>
      <c r="I19" s="73">
        <v>0.0</v>
      </c>
      <c r="J19" s="73">
        <v>0.0</v>
      </c>
      <c r="K19" s="73">
        <v>0.0</v>
      </c>
      <c r="L19" s="73">
        <v>0.0</v>
      </c>
      <c r="M19" s="73">
        <v>0.0</v>
      </c>
      <c r="N19" s="73">
        <v>0.0</v>
      </c>
      <c r="O19" s="73">
        <v>0.0</v>
      </c>
      <c r="P19" s="73">
        <v>0.0</v>
      </c>
      <c r="Q19" s="73">
        <v>0.0</v>
      </c>
      <c r="R19" s="73">
        <v>0.0</v>
      </c>
      <c r="S19" s="73">
        <v>0.0</v>
      </c>
      <c r="T19" s="73">
        <v>0.0</v>
      </c>
      <c r="U19" s="73">
        <v>0.0</v>
      </c>
      <c r="V19" s="73">
        <v>0.0</v>
      </c>
      <c r="W19" s="73">
        <v>0.0</v>
      </c>
      <c r="X19" s="73">
        <v>0.0</v>
      </c>
      <c r="Y19" s="73">
        <v>0.0</v>
      </c>
      <c r="Z19" s="73">
        <v>0.0</v>
      </c>
      <c r="AA19" s="73">
        <v>0.0</v>
      </c>
      <c r="AB19" s="73">
        <v>0.0</v>
      </c>
      <c r="AC19" s="73">
        <v>0.0</v>
      </c>
      <c r="AD19" s="73">
        <v>0.0</v>
      </c>
      <c r="AE19" s="73">
        <v>0.0</v>
      </c>
      <c r="AF19" s="73">
        <v>0.0</v>
      </c>
      <c r="AG19" s="73">
        <v>0.0</v>
      </c>
      <c r="AH19" s="73">
        <v>0.0</v>
      </c>
      <c r="AI19" s="73">
        <v>0.125</v>
      </c>
      <c r="AJ19" s="73">
        <v>0.99609375</v>
      </c>
      <c r="AK19" s="73">
        <v>0.984375</v>
      </c>
      <c r="AL19" s="73">
        <v>0.0</v>
      </c>
      <c r="AM19" s="73">
        <v>0.0</v>
      </c>
      <c r="AN19" s="73">
        <v>0.0</v>
      </c>
      <c r="AO19" s="73">
        <v>0.0</v>
      </c>
      <c r="AP19" s="73">
        <v>0.0</v>
      </c>
      <c r="AQ19" s="73">
        <v>0.0</v>
      </c>
      <c r="AR19" s="73">
        <v>0.0</v>
      </c>
      <c r="AS19" s="73">
        <v>0.0</v>
      </c>
      <c r="AT19" s="73">
        <v>0.0</v>
      </c>
      <c r="AU19" s="73">
        <v>0.0</v>
      </c>
      <c r="AV19" s="73">
        <v>0.0</v>
      </c>
      <c r="AW19" s="73">
        <v>0.04296875</v>
      </c>
      <c r="AX19" s="73">
        <v>0.98828125</v>
      </c>
      <c r="AY19" s="73">
        <v>0.984375</v>
      </c>
      <c r="AZ19" s="73">
        <v>0.0</v>
      </c>
      <c r="BA19" s="73">
        <v>0.0</v>
      </c>
      <c r="BB19" s="73">
        <v>0.0</v>
      </c>
      <c r="BC19" s="73">
        <v>0.0</v>
      </c>
      <c r="BD19" s="73">
        <v>0.0</v>
      </c>
      <c r="BE19" s="73">
        <v>0.0</v>
      </c>
      <c r="BF19" s="73">
        <v>0.0</v>
      </c>
      <c r="BG19" s="73">
        <v>0.0</v>
      </c>
      <c r="BH19" s="73">
        <v>0.0</v>
      </c>
      <c r="BI19" s="73">
        <v>0.0</v>
      </c>
      <c r="BJ19" s="73">
        <v>0.0</v>
      </c>
      <c r="BK19" s="73">
        <v>0.1015625</v>
      </c>
      <c r="BL19" s="73">
        <v>0.98828125</v>
      </c>
      <c r="BM19" s="73">
        <v>0.984375</v>
      </c>
      <c r="BN19" s="73">
        <v>0.12109375</v>
      </c>
      <c r="BO19" s="73">
        <v>0.0</v>
      </c>
      <c r="BP19" s="73">
        <v>0.0</v>
      </c>
      <c r="BQ19" s="73">
        <v>0.0</v>
      </c>
      <c r="BR19" s="73">
        <v>0.0</v>
      </c>
      <c r="BS19" s="73">
        <v>0.0</v>
      </c>
      <c r="BT19" s="73">
        <v>0.0</v>
      </c>
      <c r="BU19" s="73">
        <v>0.0</v>
      </c>
      <c r="BV19" s="73">
        <v>0.0</v>
      </c>
      <c r="BW19" s="73">
        <v>0.0</v>
      </c>
      <c r="BX19" s="73">
        <v>0.0</v>
      </c>
      <c r="BY19" s="73">
        <v>0.0</v>
      </c>
      <c r="BZ19" s="73">
        <v>0.98828125</v>
      </c>
      <c r="CA19" s="73">
        <v>0.984375</v>
      </c>
      <c r="CB19" s="73">
        <v>0.421875</v>
      </c>
      <c r="CC19" s="73">
        <v>0.0</v>
      </c>
      <c r="CD19" s="73">
        <v>0.0</v>
      </c>
      <c r="CE19" s="73">
        <v>0.0</v>
      </c>
      <c r="CF19" s="73">
        <v>0.0</v>
      </c>
      <c r="CG19" s="73">
        <v>0.0</v>
      </c>
      <c r="CH19" s="73">
        <v>0.0</v>
      </c>
      <c r="CI19" s="73">
        <v>0.0</v>
      </c>
      <c r="CJ19" s="73">
        <v>0.0</v>
      </c>
      <c r="CK19" s="73">
        <v>0.0</v>
      </c>
      <c r="CL19" s="73">
        <v>0.0</v>
      </c>
      <c r="CM19" s="73">
        <v>0.0</v>
      </c>
      <c r="CN19" s="73">
        <v>0.99609375</v>
      </c>
      <c r="CO19" s="73">
        <v>0.98828125</v>
      </c>
      <c r="CP19" s="73">
        <v>0.421875</v>
      </c>
      <c r="CQ19" s="73">
        <v>0.0</v>
      </c>
      <c r="CR19" s="73">
        <v>0.0</v>
      </c>
      <c r="CS19" s="73">
        <v>0.0</v>
      </c>
      <c r="CT19" s="73">
        <v>0.0</v>
      </c>
      <c r="CU19" s="73">
        <v>0.0</v>
      </c>
      <c r="CV19" s="73">
        <v>0.0</v>
      </c>
      <c r="CW19" s="73">
        <v>0.0</v>
      </c>
      <c r="CX19" s="73">
        <v>0.0</v>
      </c>
      <c r="CY19" s="73">
        <v>0.0</v>
      </c>
      <c r="CZ19" s="73">
        <v>0.0</v>
      </c>
      <c r="DA19" s="73">
        <v>0.0</v>
      </c>
      <c r="DB19" s="73">
        <v>0.98828125</v>
      </c>
      <c r="DC19" s="73">
        <v>0.984375</v>
      </c>
      <c r="DD19" s="73">
        <v>0.421875</v>
      </c>
      <c r="DE19" s="73">
        <v>0.0</v>
      </c>
      <c r="DF19" s="73">
        <v>0.0</v>
      </c>
      <c r="DG19" s="73">
        <v>0.0</v>
      </c>
      <c r="DH19" s="73">
        <v>0.0</v>
      </c>
      <c r="DI19" s="73">
        <v>0.0</v>
      </c>
      <c r="DJ19" s="73">
        <v>0.0</v>
      </c>
      <c r="DK19" s="73">
        <v>0.0</v>
      </c>
      <c r="DL19" s="73">
        <v>0.0</v>
      </c>
      <c r="DM19" s="73">
        <v>0.0</v>
      </c>
      <c r="DN19" s="73">
        <v>0.0</v>
      </c>
      <c r="DO19" s="73">
        <v>0.0</v>
      </c>
      <c r="DP19" s="73">
        <v>0.99609375</v>
      </c>
      <c r="DQ19" s="73">
        <v>0.98828125</v>
      </c>
      <c r="DR19" s="73">
        <v>0.984375</v>
      </c>
      <c r="DS19" s="73">
        <v>0.0</v>
      </c>
      <c r="DT19" s="73">
        <v>0.0</v>
      </c>
      <c r="DU19" s="73">
        <v>0.0</v>
      </c>
      <c r="DV19" s="73">
        <v>0.0</v>
      </c>
      <c r="DW19" s="73">
        <v>0.0</v>
      </c>
      <c r="DX19" s="73">
        <v>0.0</v>
      </c>
      <c r="DY19" s="73">
        <v>0.0</v>
      </c>
      <c r="DZ19" s="73">
        <v>0.0</v>
      </c>
      <c r="EA19" s="73">
        <v>0.0</v>
      </c>
      <c r="EB19" s="73">
        <v>0.0</v>
      </c>
      <c r="EC19" s="73">
        <v>0.0</v>
      </c>
      <c r="ED19" s="73">
        <v>0.58203125</v>
      </c>
      <c r="EE19" s="73">
        <v>0.984375</v>
      </c>
      <c r="EF19" s="73">
        <v>0.984375</v>
      </c>
      <c r="EG19" s="73">
        <v>0.0</v>
      </c>
      <c r="EH19" s="73">
        <v>0.0</v>
      </c>
      <c r="EI19" s="73">
        <v>0.0</v>
      </c>
      <c r="EJ19" s="73">
        <v>0.0</v>
      </c>
      <c r="EK19" s="73">
        <v>0.0</v>
      </c>
      <c r="EL19" s="73">
        <v>0.0</v>
      </c>
      <c r="EM19" s="73">
        <v>0.0</v>
      </c>
      <c r="EN19" s="73">
        <v>0.0</v>
      </c>
      <c r="EO19" s="73">
        <v>0.0</v>
      </c>
      <c r="EP19" s="73">
        <v>0.0</v>
      </c>
      <c r="EQ19" s="73">
        <v>0.0</v>
      </c>
      <c r="ER19" s="73">
        <v>0.0</v>
      </c>
      <c r="ES19" s="73">
        <v>0.98828125</v>
      </c>
      <c r="ET19" s="73">
        <v>0.99609375</v>
      </c>
      <c r="EU19" s="73">
        <v>0.13671875</v>
      </c>
      <c r="EV19" s="73">
        <v>0.0</v>
      </c>
      <c r="EW19" s="73">
        <v>0.0</v>
      </c>
      <c r="EX19" s="73">
        <v>0.0</v>
      </c>
      <c r="EY19" s="73">
        <v>0.0</v>
      </c>
      <c r="EZ19" s="73">
        <v>0.0</v>
      </c>
      <c r="FA19" s="73">
        <v>0.0</v>
      </c>
      <c r="FB19" s="73">
        <v>0.0</v>
      </c>
      <c r="FC19" s="73">
        <v>0.0</v>
      </c>
      <c r="FD19" s="73">
        <v>0.0</v>
      </c>
      <c r="FE19" s="73">
        <v>0.0</v>
      </c>
      <c r="FF19" s="73">
        <v>0.0</v>
      </c>
      <c r="FG19" s="73">
        <v>0.984375</v>
      </c>
      <c r="FH19" s="73">
        <v>0.98828125</v>
      </c>
      <c r="FI19" s="73">
        <v>0.13671875</v>
      </c>
      <c r="FJ19" s="73">
        <v>0.0</v>
      </c>
      <c r="FK19" s="73">
        <v>0.0</v>
      </c>
      <c r="FL19" s="73">
        <v>0.0</v>
      </c>
      <c r="FM19" s="73">
        <v>0.0</v>
      </c>
      <c r="FN19" s="73">
        <v>0.0</v>
      </c>
      <c r="FO19" s="73">
        <v>0.0</v>
      </c>
      <c r="FP19" s="73">
        <v>0.0</v>
      </c>
      <c r="FQ19" s="73">
        <v>0.0</v>
      </c>
      <c r="FR19" s="73">
        <v>0.0</v>
      </c>
      <c r="FS19" s="73">
        <v>0.0</v>
      </c>
      <c r="FT19" s="73">
        <v>0.0</v>
      </c>
      <c r="FU19" s="73">
        <v>0.0</v>
      </c>
      <c r="FV19" s="73">
        <v>0.0</v>
      </c>
      <c r="FW19" s="73">
        <v>0.0</v>
      </c>
      <c r="FX19" s="73">
        <v>0.0</v>
      </c>
      <c r="FY19" s="73">
        <v>0.0</v>
      </c>
      <c r="FZ19" s="73">
        <v>0.0</v>
      </c>
      <c r="GA19" s="73">
        <v>0.0</v>
      </c>
      <c r="GB19" s="73">
        <v>0.0</v>
      </c>
      <c r="GC19" s="73">
        <v>0.0</v>
      </c>
      <c r="GD19" s="73">
        <v>0.0</v>
      </c>
      <c r="GE19" s="73">
        <v>0.0</v>
      </c>
      <c r="GF19" s="73">
        <v>0.0</v>
      </c>
      <c r="GG19" s="73">
        <v>0.0</v>
      </c>
      <c r="GH19" s="73">
        <v>0.0</v>
      </c>
      <c r="GI19" s="73">
        <v>0.0</v>
      </c>
      <c r="GJ19" s="73">
        <v>0.0</v>
      </c>
      <c r="GK19" s="73">
        <v>0.0</v>
      </c>
      <c r="GL19" s="73">
        <v>0.0</v>
      </c>
      <c r="GM19" s="73">
        <v>0.0</v>
      </c>
      <c r="GN19" s="73">
        <v>0.0</v>
      </c>
      <c r="GO19" s="73">
        <v>0.0</v>
      </c>
    </row>
    <row r="20">
      <c r="A20" s="73">
        <v>3.0</v>
      </c>
      <c r="B20" s="74">
        <v>0.0</v>
      </c>
      <c r="C20" s="73">
        <v>0.0</v>
      </c>
      <c r="D20" s="73">
        <v>0.0</v>
      </c>
      <c r="E20" s="73">
        <v>0.0</v>
      </c>
      <c r="F20" s="73">
        <v>0.0</v>
      </c>
      <c r="G20" s="73">
        <v>0.0</v>
      </c>
      <c r="H20" s="73">
        <v>0.0</v>
      </c>
      <c r="I20" s="73">
        <v>0.0</v>
      </c>
      <c r="J20" s="73">
        <v>0.0</v>
      </c>
      <c r="K20" s="73">
        <v>0.0</v>
      </c>
      <c r="L20" s="73">
        <v>0.0</v>
      </c>
      <c r="M20" s="73">
        <v>0.0</v>
      </c>
      <c r="N20" s="73">
        <v>0.0</v>
      </c>
      <c r="O20" s="73">
        <v>0.0</v>
      </c>
      <c r="P20" s="73">
        <v>0.0</v>
      </c>
      <c r="Q20" s="73">
        <v>0.0</v>
      </c>
      <c r="R20" s="73">
        <v>0.0</v>
      </c>
      <c r="S20" s="73">
        <v>0.0</v>
      </c>
      <c r="T20" s="73">
        <v>0.0</v>
      </c>
      <c r="U20" s="73">
        <v>0.0</v>
      </c>
      <c r="V20" s="73">
        <v>0.0</v>
      </c>
      <c r="W20" s="73">
        <v>0.0</v>
      </c>
      <c r="X20" s="73">
        <v>0.0</v>
      </c>
      <c r="Y20" s="73">
        <v>0.0</v>
      </c>
      <c r="Z20" s="73">
        <v>0.0</v>
      </c>
      <c r="AA20" s="73">
        <v>0.0</v>
      </c>
      <c r="AB20" s="73">
        <v>0.0</v>
      </c>
      <c r="AC20" s="73">
        <v>0.0</v>
      </c>
      <c r="AD20" s="73">
        <v>0.0</v>
      </c>
      <c r="AE20" s="73">
        <v>0.0</v>
      </c>
      <c r="AF20" s="73">
        <v>0.0</v>
      </c>
      <c r="AG20" s="73">
        <v>0.0</v>
      </c>
      <c r="AH20" s="73">
        <v>0.0</v>
      </c>
      <c r="AI20" s="73">
        <v>0.1484375</v>
      </c>
      <c r="AJ20" s="73">
        <v>0.41015625</v>
      </c>
      <c r="AK20" s="73">
        <v>0.99609375</v>
      </c>
      <c r="AL20" s="73">
        <v>0.98828125</v>
      </c>
      <c r="AM20" s="73">
        <v>0.98828125</v>
      </c>
      <c r="AN20" s="73">
        <v>0.6796875</v>
      </c>
      <c r="AO20" s="73">
        <v>0.0</v>
      </c>
      <c r="AP20" s="73">
        <v>0.0</v>
      </c>
      <c r="AQ20" s="73">
        <v>0.0</v>
      </c>
      <c r="AR20" s="73">
        <v>0.0</v>
      </c>
      <c r="AS20" s="73">
        <v>0.0</v>
      </c>
      <c r="AT20" s="73">
        <v>0.0</v>
      </c>
      <c r="AU20" s="73">
        <v>0.0</v>
      </c>
      <c r="AV20" s="73">
        <v>0.6953125</v>
      </c>
      <c r="AW20" s="73">
        <v>0.984375</v>
      </c>
      <c r="AX20" s="73">
        <v>0.984375</v>
      </c>
      <c r="AY20" s="73">
        <v>0.98828125</v>
      </c>
      <c r="AZ20" s="73">
        <v>0.984375</v>
      </c>
      <c r="BA20" s="73">
        <v>0.984375</v>
      </c>
      <c r="BB20" s="73">
        <v>0.984375</v>
      </c>
      <c r="BC20" s="73">
        <v>0.23046875</v>
      </c>
      <c r="BD20" s="73">
        <v>0.0</v>
      </c>
      <c r="BE20" s="73">
        <v>0.0</v>
      </c>
      <c r="BF20" s="73">
        <v>0.0</v>
      </c>
      <c r="BG20" s="73">
        <v>0.0</v>
      </c>
      <c r="BH20" s="73">
        <v>0.0</v>
      </c>
      <c r="BI20" s="73">
        <v>0.0</v>
      </c>
      <c r="BJ20" s="73">
        <v>0.42578125</v>
      </c>
      <c r="BK20" s="73">
        <v>0.984375</v>
      </c>
      <c r="BL20" s="73">
        <v>0.8984375</v>
      </c>
      <c r="BM20" s="73">
        <v>0.51953125</v>
      </c>
      <c r="BN20" s="73">
        <v>0.73828125</v>
      </c>
      <c r="BO20" s="73">
        <v>0.984375</v>
      </c>
      <c r="BP20" s="73">
        <v>0.984375</v>
      </c>
      <c r="BQ20" s="73">
        <v>0.23046875</v>
      </c>
      <c r="BR20" s="73">
        <v>0.0</v>
      </c>
      <c r="BS20" s="73">
        <v>0.0</v>
      </c>
      <c r="BT20" s="73">
        <v>0.0</v>
      </c>
      <c r="BU20" s="73">
        <v>0.0</v>
      </c>
      <c r="BV20" s="73">
        <v>0.0</v>
      </c>
      <c r="BW20" s="73">
        <v>0.0</v>
      </c>
      <c r="BX20" s="73">
        <v>0.0</v>
      </c>
      <c r="BY20" s="73">
        <v>0.0</v>
      </c>
      <c r="BZ20" s="73">
        <v>0.0</v>
      </c>
      <c r="CA20" s="73">
        <v>0.0</v>
      </c>
      <c r="CB20" s="73">
        <v>0.73828125</v>
      </c>
      <c r="CC20" s="73">
        <v>0.984375</v>
      </c>
      <c r="CD20" s="73">
        <v>0.984375</v>
      </c>
      <c r="CE20" s="73">
        <v>0.0</v>
      </c>
      <c r="CF20" s="73">
        <v>0.0</v>
      </c>
      <c r="CG20" s="73">
        <v>0.0</v>
      </c>
      <c r="CH20" s="73">
        <v>0.0</v>
      </c>
      <c r="CI20" s="73">
        <v>0.0</v>
      </c>
      <c r="CJ20" s="73">
        <v>0.0</v>
      </c>
      <c r="CK20" s="73">
        <v>0.0</v>
      </c>
      <c r="CL20" s="73">
        <v>0.125</v>
      </c>
      <c r="CM20" s="73">
        <v>0.75390625</v>
      </c>
      <c r="CN20" s="73">
        <v>0.75390625</v>
      </c>
      <c r="CO20" s="73">
        <v>0.98828125</v>
      </c>
      <c r="CP20" s="73">
        <v>0.984375</v>
      </c>
      <c r="CQ20" s="73">
        <v>0.984375</v>
      </c>
      <c r="CR20" s="73">
        <v>0.796875</v>
      </c>
      <c r="CS20" s="73">
        <v>0.0</v>
      </c>
      <c r="CT20" s="73">
        <v>0.0</v>
      </c>
      <c r="CU20" s="73">
        <v>0.0</v>
      </c>
      <c r="CV20" s="73">
        <v>0.0</v>
      </c>
      <c r="CW20" s="73">
        <v>0.0</v>
      </c>
      <c r="CX20" s="73">
        <v>0.0</v>
      </c>
      <c r="CY20" s="73">
        <v>0.0</v>
      </c>
      <c r="CZ20" s="73">
        <v>0.87109375</v>
      </c>
      <c r="DA20" s="73">
        <v>0.98828125</v>
      </c>
      <c r="DB20" s="73">
        <v>0.98828125</v>
      </c>
      <c r="DC20" s="73">
        <v>0.99609375</v>
      </c>
      <c r="DD20" s="73">
        <v>0.98828125</v>
      </c>
      <c r="DE20" s="73">
        <v>0.98828125</v>
      </c>
      <c r="DF20" s="73">
        <v>0.0</v>
      </c>
      <c r="DG20" s="73">
        <v>0.0</v>
      </c>
      <c r="DH20" s="73">
        <v>0.0</v>
      </c>
      <c r="DI20" s="73">
        <v>0.0</v>
      </c>
      <c r="DJ20" s="73">
        <v>0.0</v>
      </c>
      <c r="DK20" s="73">
        <v>0.0</v>
      </c>
      <c r="DL20" s="73">
        <v>0.0</v>
      </c>
      <c r="DM20" s="73">
        <v>0.0</v>
      </c>
      <c r="DN20" s="73">
        <v>0.12109375</v>
      </c>
      <c r="DO20" s="73">
        <v>0.48046875</v>
      </c>
      <c r="DP20" s="73">
        <v>0.171875</v>
      </c>
      <c r="DQ20" s="73">
        <v>0.171875</v>
      </c>
      <c r="DR20" s="73">
        <v>0.984375</v>
      </c>
      <c r="DS20" s="73">
        <v>0.984375</v>
      </c>
      <c r="DT20" s="73">
        <v>0.0</v>
      </c>
      <c r="DU20" s="73">
        <v>0.0</v>
      </c>
      <c r="DV20" s="73">
        <v>0.0</v>
      </c>
      <c r="DW20" s="73">
        <v>0.0</v>
      </c>
      <c r="DX20" s="73">
        <v>0.0</v>
      </c>
      <c r="DY20" s="73">
        <v>0.0</v>
      </c>
      <c r="DZ20" s="73">
        <v>0.0</v>
      </c>
      <c r="EA20" s="73">
        <v>0.29296875</v>
      </c>
      <c r="EB20" s="73">
        <v>0.03515625</v>
      </c>
      <c r="EC20" s="73">
        <v>0.0</v>
      </c>
      <c r="ED20" s="73">
        <v>0.0</v>
      </c>
      <c r="EE20" s="73">
        <v>0.3828125</v>
      </c>
      <c r="EF20" s="73">
        <v>0.984375</v>
      </c>
      <c r="EG20" s="73">
        <v>0.984375</v>
      </c>
      <c r="EH20" s="73">
        <v>0.0</v>
      </c>
      <c r="EI20" s="73">
        <v>0.0</v>
      </c>
      <c r="EJ20" s="73">
        <v>0.0</v>
      </c>
      <c r="EK20" s="73">
        <v>0.0</v>
      </c>
      <c r="EL20" s="73">
        <v>0.0</v>
      </c>
      <c r="EM20" s="73">
        <v>0.0</v>
      </c>
      <c r="EN20" s="73">
        <v>0.8125</v>
      </c>
      <c r="EO20" s="73">
        <v>0.984375</v>
      </c>
      <c r="EP20" s="73">
        <v>0.57421875</v>
      </c>
      <c r="EQ20" s="73">
        <v>0.5234375</v>
      </c>
      <c r="ER20" s="73">
        <v>0.79296875</v>
      </c>
      <c r="ES20" s="73">
        <v>0.98828125</v>
      </c>
      <c r="ET20" s="73">
        <v>0.984375</v>
      </c>
      <c r="EU20" s="73">
        <v>0.94921875</v>
      </c>
      <c r="EV20" s="73">
        <v>0.0</v>
      </c>
      <c r="EW20" s="73">
        <v>0.0</v>
      </c>
      <c r="EX20" s="73">
        <v>0.0</v>
      </c>
      <c r="EY20" s="73">
        <v>0.0</v>
      </c>
      <c r="EZ20" s="73">
        <v>0.0</v>
      </c>
      <c r="FA20" s="73">
        <v>0.0</v>
      </c>
      <c r="FB20" s="73">
        <v>0.8125</v>
      </c>
      <c r="FC20" s="73">
        <v>0.984375</v>
      </c>
      <c r="FD20" s="73">
        <v>0.984375</v>
      </c>
      <c r="FE20" s="73">
        <v>0.984375</v>
      </c>
      <c r="FF20" s="73">
        <v>0.984375</v>
      </c>
      <c r="FG20" s="73">
        <v>0.98828125</v>
      </c>
      <c r="FH20" s="73">
        <v>0.59765625</v>
      </c>
      <c r="FI20" s="73">
        <v>0.0</v>
      </c>
      <c r="FJ20" s="73">
        <v>0.0</v>
      </c>
      <c r="FK20" s="73">
        <v>0.0</v>
      </c>
      <c r="FL20" s="73">
        <v>0.0</v>
      </c>
      <c r="FM20" s="73">
        <v>0.0</v>
      </c>
      <c r="FN20" s="73">
        <v>0.0</v>
      </c>
      <c r="FO20" s="73">
        <v>0.0</v>
      </c>
      <c r="FP20" s="73">
        <v>0.0</v>
      </c>
      <c r="FQ20" s="73">
        <v>0.40234375</v>
      </c>
      <c r="FR20" s="73">
        <v>0.984375</v>
      </c>
      <c r="FS20" s="73">
        <v>0.671875</v>
      </c>
      <c r="FT20" s="73">
        <v>0.09375</v>
      </c>
      <c r="FU20" s="73">
        <v>0.0</v>
      </c>
      <c r="FV20" s="73">
        <v>0.0</v>
      </c>
      <c r="FW20" s="73">
        <v>0.0</v>
      </c>
      <c r="FX20" s="73">
        <v>0.0</v>
      </c>
      <c r="FY20" s="73">
        <v>0.0</v>
      </c>
      <c r="FZ20" s="73">
        <v>0.0</v>
      </c>
      <c r="GA20" s="73">
        <v>0.0</v>
      </c>
      <c r="GB20" s="73">
        <v>0.0</v>
      </c>
      <c r="GC20" s="73">
        <v>0.0</v>
      </c>
      <c r="GD20" s="73">
        <v>0.0</v>
      </c>
      <c r="GE20" s="73">
        <v>0.0</v>
      </c>
      <c r="GF20" s="73">
        <v>0.0</v>
      </c>
      <c r="GG20" s="73">
        <v>0.0</v>
      </c>
      <c r="GH20" s="73">
        <v>0.0</v>
      </c>
      <c r="GI20" s="73">
        <v>0.0</v>
      </c>
      <c r="GJ20" s="73">
        <v>0.0</v>
      </c>
      <c r="GK20" s="73">
        <v>0.0</v>
      </c>
      <c r="GL20" s="73">
        <v>0.0</v>
      </c>
      <c r="GM20" s="73">
        <v>0.0</v>
      </c>
      <c r="GN20" s="73">
        <v>0.0</v>
      </c>
      <c r="GO20" s="73">
        <v>0.0</v>
      </c>
    </row>
    <row r="21">
      <c r="A21" s="73">
        <v>1.0</v>
      </c>
      <c r="B21" s="74">
        <v>0.0</v>
      </c>
      <c r="C21" s="73">
        <v>0.0</v>
      </c>
      <c r="D21" s="73">
        <v>0.0</v>
      </c>
      <c r="E21" s="73">
        <v>0.0</v>
      </c>
      <c r="F21" s="73">
        <v>0.0</v>
      </c>
      <c r="G21" s="73">
        <v>0.0</v>
      </c>
      <c r="H21" s="73">
        <v>0.0</v>
      </c>
      <c r="I21" s="73">
        <v>0.0</v>
      </c>
      <c r="J21" s="73">
        <v>0.0</v>
      </c>
      <c r="K21" s="73">
        <v>0.0</v>
      </c>
      <c r="L21" s="73">
        <v>0.0</v>
      </c>
      <c r="M21" s="73">
        <v>0.0</v>
      </c>
      <c r="N21" s="73">
        <v>0.0</v>
      </c>
      <c r="O21" s="73">
        <v>0.0</v>
      </c>
      <c r="P21" s="73">
        <v>0.0</v>
      </c>
      <c r="Q21" s="73">
        <v>0.0</v>
      </c>
      <c r="R21" s="73">
        <v>0.0</v>
      </c>
      <c r="S21" s="73">
        <v>0.0</v>
      </c>
      <c r="T21" s="73">
        <v>0.0</v>
      </c>
      <c r="U21" s="73">
        <v>0.0</v>
      </c>
      <c r="V21" s="73">
        <v>0.0</v>
      </c>
      <c r="W21" s="73">
        <v>0.0</v>
      </c>
      <c r="X21" s="73">
        <v>0.0</v>
      </c>
      <c r="Y21" s="73">
        <v>0.0</v>
      </c>
      <c r="Z21" s="73">
        <v>0.0</v>
      </c>
      <c r="AA21" s="73">
        <v>0.0</v>
      </c>
      <c r="AB21" s="73">
        <v>0.0</v>
      </c>
      <c r="AC21" s="73">
        <v>0.0</v>
      </c>
      <c r="AD21" s="73">
        <v>0.0</v>
      </c>
      <c r="AE21" s="73">
        <v>0.0</v>
      </c>
      <c r="AF21" s="73">
        <v>0.0</v>
      </c>
      <c r="AG21" s="73">
        <v>0.0</v>
      </c>
      <c r="AH21" s="73">
        <v>0.0</v>
      </c>
      <c r="AI21" s="73">
        <v>0.0</v>
      </c>
      <c r="AJ21" s="73">
        <v>0.24609375</v>
      </c>
      <c r="AK21" s="73">
        <v>0.76953125</v>
      </c>
      <c r="AL21" s="73">
        <v>0.0</v>
      </c>
      <c r="AM21" s="73">
        <v>0.0</v>
      </c>
      <c r="AN21" s="73">
        <v>0.0</v>
      </c>
      <c r="AO21" s="73">
        <v>0.0</v>
      </c>
      <c r="AP21" s="73">
        <v>0.0</v>
      </c>
      <c r="AQ21" s="73">
        <v>0.0</v>
      </c>
      <c r="AR21" s="73">
        <v>0.0</v>
      </c>
      <c r="AS21" s="73">
        <v>0.0</v>
      </c>
      <c r="AT21" s="73">
        <v>0.0</v>
      </c>
      <c r="AU21" s="73">
        <v>0.0</v>
      </c>
      <c r="AV21" s="73">
        <v>0.0</v>
      </c>
      <c r="AW21" s="73">
        <v>0.0</v>
      </c>
      <c r="AX21" s="73">
        <v>0.9921875</v>
      </c>
      <c r="AY21" s="73">
        <v>0.9921875</v>
      </c>
      <c r="AZ21" s="73">
        <v>0.0</v>
      </c>
      <c r="BA21" s="73">
        <v>0.0</v>
      </c>
      <c r="BB21" s="73">
        <v>0.0</v>
      </c>
      <c r="BC21" s="73">
        <v>0.0</v>
      </c>
      <c r="BD21" s="73">
        <v>0.0</v>
      </c>
      <c r="BE21" s="73">
        <v>0.0</v>
      </c>
      <c r="BF21" s="73">
        <v>0.0</v>
      </c>
      <c r="BG21" s="73">
        <v>0.0</v>
      </c>
      <c r="BH21" s="73">
        <v>0.0</v>
      </c>
      <c r="BI21" s="73">
        <v>0.0</v>
      </c>
      <c r="BJ21" s="73">
        <v>0.0</v>
      </c>
      <c r="BK21" s="73">
        <v>0.0</v>
      </c>
      <c r="BL21" s="73">
        <v>0.9921875</v>
      </c>
      <c r="BM21" s="73">
        <v>0.99609375</v>
      </c>
      <c r="BN21" s="73">
        <v>0.0</v>
      </c>
      <c r="BO21" s="73">
        <v>0.0</v>
      </c>
      <c r="BP21" s="73">
        <v>0.0</v>
      </c>
      <c r="BQ21" s="73">
        <v>0.0</v>
      </c>
      <c r="BR21" s="73">
        <v>0.0</v>
      </c>
      <c r="BS21" s="73">
        <v>0.0</v>
      </c>
      <c r="BT21" s="73">
        <v>0.0</v>
      </c>
      <c r="BU21" s="73">
        <v>0.0</v>
      </c>
      <c r="BV21" s="73">
        <v>0.0</v>
      </c>
      <c r="BW21" s="73">
        <v>0.0</v>
      </c>
      <c r="BX21" s="73">
        <v>0.0</v>
      </c>
      <c r="BY21" s="73">
        <v>0.0</v>
      </c>
      <c r="BZ21" s="73">
        <v>0.9921875</v>
      </c>
      <c r="CA21" s="73">
        <v>0.9921875</v>
      </c>
      <c r="CB21" s="73">
        <v>0.0</v>
      </c>
      <c r="CC21" s="73">
        <v>0.0</v>
      </c>
      <c r="CD21" s="73">
        <v>0.0</v>
      </c>
      <c r="CE21" s="73">
        <v>0.0</v>
      </c>
      <c r="CF21" s="73">
        <v>0.0</v>
      </c>
      <c r="CG21" s="73">
        <v>0.0</v>
      </c>
      <c r="CH21" s="73">
        <v>0.0</v>
      </c>
      <c r="CI21" s="73">
        <v>0.0</v>
      </c>
      <c r="CJ21" s="73">
        <v>0.0</v>
      </c>
      <c r="CK21" s="73">
        <v>0.0</v>
      </c>
      <c r="CL21" s="73">
        <v>0.0</v>
      </c>
      <c r="CM21" s="73">
        <v>0.0</v>
      </c>
      <c r="CN21" s="73">
        <v>0.6953125</v>
      </c>
      <c r="CO21" s="73">
        <v>0.9921875</v>
      </c>
      <c r="CP21" s="73">
        <v>0.0</v>
      </c>
      <c r="CQ21" s="73">
        <v>0.0</v>
      </c>
      <c r="CR21" s="73">
        <v>0.0</v>
      </c>
      <c r="CS21" s="73">
        <v>0.0</v>
      </c>
      <c r="CT21" s="73">
        <v>0.0</v>
      </c>
      <c r="CU21" s="73">
        <v>0.0</v>
      </c>
      <c r="CV21" s="73">
        <v>0.0</v>
      </c>
      <c r="CW21" s="73">
        <v>0.0</v>
      </c>
      <c r="CX21" s="73">
        <v>0.0</v>
      </c>
      <c r="CY21" s="73">
        <v>0.0</v>
      </c>
      <c r="CZ21" s="73">
        <v>0.0</v>
      </c>
      <c r="DA21" s="73">
        <v>0.0</v>
      </c>
      <c r="DB21" s="73">
        <v>0.6953125</v>
      </c>
      <c r="DC21" s="73">
        <v>0.9921875</v>
      </c>
      <c r="DD21" s="73">
        <v>0.0</v>
      </c>
      <c r="DE21" s="73">
        <v>0.0</v>
      </c>
      <c r="DF21" s="73">
        <v>0.0</v>
      </c>
      <c r="DG21" s="73">
        <v>0.0</v>
      </c>
      <c r="DH21" s="73">
        <v>0.0</v>
      </c>
      <c r="DI21" s="73">
        <v>0.0</v>
      </c>
      <c r="DJ21" s="73">
        <v>0.0</v>
      </c>
      <c r="DK21" s="73">
        <v>0.0</v>
      </c>
      <c r="DL21" s="73">
        <v>0.0</v>
      </c>
      <c r="DM21" s="73">
        <v>0.0</v>
      </c>
      <c r="DN21" s="73">
        <v>0.0</v>
      </c>
      <c r="DO21" s="73">
        <v>0.0</v>
      </c>
      <c r="DP21" s="73">
        <v>0.44140625</v>
      </c>
      <c r="DQ21" s="73">
        <v>0.9921875</v>
      </c>
      <c r="DR21" s="73">
        <v>0.12109375</v>
      </c>
      <c r="DS21" s="73">
        <v>0.0</v>
      </c>
      <c r="DT21" s="73">
        <v>0.0</v>
      </c>
      <c r="DU21" s="73">
        <v>0.0</v>
      </c>
      <c r="DV21" s="73">
        <v>0.0</v>
      </c>
      <c r="DW21" s="73">
        <v>0.0</v>
      </c>
      <c r="DX21" s="73">
        <v>0.0</v>
      </c>
      <c r="DY21" s="73">
        <v>0.0</v>
      </c>
      <c r="DZ21" s="73">
        <v>0.0</v>
      </c>
      <c r="EA21" s="73">
        <v>0.0</v>
      </c>
      <c r="EB21" s="73">
        <v>0.0</v>
      </c>
      <c r="EC21" s="73">
        <v>0.0</v>
      </c>
      <c r="ED21" s="73">
        <v>0.30859375</v>
      </c>
      <c r="EE21" s="73">
        <v>0.9921875</v>
      </c>
      <c r="EF21" s="73">
        <v>0.5859375</v>
      </c>
      <c r="EG21" s="73">
        <v>0.0</v>
      </c>
      <c r="EH21" s="73">
        <v>0.0</v>
      </c>
      <c r="EI21" s="73">
        <v>0.0</v>
      </c>
      <c r="EJ21" s="73">
        <v>0.0</v>
      </c>
      <c r="EK21" s="73">
        <v>0.0</v>
      </c>
      <c r="EL21" s="73">
        <v>0.0</v>
      </c>
      <c r="EM21" s="73">
        <v>0.0</v>
      </c>
      <c r="EN21" s="73">
        <v>0.0</v>
      </c>
      <c r="EO21" s="73">
        <v>0.0</v>
      </c>
      <c r="EP21" s="73">
        <v>0.0</v>
      </c>
      <c r="EQ21" s="73">
        <v>0.0</v>
      </c>
      <c r="ER21" s="73">
        <v>0.0</v>
      </c>
      <c r="ES21" s="73">
        <v>0.94140625</v>
      </c>
      <c r="ET21" s="73">
        <v>0.03125</v>
      </c>
      <c r="EU21" s="73">
        <v>0.0</v>
      </c>
      <c r="EV21" s="73">
        <v>0.0</v>
      </c>
      <c r="EW21" s="73">
        <v>0.0</v>
      </c>
      <c r="EX21" s="73">
        <v>0.0</v>
      </c>
      <c r="EY21" s="73">
        <v>0.0</v>
      </c>
      <c r="EZ21" s="73">
        <v>0.0</v>
      </c>
      <c r="FA21" s="73">
        <v>0.0</v>
      </c>
      <c r="FB21" s="73">
        <v>0.0</v>
      </c>
      <c r="FC21" s="73">
        <v>0.0</v>
      </c>
      <c r="FD21" s="73">
        <v>0.0</v>
      </c>
      <c r="FE21" s="73">
        <v>0.0</v>
      </c>
      <c r="FF21" s="73">
        <v>0.0</v>
      </c>
      <c r="FG21" s="73">
        <v>0.9921875</v>
      </c>
      <c r="FH21" s="73">
        <v>0.3203125</v>
      </c>
      <c r="FI21" s="73">
        <v>0.0</v>
      </c>
      <c r="FJ21" s="73">
        <v>0.0</v>
      </c>
      <c r="FK21" s="73">
        <v>0.0</v>
      </c>
      <c r="FL21" s="73">
        <v>0.0</v>
      </c>
      <c r="FM21" s="73">
        <v>0.0</v>
      </c>
      <c r="FN21" s="73">
        <v>0.0</v>
      </c>
      <c r="FO21" s="73">
        <v>0.0</v>
      </c>
      <c r="FP21" s="73">
        <v>0.0</v>
      </c>
      <c r="FQ21" s="73">
        <v>0.0</v>
      </c>
      <c r="FR21" s="73">
        <v>0.0</v>
      </c>
      <c r="FS21" s="73">
        <v>0.0</v>
      </c>
      <c r="FT21" s="73">
        <v>0.0</v>
      </c>
      <c r="FU21" s="73">
        <v>0.81640625</v>
      </c>
      <c r="FV21" s="73">
        <v>0.12109375</v>
      </c>
      <c r="FW21" s="73">
        <v>0.0</v>
      </c>
      <c r="FX21" s="73">
        <v>0.0</v>
      </c>
      <c r="FY21" s="73">
        <v>0.0</v>
      </c>
      <c r="FZ21" s="73">
        <v>0.0</v>
      </c>
      <c r="GA21" s="73">
        <v>0.0</v>
      </c>
      <c r="GB21" s="73">
        <v>0.0</v>
      </c>
      <c r="GC21" s="73">
        <v>0.0</v>
      </c>
      <c r="GD21" s="73">
        <v>0.0</v>
      </c>
      <c r="GE21" s="73">
        <v>0.0</v>
      </c>
      <c r="GF21" s="73">
        <v>0.0</v>
      </c>
      <c r="GG21" s="73">
        <v>0.0</v>
      </c>
      <c r="GH21" s="73">
        <v>0.0</v>
      </c>
      <c r="GI21" s="73">
        <v>0.0</v>
      </c>
      <c r="GJ21" s="73">
        <v>0.0</v>
      </c>
      <c r="GK21" s="73">
        <v>0.0</v>
      </c>
      <c r="GL21" s="73">
        <v>0.0</v>
      </c>
      <c r="GM21" s="73">
        <v>0.0</v>
      </c>
      <c r="GN21" s="73">
        <v>0.0</v>
      </c>
      <c r="GO21" s="73">
        <v>0.0</v>
      </c>
    </row>
    <row r="22">
      <c r="A22" s="73">
        <v>4.0</v>
      </c>
      <c r="B22" s="74">
        <v>0.0</v>
      </c>
      <c r="C22" s="73">
        <v>0.0</v>
      </c>
      <c r="D22" s="73">
        <v>0.0</v>
      </c>
      <c r="E22" s="73">
        <v>0.0</v>
      </c>
      <c r="F22" s="73">
        <v>0.0</v>
      </c>
      <c r="G22" s="73">
        <v>0.0</v>
      </c>
      <c r="H22" s="73">
        <v>0.0</v>
      </c>
      <c r="I22" s="73">
        <v>0.0</v>
      </c>
      <c r="J22" s="73">
        <v>0.0</v>
      </c>
      <c r="K22" s="73">
        <v>0.0</v>
      </c>
      <c r="L22" s="73">
        <v>0.0</v>
      </c>
      <c r="M22" s="73">
        <v>0.0</v>
      </c>
      <c r="N22" s="73">
        <v>0.0</v>
      </c>
      <c r="O22" s="73">
        <v>0.0</v>
      </c>
      <c r="P22" s="73">
        <v>0.0</v>
      </c>
      <c r="Q22" s="73">
        <v>0.0</v>
      </c>
      <c r="R22" s="73">
        <v>0.0</v>
      </c>
      <c r="S22" s="73">
        <v>0.0</v>
      </c>
      <c r="T22" s="73">
        <v>0.0</v>
      </c>
      <c r="U22" s="73">
        <v>0.0</v>
      </c>
      <c r="V22" s="73">
        <v>0.0</v>
      </c>
      <c r="W22" s="73">
        <v>0.0</v>
      </c>
      <c r="X22" s="73">
        <v>0.0</v>
      </c>
      <c r="Y22" s="73">
        <v>0.0</v>
      </c>
      <c r="Z22" s="73">
        <v>0.0</v>
      </c>
      <c r="AA22" s="73">
        <v>0.0</v>
      </c>
      <c r="AB22" s="73">
        <v>0.0</v>
      </c>
      <c r="AC22" s="73">
        <v>0.0</v>
      </c>
      <c r="AD22" s="73">
        <v>0.0</v>
      </c>
      <c r="AE22" s="73">
        <v>0.0</v>
      </c>
      <c r="AF22" s="73">
        <v>0.0</v>
      </c>
      <c r="AG22" s="73">
        <v>0.0</v>
      </c>
      <c r="AH22" s="73">
        <v>0.0</v>
      </c>
      <c r="AI22" s="73">
        <v>0.0</v>
      </c>
      <c r="AJ22" s="73">
        <v>0.0</v>
      </c>
      <c r="AK22" s="73">
        <v>0.0</v>
      </c>
      <c r="AL22" s="73">
        <v>0.0</v>
      </c>
      <c r="AM22" s="73">
        <v>0.0</v>
      </c>
      <c r="AN22" s="73">
        <v>0.55859375</v>
      </c>
      <c r="AO22" s="73">
        <v>0.96484375</v>
      </c>
      <c r="AP22" s="73">
        <v>0.0</v>
      </c>
      <c r="AQ22" s="73">
        <v>0.0</v>
      </c>
      <c r="AR22" s="73">
        <v>0.0</v>
      </c>
      <c r="AS22" s="73">
        <v>0.0</v>
      </c>
      <c r="AT22" s="73">
        <v>0.0</v>
      </c>
      <c r="AU22" s="73">
        <v>0.0</v>
      </c>
      <c r="AV22" s="73">
        <v>0.0</v>
      </c>
      <c r="AW22" s="73">
        <v>0.0</v>
      </c>
      <c r="AX22" s="73">
        <v>0.0</v>
      </c>
      <c r="AY22" s="73">
        <v>0.0</v>
      </c>
      <c r="AZ22" s="73">
        <v>0.0</v>
      </c>
      <c r="BA22" s="73">
        <v>0.0</v>
      </c>
      <c r="BB22" s="73">
        <v>0.984375</v>
      </c>
      <c r="BC22" s="73">
        <v>0.9453125</v>
      </c>
      <c r="BD22" s="73">
        <v>0.0</v>
      </c>
      <c r="BE22" s="73">
        <v>0.0</v>
      </c>
      <c r="BF22" s="73">
        <v>0.0</v>
      </c>
      <c r="BG22" s="73">
        <v>0.0</v>
      </c>
      <c r="BH22" s="73">
        <v>0.0</v>
      </c>
      <c r="BI22" s="73">
        <v>0.0</v>
      </c>
      <c r="BJ22" s="73">
        <v>0.0</v>
      </c>
      <c r="BK22" s="73">
        <v>0.0</v>
      </c>
      <c r="BL22" s="73">
        <v>0.98828125</v>
      </c>
      <c r="BM22" s="73">
        <v>0.234375</v>
      </c>
      <c r="BN22" s="73">
        <v>0.0</v>
      </c>
      <c r="BO22" s="73">
        <v>0.828125</v>
      </c>
      <c r="BP22" s="73">
        <v>0.99609375</v>
      </c>
      <c r="BQ22" s="73">
        <v>0.18359375</v>
      </c>
      <c r="BR22" s="73">
        <v>0.0</v>
      </c>
      <c r="BS22" s="73">
        <v>0.0</v>
      </c>
      <c r="BT22" s="73">
        <v>0.0</v>
      </c>
      <c r="BU22" s="73">
        <v>0.0</v>
      </c>
      <c r="BV22" s="73">
        <v>0.0</v>
      </c>
      <c r="BW22" s="73">
        <v>0.0</v>
      </c>
      <c r="BX22" s="73">
        <v>0.0</v>
      </c>
      <c r="BY22" s="73">
        <v>0.51171875</v>
      </c>
      <c r="BZ22" s="73">
        <v>0.984375</v>
      </c>
      <c r="CA22" s="73">
        <v>0.265625</v>
      </c>
      <c r="CB22" s="73">
        <v>0.04296875</v>
      </c>
      <c r="CC22" s="73">
        <v>0.984375</v>
      </c>
      <c r="CD22" s="73">
        <v>0.98828125</v>
      </c>
      <c r="CE22" s="73">
        <v>0.0</v>
      </c>
      <c r="CF22" s="73">
        <v>0.0</v>
      </c>
      <c r="CG22" s="73">
        <v>0.0</v>
      </c>
      <c r="CH22" s="73">
        <v>0.0</v>
      </c>
      <c r="CI22" s="73">
        <v>0.0</v>
      </c>
      <c r="CJ22" s="73">
        <v>0.0</v>
      </c>
      <c r="CK22" s="73">
        <v>0.0</v>
      </c>
      <c r="CL22" s="73">
        <v>0.17578125</v>
      </c>
      <c r="CM22" s="73">
        <v>0.984375</v>
      </c>
      <c r="CN22" s="73">
        <v>0.96484375</v>
      </c>
      <c r="CO22" s="73">
        <v>0.0</v>
      </c>
      <c r="CP22" s="73">
        <v>0.97265625</v>
      </c>
      <c r="CQ22" s="73">
        <v>0.984375</v>
      </c>
      <c r="CR22" s="73">
        <v>0.0</v>
      </c>
      <c r="CS22" s="73">
        <v>0.0</v>
      </c>
      <c r="CT22" s="73">
        <v>0.0</v>
      </c>
      <c r="CU22" s="73">
        <v>0.0</v>
      </c>
      <c r="CV22" s="73">
        <v>0.0</v>
      </c>
      <c r="CW22" s="73">
        <v>0.0</v>
      </c>
      <c r="CX22" s="73">
        <v>0.0</v>
      </c>
      <c r="CY22" s="73">
        <v>0.359375</v>
      </c>
      <c r="CZ22" s="73">
        <v>0.98828125</v>
      </c>
      <c r="DA22" s="73">
        <v>0.99609375</v>
      </c>
      <c r="DB22" s="73">
        <v>0.984375</v>
      </c>
      <c r="DC22" s="73">
        <v>0.88671875</v>
      </c>
      <c r="DD22" s="73">
        <v>0.984375</v>
      </c>
      <c r="DE22" s="73">
        <v>0.6171875</v>
      </c>
      <c r="DF22" s="73">
        <v>0.0</v>
      </c>
      <c r="DG22" s="73">
        <v>0.0</v>
      </c>
      <c r="DH22" s="73">
        <v>0.0</v>
      </c>
      <c r="DI22" s="73">
        <v>0.0</v>
      </c>
      <c r="DJ22" s="73">
        <v>0.0</v>
      </c>
      <c r="DK22" s="73">
        <v>0.0</v>
      </c>
      <c r="DL22" s="73">
        <v>0.0</v>
      </c>
      <c r="DM22" s="73">
        <v>0.98046875</v>
      </c>
      <c r="DN22" s="73">
        <v>0.96484375</v>
      </c>
      <c r="DO22" s="73">
        <v>0.25390625</v>
      </c>
      <c r="DP22" s="73">
        <v>0.984375</v>
      </c>
      <c r="DQ22" s="73">
        <v>0.98828125</v>
      </c>
      <c r="DR22" s="73">
        <v>0.984375</v>
      </c>
      <c r="DS22" s="73">
        <v>0.88671875</v>
      </c>
      <c r="DT22" s="73">
        <v>0.0</v>
      </c>
      <c r="DU22" s="73">
        <v>0.0</v>
      </c>
      <c r="DV22" s="73">
        <v>0.0</v>
      </c>
      <c r="DW22" s="73">
        <v>0.0</v>
      </c>
      <c r="DX22" s="73">
        <v>0.0</v>
      </c>
      <c r="DY22" s="73">
        <v>0.0</v>
      </c>
      <c r="DZ22" s="73">
        <v>0.0</v>
      </c>
      <c r="EA22" s="73">
        <v>0.43359375</v>
      </c>
      <c r="EB22" s="73">
        <v>0.0</v>
      </c>
      <c r="EC22" s="73">
        <v>0.05859375</v>
      </c>
      <c r="ED22" s="73">
        <v>0.98828125</v>
      </c>
      <c r="EE22" s="73">
        <v>0.984375</v>
      </c>
      <c r="EF22" s="73">
        <v>0.1640625</v>
      </c>
      <c r="EG22" s="73">
        <v>0.0546875</v>
      </c>
      <c r="EH22" s="73">
        <v>0.0</v>
      </c>
      <c r="EI22" s="73">
        <v>0.0</v>
      </c>
      <c r="EJ22" s="73">
        <v>0.0</v>
      </c>
      <c r="EK22" s="73">
        <v>0.0</v>
      </c>
      <c r="EL22" s="73">
        <v>0.0</v>
      </c>
      <c r="EM22" s="73">
        <v>0.0</v>
      </c>
      <c r="EN22" s="73">
        <v>0.0</v>
      </c>
      <c r="EO22" s="73">
        <v>0.0</v>
      </c>
      <c r="EP22" s="73">
        <v>0.0</v>
      </c>
      <c r="EQ22" s="73">
        <v>0.86328125</v>
      </c>
      <c r="ER22" s="73">
        <v>0.984375</v>
      </c>
      <c r="ES22" s="73">
        <v>0.109375</v>
      </c>
      <c r="ET22" s="73">
        <v>0.0</v>
      </c>
      <c r="EU22" s="73">
        <v>0.0</v>
      </c>
      <c r="EV22" s="73">
        <v>0.0</v>
      </c>
      <c r="EW22" s="73">
        <v>0.0</v>
      </c>
      <c r="EX22" s="73">
        <v>0.0</v>
      </c>
      <c r="EY22" s="73">
        <v>0.0</v>
      </c>
      <c r="EZ22" s="73">
        <v>0.0</v>
      </c>
      <c r="FA22" s="73">
        <v>0.0</v>
      </c>
      <c r="FB22" s="73">
        <v>0.0</v>
      </c>
      <c r="FC22" s="73">
        <v>0.0</v>
      </c>
      <c r="FD22" s="73">
        <v>0.0</v>
      </c>
      <c r="FE22" s="73">
        <v>0.984375</v>
      </c>
      <c r="FF22" s="73">
        <v>0.625</v>
      </c>
      <c r="FG22" s="73">
        <v>0.0</v>
      </c>
      <c r="FH22" s="73">
        <v>0.0</v>
      </c>
      <c r="FI22" s="73">
        <v>0.0</v>
      </c>
      <c r="FJ22" s="73">
        <v>0.0</v>
      </c>
      <c r="FK22" s="73">
        <v>0.0</v>
      </c>
      <c r="FL22" s="73">
        <v>0.0</v>
      </c>
      <c r="FM22" s="73">
        <v>0.0</v>
      </c>
      <c r="FN22" s="73">
        <v>0.0</v>
      </c>
      <c r="FO22" s="73">
        <v>0.0</v>
      </c>
      <c r="FP22" s="73">
        <v>0.0</v>
      </c>
      <c r="FQ22" s="73">
        <v>0.0</v>
      </c>
      <c r="FR22" s="73">
        <v>0.0</v>
      </c>
      <c r="FS22" s="73">
        <v>0.0</v>
      </c>
      <c r="FT22" s="73">
        <v>0.0</v>
      </c>
      <c r="FU22" s="73">
        <v>0.0</v>
      </c>
      <c r="FV22" s="73">
        <v>0.0</v>
      </c>
      <c r="FW22" s="73">
        <v>0.0</v>
      </c>
      <c r="FX22" s="73">
        <v>0.0</v>
      </c>
      <c r="FY22" s="73">
        <v>0.0</v>
      </c>
      <c r="FZ22" s="73">
        <v>0.0</v>
      </c>
      <c r="GA22" s="73">
        <v>0.0</v>
      </c>
      <c r="GB22" s="73">
        <v>0.0</v>
      </c>
      <c r="GC22" s="73">
        <v>0.0</v>
      </c>
      <c r="GD22" s="73">
        <v>0.0</v>
      </c>
      <c r="GE22" s="73">
        <v>0.0</v>
      </c>
      <c r="GF22" s="73">
        <v>0.0</v>
      </c>
      <c r="GG22" s="73">
        <v>0.0</v>
      </c>
      <c r="GH22" s="73">
        <v>0.0</v>
      </c>
      <c r="GI22" s="73">
        <v>0.0</v>
      </c>
      <c r="GJ22" s="73">
        <v>0.0</v>
      </c>
      <c r="GK22" s="73">
        <v>0.0</v>
      </c>
      <c r="GL22" s="73">
        <v>0.0</v>
      </c>
      <c r="GM22" s="73">
        <v>0.0</v>
      </c>
      <c r="GN22" s="73">
        <v>0.0</v>
      </c>
      <c r="GO22" s="73">
        <v>0.0</v>
      </c>
    </row>
    <row r="23">
      <c r="A23" s="73">
        <v>3.0</v>
      </c>
      <c r="B23" s="74">
        <v>0.0</v>
      </c>
      <c r="C23" s="73">
        <v>0.0</v>
      </c>
      <c r="D23" s="73">
        <v>0.0</v>
      </c>
      <c r="E23" s="73">
        <v>0.0</v>
      </c>
      <c r="F23" s="73">
        <v>0.0</v>
      </c>
      <c r="G23" s="73">
        <v>0.0</v>
      </c>
      <c r="H23" s="73">
        <v>0.0</v>
      </c>
      <c r="I23" s="73">
        <v>0.0</v>
      </c>
      <c r="J23" s="73">
        <v>0.0</v>
      </c>
      <c r="K23" s="73">
        <v>0.0</v>
      </c>
      <c r="L23" s="73">
        <v>0.0</v>
      </c>
      <c r="M23" s="73">
        <v>0.0</v>
      </c>
      <c r="N23" s="73">
        <v>0.0</v>
      </c>
      <c r="O23" s="73">
        <v>0.0</v>
      </c>
      <c r="P23" s="73">
        <v>0.0</v>
      </c>
      <c r="Q23" s="73">
        <v>0.0</v>
      </c>
      <c r="R23" s="73">
        <v>0.0</v>
      </c>
      <c r="S23" s="73">
        <v>0.0</v>
      </c>
      <c r="T23" s="73">
        <v>0.0</v>
      </c>
      <c r="U23" s="73">
        <v>0.0</v>
      </c>
      <c r="V23" s="73">
        <v>0.0</v>
      </c>
      <c r="W23" s="73">
        <v>0.0</v>
      </c>
      <c r="X23" s="73">
        <v>0.0</v>
      </c>
      <c r="Y23" s="73">
        <v>0.0</v>
      </c>
      <c r="Z23" s="73">
        <v>0.0</v>
      </c>
      <c r="AA23" s="73">
        <v>0.0</v>
      </c>
      <c r="AB23" s="73">
        <v>0.0</v>
      </c>
      <c r="AC23" s="73">
        <v>0.0</v>
      </c>
      <c r="AD23" s="73">
        <v>0.0</v>
      </c>
      <c r="AE23" s="73">
        <v>0.0</v>
      </c>
      <c r="AF23" s="73">
        <v>0.0</v>
      </c>
      <c r="AG23" s="73">
        <v>0.0</v>
      </c>
      <c r="AH23" s="73">
        <v>0.0</v>
      </c>
      <c r="AI23" s="73">
        <v>0.9453125</v>
      </c>
      <c r="AJ23" s="73">
        <v>0.9921875</v>
      </c>
      <c r="AK23" s="73">
        <v>0.9921875</v>
      </c>
      <c r="AL23" s="73">
        <v>0.9921875</v>
      </c>
      <c r="AM23" s="73">
        <v>0.0</v>
      </c>
      <c r="AN23" s="73">
        <v>0.0</v>
      </c>
      <c r="AO23" s="73">
        <v>0.0</v>
      </c>
      <c r="AP23" s="73">
        <v>0.0</v>
      </c>
      <c r="AQ23" s="73">
        <v>0.0</v>
      </c>
      <c r="AR23" s="73">
        <v>0.0</v>
      </c>
      <c r="AS23" s="73">
        <v>0.0</v>
      </c>
      <c r="AT23" s="73">
        <v>0.0</v>
      </c>
      <c r="AU23" s="73">
        <v>0.0</v>
      </c>
      <c r="AV23" s="73">
        <v>0.0</v>
      </c>
      <c r="AW23" s="73">
        <v>0.90625</v>
      </c>
      <c r="AX23" s="73">
        <v>0.9921875</v>
      </c>
      <c r="AY23" s="73">
        <v>0.9921875</v>
      </c>
      <c r="AZ23" s="73">
        <v>0.9921875</v>
      </c>
      <c r="BA23" s="73">
        <v>0.55078125</v>
      </c>
      <c r="BB23" s="73">
        <v>0.0</v>
      </c>
      <c r="BC23" s="73">
        <v>0.0</v>
      </c>
      <c r="BD23" s="73">
        <v>0.0</v>
      </c>
      <c r="BE23" s="73">
        <v>0.0</v>
      </c>
      <c r="BF23" s="73">
        <v>0.0</v>
      </c>
      <c r="BG23" s="73">
        <v>0.0</v>
      </c>
      <c r="BH23" s="73">
        <v>0.0</v>
      </c>
      <c r="BI23" s="73">
        <v>0.0</v>
      </c>
      <c r="BJ23" s="73">
        <v>0.0</v>
      </c>
      <c r="BK23" s="73">
        <v>0.0</v>
      </c>
      <c r="BL23" s="73">
        <v>0.9921875</v>
      </c>
      <c r="BM23" s="73">
        <v>0.9921875</v>
      </c>
      <c r="BN23" s="73">
        <v>0.9921875</v>
      </c>
      <c r="BO23" s="73">
        <v>0.16015625</v>
      </c>
      <c r="BP23" s="73">
        <v>0.0</v>
      </c>
      <c r="BQ23" s="73">
        <v>0.0</v>
      </c>
      <c r="BR23" s="73">
        <v>0.0</v>
      </c>
      <c r="BS23" s="73">
        <v>0.0</v>
      </c>
      <c r="BT23" s="73">
        <v>0.0</v>
      </c>
      <c r="BU23" s="73">
        <v>0.0</v>
      </c>
      <c r="BV23" s="73">
        <v>0.0</v>
      </c>
      <c r="BW23" s="73">
        <v>0.0</v>
      </c>
      <c r="BX23" s="73">
        <v>0.0</v>
      </c>
      <c r="BY23" s="73">
        <v>0.0</v>
      </c>
      <c r="BZ23" s="73">
        <v>0.53515625</v>
      </c>
      <c r="CA23" s="73">
        <v>0.9921875</v>
      </c>
      <c r="CB23" s="73">
        <v>0.9921875</v>
      </c>
      <c r="CC23" s="73">
        <v>0.66796875</v>
      </c>
      <c r="CD23" s="73">
        <v>0.0</v>
      </c>
      <c r="CE23" s="73">
        <v>0.0</v>
      </c>
      <c r="CF23" s="73">
        <v>0.0</v>
      </c>
      <c r="CG23" s="73">
        <v>0.0</v>
      </c>
      <c r="CH23" s="73">
        <v>0.0</v>
      </c>
      <c r="CI23" s="73">
        <v>0.0</v>
      </c>
      <c r="CJ23" s="73">
        <v>0.0</v>
      </c>
      <c r="CK23" s="73">
        <v>0.0</v>
      </c>
      <c r="CL23" s="73">
        <v>0.0</v>
      </c>
      <c r="CM23" s="73">
        <v>0.96484375</v>
      </c>
      <c r="CN23" s="73">
        <v>0.9921875</v>
      </c>
      <c r="CO23" s="73">
        <v>0.9921875</v>
      </c>
      <c r="CP23" s="73">
        <v>0.9921875</v>
      </c>
      <c r="CQ23" s="73">
        <v>0.5703125</v>
      </c>
      <c r="CR23" s="73">
        <v>0.0</v>
      </c>
      <c r="CS23" s="73">
        <v>0.0</v>
      </c>
      <c r="CT23" s="73">
        <v>0.0</v>
      </c>
      <c r="CU23" s="73">
        <v>0.0</v>
      </c>
      <c r="CV23" s="73">
        <v>0.0</v>
      </c>
      <c r="CW23" s="73">
        <v>0.0</v>
      </c>
      <c r="CX23" s="73">
        <v>0.0</v>
      </c>
      <c r="CY23" s="73">
        <v>0.0</v>
      </c>
      <c r="CZ23" s="73">
        <v>0.0</v>
      </c>
      <c r="DA23" s="73">
        <v>0.4296875</v>
      </c>
      <c r="DB23" s="73">
        <v>0.9921875</v>
      </c>
      <c r="DC23" s="73">
        <v>0.9921875</v>
      </c>
      <c r="DD23" s="73">
        <v>0.9921875</v>
      </c>
      <c r="DE23" s="73">
        <v>0.66796875</v>
      </c>
      <c r="DF23" s="73">
        <v>0.0</v>
      </c>
      <c r="DG23" s="73">
        <v>0.0</v>
      </c>
      <c r="DH23" s="73">
        <v>0.0</v>
      </c>
      <c r="DI23" s="73">
        <v>0.0</v>
      </c>
      <c r="DJ23" s="73">
        <v>0.0</v>
      </c>
      <c r="DK23" s="73">
        <v>0.0</v>
      </c>
      <c r="DL23" s="73">
        <v>0.0</v>
      </c>
      <c r="DM23" s="73">
        <v>0.0</v>
      </c>
      <c r="DN23" s="73">
        <v>0.0</v>
      </c>
      <c r="DO23" s="73">
        <v>0.0</v>
      </c>
      <c r="DP23" s="73">
        <v>0.0</v>
      </c>
      <c r="DQ23" s="73">
        <v>0.02734375</v>
      </c>
      <c r="DR23" s="73">
        <v>0.9921875</v>
      </c>
      <c r="DS23" s="73">
        <v>0.85546875</v>
      </c>
      <c r="DT23" s="73">
        <v>0.0</v>
      </c>
      <c r="DU23" s="73">
        <v>0.0</v>
      </c>
      <c r="DV23" s="73">
        <v>0.0</v>
      </c>
      <c r="DW23" s="73">
        <v>0.0</v>
      </c>
      <c r="DX23" s="73">
        <v>0.0</v>
      </c>
      <c r="DY23" s="73">
        <v>0.0</v>
      </c>
      <c r="DZ23" s="73">
        <v>0.0</v>
      </c>
      <c r="EA23" s="73">
        <v>0.69140625</v>
      </c>
      <c r="EB23" s="73">
        <v>0.3515625</v>
      </c>
      <c r="EC23" s="73">
        <v>0.0</v>
      </c>
      <c r="ED23" s="73">
        <v>0.0</v>
      </c>
      <c r="EE23" s="73">
        <v>0.9375</v>
      </c>
      <c r="EF23" s="73">
        <v>0.9921875</v>
      </c>
      <c r="EG23" s="73">
        <v>0.453125</v>
      </c>
      <c r="EH23" s="73">
        <v>0.0</v>
      </c>
      <c r="EI23" s="73">
        <v>0.0</v>
      </c>
      <c r="EJ23" s="73">
        <v>0.0</v>
      </c>
      <c r="EK23" s="73">
        <v>0.0</v>
      </c>
      <c r="EL23" s="73">
        <v>0.0</v>
      </c>
      <c r="EM23" s="73">
        <v>0.0</v>
      </c>
      <c r="EN23" s="73">
        <v>0.0</v>
      </c>
      <c r="EO23" s="73">
        <v>0.9921875</v>
      </c>
      <c r="EP23" s="73">
        <v>0.9921875</v>
      </c>
      <c r="EQ23" s="73">
        <v>0.8671875</v>
      </c>
      <c r="ER23" s="73">
        <v>0.9921875</v>
      </c>
      <c r="ES23" s="73">
        <v>0.9921875</v>
      </c>
      <c r="ET23" s="73">
        <v>0.9921875</v>
      </c>
      <c r="EU23" s="73">
        <v>0.03125</v>
      </c>
      <c r="EV23" s="73">
        <v>0.0</v>
      </c>
      <c r="EW23" s="73">
        <v>0.0</v>
      </c>
      <c r="EX23" s="73">
        <v>0.0</v>
      </c>
      <c r="EY23" s="73">
        <v>0.0</v>
      </c>
      <c r="EZ23" s="73">
        <v>0.0</v>
      </c>
      <c r="FA23" s="73">
        <v>0.0</v>
      </c>
      <c r="FB23" s="73">
        <v>0.0</v>
      </c>
      <c r="FC23" s="73">
        <v>0.546875</v>
      </c>
      <c r="FD23" s="73">
        <v>0.9921875</v>
      </c>
      <c r="FE23" s="73">
        <v>0.9921875</v>
      </c>
      <c r="FF23" s="73">
        <v>0.9921875</v>
      </c>
      <c r="FG23" s="73">
        <v>0.9921875</v>
      </c>
      <c r="FH23" s="73">
        <v>0.0</v>
      </c>
      <c r="FI23" s="73">
        <v>0.0</v>
      </c>
      <c r="FJ23" s="73">
        <v>0.0</v>
      </c>
      <c r="FK23" s="73">
        <v>0.0</v>
      </c>
      <c r="FL23" s="73">
        <v>0.0</v>
      </c>
      <c r="FM23" s="73">
        <v>0.0</v>
      </c>
      <c r="FN23" s="73">
        <v>0.0</v>
      </c>
      <c r="FO23" s="73">
        <v>0.0</v>
      </c>
      <c r="FP23" s="73">
        <v>0.0</v>
      </c>
      <c r="FQ23" s="73">
        <v>0.0</v>
      </c>
      <c r="FR23" s="73">
        <v>0.0</v>
      </c>
      <c r="FS23" s="73">
        <v>0.0</v>
      </c>
      <c r="FT23" s="73">
        <v>0.0</v>
      </c>
      <c r="FU23" s="73">
        <v>0.0</v>
      </c>
      <c r="FV23" s="73">
        <v>0.0</v>
      </c>
      <c r="FW23" s="73">
        <v>0.0</v>
      </c>
      <c r="FX23" s="73">
        <v>0.0</v>
      </c>
      <c r="FY23" s="73">
        <v>0.0</v>
      </c>
      <c r="FZ23" s="73">
        <v>0.0</v>
      </c>
      <c r="GA23" s="73">
        <v>0.0</v>
      </c>
      <c r="GB23" s="73">
        <v>0.0</v>
      </c>
      <c r="GC23" s="73">
        <v>0.0</v>
      </c>
      <c r="GD23" s="73">
        <v>0.0</v>
      </c>
      <c r="GE23" s="73">
        <v>0.0</v>
      </c>
      <c r="GF23" s="73">
        <v>0.0</v>
      </c>
      <c r="GG23" s="73">
        <v>0.0</v>
      </c>
      <c r="GH23" s="73">
        <v>0.0</v>
      </c>
      <c r="GI23" s="73">
        <v>0.0</v>
      </c>
      <c r="GJ23" s="73">
        <v>0.0</v>
      </c>
      <c r="GK23" s="73">
        <v>0.0</v>
      </c>
      <c r="GL23" s="73">
        <v>0.0</v>
      </c>
      <c r="GM23" s="73">
        <v>0.0</v>
      </c>
      <c r="GN23" s="73">
        <v>0.0</v>
      </c>
      <c r="GO23" s="73">
        <v>0.0</v>
      </c>
    </row>
    <row r="24">
      <c r="A24" s="73">
        <v>5.0</v>
      </c>
      <c r="B24" s="74">
        <v>0.0</v>
      </c>
      <c r="C24" s="73">
        <v>0.0</v>
      </c>
      <c r="D24" s="73">
        <v>0.0</v>
      </c>
      <c r="E24" s="73">
        <v>0.0</v>
      </c>
      <c r="F24" s="73">
        <v>0.0</v>
      </c>
      <c r="G24" s="73">
        <v>0.0</v>
      </c>
      <c r="H24" s="73">
        <v>0.0</v>
      </c>
      <c r="I24" s="73">
        <v>0.0</v>
      </c>
      <c r="J24" s="73">
        <v>0.0</v>
      </c>
      <c r="K24" s="73">
        <v>0.0</v>
      </c>
      <c r="L24" s="73">
        <v>0.0</v>
      </c>
      <c r="M24" s="73">
        <v>0.0</v>
      </c>
      <c r="N24" s="73">
        <v>0.0</v>
      </c>
      <c r="O24" s="73">
        <v>0.0</v>
      </c>
      <c r="P24" s="73">
        <v>0.0</v>
      </c>
      <c r="Q24" s="73">
        <v>0.0</v>
      </c>
      <c r="R24" s="73">
        <v>0.0</v>
      </c>
      <c r="S24" s="73">
        <v>0.0</v>
      </c>
      <c r="T24" s="73">
        <v>0.0</v>
      </c>
      <c r="U24" s="73">
        <v>0.0</v>
      </c>
      <c r="V24" s="73">
        <v>0.0</v>
      </c>
      <c r="W24" s="73">
        <v>0.0</v>
      </c>
      <c r="X24" s="73">
        <v>0.0</v>
      </c>
      <c r="Y24" s="73">
        <v>0.0</v>
      </c>
      <c r="Z24" s="73">
        <v>0.0</v>
      </c>
      <c r="AA24" s="73">
        <v>0.0</v>
      </c>
      <c r="AB24" s="73">
        <v>0.0</v>
      </c>
      <c r="AC24" s="73">
        <v>0.0</v>
      </c>
      <c r="AD24" s="73">
        <v>0.0</v>
      </c>
      <c r="AE24" s="73">
        <v>0.0</v>
      </c>
      <c r="AF24" s="73">
        <v>0.0</v>
      </c>
      <c r="AG24" s="73">
        <v>0.0</v>
      </c>
      <c r="AH24" s="73">
        <v>0.0</v>
      </c>
      <c r="AI24" s="73">
        <v>0.0</v>
      </c>
      <c r="AJ24" s="73">
        <v>0.0</v>
      </c>
      <c r="AK24" s="73">
        <v>0.0</v>
      </c>
      <c r="AL24" s="73">
        <v>0.0</v>
      </c>
      <c r="AM24" s="73">
        <v>0.0</v>
      </c>
      <c r="AN24" s="73">
        <v>0.0</v>
      </c>
      <c r="AO24" s="73">
        <v>0.0</v>
      </c>
      <c r="AP24" s="73">
        <v>0.0</v>
      </c>
      <c r="AQ24" s="73">
        <v>0.0</v>
      </c>
      <c r="AR24" s="73">
        <v>0.0</v>
      </c>
      <c r="AS24" s="73">
        <v>0.0</v>
      </c>
      <c r="AT24" s="73">
        <v>0.0</v>
      </c>
      <c r="AU24" s="73">
        <v>0.0</v>
      </c>
      <c r="AV24" s="73">
        <v>0.0</v>
      </c>
      <c r="AW24" s="73">
        <v>0.0</v>
      </c>
      <c r="AX24" s="73">
        <v>0.0</v>
      </c>
      <c r="AY24" s="73">
        <v>0.0</v>
      </c>
      <c r="AZ24" s="73">
        <v>0.0</v>
      </c>
      <c r="BA24" s="73">
        <v>0.0</v>
      </c>
      <c r="BB24" s="73">
        <v>0.15625</v>
      </c>
      <c r="BC24" s="73">
        <v>0.9140625</v>
      </c>
      <c r="BD24" s="73">
        <v>0.9140625</v>
      </c>
      <c r="BE24" s="73">
        <v>0.0</v>
      </c>
      <c r="BF24" s="73">
        <v>0.0</v>
      </c>
      <c r="BG24" s="73">
        <v>0.0</v>
      </c>
      <c r="BH24" s="73">
        <v>0.0</v>
      </c>
      <c r="BI24" s="73">
        <v>0.0</v>
      </c>
      <c r="BJ24" s="73">
        <v>0.0</v>
      </c>
      <c r="BK24" s="73">
        <v>0.0</v>
      </c>
      <c r="BL24" s="73">
        <v>0.0</v>
      </c>
      <c r="BM24" s="73">
        <v>0.0</v>
      </c>
      <c r="BN24" s="73">
        <v>0.78515625</v>
      </c>
      <c r="BO24" s="73">
        <v>0.9921875</v>
      </c>
      <c r="BP24" s="73">
        <v>0.9921875</v>
      </c>
      <c r="BQ24" s="73">
        <v>0.98828125</v>
      </c>
      <c r="BR24" s="73">
        <v>0.98828125</v>
      </c>
      <c r="BS24" s="73">
        <v>0.0</v>
      </c>
      <c r="BT24" s="73">
        <v>0.0</v>
      </c>
      <c r="BU24" s="73">
        <v>0.0</v>
      </c>
      <c r="BV24" s="73">
        <v>0.0</v>
      </c>
      <c r="BW24" s="73">
        <v>0.0</v>
      </c>
      <c r="BX24" s="73">
        <v>0.0</v>
      </c>
      <c r="BY24" s="73">
        <v>0.0</v>
      </c>
      <c r="BZ24" s="73">
        <v>0.0</v>
      </c>
      <c r="CA24" s="73">
        <v>0.98828125</v>
      </c>
      <c r="CB24" s="73">
        <v>0.9921875</v>
      </c>
      <c r="CC24" s="73">
        <v>0.79296875</v>
      </c>
      <c r="CD24" s="73">
        <v>0.15234375</v>
      </c>
      <c r="CE24" s="73">
        <v>0.0</v>
      </c>
      <c r="CF24" s="73">
        <v>0.0</v>
      </c>
      <c r="CG24" s="73">
        <v>0.0</v>
      </c>
      <c r="CH24" s="73">
        <v>0.0</v>
      </c>
      <c r="CI24" s="73">
        <v>0.0</v>
      </c>
      <c r="CJ24" s="73">
        <v>0.0</v>
      </c>
      <c r="CK24" s="73">
        <v>0.0</v>
      </c>
      <c r="CL24" s="73">
        <v>0.0</v>
      </c>
      <c r="CM24" s="73">
        <v>0.5234375</v>
      </c>
      <c r="CN24" s="73">
        <v>0.98828125</v>
      </c>
      <c r="CO24" s="73">
        <v>0.30859375</v>
      </c>
      <c r="CP24" s="73">
        <v>0.03125</v>
      </c>
      <c r="CQ24" s="73">
        <v>0.0</v>
      </c>
      <c r="CR24" s="73">
        <v>0.0</v>
      </c>
      <c r="CS24" s="73">
        <v>0.0</v>
      </c>
      <c r="CT24" s="73">
        <v>0.0</v>
      </c>
      <c r="CU24" s="73">
        <v>0.0</v>
      </c>
      <c r="CV24" s="73">
        <v>0.0</v>
      </c>
      <c r="CW24" s="73">
        <v>0.0</v>
      </c>
      <c r="CX24" s="73">
        <v>0.0</v>
      </c>
      <c r="CY24" s="73">
        <v>0.0</v>
      </c>
      <c r="CZ24" s="73">
        <v>0.0</v>
      </c>
      <c r="DA24" s="73">
        <v>0.99609375</v>
      </c>
      <c r="DB24" s="73">
        <v>0.9921875</v>
      </c>
      <c r="DC24" s="73">
        <v>0.26953125</v>
      </c>
      <c r="DD24" s="73">
        <v>0.0</v>
      </c>
      <c r="DE24" s="73">
        <v>0.0</v>
      </c>
      <c r="DF24" s="73">
        <v>0.0</v>
      </c>
      <c r="DG24" s="73">
        <v>0.0</v>
      </c>
      <c r="DH24" s="73">
        <v>0.0</v>
      </c>
      <c r="DI24" s="73">
        <v>0.0</v>
      </c>
      <c r="DJ24" s="73">
        <v>0.0</v>
      </c>
      <c r="DK24" s="73">
        <v>0.0</v>
      </c>
      <c r="DL24" s="73">
        <v>0.0</v>
      </c>
      <c r="DM24" s="73">
        <v>0.80078125</v>
      </c>
      <c r="DN24" s="73">
        <v>0.91796875</v>
      </c>
      <c r="DO24" s="73">
        <v>0.0703125</v>
      </c>
      <c r="DP24" s="73">
        <v>0.98828125</v>
      </c>
      <c r="DQ24" s="73">
        <v>0.98828125</v>
      </c>
      <c r="DR24" s="73">
        <v>0.0</v>
      </c>
      <c r="DS24" s="73">
        <v>0.0</v>
      </c>
      <c r="DT24" s="73">
        <v>0.0</v>
      </c>
      <c r="DU24" s="73">
        <v>0.0</v>
      </c>
      <c r="DV24" s="73">
        <v>0.0</v>
      </c>
      <c r="DW24" s="73">
        <v>0.0</v>
      </c>
      <c r="DX24" s="73">
        <v>0.0</v>
      </c>
      <c r="DY24" s="73">
        <v>0.0</v>
      </c>
      <c r="DZ24" s="73">
        <v>0.0</v>
      </c>
      <c r="EA24" s="73">
        <v>0.95703125</v>
      </c>
      <c r="EB24" s="73">
        <v>0.9921875</v>
      </c>
      <c r="EC24" s="73">
        <v>0.9921875</v>
      </c>
      <c r="ED24" s="73">
        <v>0.9921875</v>
      </c>
      <c r="EE24" s="73">
        <v>0.72265625</v>
      </c>
      <c r="EF24" s="73">
        <v>0.0</v>
      </c>
      <c r="EG24" s="73">
        <v>0.0</v>
      </c>
      <c r="EH24" s="73">
        <v>0.0</v>
      </c>
      <c r="EI24" s="73">
        <v>0.0</v>
      </c>
      <c r="EJ24" s="73">
        <v>0.0</v>
      </c>
      <c r="EK24" s="73">
        <v>0.0</v>
      </c>
      <c r="EL24" s="73">
        <v>0.0</v>
      </c>
      <c r="EM24" s="73">
        <v>0.0</v>
      </c>
      <c r="EN24" s="73">
        <v>0.0</v>
      </c>
      <c r="EO24" s="73">
        <v>0.453125</v>
      </c>
      <c r="EP24" s="73">
        <v>0.91015625</v>
      </c>
      <c r="EQ24" s="73">
        <v>0.9140625</v>
      </c>
      <c r="ER24" s="73">
        <v>0.703125</v>
      </c>
      <c r="ES24" s="73">
        <v>0.01171875</v>
      </c>
      <c r="ET24" s="73">
        <v>0.0</v>
      </c>
      <c r="EU24" s="73">
        <v>0.0</v>
      </c>
      <c r="EV24" s="73">
        <v>0.0</v>
      </c>
      <c r="EW24" s="73">
        <v>0.0</v>
      </c>
      <c r="EX24" s="73">
        <v>0.0</v>
      </c>
      <c r="EY24" s="73">
        <v>0.0</v>
      </c>
      <c r="EZ24" s="73">
        <v>0.0</v>
      </c>
      <c r="FA24" s="73">
        <v>0.0</v>
      </c>
      <c r="FB24" s="73">
        <v>0.0</v>
      </c>
      <c r="FC24" s="73">
        <v>0.0</v>
      </c>
      <c r="FD24" s="73">
        <v>0.0</v>
      </c>
      <c r="FE24" s="73">
        <v>0.0</v>
      </c>
      <c r="FF24" s="73">
        <v>0.0</v>
      </c>
      <c r="FG24" s="73">
        <v>0.0</v>
      </c>
      <c r="FH24" s="73">
        <v>0.0</v>
      </c>
      <c r="FI24" s="73">
        <v>0.0</v>
      </c>
      <c r="FJ24" s="73">
        <v>0.0</v>
      </c>
      <c r="FK24" s="73">
        <v>0.0</v>
      </c>
      <c r="FL24" s="73">
        <v>0.0</v>
      </c>
      <c r="FM24" s="73">
        <v>0.0</v>
      </c>
      <c r="FN24" s="73">
        <v>0.0</v>
      </c>
      <c r="FO24" s="73">
        <v>0.0</v>
      </c>
      <c r="FP24" s="73">
        <v>0.0</v>
      </c>
      <c r="FQ24" s="73">
        <v>0.0</v>
      </c>
      <c r="FR24" s="73">
        <v>0.0</v>
      </c>
      <c r="FS24" s="73">
        <v>0.0</v>
      </c>
      <c r="FT24" s="73">
        <v>0.0</v>
      </c>
      <c r="FU24" s="73">
        <v>0.0</v>
      </c>
      <c r="FV24" s="73">
        <v>0.0</v>
      </c>
      <c r="FW24" s="73">
        <v>0.0</v>
      </c>
      <c r="FX24" s="73">
        <v>0.0</v>
      </c>
      <c r="FY24" s="73">
        <v>0.0</v>
      </c>
      <c r="FZ24" s="73">
        <v>0.0</v>
      </c>
      <c r="GA24" s="73">
        <v>0.0</v>
      </c>
      <c r="GB24" s="73">
        <v>0.0</v>
      </c>
      <c r="GC24" s="73">
        <v>0.0</v>
      </c>
      <c r="GD24" s="73">
        <v>0.0</v>
      </c>
      <c r="GE24" s="73">
        <v>0.0</v>
      </c>
      <c r="GF24" s="73">
        <v>0.0</v>
      </c>
      <c r="GG24" s="73">
        <v>0.0</v>
      </c>
      <c r="GH24" s="73">
        <v>0.0</v>
      </c>
      <c r="GI24" s="73">
        <v>0.0</v>
      </c>
      <c r="GJ24" s="73">
        <v>0.0</v>
      </c>
      <c r="GK24" s="73">
        <v>0.0</v>
      </c>
      <c r="GL24" s="73">
        <v>0.0</v>
      </c>
      <c r="GM24" s="73">
        <v>0.0</v>
      </c>
      <c r="GN24" s="73">
        <v>0.0</v>
      </c>
      <c r="GO24" s="73">
        <v>0.0</v>
      </c>
    </row>
    <row r="25">
      <c r="A25" s="73">
        <v>3.0</v>
      </c>
      <c r="B25" s="74">
        <v>0.0</v>
      </c>
      <c r="C25" s="73">
        <v>0.0</v>
      </c>
      <c r="D25" s="73">
        <v>0.0</v>
      </c>
      <c r="E25" s="73">
        <v>0.0</v>
      </c>
      <c r="F25" s="73">
        <v>0.0</v>
      </c>
      <c r="G25" s="73">
        <v>0.0</v>
      </c>
      <c r="H25" s="73">
        <v>0.0</v>
      </c>
      <c r="I25" s="73">
        <v>0.0</v>
      </c>
      <c r="J25" s="73">
        <v>0.0</v>
      </c>
      <c r="K25" s="73">
        <v>0.0</v>
      </c>
      <c r="L25" s="73">
        <v>0.0</v>
      </c>
      <c r="M25" s="73">
        <v>0.0</v>
      </c>
      <c r="N25" s="73">
        <v>0.0</v>
      </c>
      <c r="O25" s="73">
        <v>0.0</v>
      </c>
      <c r="P25" s="73">
        <v>0.0</v>
      </c>
      <c r="Q25" s="73">
        <v>0.0</v>
      </c>
      <c r="R25" s="73">
        <v>0.0</v>
      </c>
      <c r="S25" s="73">
        <v>0.0</v>
      </c>
      <c r="T25" s="73">
        <v>0.0</v>
      </c>
      <c r="U25" s="73">
        <v>0.0</v>
      </c>
      <c r="V25" s="73">
        <v>0.0</v>
      </c>
      <c r="W25" s="73">
        <v>0.0</v>
      </c>
      <c r="X25" s="73">
        <v>0.0</v>
      </c>
      <c r="Y25" s="73">
        <v>0.0</v>
      </c>
      <c r="Z25" s="73">
        <v>0.0</v>
      </c>
      <c r="AA25" s="73">
        <v>0.0</v>
      </c>
      <c r="AB25" s="73">
        <v>0.0</v>
      </c>
      <c r="AC25" s="73">
        <v>0.0</v>
      </c>
      <c r="AD25" s="73">
        <v>0.0</v>
      </c>
      <c r="AE25" s="73">
        <v>0.046875</v>
      </c>
      <c r="AF25" s="73">
        <v>0.38671875</v>
      </c>
      <c r="AG25" s="73">
        <v>0.60546875</v>
      </c>
      <c r="AH25" s="73">
        <v>0.9609375</v>
      </c>
      <c r="AI25" s="73">
        <v>0.60546875</v>
      </c>
      <c r="AJ25" s="73">
        <v>0.60546875</v>
      </c>
      <c r="AK25" s="73">
        <v>0.51171875</v>
      </c>
      <c r="AL25" s="73">
        <v>0.0</v>
      </c>
      <c r="AM25" s="73">
        <v>0.0</v>
      </c>
      <c r="AN25" s="73">
        <v>0.0</v>
      </c>
      <c r="AO25" s="73">
        <v>0.0</v>
      </c>
      <c r="AP25" s="73">
        <v>0.0</v>
      </c>
      <c r="AQ25" s="73">
        <v>0.0</v>
      </c>
      <c r="AR25" s="73">
        <v>0.0</v>
      </c>
      <c r="AS25" s="73">
        <v>0.859375</v>
      </c>
      <c r="AT25" s="73">
        <v>0.9921875</v>
      </c>
      <c r="AU25" s="73">
        <v>0.9921875</v>
      </c>
      <c r="AV25" s="73">
        <v>0.9921875</v>
      </c>
      <c r="AW25" s="73">
        <v>0.9921875</v>
      </c>
      <c r="AX25" s="73">
        <v>0.9921875</v>
      </c>
      <c r="AY25" s="73">
        <v>0.9921875</v>
      </c>
      <c r="AZ25" s="73">
        <v>0.9921875</v>
      </c>
      <c r="BA25" s="73">
        <v>0.29296875</v>
      </c>
      <c r="BB25" s="73">
        <v>0.0</v>
      </c>
      <c r="BC25" s="73">
        <v>0.0</v>
      </c>
      <c r="BD25" s="73">
        <v>0.0</v>
      </c>
      <c r="BE25" s="73">
        <v>0.0</v>
      </c>
      <c r="BF25" s="73">
        <v>0.0</v>
      </c>
      <c r="BG25" s="73">
        <v>0.13671875</v>
      </c>
      <c r="BH25" s="73">
        <v>0.2890625</v>
      </c>
      <c r="BI25" s="73">
        <v>0.13671875</v>
      </c>
      <c r="BJ25" s="73">
        <v>0.0</v>
      </c>
      <c r="BK25" s="73">
        <v>0.0</v>
      </c>
      <c r="BL25" s="73">
        <v>0.0</v>
      </c>
      <c r="BM25" s="73">
        <v>0.9921875</v>
      </c>
      <c r="BN25" s="73">
        <v>0.9921875</v>
      </c>
      <c r="BO25" s="73">
        <v>0.59765625</v>
      </c>
      <c r="BP25" s="73">
        <v>0.0</v>
      </c>
      <c r="BQ25" s="73">
        <v>0.0</v>
      </c>
      <c r="BR25" s="73">
        <v>0.0</v>
      </c>
      <c r="BS25" s="73">
        <v>0.0</v>
      </c>
      <c r="BT25" s="73">
        <v>0.0</v>
      </c>
      <c r="BU25" s="73">
        <v>0.0</v>
      </c>
      <c r="BV25" s="73">
        <v>0.0</v>
      </c>
      <c r="BW25" s="73">
        <v>0.0</v>
      </c>
      <c r="BX25" s="73">
        <v>0.0</v>
      </c>
      <c r="BY25" s="73">
        <v>0.2578125</v>
      </c>
      <c r="BZ25" s="73">
        <v>0.9921875</v>
      </c>
      <c r="CA25" s="73">
        <v>0.9921875</v>
      </c>
      <c r="CB25" s="73">
        <v>0.9921875</v>
      </c>
      <c r="CC25" s="73">
        <v>0.0</v>
      </c>
      <c r="CD25" s="73">
        <v>0.0</v>
      </c>
      <c r="CE25" s="73">
        <v>0.0</v>
      </c>
      <c r="CF25" s="73">
        <v>0.0</v>
      </c>
      <c r="CG25" s="73">
        <v>0.0</v>
      </c>
      <c r="CH25" s="73">
        <v>0.0</v>
      </c>
      <c r="CI25" s="73">
        <v>0.0</v>
      </c>
      <c r="CJ25" s="73">
        <v>0.0</v>
      </c>
      <c r="CK25" s="73">
        <v>0.0</v>
      </c>
      <c r="CL25" s="73">
        <v>0.0</v>
      </c>
      <c r="CM25" s="73">
        <v>0.9921875</v>
      </c>
      <c r="CN25" s="73">
        <v>0.9921875</v>
      </c>
      <c r="CO25" s="73">
        <v>0.9921875</v>
      </c>
      <c r="CP25" s="73">
        <v>0.9921875</v>
      </c>
      <c r="CQ25" s="73">
        <v>0.48828125</v>
      </c>
      <c r="CR25" s="73">
        <v>0.0</v>
      </c>
      <c r="CS25" s="73">
        <v>0.0</v>
      </c>
      <c r="CT25" s="73">
        <v>0.0</v>
      </c>
      <c r="CU25" s="73">
        <v>0.0</v>
      </c>
      <c r="CV25" s="73">
        <v>0.0</v>
      </c>
      <c r="CW25" s="73">
        <v>0.0</v>
      </c>
      <c r="CX25" s="73">
        <v>0.0</v>
      </c>
      <c r="CY25" s="73">
        <v>0.0</v>
      </c>
      <c r="CZ25" s="73">
        <v>0.0</v>
      </c>
      <c r="DA25" s="73">
        <v>0.70703125</v>
      </c>
      <c r="DB25" s="73">
        <v>0.9921875</v>
      </c>
      <c r="DC25" s="73">
        <v>0.9921875</v>
      </c>
      <c r="DD25" s="73">
        <v>0.9921875</v>
      </c>
      <c r="DE25" s="73">
        <v>0.9921875</v>
      </c>
      <c r="DF25" s="73">
        <v>0.9921875</v>
      </c>
      <c r="DG25" s="73">
        <v>0.0078125</v>
      </c>
      <c r="DH25" s="73">
        <v>0.0</v>
      </c>
      <c r="DI25" s="73">
        <v>0.0</v>
      </c>
      <c r="DJ25" s="73">
        <v>0.0</v>
      </c>
      <c r="DK25" s="73">
        <v>0.0</v>
      </c>
      <c r="DL25" s="73">
        <v>0.0</v>
      </c>
      <c r="DM25" s="73">
        <v>0.0</v>
      </c>
      <c r="DN25" s="73">
        <v>0.0</v>
      </c>
      <c r="DO25" s="73">
        <v>0.0</v>
      </c>
      <c r="DP25" s="73">
        <v>0.0</v>
      </c>
      <c r="DQ25" s="73">
        <v>0.0</v>
      </c>
      <c r="DR25" s="73">
        <v>0.78125</v>
      </c>
      <c r="DS25" s="73">
        <v>0.9921875</v>
      </c>
      <c r="DT25" s="73">
        <v>0.9921875</v>
      </c>
      <c r="DU25" s="73">
        <v>0.6015625</v>
      </c>
      <c r="DV25" s="73">
        <v>0.0</v>
      </c>
      <c r="DW25" s="73">
        <v>0.0</v>
      </c>
      <c r="DX25" s="73">
        <v>0.0</v>
      </c>
      <c r="DY25" s="73">
        <v>0.0</v>
      </c>
      <c r="DZ25" s="73">
        <v>0.0</v>
      </c>
      <c r="EA25" s="73">
        <v>0.0</v>
      </c>
      <c r="EB25" s="73">
        <v>0.4921875</v>
      </c>
      <c r="EC25" s="73">
        <v>0.3359375</v>
      </c>
      <c r="ED25" s="73">
        <v>0.0</v>
      </c>
      <c r="EE25" s="73">
        <v>0.0</v>
      </c>
      <c r="EF25" s="73">
        <v>0.01171875</v>
      </c>
      <c r="EG25" s="73">
        <v>0.9921875</v>
      </c>
      <c r="EH25" s="73">
        <v>0.9921875</v>
      </c>
      <c r="EI25" s="73">
        <v>0.453125</v>
      </c>
      <c r="EJ25" s="73">
        <v>0.0</v>
      </c>
      <c r="EK25" s="73">
        <v>0.0</v>
      </c>
      <c r="EL25" s="73">
        <v>0.0</v>
      </c>
      <c r="EM25" s="73">
        <v>0.0</v>
      </c>
      <c r="EN25" s="73">
        <v>0.0</v>
      </c>
      <c r="EO25" s="73">
        <v>0.65625</v>
      </c>
      <c r="EP25" s="73">
        <v>0.9921875</v>
      </c>
      <c r="EQ25" s="73">
        <v>0.1875</v>
      </c>
      <c r="ER25" s="73">
        <v>0.0</v>
      </c>
      <c r="ES25" s="73">
        <v>0.49609375</v>
      </c>
      <c r="ET25" s="73">
        <v>0.9921875</v>
      </c>
      <c r="EU25" s="73">
        <v>0.99609375</v>
      </c>
      <c r="EV25" s="73">
        <v>0.9921875</v>
      </c>
      <c r="EW25" s="73">
        <v>0.0</v>
      </c>
      <c r="EX25" s="73">
        <v>0.0</v>
      </c>
      <c r="EY25" s="73">
        <v>0.0</v>
      </c>
      <c r="EZ25" s="73">
        <v>0.0</v>
      </c>
      <c r="FA25" s="73">
        <v>0.0</v>
      </c>
      <c r="FB25" s="73">
        <v>0.0</v>
      </c>
      <c r="FC25" s="73">
        <v>0.39453125</v>
      </c>
      <c r="FD25" s="73">
        <v>0.9921875</v>
      </c>
      <c r="FE25" s="73">
        <v>0.9921875</v>
      </c>
      <c r="FF25" s="73">
        <v>0.9921875</v>
      </c>
      <c r="FG25" s="73">
        <v>0.9921875</v>
      </c>
      <c r="FH25" s="73">
        <v>0.9921875</v>
      </c>
      <c r="FI25" s="73">
        <v>0.9921875</v>
      </c>
      <c r="FJ25" s="73">
        <v>0.26171875</v>
      </c>
      <c r="FK25" s="73">
        <v>0.0</v>
      </c>
      <c r="FL25" s="73">
        <v>0.0</v>
      </c>
      <c r="FM25" s="73">
        <v>0.0</v>
      </c>
      <c r="FN25" s="73">
        <v>0.0</v>
      </c>
      <c r="FO25" s="73">
        <v>0.0</v>
      </c>
      <c r="FP25" s="73">
        <v>0.0</v>
      </c>
      <c r="FQ25" s="73">
        <v>0.0</v>
      </c>
      <c r="FR25" s="73">
        <v>0.34375</v>
      </c>
      <c r="FS25" s="73">
        <v>0.6015625</v>
      </c>
      <c r="FT25" s="73">
        <v>0.7578125</v>
      </c>
      <c r="FU25" s="73">
        <v>0.6015625</v>
      </c>
      <c r="FV25" s="73">
        <v>0.34375</v>
      </c>
      <c r="FW25" s="73">
        <v>0.0</v>
      </c>
      <c r="FX25" s="73">
        <v>0.0</v>
      </c>
      <c r="FY25" s="73">
        <v>0.0</v>
      </c>
      <c r="FZ25" s="73">
        <v>0.0</v>
      </c>
      <c r="GA25" s="73">
        <v>0.0</v>
      </c>
      <c r="GB25" s="73">
        <v>0.0</v>
      </c>
      <c r="GC25" s="73">
        <v>0.0</v>
      </c>
      <c r="GD25" s="73">
        <v>0.0</v>
      </c>
      <c r="GE25" s="73">
        <v>0.0</v>
      </c>
      <c r="GF25" s="73">
        <v>0.0</v>
      </c>
      <c r="GG25" s="73">
        <v>0.0</v>
      </c>
      <c r="GH25" s="73">
        <v>0.0</v>
      </c>
      <c r="GI25" s="73">
        <v>0.0</v>
      </c>
      <c r="GJ25" s="73">
        <v>0.0</v>
      </c>
      <c r="GK25" s="73">
        <v>0.0</v>
      </c>
      <c r="GL25" s="73">
        <v>0.0</v>
      </c>
      <c r="GM25" s="73">
        <v>0.0</v>
      </c>
      <c r="GN25" s="73">
        <v>0.0</v>
      </c>
      <c r="GO25" s="73">
        <v>0.0</v>
      </c>
    </row>
    <row r="26">
      <c r="A26" s="73">
        <v>6.0</v>
      </c>
      <c r="B26" s="74">
        <v>0.0</v>
      </c>
      <c r="C26" s="73">
        <v>0.0</v>
      </c>
      <c r="D26" s="73">
        <v>0.0</v>
      </c>
      <c r="E26" s="73">
        <v>0.0</v>
      </c>
      <c r="F26" s="73">
        <v>0.0</v>
      </c>
      <c r="G26" s="73">
        <v>0.0</v>
      </c>
      <c r="H26" s="73">
        <v>0.0</v>
      </c>
      <c r="I26" s="73">
        <v>0.0</v>
      </c>
      <c r="J26" s="73">
        <v>0.0</v>
      </c>
      <c r="K26" s="73">
        <v>0.0</v>
      </c>
      <c r="L26" s="73">
        <v>0.0</v>
      </c>
      <c r="M26" s="73">
        <v>0.0</v>
      </c>
      <c r="N26" s="73">
        <v>0.0</v>
      </c>
      <c r="O26" s="73">
        <v>0.0</v>
      </c>
      <c r="P26" s="73">
        <v>0.0</v>
      </c>
      <c r="Q26" s="73">
        <v>0.0</v>
      </c>
      <c r="R26" s="73">
        <v>0.0</v>
      </c>
      <c r="S26" s="73">
        <v>0.0</v>
      </c>
      <c r="T26" s="73">
        <v>0.0</v>
      </c>
      <c r="U26" s="73">
        <v>0.0</v>
      </c>
      <c r="V26" s="73">
        <v>0.0</v>
      </c>
      <c r="W26" s="73">
        <v>0.57421875</v>
      </c>
      <c r="X26" s="73">
        <v>0.984375</v>
      </c>
      <c r="Y26" s="73">
        <v>0.87890625</v>
      </c>
      <c r="Z26" s="73">
        <v>0.0</v>
      </c>
      <c r="AA26" s="73">
        <v>0.0</v>
      </c>
      <c r="AB26" s="73">
        <v>0.0</v>
      </c>
      <c r="AC26" s="73">
        <v>0.0</v>
      </c>
      <c r="AD26" s="73">
        <v>0.0</v>
      </c>
      <c r="AE26" s="73">
        <v>0.0</v>
      </c>
      <c r="AF26" s="73">
        <v>0.0</v>
      </c>
      <c r="AG26" s="73">
        <v>0.0</v>
      </c>
      <c r="AH26" s="73">
        <v>0.0</v>
      </c>
      <c r="AI26" s="73">
        <v>0.0</v>
      </c>
      <c r="AJ26" s="73">
        <v>0.6953125</v>
      </c>
      <c r="AK26" s="73">
        <v>0.98828125</v>
      </c>
      <c r="AL26" s="73">
        <v>0.984375</v>
      </c>
      <c r="AM26" s="73">
        <v>0.07421875</v>
      </c>
      <c r="AN26" s="73">
        <v>0.0</v>
      </c>
      <c r="AO26" s="73">
        <v>0.0</v>
      </c>
      <c r="AP26" s="73">
        <v>0.0</v>
      </c>
      <c r="AQ26" s="73">
        <v>0.0</v>
      </c>
      <c r="AR26" s="73">
        <v>0.0</v>
      </c>
      <c r="AS26" s="73">
        <v>0.0</v>
      </c>
      <c r="AT26" s="73">
        <v>0.0</v>
      </c>
      <c r="AU26" s="73">
        <v>0.0</v>
      </c>
      <c r="AV26" s="73">
        <v>0.0</v>
      </c>
      <c r="AW26" s="73">
        <v>0.1484375</v>
      </c>
      <c r="AX26" s="73">
        <v>0.98828125</v>
      </c>
      <c r="AY26" s="73">
        <v>0.98828125</v>
      </c>
      <c r="AZ26" s="73">
        <v>0.34765625</v>
      </c>
      <c r="BA26" s="73">
        <v>0.0</v>
      </c>
      <c r="BB26" s="73">
        <v>0.0</v>
      </c>
      <c r="BC26" s="73">
        <v>0.0</v>
      </c>
      <c r="BD26" s="73">
        <v>0.0</v>
      </c>
      <c r="BE26" s="73">
        <v>0.0</v>
      </c>
      <c r="BF26" s="73">
        <v>0.0</v>
      </c>
      <c r="BG26" s="73">
        <v>0.0</v>
      </c>
      <c r="BH26" s="73">
        <v>0.0</v>
      </c>
      <c r="BI26" s="73">
        <v>0.0</v>
      </c>
      <c r="BJ26" s="73">
        <v>0.0</v>
      </c>
      <c r="BK26" s="73">
        <v>0.9609375</v>
      </c>
      <c r="BL26" s="73">
        <v>0.984375</v>
      </c>
      <c r="BM26" s="73">
        <v>0.10546875</v>
      </c>
      <c r="BN26" s="73">
        <v>0.0</v>
      </c>
      <c r="BO26" s="73">
        <v>0.0</v>
      </c>
      <c r="BP26" s="73">
        <v>0.0</v>
      </c>
      <c r="BQ26" s="73">
        <v>0.0</v>
      </c>
      <c r="BR26" s="73">
        <v>0.0</v>
      </c>
      <c r="BS26" s="73">
        <v>0.0</v>
      </c>
      <c r="BT26" s="73">
        <v>0.0</v>
      </c>
      <c r="BU26" s="73">
        <v>0.0</v>
      </c>
      <c r="BV26" s="73">
        <v>0.0</v>
      </c>
      <c r="BW26" s="73">
        <v>0.0</v>
      </c>
      <c r="BX26" s="73">
        <v>0.546875</v>
      </c>
      <c r="BY26" s="73">
        <v>0.98828125</v>
      </c>
      <c r="BZ26" s="73">
        <v>0.52734375</v>
      </c>
      <c r="CA26" s="73">
        <v>0.0</v>
      </c>
      <c r="CB26" s="73">
        <v>0.43359375</v>
      </c>
      <c r="CC26" s="73">
        <v>0.546875</v>
      </c>
      <c r="CD26" s="73">
        <v>0.0</v>
      </c>
      <c r="CE26" s="73">
        <v>0.0</v>
      </c>
      <c r="CF26" s="73">
        <v>0.0</v>
      </c>
      <c r="CG26" s="73">
        <v>0.0</v>
      </c>
      <c r="CH26" s="73">
        <v>0.0</v>
      </c>
      <c r="CI26" s="73">
        <v>0.0</v>
      </c>
      <c r="CJ26" s="73">
        <v>0.0</v>
      </c>
      <c r="CK26" s="73">
        <v>0.0</v>
      </c>
      <c r="CL26" s="73">
        <v>0.984375</v>
      </c>
      <c r="CM26" s="73">
        <v>0.99609375</v>
      </c>
      <c r="CN26" s="73">
        <v>0.21875</v>
      </c>
      <c r="CO26" s="73">
        <v>0.6796875</v>
      </c>
      <c r="CP26" s="73">
        <v>0.984375</v>
      </c>
      <c r="CQ26" s="73">
        <v>0.98828125</v>
      </c>
      <c r="CR26" s="73">
        <v>0.99609375</v>
      </c>
      <c r="CS26" s="73">
        <v>0.12109375</v>
      </c>
      <c r="CT26" s="73">
        <v>0.0</v>
      </c>
      <c r="CU26" s="73">
        <v>0.0</v>
      </c>
      <c r="CV26" s="73">
        <v>0.0</v>
      </c>
      <c r="CW26" s="73">
        <v>0.0</v>
      </c>
      <c r="CX26" s="73">
        <v>0.0</v>
      </c>
      <c r="CY26" s="73">
        <v>0.28515625</v>
      </c>
      <c r="CZ26" s="73">
        <v>0.984375</v>
      </c>
      <c r="DA26" s="73">
        <v>0.890625</v>
      </c>
      <c r="DB26" s="73">
        <v>0.6953125</v>
      </c>
      <c r="DC26" s="73">
        <v>0.98828125</v>
      </c>
      <c r="DD26" s="73">
        <v>0.91015625</v>
      </c>
      <c r="DE26" s="73">
        <v>0.83984375</v>
      </c>
      <c r="DF26" s="73">
        <v>0.98828125</v>
      </c>
      <c r="DG26" s="73">
        <v>0.12109375</v>
      </c>
      <c r="DH26" s="73">
        <v>0.0</v>
      </c>
      <c r="DI26" s="73">
        <v>0.0</v>
      </c>
      <c r="DJ26" s="73">
        <v>0.0</v>
      </c>
      <c r="DK26" s="73">
        <v>0.0</v>
      </c>
      <c r="DL26" s="73">
        <v>0.0</v>
      </c>
      <c r="DM26" s="73">
        <v>0.52734375</v>
      </c>
      <c r="DN26" s="73">
        <v>0.98828125</v>
      </c>
      <c r="DO26" s="73">
        <v>0.1875</v>
      </c>
      <c r="DP26" s="73">
        <v>0.98828125</v>
      </c>
      <c r="DQ26" s="73">
        <v>0.984375</v>
      </c>
      <c r="DR26" s="73">
        <v>0.8671875</v>
      </c>
      <c r="DS26" s="73">
        <v>0.98828125</v>
      </c>
      <c r="DT26" s="73">
        <v>0.546875</v>
      </c>
      <c r="DU26" s="73">
        <v>0.0</v>
      </c>
      <c r="DV26" s="73">
        <v>0.0</v>
      </c>
      <c r="DW26" s="73">
        <v>0.0</v>
      </c>
      <c r="DX26" s="73">
        <v>0.0</v>
      </c>
      <c r="DY26" s="73">
        <v>0.0</v>
      </c>
      <c r="DZ26" s="73">
        <v>0.0</v>
      </c>
      <c r="EA26" s="73">
        <v>0.52734375</v>
      </c>
      <c r="EB26" s="73">
        <v>0.984375</v>
      </c>
      <c r="EC26" s="73">
        <v>0.40625</v>
      </c>
      <c r="ED26" s="73">
        <v>0.984375</v>
      </c>
      <c r="EE26" s="73">
        <v>0.98828125</v>
      </c>
      <c r="EF26" s="73">
        <v>0.9140625</v>
      </c>
      <c r="EG26" s="73">
        <v>0.10546875</v>
      </c>
      <c r="EH26" s="73">
        <v>0.0</v>
      </c>
      <c r="EI26" s="73">
        <v>0.0</v>
      </c>
      <c r="EJ26" s="73">
        <v>0.0</v>
      </c>
      <c r="EK26" s="73">
        <v>0.0</v>
      </c>
      <c r="EL26" s="73">
        <v>0.0</v>
      </c>
      <c r="EM26" s="73">
        <v>0.0</v>
      </c>
      <c r="EN26" s="73">
        <v>0.0</v>
      </c>
      <c r="EO26" s="73">
        <v>0.19921875</v>
      </c>
      <c r="EP26" s="73">
        <v>0.984375</v>
      </c>
      <c r="EQ26" s="73">
        <v>0.98828125</v>
      </c>
      <c r="ER26" s="73">
        <v>0.984375</v>
      </c>
      <c r="ES26" s="73">
        <v>0.984375</v>
      </c>
      <c r="ET26" s="73">
        <v>0.578125</v>
      </c>
      <c r="EU26" s="73">
        <v>0.0</v>
      </c>
      <c r="EV26" s="73">
        <v>0.0</v>
      </c>
      <c r="EW26" s="73">
        <v>0.0</v>
      </c>
      <c r="EX26" s="73">
        <v>0.0</v>
      </c>
      <c r="EY26" s="73">
        <v>0.0</v>
      </c>
      <c r="EZ26" s="73">
        <v>0.0</v>
      </c>
      <c r="FA26" s="73">
        <v>0.0</v>
      </c>
      <c r="FB26" s="73">
        <v>0.0</v>
      </c>
      <c r="FC26" s="73">
        <v>0.0</v>
      </c>
      <c r="FD26" s="73">
        <v>0.0</v>
      </c>
      <c r="FE26" s="73">
        <v>0.0</v>
      </c>
      <c r="FF26" s="73">
        <v>0.0</v>
      </c>
      <c r="FG26" s="73">
        <v>0.0</v>
      </c>
      <c r="FH26" s="73">
        <v>0.0</v>
      </c>
      <c r="FI26" s="73">
        <v>0.0</v>
      </c>
      <c r="FJ26" s="73">
        <v>0.0</v>
      </c>
      <c r="FK26" s="73">
        <v>0.0</v>
      </c>
      <c r="FL26" s="73">
        <v>0.0</v>
      </c>
      <c r="FM26" s="73">
        <v>0.0</v>
      </c>
      <c r="FN26" s="73">
        <v>0.0</v>
      </c>
      <c r="FO26" s="73">
        <v>0.0</v>
      </c>
      <c r="FP26" s="73">
        <v>0.0</v>
      </c>
      <c r="FQ26" s="73">
        <v>0.0</v>
      </c>
      <c r="FR26" s="73">
        <v>0.0</v>
      </c>
      <c r="FS26" s="73">
        <v>0.0</v>
      </c>
      <c r="FT26" s="73">
        <v>0.0</v>
      </c>
      <c r="FU26" s="73">
        <v>0.0</v>
      </c>
      <c r="FV26" s="73">
        <v>0.0</v>
      </c>
      <c r="FW26" s="73">
        <v>0.0</v>
      </c>
      <c r="FX26" s="73">
        <v>0.0</v>
      </c>
      <c r="FY26" s="73">
        <v>0.0</v>
      </c>
      <c r="FZ26" s="73">
        <v>0.0</v>
      </c>
      <c r="GA26" s="73">
        <v>0.0</v>
      </c>
      <c r="GB26" s="73">
        <v>0.0</v>
      </c>
      <c r="GC26" s="73">
        <v>0.0</v>
      </c>
      <c r="GD26" s="73">
        <v>0.0</v>
      </c>
      <c r="GE26" s="73">
        <v>0.0</v>
      </c>
      <c r="GF26" s="73">
        <v>0.0</v>
      </c>
      <c r="GG26" s="73">
        <v>0.0</v>
      </c>
      <c r="GH26" s="73">
        <v>0.0</v>
      </c>
      <c r="GI26" s="73">
        <v>0.0</v>
      </c>
      <c r="GJ26" s="73">
        <v>0.0</v>
      </c>
      <c r="GK26" s="73">
        <v>0.0</v>
      </c>
      <c r="GL26" s="73">
        <v>0.0</v>
      </c>
      <c r="GM26" s="73">
        <v>0.0</v>
      </c>
      <c r="GN26" s="73">
        <v>0.0</v>
      </c>
      <c r="GO26" s="73">
        <v>0.0</v>
      </c>
    </row>
    <row r="27">
      <c r="A27" s="73">
        <v>1.0</v>
      </c>
      <c r="B27" s="74">
        <v>0.0</v>
      </c>
      <c r="C27" s="73">
        <v>0.0</v>
      </c>
      <c r="D27" s="73">
        <v>0.0</v>
      </c>
      <c r="E27" s="73">
        <v>0.0</v>
      </c>
      <c r="F27" s="73">
        <v>0.0</v>
      </c>
      <c r="G27" s="73">
        <v>0.0</v>
      </c>
      <c r="H27" s="73">
        <v>0.0</v>
      </c>
      <c r="I27" s="73">
        <v>0.0</v>
      </c>
      <c r="J27" s="73">
        <v>0.0</v>
      </c>
      <c r="K27" s="73">
        <v>0.0</v>
      </c>
      <c r="L27" s="73">
        <v>0.0</v>
      </c>
      <c r="M27" s="73">
        <v>0.0</v>
      </c>
      <c r="N27" s="73">
        <v>0.0</v>
      </c>
      <c r="O27" s="73">
        <v>0.0</v>
      </c>
      <c r="P27" s="73">
        <v>0.0</v>
      </c>
      <c r="Q27" s="73">
        <v>0.0</v>
      </c>
      <c r="R27" s="73">
        <v>0.0</v>
      </c>
      <c r="S27" s="73">
        <v>0.0</v>
      </c>
      <c r="T27" s="73">
        <v>0.0</v>
      </c>
      <c r="U27" s="73">
        <v>0.0</v>
      </c>
      <c r="V27" s="73">
        <v>0.0</v>
      </c>
      <c r="W27" s="73">
        <v>0.0</v>
      </c>
      <c r="X27" s="73">
        <v>0.0</v>
      </c>
      <c r="Y27" s="73">
        <v>0.0</v>
      </c>
      <c r="Z27" s="73">
        <v>0.0</v>
      </c>
      <c r="AA27" s="73">
        <v>0.0</v>
      </c>
      <c r="AB27" s="73">
        <v>0.0</v>
      </c>
      <c r="AC27" s="73">
        <v>0.0</v>
      </c>
      <c r="AD27" s="73">
        <v>0.0</v>
      </c>
      <c r="AE27" s="73">
        <v>0.0</v>
      </c>
      <c r="AF27" s="73">
        <v>0.0</v>
      </c>
      <c r="AG27" s="73">
        <v>0.0</v>
      </c>
      <c r="AH27" s="73">
        <v>0.0</v>
      </c>
      <c r="AI27" s="73">
        <v>0.00390625</v>
      </c>
      <c r="AJ27" s="73">
        <v>0.9453125</v>
      </c>
      <c r="AK27" s="73">
        <v>0.109375</v>
      </c>
      <c r="AL27" s="73">
        <v>0.0</v>
      </c>
      <c r="AM27" s="73">
        <v>0.0</v>
      </c>
      <c r="AN27" s="73">
        <v>0.0</v>
      </c>
      <c r="AO27" s="73">
        <v>0.0</v>
      </c>
      <c r="AP27" s="73">
        <v>0.0</v>
      </c>
      <c r="AQ27" s="73">
        <v>0.0</v>
      </c>
      <c r="AR27" s="73">
        <v>0.0</v>
      </c>
      <c r="AS27" s="73">
        <v>0.0</v>
      </c>
      <c r="AT27" s="73">
        <v>0.0</v>
      </c>
      <c r="AU27" s="73">
        <v>0.0</v>
      </c>
      <c r="AV27" s="73">
        <v>0.0</v>
      </c>
      <c r="AW27" s="73">
        <v>0.0390625</v>
      </c>
      <c r="AX27" s="73">
        <v>0.9921875</v>
      </c>
      <c r="AY27" s="73">
        <v>0.4765625</v>
      </c>
      <c r="AZ27" s="73">
        <v>0.0</v>
      </c>
      <c r="BA27" s="73">
        <v>0.0</v>
      </c>
      <c r="BB27" s="73">
        <v>0.0</v>
      </c>
      <c r="BC27" s="73">
        <v>0.0</v>
      </c>
      <c r="BD27" s="73">
        <v>0.0</v>
      </c>
      <c r="BE27" s="73">
        <v>0.0</v>
      </c>
      <c r="BF27" s="73">
        <v>0.0</v>
      </c>
      <c r="BG27" s="73">
        <v>0.0</v>
      </c>
      <c r="BH27" s="73">
        <v>0.0</v>
      </c>
      <c r="BI27" s="73">
        <v>0.0</v>
      </c>
      <c r="BJ27" s="73">
        <v>0.0</v>
      </c>
      <c r="BK27" s="73">
        <v>0.0</v>
      </c>
      <c r="BL27" s="73">
        <v>0.9921875</v>
      </c>
      <c r="BM27" s="73">
        <v>0.96875</v>
      </c>
      <c r="BN27" s="73">
        <v>0.0</v>
      </c>
      <c r="BO27" s="73">
        <v>0.0</v>
      </c>
      <c r="BP27" s="73">
        <v>0.0</v>
      </c>
      <c r="BQ27" s="73">
        <v>0.0</v>
      </c>
      <c r="BR27" s="73">
        <v>0.0</v>
      </c>
      <c r="BS27" s="73">
        <v>0.0</v>
      </c>
      <c r="BT27" s="73">
        <v>0.0</v>
      </c>
      <c r="BU27" s="73">
        <v>0.0</v>
      </c>
      <c r="BV27" s="73">
        <v>0.0</v>
      </c>
      <c r="BW27" s="73">
        <v>0.0</v>
      </c>
      <c r="BX27" s="73">
        <v>0.0</v>
      </c>
      <c r="BY27" s="73">
        <v>0.0</v>
      </c>
      <c r="BZ27" s="73">
        <v>0.99609375</v>
      </c>
      <c r="CA27" s="73">
        <v>0.9921875</v>
      </c>
      <c r="CB27" s="73">
        <v>0.0</v>
      </c>
      <c r="CC27" s="73">
        <v>0.0</v>
      </c>
      <c r="CD27" s="73">
        <v>0.0</v>
      </c>
      <c r="CE27" s="73">
        <v>0.0</v>
      </c>
      <c r="CF27" s="73">
        <v>0.0</v>
      </c>
      <c r="CG27" s="73">
        <v>0.0</v>
      </c>
      <c r="CH27" s="73">
        <v>0.0</v>
      </c>
      <c r="CI27" s="73">
        <v>0.0</v>
      </c>
      <c r="CJ27" s="73">
        <v>0.0</v>
      </c>
      <c r="CK27" s="73">
        <v>0.0</v>
      </c>
      <c r="CL27" s="73">
        <v>0.0</v>
      </c>
      <c r="CM27" s="73">
        <v>0.0</v>
      </c>
      <c r="CN27" s="73">
        <v>0.9921875</v>
      </c>
      <c r="CO27" s="73">
        <v>0.9921875</v>
      </c>
      <c r="CP27" s="73">
        <v>0.0</v>
      </c>
      <c r="CQ27" s="73">
        <v>0.0</v>
      </c>
      <c r="CR27" s="73">
        <v>0.0</v>
      </c>
      <c r="CS27" s="73">
        <v>0.0</v>
      </c>
      <c r="CT27" s="73">
        <v>0.0</v>
      </c>
      <c r="CU27" s="73">
        <v>0.0</v>
      </c>
      <c r="CV27" s="73">
        <v>0.0</v>
      </c>
      <c r="CW27" s="73">
        <v>0.0</v>
      </c>
      <c r="CX27" s="73">
        <v>0.0</v>
      </c>
      <c r="CY27" s="73">
        <v>0.0</v>
      </c>
      <c r="CZ27" s="73">
        <v>0.0</v>
      </c>
      <c r="DA27" s="73">
        <v>0.0</v>
      </c>
      <c r="DB27" s="73">
        <v>0.99609375</v>
      </c>
      <c r="DC27" s="73">
        <v>0.9921875</v>
      </c>
      <c r="DD27" s="73">
        <v>0.0</v>
      </c>
      <c r="DE27" s="73">
        <v>0.0</v>
      </c>
      <c r="DF27" s="73">
        <v>0.0</v>
      </c>
      <c r="DG27" s="73">
        <v>0.0</v>
      </c>
      <c r="DH27" s="73">
        <v>0.0</v>
      </c>
      <c r="DI27" s="73">
        <v>0.0</v>
      </c>
      <c r="DJ27" s="73">
        <v>0.0</v>
      </c>
      <c r="DK27" s="73">
        <v>0.0</v>
      </c>
      <c r="DL27" s="73">
        <v>0.0</v>
      </c>
      <c r="DM27" s="73">
        <v>0.0</v>
      </c>
      <c r="DN27" s="73">
        <v>0.0</v>
      </c>
      <c r="DO27" s="73">
        <v>0.0</v>
      </c>
      <c r="DP27" s="73">
        <v>0.9921875</v>
      </c>
      <c r="DQ27" s="73">
        <v>0.9921875</v>
      </c>
      <c r="DR27" s="73">
        <v>0.0</v>
      </c>
      <c r="DS27" s="73">
        <v>0.0</v>
      </c>
      <c r="DT27" s="73">
        <v>0.0</v>
      </c>
      <c r="DU27" s="73">
        <v>0.0</v>
      </c>
      <c r="DV27" s="73">
        <v>0.0</v>
      </c>
      <c r="DW27" s="73">
        <v>0.0</v>
      </c>
      <c r="DX27" s="73">
        <v>0.0</v>
      </c>
      <c r="DY27" s="73">
        <v>0.0</v>
      </c>
      <c r="DZ27" s="73">
        <v>0.0</v>
      </c>
      <c r="EA27" s="73">
        <v>0.0</v>
      </c>
      <c r="EB27" s="73">
        <v>0.0</v>
      </c>
      <c r="EC27" s="73">
        <v>0.0</v>
      </c>
      <c r="ED27" s="73">
        <v>0.9921875</v>
      </c>
      <c r="EE27" s="73">
        <v>0.9921875</v>
      </c>
      <c r="EF27" s="73">
        <v>0.0</v>
      </c>
      <c r="EG27" s="73">
        <v>0.0</v>
      </c>
      <c r="EH27" s="73">
        <v>0.0</v>
      </c>
      <c r="EI27" s="73">
        <v>0.0</v>
      </c>
      <c r="EJ27" s="73">
        <v>0.0</v>
      </c>
      <c r="EK27" s="73">
        <v>0.0</v>
      </c>
      <c r="EL27" s="73">
        <v>0.0</v>
      </c>
      <c r="EM27" s="73">
        <v>0.0</v>
      </c>
      <c r="EN27" s="73">
        <v>0.0</v>
      </c>
      <c r="EO27" s="73">
        <v>0.0</v>
      </c>
      <c r="EP27" s="73">
        <v>0.0</v>
      </c>
      <c r="EQ27" s="73">
        <v>0.0</v>
      </c>
      <c r="ER27" s="73">
        <v>0.9921875</v>
      </c>
      <c r="ES27" s="73">
        <v>0.9921875</v>
      </c>
      <c r="ET27" s="73">
        <v>0.0</v>
      </c>
      <c r="EU27" s="73">
        <v>0.0</v>
      </c>
      <c r="EV27" s="73">
        <v>0.0</v>
      </c>
      <c r="EW27" s="73">
        <v>0.0</v>
      </c>
      <c r="EX27" s="73">
        <v>0.0</v>
      </c>
      <c r="EY27" s="73">
        <v>0.0</v>
      </c>
      <c r="EZ27" s="73">
        <v>0.0</v>
      </c>
      <c r="FA27" s="73">
        <v>0.0</v>
      </c>
      <c r="FB27" s="73">
        <v>0.0</v>
      </c>
      <c r="FC27" s="73">
        <v>0.0</v>
      </c>
      <c r="FD27" s="73">
        <v>0.0</v>
      </c>
      <c r="FE27" s="73">
        <v>0.0</v>
      </c>
      <c r="FF27" s="73">
        <v>0.79296875</v>
      </c>
      <c r="FG27" s="73">
        <v>0.9921875</v>
      </c>
      <c r="FH27" s="73">
        <v>0.0</v>
      </c>
      <c r="FI27" s="73">
        <v>0.0</v>
      </c>
      <c r="FJ27" s="73">
        <v>0.0</v>
      </c>
      <c r="FK27" s="73">
        <v>0.0</v>
      </c>
      <c r="FL27" s="73">
        <v>0.0</v>
      </c>
      <c r="FM27" s="73">
        <v>0.0</v>
      </c>
      <c r="FN27" s="73">
        <v>0.0</v>
      </c>
      <c r="FO27" s="73">
        <v>0.0</v>
      </c>
      <c r="FP27" s="73">
        <v>0.0</v>
      </c>
      <c r="FQ27" s="73">
        <v>0.0</v>
      </c>
      <c r="FR27" s="73">
        <v>0.0</v>
      </c>
      <c r="FS27" s="73">
        <v>0.0</v>
      </c>
      <c r="FT27" s="73">
        <v>0.125</v>
      </c>
      <c r="FU27" s="73">
        <v>0.77734375</v>
      </c>
      <c r="FV27" s="73">
        <v>0.0</v>
      </c>
      <c r="FW27" s="73">
        <v>0.0</v>
      </c>
      <c r="FX27" s="73">
        <v>0.0</v>
      </c>
      <c r="FY27" s="73">
        <v>0.0</v>
      </c>
      <c r="FZ27" s="73">
        <v>0.0</v>
      </c>
      <c r="GA27" s="73">
        <v>0.0</v>
      </c>
      <c r="GB27" s="73">
        <v>0.0</v>
      </c>
      <c r="GC27" s="73">
        <v>0.0</v>
      </c>
      <c r="GD27" s="73">
        <v>0.0</v>
      </c>
      <c r="GE27" s="73">
        <v>0.0</v>
      </c>
      <c r="GF27" s="73">
        <v>0.0</v>
      </c>
      <c r="GG27" s="73">
        <v>0.0</v>
      </c>
      <c r="GH27" s="73">
        <v>0.0</v>
      </c>
      <c r="GI27" s="73">
        <v>0.0</v>
      </c>
      <c r="GJ27" s="73">
        <v>0.0</v>
      </c>
      <c r="GK27" s="73">
        <v>0.0</v>
      </c>
      <c r="GL27" s="73">
        <v>0.0</v>
      </c>
      <c r="GM27" s="73">
        <v>0.0</v>
      </c>
      <c r="GN27" s="73">
        <v>0.0</v>
      </c>
      <c r="GO27" s="73">
        <v>0.0</v>
      </c>
    </row>
    <row r="28">
      <c r="A28" s="73">
        <v>7.0</v>
      </c>
      <c r="B28" s="74">
        <v>0.0</v>
      </c>
      <c r="C28" s="73">
        <v>0.0</v>
      </c>
      <c r="D28" s="73">
        <v>0.0</v>
      </c>
      <c r="E28" s="73">
        <v>0.0</v>
      </c>
      <c r="F28" s="73">
        <v>0.0</v>
      </c>
      <c r="G28" s="73">
        <v>0.0</v>
      </c>
      <c r="H28" s="73">
        <v>0.0</v>
      </c>
      <c r="I28" s="73">
        <v>0.0</v>
      </c>
      <c r="J28" s="73">
        <v>0.0</v>
      </c>
      <c r="K28" s="73">
        <v>0.0</v>
      </c>
      <c r="L28" s="73">
        <v>0.0</v>
      </c>
      <c r="M28" s="73">
        <v>0.0</v>
      </c>
      <c r="N28" s="73">
        <v>0.0</v>
      </c>
      <c r="O28" s="73">
        <v>0.0</v>
      </c>
      <c r="P28" s="73">
        <v>0.0</v>
      </c>
      <c r="Q28" s="73">
        <v>0.0</v>
      </c>
      <c r="R28" s="73">
        <v>0.0</v>
      </c>
      <c r="S28" s="73">
        <v>0.0</v>
      </c>
      <c r="T28" s="73">
        <v>0.0</v>
      </c>
      <c r="U28" s="73">
        <v>0.0</v>
      </c>
      <c r="V28" s="73">
        <v>0.0</v>
      </c>
      <c r="W28" s="73">
        <v>0.0</v>
      </c>
      <c r="X28" s="73">
        <v>0.0</v>
      </c>
      <c r="Y28" s="73">
        <v>0.0</v>
      </c>
      <c r="Z28" s="73">
        <v>0.0</v>
      </c>
      <c r="AA28" s="73">
        <v>0.0</v>
      </c>
      <c r="AB28" s="73">
        <v>0.0</v>
      </c>
      <c r="AC28" s="73">
        <v>0.0</v>
      </c>
      <c r="AD28" s="73">
        <v>0.0</v>
      </c>
      <c r="AE28" s="73">
        <v>0.0</v>
      </c>
      <c r="AF28" s="73">
        <v>0.0</v>
      </c>
      <c r="AG28" s="73">
        <v>0.0</v>
      </c>
      <c r="AH28" s="73">
        <v>0.0</v>
      </c>
      <c r="AI28" s="73">
        <v>0.0</v>
      </c>
      <c r="AJ28" s="73">
        <v>0.0</v>
      </c>
      <c r="AK28" s="73">
        <v>0.0</v>
      </c>
      <c r="AL28" s="73">
        <v>0.0</v>
      </c>
      <c r="AM28" s="73">
        <v>0.0</v>
      </c>
      <c r="AN28" s="73">
        <v>0.0</v>
      </c>
      <c r="AO28" s="73">
        <v>0.0</v>
      </c>
      <c r="AP28" s="73">
        <v>0.0</v>
      </c>
      <c r="AQ28" s="73">
        <v>0.0</v>
      </c>
      <c r="AR28" s="73">
        <v>0.0</v>
      </c>
      <c r="AS28" s="73">
        <v>0.0</v>
      </c>
      <c r="AT28" s="73">
        <v>0.0</v>
      </c>
      <c r="AU28" s="73">
        <v>0.0</v>
      </c>
      <c r="AV28" s="73">
        <v>0.0</v>
      </c>
      <c r="AW28" s="73">
        <v>0.0</v>
      </c>
      <c r="AX28" s="73">
        <v>0.0</v>
      </c>
      <c r="AY28" s="73">
        <v>0.44921875</v>
      </c>
      <c r="AZ28" s="73">
        <v>0.6328125</v>
      </c>
      <c r="BA28" s="73">
        <v>0.98828125</v>
      </c>
      <c r="BB28" s="73">
        <v>0.83203125</v>
      </c>
      <c r="BC28" s="73">
        <v>0.0</v>
      </c>
      <c r="BD28" s="73">
        <v>0.0</v>
      </c>
      <c r="BE28" s="73">
        <v>0.0</v>
      </c>
      <c r="BF28" s="73">
        <v>0.0</v>
      </c>
      <c r="BG28" s="73">
        <v>0.0</v>
      </c>
      <c r="BH28" s="73">
        <v>0.0</v>
      </c>
      <c r="BI28" s="73">
        <v>0.0</v>
      </c>
      <c r="BJ28" s="73">
        <v>0.75</v>
      </c>
      <c r="BK28" s="73">
        <v>0.8828125</v>
      </c>
      <c r="BL28" s="73">
        <v>0.984375</v>
      </c>
      <c r="BM28" s="73">
        <v>0.98828125</v>
      </c>
      <c r="BN28" s="73">
        <v>0.984375</v>
      </c>
      <c r="BO28" s="73">
        <v>0.984375</v>
      </c>
      <c r="BP28" s="73">
        <v>0.984375</v>
      </c>
      <c r="BQ28" s="73">
        <v>0.0</v>
      </c>
      <c r="BR28" s="73">
        <v>0.0</v>
      </c>
      <c r="BS28" s="73">
        <v>0.0</v>
      </c>
      <c r="BT28" s="73">
        <v>0.0</v>
      </c>
      <c r="BU28" s="73">
        <v>0.0</v>
      </c>
      <c r="BV28" s="73">
        <v>0.0</v>
      </c>
      <c r="BW28" s="73">
        <v>0.7265625</v>
      </c>
      <c r="BX28" s="73">
        <v>0.984375</v>
      </c>
      <c r="BY28" s="73">
        <v>0.984375</v>
      </c>
      <c r="BZ28" s="73">
        <v>0.984375</v>
      </c>
      <c r="CA28" s="73">
        <v>0.15234375</v>
      </c>
      <c r="CB28" s="73">
        <v>0.5859375</v>
      </c>
      <c r="CC28" s="73">
        <v>0.984375</v>
      </c>
      <c r="CD28" s="73">
        <v>0.984375</v>
      </c>
      <c r="CE28" s="73">
        <v>0.0</v>
      </c>
      <c r="CF28" s="73">
        <v>0.0</v>
      </c>
      <c r="CG28" s="73">
        <v>0.0</v>
      </c>
      <c r="CH28" s="73">
        <v>0.0</v>
      </c>
      <c r="CI28" s="73">
        <v>0.0</v>
      </c>
      <c r="CJ28" s="73">
        <v>0.0</v>
      </c>
      <c r="CK28" s="73">
        <v>0.984375</v>
      </c>
      <c r="CL28" s="73">
        <v>0.984375</v>
      </c>
      <c r="CM28" s="73">
        <v>0.8671875</v>
      </c>
      <c r="CN28" s="73">
        <v>0.0</v>
      </c>
      <c r="CO28" s="73">
        <v>0.06640625</v>
      </c>
      <c r="CP28" s="73">
        <v>0.9375</v>
      </c>
      <c r="CQ28" s="73">
        <v>0.984375</v>
      </c>
      <c r="CR28" s="73">
        <v>0.55078125</v>
      </c>
      <c r="CS28" s="73">
        <v>0.0</v>
      </c>
      <c r="CT28" s="73">
        <v>0.0</v>
      </c>
      <c r="CU28" s="73">
        <v>0.0</v>
      </c>
      <c r="CV28" s="73">
        <v>0.0</v>
      </c>
      <c r="CW28" s="73">
        <v>0.0</v>
      </c>
      <c r="CX28" s="73">
        <v>0.0</v>
      </c>
      <c r="CY28" s="73">
        <v>0.80078125</v>
      </c>
      <c r="CZ28" s="73">
        <v>0.7421875</v>
      </c>
      <c r="DA28" s="73">
        <v>0.0</v>
      </c>
      <c r="DB28" s="73">
        <v>0.0</v>
      </c>
      <c r="DC28" s="73">
        <v>0.96484375</v>
      </c>
      <c r="DD28" s="73">
        <v>0.984375</v>
      </c>
      <c r="DE28" s="73">
        <v>0.81640625</v>
      </c>
      <c r="DF28" s="73">
        <v>0.0</v>
      </c>
      <c r="DG28" s="73">
        <v>0.0</v>
      </c>
      <c r="DH28" s="73">
        <v>0.0</v>
      </c>
      <c r="DI28" s="73">
        <v>0.0</v>
      </c>
      <c r="DJ28" s="73">
        <v>0.0</v>
      </c>
      <c r="DK28" s="73">
        <v>0.0</v>
      </c>
      <c r="DL28" s="73">
        <v>0.0</v>
      </c>
      <c r="DM28" s="73">
        <v>0.0</v>
      </c>
      <c r="DN28" s="73">
        <v>0.0</v>
      </c>
      <c r="DO28" s="73">
        <v>0.0</v>
      </c>
      <c r="DP28" s="73">
        <v>0.5234375</v>
      </c>
      <c r="DQ28" s="73">
        <v>0.99609375</v>
      </c>
      <c r="DR28" s="73">
        <v>0.98828125</v>
      </c>
      <c r="DS28" s="73">
        <v>0.0</v>
      </c>
      <c r="DT28" s="73">
        <v>0.0</v>
      </c>
      <c r="DU28" s="73">
        <v>0.0</v>
      </c>
      <c r="DV28" s="73">
        <v>0.0</v>
      </c>
      <c r="DW28" s="73">
        <v>0.0</v>
      </c>
      <c r="DX28" s="73">
        <v>0.0</v>
      </c>
      <c r="DY28" s="73">
        <v>0.0</v>
      </c>
      <c r="DZ28" s="73">
        <v>0.0</v>
      </c>
      <c r="EA28" s="73">
        <v>0.0</v>
      </c>
      <c r="EB28" s="73">
        <v>0.0</v>
      </c>
      <c r="EC28" s="73">
        <v>0.0390625</v>
      </c>
      <c r="ED28" s="73">
        <v>0.984375</v>
      </c>
      <c r="EE28" s="73">
        <v>0.98828125</v>
      </c>
      <c r="EF28" s="73">
        <v>0.41796875</v>
      </c>
      <c r="EG28" s="73">
        <v>0.0</v>
      </c>
      <c r="EH28" s="73">
        <v>0.0</v>
      </c>
      <c r="EI28" s="73">
        <v>0.0</v>
      </c>
      <c r="EJ28" s="73">
        <v>0.0</v>
      </c>
      <c r="EK28" s="73">
        <v>0.0</v>
      </c>
      <c r="EL28" s="73">
        <v>0.0</v>
      </c>
      <c r="EM28" s="73">
        <v>0.0</v>
      </c>
      <c r="EN28" s="73">
        <v>0.0</v>
      </c>
      <c r="EO28" s="73">
        <v>0.0</v>
      </c>
      <c r="EP28" s="73">
        <v>0.0</v>
      </c>
      <c r="EQ28" s="73">
        <v>0.984375</v>
      </c>
      <c r="ER28" s="73">
        <v>0.984375</v>
      </c>
      <c r="ES28" s="73">
        <v>0.4296875</v>
      </c>
      <c r="ET28" s="73">
        <v>0.0</v>
      </c>
      <c r="EU28" s="73">
        <v>0.0</v>
      </c>
      <c r="EV28" s="73">
        <v>0.0</v>
      </c>
      <c r="EW28" s="73">
        <v>0.0</v>
      </c>
      <c r="EX28" s="73">
        <v>0.0</v>
      </c>
      <c r="EY28" s="73">
        <v>0.0</v>
      </c>
      <c r="EZ28" s="73">
        <v>0.0</v>
      </c>
      <c r="FA28" s="73">
        <v>0.0</v>
      </c>
      <c r="FB28" s="73">
        <v>0.0</v>
      </c>
      <c r="FC28" s="73">
        <v>0.0</v>
      </c>
      <c r="FD28" s="73">
        <v>0.64453125</v>
      </c>
      <c r="FE28" s="73">
        <v>0.984375</v>
      </c>
      <c r="FF28" s="73">
        <v>0.8359375</v>
      </c>
      <c r="FG28" s="73">
        <v>0.0</v>
      </c>
      <c r="FH28" s="73">
        <v>0.0</v>
      </c>
      <c r="FI28" s="73">
        <v>0.0</v>
      </c>
      <c r="FJ28" s="73">
        <v>0.0</v>
      </c>
      <c r="FK28" s="73">
        <v>0.0</v>
      </c>
      <c r="FL28" s="73">
        <v>0.0</v>
      </c>
      <c r="FM28" s="73">
        <v>0.0</v>
      </c>
      <c r="FN28" s="73">
        <v>0.0</v>
      </c>
      <c r="FO28" s="73">
        <v>0.0</v>
      </c>
      <c r="FP28" s="73">
        <v>0.0</v>
      </c>
      <c r="FQ28" s="73">
        <v>0.0</v>
      </c>
      <c r="FR28" s="73">
        <v>0.984375</v>
      </c>
      <c r="FS28" s="73">
        <v>0.984375</v>
      </c>
      <c r="FT28" s="73">
        <v>0.15234375</v>
      </c>
      <c r="FU28" s="73">
        <v>0.0</v>
      </c>
      <c r="FV28" s="73">
        <v>0.0</v>
      </c>
      <c r="FW28" s="73">
        <v>0.0</v>
      </c>
      <c r="FX28" s="73">
        <v>0.0</v>
      </c>
      <c r="FY28" s="73">
        <v>0.0</v>
      </c>
      <c r="FZ28" s="73">
        <v>0.0</v>
      </c>
      <c r="GA28" s="73">
        <v>0.0</v>
      </c>
      <c r="GB28" s="73">
        <v>0.0</v>
      </c>
      <c r="GC28" s="73">
        <v>0.0</v>
      </c>
      <c r="GD28" s="73">
        <v>0.0</v>
      </c>
      <c r="GE28" s="73">
        <v>0.0</v>
      </c>
      <c r="GF28" s="73">
        <v>0.984375</v>
      </c>
      <c r="GG28" s="73">
        <v>0.30859375</v>
      </c>
      <c r="GH28" s="73">
        <v>0.0</v>
      </c>
      <c r="GI28" s="73">
        <v>0.0</v>
      </c>
      <c r="GJ28" s="73">
        <v>0.0</v>
      </c>
      <c r="GK28" s="73">
        <v>0.0</v>
      </c>
      <c r="GL28" s="73">
        <v>0.0</v>
      </c>
      <c r="GM28" s="73">
        <v>0.0</v>
      </c>
      <c r="GN28" s="73">
        <v>0.0</v>
      </c>
      <c r="GO28" s="73">
        <v>0.0</v>
      </c>
    </row>
    <row r="29">
      <c r="A29" s="73">
        <v>2.0</v>
      </c>
      <c r="B29" s="74">
        <v>0.0</v>
      </c>
      <c r="C29" s="73">
        <v>0.0</v>
      </c>
      <c r="D29" s="73">
        <v>0.0</v>
      </c>
      <c r="E29" s="73">
        <v>0.0</v>
      </c>
      <c r="F29" s="73">
        <v>0.0</v>
      </c>
      <c r="G29" s="73">
        <v>0.0</v>
      </c>
      <c r="H29" s="73">
        <v>0.0</v>
      </c>
      <c r="I29" s="73">
        <v>0.0</v>
      </c>
      <c r="J29" s="73">
        <v>0.0</v>
      </c>
      <c r="K29" s="73">
        <v>0.0</v>
      </c>
      <c r="L29" s="73">
        <v>0.0</v>
      </c>
      <c r="M29" s="73">
        <v>0.0</v>
      </c>
      <c r="N29" s="73">
        <v>0.0</v>
      </c>
      <c r="O29" s="73">
        <v>0.0</v>
      </c>
      <c r="P29" s="73">
        <v>0.0</v>
      </c>
      <c r="Q29" s="73">
        <v>0.0</v>
      </c>
      <c r="R29" s="73">
        <v>0.0</v>
      </c>
      <c r="S29" s="73">
        <v>0.0</v>
      </c>
      <c r="T29" s="73">
        <v>0.0</v>
      </c>
      <c r="U29" s="73">
        <v>0.0</v>
      </c>
      <c r="V29" s="73">
        <v>0.0</v>
      </c>
      <c r="W29" s="73">
        <v>0.0</v>
      </c>
      <c r="X29" s="73">
        <v>0.0</v>
      </c>
      <c r="Y29" s="73">
        <v>0.0</v>
      </c>
      <c r="Z29" s="73">
        <v>0.0</v>
      </c>
      <c r="AA29" s="73">
        <v>0.0</v>
      </c>
      <c r="AB29" s="73">
        <v>0.0</v>
      </c>
      <c r="AC29" s="73">
        <v>0.0</v>
      </c>
      <c r="AD29" s="73">
        <v>0.0</v>
      </c>
      <c r="AE29" s="73">
        <v>0.0</v>
      </c>
      <c r="AF29" s="73">
        <v>0.0</v>
      </c>
      <c r="AG29" s="73">
        <v>0.0</v>
      </c>
      <c r="AH29" s="73">
        <v>0.0</v>
      </c>
      <c r="AI29" s="73">
        <v>0.36328125</v>
      </c>
      <c r="AJ29" s="73">
        <v>0.82421875</v>
      </c>
      <c r="AK29" s="73">
        <v>0.9765625</v>
      </c>
      <c r="AL29" s="73">
        <v>0.7578125</v>
      </c>
      <c r="AM29" s="73">
        <v>0.0</v>
      </c>
      <c r="AN29" s="73">
        <v>0.0</v>
      </c>
      <c r="AO29" s="73">
        <v>0.0</v>
      </c>
      <c r="AP29" s="73">
        <v>0.0</v>
      </c>
      <c r="AQ29" s="73">
        <v>0.0</v>
      </c>
      <c r="AR29" s="73">
        <v>0.0</v>
      </c>
      <c r="AS29" s="73">
        <v>0.0</v>
      </c>
      <c r="AT29" s="73">
        <v>0.0</v>
      </c>
      <c r="AU29" s="73">
        <v>0.0</v>
      </c>
      <c r="AV29" s="73">
        <v>0.796875</v>
      </c>
      <c r="AW29" s="73">
        <v>0.98828125</v>
      </c>
      <c r="AX29" s="73">
        <v>0.92578125</v>
      </c>
      <c r="AY29" s="73">
        <v>0.94921875</v>
      </c>
      <c r="AZ29" s="73">
        <v>0.9921875</v>
      </c>
      <c r="BA29" s="73">
        <v>0.4921875</v>
      </c>
      <c r="BB29" s="73">
        <v>0.0</v>
      </c>
      <c r="BC29" s="73">
        <v>0.0</v>
      </c>
      <c r="BD29" s="73">
        <v>0.0</v>
      </c>
      <c r="BE29" s="73">
        <v>0.0</v>
      </c>
      <c r="BF29" s="73">
        <v>0.0</v>
      </c>
      <c r="BG29" s="73">
        <v>0.0</v>
      </c>
      <c r="BH29" s="73">
        <v>0.0</v>
      </c>
      <c r="BI29" s="73">
        <v>0.0</v>
      </c>
      <c r="BJ29" s="73">
        <v>0.98828125</v>
      </c>
      <c r="BK29" s="73">
        <v>0.65234375</v>
      </c>
      <c r="BL29" s="73">
        <v>0.0</v>
      </c>
      <c r="BM29" s="73">
        <v>0.0</v>
      </c>
      <c r="BN29" s="73">
        <v>0.9921875</v>
      </c>
      <c r="BO29" s="73">
        <v>0.90234375</v>
      </c>
      <c r="BP29" s="73">
        <v>0.0</v>
      </c>
      <c r="BQ29" s="73">
        <v>0.0</v>
      </c>
      <c r="BR29" s="73">
        <v>0.0</v>
      </c>
      <c r="BS29" s="73">
        <v>0.0</v>
      </c>
      <c r="BT29" s="73">
        <v>0.0</v>
      </c>
      <c r="BU29" s="73">
        <v>0.0</v>
      </c>
      <c r="BV29" s="73">
        <v>0.0</v>
      </c>
      <c r="BW29" s="73">
        <v>0.0</v>
      </c>
      <c r="BX29" s="73">
        <v>0.0390625</v>
      </c>
      <c r="BY29" s="73">
        <v>0.0</v>
      </c>
      <c r="BZ29" s="73">
        <v>0.0</v>
      </c>
      <c r="CA29" s="73">
        <v>0.0</v>
      </c>
      <c r="CB29" s="73">
        <v>0.9921875</v>
      </c>
      <c r="CC29" s="73">
        <v>0.9921875</v>
      </c>
      <c r="CD29" s="73">
        <v>0.0</v>
      </c>
      <c r="CE29" s="73">
        <v>0.0</v>
      </c>
      <c r="CF29" s="73">
        <v>0.0</v>
      </c>
      <c r="CG29" s="73">
        <v>0.0</v>
      </c>
      <c r="CH29" s="73">
        <v>0.0</v>
      </c>
      <c r="CI29" s="73">
        <v>0.0</v>
      </c>
      <c r="CJ29" s="73">
        <v>0.0</v>
      </c>
      <c r="CK29" s="73">
        <v>0.0</v>
      </c>
      <c r="CL29" s="73">
        <v>0.0</v>
      </c>
      <c r="CM29" s="73">
        <v>0.0</v>
      </c>
      <c r="CN29" s="73">
        <v>0.0</v>
      </c>
      <c r="CO29" s="73">
        <v>0.0</v>
      </c>
      <c r="CP29" s="73">
        <v>0.83984375</v>
      </c>
      <c r="CQ29" s="73">
        <v>0.9921875</v>
      </c>
      <c r="CR29" s="73">
        <v>0.0</v>
      </c>
      <c r="CS29" s="73">
        <v>0.0</v>
      </c>
      <c r="CT29" s="73">
        <v>0.0</v>
      </c>
      <c r="CU29" s="73">
        <v>0.0</v>
      </c>
      <c r="CV29" s="73">
        <v>0.0</v>
      </c>
      <c r="CW29" s="73">
        <v>0.0</v>
      </c>
      <c r="CX29" s="73">
        <v>0.0</v>
      </c>
      <c r="CY29" s="73">
        <v>0.0</v>
      </c>
      <c r="CZ29" s="73">
        <v>0.0</v>
      </c>
      <c r="DA29" s="73">
        <v>0.0</v>
      </c>
      <c r="DB29" s="73">
        <v>0.0</v>
      </c>
      <c r="DC29" s="73">
        <v>0.13671875</v>
      </c>
      <c r="DD29" s="73">
        <v>0.9921875</v>
      </c>
      <c r="DE29" s="73">
        <v>0.9921875</v>
      </c>
      <c r="DF29" s="73">
        <v>0.80859375</v>
      </c>
      <c r="DG29" s="73">
        <v>0.9921875</v>
      </c>
      <c r="DH29" s="73">
        <v>0.94140625</v>
      </c>
      <c r="DI29" s="73">
        <v>0.0</v>
      </c>
      <c r="DJ29" s="73">
        <v>0.0</v>
      </c>
      <c r="DK29" s="73">
        <v>0.0</v>
      </c>
      <c r="DL29" s="73">
        <v>0.0</v>
      </c>
      <c r="DM29" s="73">
        <v>0.53515625</v>
      </c>
      <c r="DN29" s="73">
        <v>0.9921875</v>
      </c>
      <c r="DO29" s="73">
        <v>0.9921875</v>
      </c>
      <c r="DP29" s="73">
        <v>0.9921875</v>
      </c>
      <c r="DQ29" s="73">
        <v>0.9921875</v>
      </c>
      <c r="DR29" s="73">
        <v>0.9921875</v>
      </c>
      <c r="DS29" s="73">
        <v>0.9921875</v>
      </c>
      <c r="DT29" s="73">
        <v>0.87109375</v>
      </c>
      <c r="DU29" s="73">
        <v>0.49609375</v>
      </c>
      <c r="DV29" s="73">
        <v>0.12890625</v>
      </c>
      <c r="DW29" s="73">
        <v>0.0</v>
      </c>
      <c r="DX29" s="73">
        <v>0.0</v>
      </c>
      <c r="DY29" s="73">
        <v>0.0</v>
      </c>
      <c r="DZ29" s="73">
        <v>0.0</v>
      </c>
      <c r="EA29" s="73">
        <v>0.99609375</v>
      </c>
      <c r="EB29" s="73">
        <v>0.96484375</v>
      </c>
      <c r="EC29" s="73">
        <v>0.5703125</v>
      </c>
      <c r="ED29" s="73">
        <v>0.234375</v>
      </c>
      <c r="EE29" s="73">
        <v>0.953125</v>
      </c>
      <c r="EF29" s="73">
        <v>0.9921875</v>
      </c>
      <c r="EG29" s="73">
        <v>0.046875</v>
      </c>
      <c r="EH29" s="73">
        <v>0.0</v>
      </c>
      <c r="EI29" s="73">
        <v>0.0</v>
      </c>
      <c r="EJ29" s="73">
        <v>0.0</v>
      </c>
      <c r="EK29" s="73">
        <v>0.0</v>
      </c>
      <c r="EL29" s="73">
        <v>0.0</v>
      </c>
      <c r="EM29" s="73">
        <v>0.0</v>
      </c>
      <c r="EN29" s="73">
        <v>0.0</v>
      </c>
      <c r="EO29" s="73">
        <v>0.9921875</v>
      </c>
      <c r="EP29" s="73">
        <v>0.69140625</v>
      </c>
      <c r="EQ29" s="73">
        <v>0.5078125</v>
      </c>
      <c r="ER29" s="73">
        <v>0.984375</v>
      </c>
      <c r="ES29" s="73">
        <v>0.9921875</v>
      </c>
      <c r="ET29" s="73">
        <v>0.25</v>
      </c>
      <c r="EU29" s="73">
        <v>0.0</v>
      </c>
      <c r="EV29" s="73">
        <v>0.0</v>
      </c>
      <c r="EW29" s="73">
        <v>0.0</v>
      </c>
      <c r="EX29" s="73">
        <v>0.0</v>
      </c>
      <c r="EY29" s="73">
        <v>0.0</v>
      </c>
      <c r="EZ29" s="73">
        <v>0.0</v>
      </c>
      <c r="FA29" s="73">
        <v>0.0</v>
      </c>
      <c r="FB29" s="73">
        <v>0.0</v>
      </c>
      <c r="FC29" s="73">
        <v>0.51171875</v>
      </c>
      <c r="FD29" s="73">
        <v>0.97265625</v>
      </c>
      <c r="FE29" s="73">
        <v>0.97265625</v>
      </c>
      <c r="FF29" s="73">
        <v>0.66796875</v>
      </c>
      <c r="FG29" s="73">
        <v>0.0</v>
      </c>
      <c r="FH29" s="73">
        <v>0.0</v>
      </c>
      <c r="FI29" s="73">
        <v>0.0</v>
      </c>
      <c r="FJ29" s="73">
        <v>0.0</v>
      </c>
      <c r="FK29" s="73">
        <v>0.0</v>
      </c>
      <c r="FL29" s="73">
        <v>0.0</v>
      </c>
      <c r="FM29" s="73">
        <v>0.0</v>
      </c>
      <c r="FN29" s="73">
        <v>0.0</v>
      </c>
      <c r="FO29" s="73">
        <v>0.0</v>
      </c>
      <c r="FP29" s="73">
        <v>0.0</v>
      </c>
      <c r="FQ29" s="73">
        <v>0.0</v>
      </c>
      <c r="FR29" s="73">
        <v>0.0</v>
      </c>
      <c r="FS29" s="73">
        <v>0.0</v>
      </c>
      <c r="FT29" s="73">
        <v>0.0</v>
      </c>
      <c r="FU29" s="73">
        <v>0.0</v>
      </c>
      <c r="FV29" s="73">
        <v>0.0</v>
      </c>
      <c r="FW29" s="73">
        <v>0.0</v>
      </c>
      <c r="FX29" s="73">
        <v>0.0</v>
      </c>
      <c r="FY29" s="73">
        <v>0.0</v>
      </c>
      <c r="FZ29" s="73">
        <v>0.0</v>
      </c>
      <c r="GA29" s="73">
        <v>0.0</v>
      </c>
      <c r="GB29" s="73">
        <v>0.0</v>
      </c>
      <c r="GC29" s="73">
        <v>0.0</v>
      </c>
      <c r="GD29" s="73">
        <v>0.0</v>
      </c>
      <c r="GE29" s="73">
        <v>0.0</v>
      </c>
      <c r="GF29" s="73">
        <v>0.0</v>
      </c>
      <c r="GG29" s="73">
        <v>0.0</v>
      </c>
      <c r="GH29" s="73">
        <v>0.0</v>
      </c>
      <c r="GI29" s="73">
        <v>0.0</v>
      </c>
      <c r="GJ29" s="73">
        <v>0.0</v>
      </c>
      <c r="GK29" s="73">
        <v>0.0</v>
      </c>
      <c r="GL29" s="73">
        <v>0.0</v>
      </c>
      <c r="GM29" s="73">
        <v>0.0</v>
      </c>
      <c r="GN29" s="73">
        <v>0.0</v>
      </c>
      <c r="GO29" s="73">
        <v>0.0</v>
      </c>
    </row>
    <row r="30">
      <c r="A30" s="73">
        <v>8.0</v>
      </c>
      <c r="B30" s="74">
        <v>0.0</v>
      </c>
      <c r="C30" s="73">
        <v>0.0</v>
      </c>
      <c r="D30" s="73">
        <v>0.0</v>
      </c>
      <c r="E30" s="73">
        <v>0.0</v>
      </c>
      <c r="F30" s="73">
        <v>0.0</v>
      </c>
      <c r="G30" s="73">
        <v>0.0</v>
      </c>
      <c r="H30" s="73">
        <v>0.0</v>
      </c>
      <c r="I30" s="73">
        <v>0.0</v>
      </c>
      <c r="J30" s="73">
        <v>0.0</v>
      </c>
      <c r="K30" s="73">
        <v>0.0</v>
      </c>
      <c r="L30" s="73">
        <v>0.0</v>
      </c>
      <c r="M30" s="73">
        <v>0.0</v>
      </c>
      <c r="N30" s="73">
        <v>0.0</v>
      </c>
      <c r="O30" s="73">
        <v>0.0</v>
      </c>
      <c r="P30" s="73">
        <v>0.0</v>
      </c>
      <c r="Q30" s="73">
        <v>0.0</v>
      </c>
      <c r="R30" s="73">
        <v>0.0</v>
      </c>
      <c r="S30" s="73">
        <v>0.0</v>
      </c>
      <c r="T30" s="73">
        <v>0.0</v>
      </c>
      <c r="U30" s="73">
        <v>0.0</v>
      </c>
      <c r="V30" s="73">
        <v>0.0</v>
      </c>
      <c r="W30" s="73">
        <v>0.0</v>
      </c>
      <c r="X30" s="73">
        <v>0.0</v>
      </c>
      <c r="Y30" s="73">
        <v>0.0</v>
      </c>
      <c r="Z30" s="73">
        <v>0.0</v>
      </c>
      <c r="AA30" s="73">
        <v>0.0</v>
      </c>
      <c r="AB30" s="73">
        <v>0.0</v>
      </c>
      <c r="AC30" s="73">
        <v>0.0</v>
      </c>
      <c r="AD30" s="73">
        <v>0.0</v>
      </c>
      <c r="AE30" s="73">
        <v>0.0</v>
      </c>
      <c r="AF30" s="73">
        <v>0.0</v>
      </c>
      <c r="AG30" s="73">
        <v>0.0</v>
      </c>
      <c r="AH30" s="73">
        <v>0.0</v>
      </c>
      <c r="AI30" s="73">
        <v>0.0</v>
      </c>
      <c r="AJ30" s="73">
        <v>0.0</v>
      </c>
      <c r="AK30" s="73">
        <v>0.0</v>
      </c>
      <c r="AL30" s="73">
        <v>0.0</v>
      </c>
      <c r="AM30" s="73">
        <v>0.04296875</v>
      </c>
      <c r="AN30" s="73">
        <v>0.89453125</v>
      </c>
      <c r="AO30" s="73">
        <v>0.125</v>
      </c>
      <c r="AP30" s="73">
        <v>0.0</v>
      </c>
      <c r="AQ30" s="73">
        <v>0.0</v>
      </c>
      <c r="AR30" s="73">
        <v>0.0</v>
      </c>
      <c r="AS30" s="73">
        <v>0.0</v>
      </c>
      <c r="AT30" s="73">
        <v>0.0</v>
      </c>
      <c r="AU30" s="73">
        <v>0.0</v>
      </c>
      <c r="AV30" s="73">
        <v>0.0</v>
      </c>
      <c r="AW30" s="73">
        <v>0.17578125</v>
      </c>
      <c r="AX30" s="73">
        <v>0.72265625</v>
      </c>
      <c r="AY30" s="73">
        <v>0.87109375</v>
      </c>
      <c r="AZ30" s="73">
        <v>0.98828125</v>
      </c>
      <c r="BA30" s="73">
        <v>0.68359375</v>
      </c>
      <c r="BB30" s="73">
        <v>0.99609375</v>
      </c>
      <c r="BC30" s="73">
        <v>0.07421875</v>
      </c>
      <c r="BD30" s="73">
        <v>0.0</v>
      </c>
      <c r="BE30" s="73">
        <v>0.0</v>
      </c>
      <c r="BF30" s="73">
        <v>0.0</v>
      </c>
      <c r="BG30" s="73">
        <v>0.0</v>
      </c>
      <c r="BH30" s="73">
        <v>0.0</v>
      </c>
      <c r="BI30" s="73">
        <v>0.0</v>
      </c>
      <c r="BJ30" s="73">
        <v>0.0</v>
      </c>
      <c r="BK30" s="73">
        <v>0.95703125</v>
      </c>
      <c r="BL30" s="73">
        <v>0.98828125</v>
      </c>
      <c r="BM30" s="73">
        <v>0.98828125</v>
      </c>
      <c r="BN30" s="73">
        <v>0.890625</v>
      </c>
      <c r="BO30" s="73">
        <v>0.98828125</v>
      </c>
      <c r="BP30" s="73">
        <v>0.9921875</v>
      </c>
      <c r="BQ30" s="73">
        <v>0.0</v>
      </c>
      <c r="BR30" s="73">
        <v>0.0</v>
      </c>
      <c r="BS30" s="73">
        <v>0.0</v>
      </c>
      <c r="BT30" s="73">
        <v>0.0</v>
      </c>
      <c r="BU30" s="73">
        <v>0.0</v>
      </c>
      <c r="BV30" s="73">
        <v>0.0</v>
      </c>
      <c r="BW30" s="73">
        <v>0.0</v>
      </c>
      <c r="BX30" s="73">
        <v>0.0</v>
      </c>
      <c r="BY30" s="73">
        <v>0.9921875</v>
      </c>
      <c r="BZ30" s="73">
        <v>0.98828125</v>
      </c>
      <c r="CA30" s="73">
        <v>0.1015625</v>
      </c>
      <c r="CB30" s="73">
        <v>0.98828125</v>
      </c>
      <c r="CC30" s="73">
        <v>0.9921875</v>
      </c>
      <c r="CD30" s="73">
        <v>0.4140625</v>
      </c>
      <c r="CE30" s="73">
        <v>0.0</v>
      </c>
      <c r="CF30" s="73">
        <v>0.0</v>
      </c>
      <c r="CG30" s="73">
        <v>0.0</v>
      </c>
      <c r="CH30" s="73">
        <v>0.0</v>
      </c>
      <c r="CI30" s="73">
        <v>0.0</v>
      </c>
      <c r="CJ30" s="73">
        <v>0.0</v>
      </c>
      <c r="CK30" s="73">
        <v>0.0</v>
      </c>
      <c r="CL30" s="73">
        <v>0.0</v>
      </c>
      <c r="CM30" s="73">
        <v>0.60546875</v>
      </c>
      <c r="CN30" s="73">
        <v>0.98828125</v>
      </c>
      <c r="CO30" s="73">
        <v>0.9921875</v>
      </c>
      <c r="CP30" s="73">
        <v>0.98828125</v>
      </c>
      <c r="CQ30" s="73">
        <v>0.42578125</v>
      </c>
      <c r="CR30" s="73">
        <v>0.0</v>
      </c>
      <c r="CS30" s="73">
        <v>0.0</v>
      </c>
      <c r="CT30" s="73">
        <v>0.0</v>
      </c>
      <c r="CU30" s="73">
        <v>0.0</v>
      </c>
      <c r="CV30" s="73">
        <v>0.0</v>
      </c>
      <c r="CW30" s="73">
        <v>0.0</v>
      </c>
      <c r="CX30" s="73">
        <v>0.0</v>
      </c>
      <c r="CY30" s="73">
        <v>0.0</v>
      </c>
      <c r="CZ30" s="73">
        <v>0.0</v>
      </c>
      <c r="DA30" s="73">
        <v>0.66796875</v>
      </c>
      <c r="DB30" s="73">
        <v>0.9921875</v>
      </c>
      <c r="DC30" s="73">
        <v>0.9921875</v>
      </c>
      <c r="DD30" s="73">
        <v>0.69921875</v>
      </c>
      <c r="DE30" s="73">
        <v>0.0</v>
      </c>
      <c r="DF30" s="73">
        <v>0.0</v>
      </c>
      <c r="DG30" s="73">
        <v>0.0</v>
      </c>
      <c r="DH30" s="73">
        <v>0.0</v>
      </c>
      <c r="DI30" s="73">
        <v>0.0</v>
      </c>
      <c r="DJ30" s="73">
        <v>0.0</v>
      </c>
      <c r="DK30" s="73">
        <v>0.0</v>
      </c>
      <c r="DL30" s="73">
        <v>0.0</v>
      </c>
      <c r="DM30" s="73">
        <v>0.0</v>
      </c>
      <c r="DN30" s="73">
        <v>0.48046875</v>
      </c>
      <c r="DO30" s="73">
        <v>0.9921875</v>
      </c>
      <c r="DP30" s="73">
        <v>0.98828125</v>
      </c>
      <c r="DQ30" s="73">
        <v>0.98828125</v>
      </c>
      <c r="DR30" s="73">
        <v>0.0</v>
      </c>
      <c r="DS30" s="73">
        <v>0.0</v>
      </c>
      <c r="DT30" s="73">
        <v>0.0</v>
      </c>
      <c r="DU30" s="73">
        <v>0.0</v>
      </c>
      <c r="DV30" s="73">
        <v>0.0</v>
      </c>
      <c r="DW30" s="73">
        <v>0.0</v>
      </c>
      <c r="DX30" s="73">
        <v>0.0</v>
      </c>
      <c r="DY30" s="73">
        <v>0.0</v>
      </c>
      <c r="DZ30" s="73">
        <v>0.0</v>
      </c>
      <c r="EA30" s="73">
        <v>0.25</v>
      </c>
      <c r="EB30" s="73">
        <v>0.98828125</v>
      </c>
      <c r="EC30" s="73">
        <v>0.9921875</v>
      </c>
      <c r="ED30" s="73">
        <v>0.85546875</v>
      </c>
      <c r="EE30" s="73">
        <v>0.98828125</v>
      </c>
      <c r="EF30" s="73">
        <v>0.0</v>
      </c>
      <c r="EG30" s="73">
        <v>0.0</v>
      </c>
      <c r="EH30" s="73">
        <v>0.0</v>
      </c>
      <c r="EI30" s="73">
        <v>0.0</v>
      </c>
      <c r="EJ30" s="73">
        <v>0.0</v>
      </c>
      <c r="EK30" s="73">
        <v>0.0</v>
      </c>
      <c r="EL30" s="73">
        <v>0.0</v>
      </c>
      <c r="EM30" s="73">
        <v>0.0</v>
      </c>
      <c r="EN30" s="73">
        <v>0.0</v>
      </c>
      <c r="EO30" s="73">
        <v>0.51953125</v>
      </c>
      <c r="EP30" s="73">
        <v>0.9921875</v>
      </c>
      <c r="EQ30" s="73">
        <v>0.33203125</v>
      </c>
      <c r="ER30" s="73">
        <v>0.98828125</v>
      </c>
      <c r="ES30" s="73">
        <v>0.9921875</v>
      </c>
      <c r="ET30" s="73">
        <v>0.0</v>
      </c>
      <c r="EU30" s="73">
        <v>0.0</v>
      </c>
      <c r="EV30" s="73">
        <v>0.0</v>
      </c>
      <c r="EW30" s="73">
        <v>0.0</v>
      </c>
      <c r="EX30" s="73">
        <v>0.0</v>
      </c>
      <c r="EY30" s="73">
        <v>0.0</v>
      </c>
      <c r="EZ30" s="73">
        <v>0.0</v>
      </c>
      <c r="FA30" s="73">
        <v>0.0</v>
      </c>
      <c r="FB30" s="73">
        <v>0.0</v>
      </c>
      <c r="FC30" s="73">
        <v>0.59765625</v>
      </c>
      <c r="FD30" s="73">
        <v>0.98828125</v>
      </c>
      <c r="FE30" s="73">
        <v>0.9921875</v>
      </c>
      <c r="FF30" s="73">
        <v>0.98828125</v>
      </c>
      <c r="FG30" s="73">
        <v>0.0</v>
      </c>
      <c r="FH30" s="73">
        <v>0.0</v>
      </c>
      <c r="FI30" s="73">
        <v>0.0</v>
      </c>
      <c r="FJ30" s="73">
        <v>0.0</v>
      </c>
      <c r="FK30" s="73">
        <v>0.0</v>
      </c>
      <c r="FL30" s="73">
        <v>0.0</v>
      </c>
      <c r="FM30" s="73">
        <v>0.0</v>
      </c>
      <c r="FN30" s="73">
        <v>0.0</v>
      </c>
      <c r="FO30" s="73">
        <v>0.0</v>
      </c>
      <c r="FP30" s="73">
        <v>0.0</v>
      </c>
      <c r="FQ30" s="73">
        <v>0.06640625</v>
      </c>
      <c r="FR30" s="73">
        <v>0.94921875</v>
      </c>
      <c r="FS30" s="73">
        <v>0.74609375</v>
      </c>
      <c r="FT30" s="73">
        <v>0.0</v>
      </c>
      <c r="FU30" s="73">
        <v>0.0</v>
      </c>
      <c r="FV30" s="73">
        <v>0.0</v>
      </c>
      <c r="FW30" s="73">
        <v>0.0</v>
      </c>
      <c r="FX30" s="73">
        <v>0.0</v>
      </c>
      <c r="FY30" s="73">
        <v>0.0</v>
      </c>
      <c r="FZ30" s="73">
        <v>0.0</v>
      </c>
      <c r="GA30" s="73">
        <v>0.0</v>
      </c>
      <c r="GB30" s="73">
        <v>0.0</v>
      </c>
      <c r="GC30" s="73">
        <v>0.0</v>
      </c>
      <c r="GD30" s="73">
        <v>0.0</v>
      </c>
      <c r="GE30" s="73">
        <v>0.0</v>
      </c>
      <c r="GF30" s="73">
        <v>0.0</v>
      </c>
      <c r="GG30" s="73">
        <v>0.0</v>
      </c>
      <c r="GH30" s="73">
        <v>0.0</v>
      </c>
      <c r="GI30" s="73">
        <v>0.0</v>
      </c>
      <c r="GJ30" s="73">
        <v>0.0</v>
      </c>
      <c r="GK30" s="73">
        <v>0.0</v>
      </c>
      <c r="GL30" s="73">
        <v>0.0</v>
      </c>
      <c r="GM30" s="73">
        <v>0.0</v>
      </c>
      <c r="GN30" s="73">
        <v>0.0</v>
      </c>
      <c r="GO30" s="73">
        <v>0.0</v>
      </c>
    </row>
    <row r="31">
      <c r="A31" s="73">
        <v>6.0</v>
      </c>
      <c r="B31" s="74">
        <v>0.0</v>
      </c>
      <c r="C31" s="73">
        <v>0.0</v>
      </c>
      <c r="D31" s="73">
        <v>0.0</v>
      </c>
      <c r="E31" s="73">
        <v>0.0</v>
      </c>
      <c r="F31" s="73">
        <v>0.0</v>
      </c>
      <c r="G31" s="73">
        <v>0.0</v>
      </c>
      <c r="H31" s="73">
        <v>0.0</v>
      </c>
      <c r="I31" s="73">
        <v>0.0</v>
      </c>
      <c r="J31" s="73">
        <v>0.0</v>
      </c>
      <c r="K31" s="73">
        <v>0.0</v>
      </c>
      <c r="L31" s="73">
        <v>0.0</v>
      </c>
      <c r="M31" s="73">
        <v>0.0</v>
      </c>
      <c r="N31" s="73">
        <v>0.0</v>
      </c>
      <c r="O31" s="73">
        <v>0.0</v>
      </c>
      <c r="P31" s="73">
        <v>0.0</v>
      </c>
      <c r="Q31" s="73">
        <v>0.0</v>
      </c>
      <c r="R31" s="73">
        <v>0.0</v>
      </c>
      <c r="S31" s="73">
        <v>0.0</v>
      </c>
      <c r="T31" s="73">
        <v>0.0</v>
      </c>
      <c r="U31" s="73">
        <v>0.0</v>
      </c>
      <c r="V31" s="73">
        <v>0.0</v>
      </c>
      <c r="W31" s="73">
        <v>0.0</v>
      </c>
      <c r="X31" s="73">
        <v>0.66015625</v>
      </c>
      <c r="Y31" s="73">
        <v>0.9765625</v>
      </c>
      <c r="Z31" s="73">
        <v>0.0</v>
      </c>
      <c r="AA31" s="73">
        <v>0.0</v>
      </c>
      <c r="AB31" s="73">
        <v>0.0</v>
      </c>
      <c r="AC31" s="73">
        <v>0.0</v>
      </c>
      <c r="AD31" s="73">
        <v>0.0</v>
      </c>
      <c r="AE31" s="73">
        <v>0.0</v>
      </c>
      <c r="AF31" s="73">
        <v>0.0</v>
      </c>
      <c r="AG31" s="73">
        <v>0.0</v>
      </c>
      <c r="AH31" s="73">
        <v>0.0</v>
      </c>
      <c r="AI31" s="73">
        <v>0.0</v>
      </c>
      <c r="AJ31" s="73">
        <v>0.0</v>
      </c>
      <c r="AK31" s="73">
        <v>0.96484375</v>
      </c>
      <c r="AL31" s="73">
        <v>0.9453125</v>
      </c>
      <c r="AM31" s="73">
        <v>0.55859375</v>
      </c>
      <c r="AN31" s="73">
        <v>0.0</v>
      </c>
      <c r="AO31" s="73">
        <v>0.0</v>
      </c>
      <c r="AP31" s="73">
        <v>0.0</v>
      </c>
      <c r="AQ31" s="73">
        <v>0.0</v>
      </c>
      <c r="AR31" s="73">
        <v>0.0</v>
      </c>
      <c r="AS31" s="73">
        <v>0.0</v>
      </c>
      <c r="AT31" s="73">
        <v>0.0</v>
      </c>
      <c r="AU31" s="73">
        <v>0.0</v>
      </c>
      <c r="AV31" s="73">
        <v>0.0</v>
      </c>
      <c r="AW31" s="73">
        <v>0.0</v>
      </c>
      <c r="AX31" s="73">
        <v>0.75</v>
      </c>
      <c r="AY31" s="73">
        <v>0.95703125</v>
      </c>
      <c r="AZ31" s="73">
        <v>0.0078125</v>
      </c>
      <c r="BA31" s="73">
        <v>0.0</v>
      </c>
      <c r="BB31" s="73">
        <v>0.0</v>
      </c>
      <c r="BC31" s="73">
        <v>0.0</v>
      </c>
      <c r="BD31" s="73">
        <v>0.0</v>
      </c>
      <c r="BE31" s="73">
        <v>0.0</v>
      </c>
      <c r="BF31" s="73">
        <v>0.0</v>
      </c>
      <c r="BG31" s="73">
        <v>0.0</v>
      </c>
      <c r="BH31" s="73">
        <v>0.0</v>
      </c>
      <c r="BI31" s="73">
        <v>0.0</v>
      </c>
      <c r="BJ31" s="73">
        <v>0.0</v>
      </c>
      <c r="BK31" s="73">
        <v>0.02734375</v>
      </c>
      <c r="BL31" s="73">
        <v>0.96484375</v>
      </c>
      <c r="BM31" s="73">
        <v>0.109375</v>
      </c>
      <c r="BN31" s="73">
        <v>0.0</v>
      </c>
      <c r="BO31" s="73">
        <v>0.0</v>
      </c>
      <c r="BP31" s="73">
        <v>0.0</v>
      </c>
      <c r="BQ31" s="73">
        <v>0.0</v>
      </c>
      <c r="BR31" s="73">
        <v>0.0</v>
      </c>
      <c r="BS31" s="73">
        <v>0.0</v>
      </c>
      <c r="BT31" s="73">
        <v>0.0</v>
      </c>
      <c r="BU31" s="73">
        <v>0.0</v>
      </c>
      <c r="BV31" s="73">
        <v>0.0</v>
      </c>
      <c r="BW31" s="73">
        <v>0.0</v>
      </c>
      <c r="BX31" s="73">
        <v>0.0</v>
      </c>
      <c r="BY31" s="73">
        <v>0.76171875</v>
      </c>
      <c r="BZ31" s="73">
        <v>0.94921875</v>
      </c>
      <c r="CA31" s="73">
        <v>0.0</v>
      </c>
      <c r="CB31" s="73">
        <v>0.0</v>
      </c>
      <c r="CC31" s="73">
        <v>0.0</v>
      </c>
      <c r="CD31" s="73">
        <v>0.0</v>
      </c>
      <c r="CE31" s="73">
        <v>0.0</v>
      </c>
      <c r="CF31" s="73">
        <v>0.0</v>
      </c>
      <c r="CG31" s="73">
        <v>0.0</v>
      </c>
      <c r="CH31" s="73">
        <v>0.0</v>
      </c>
      <c r="CI31" s="73">
        <v>0.0</v>
      </c>
      <c r="CJ31" s="73">
        <v>0.0</v>
      </c>
      <c r="CK31" s="73">
        <v>0.0</v>
      </c>
      <c r="CL31" s="73">
        <v>0.0</v>
      </c>
      <c r="CM31" s="73">
        <v>0.98046875</v>
      </c>
      <c r="CN31" s="73">
        <v>0.16015625</v>
      </c>
      <c r="CO31" s="73">
        <v>0.92578125</v>
      </c>
      <c r="CP31" s="73">
        <v>0.9921875</v>
      </c>
      <c r="CQ31" s="73">
        <v>0.41796875</v>
      </c>
      <c r="CR31" s="73">
        <v>0.0</v>
      </c>
      <c r="CS31" s="73">
        <v>0.0</v>
      </c>
      <c r="CT31" s="73">
        <v>0.0</v>
      </c>
      <c r="CU31" s="73">
        <v>0.0</v>
      </c>
      <c r="CV31" s="73">
        <v>0.0</v>
      </c>
      <c r="CW31" s="73">
        <v>0.0</v>
      </c>
      <c r="CX31" s="73">
        <v>0.0</v>
      </c>
      <c r="CY31" s="73">
        <v>0.0</v>
      </c>
      <c r="CZ31" s="73">
        <v>0.16796875</v>
      </c>
      <c r="DA31" s="73">
        <v>0.9921875</v>
      </c>
      <c r="DB31" s="73">
        <v>0.21875</v>
      </c>
      <c r="DC31" s="73">
        <v>0.87109375</v>
      </c>
      <c r="DD31" s="73">
        <v>0.33984375</v>
      </c>
      <c r="DE31" s="73">
        <v>0.9609375</v>
      </c>
      <c r="DF31" s="73">
        <v>0.0</v>
      </c>
      <c r="DG31" s="73">
        <v>0.0</v>
      </c>
      <c r="DH31" s="73">
        <v>0.0</v>
      </c>
      <c r="DI31" s="73">
        <v>0.0</v>
      </c>
      <c r="DJ31" s="73">
        <v>0.0</v>
      </c>
      <c r="DK31" s="73">
        <v>0.0</v>
      </c>
      <c r="DL31" s="73">
        <v>0.0</v>
      </c>
      <c r="DM31" s="73">
        <v>0.0</v>
      </c>
      <c r="DN31" s="73">
        <v>0.26171875</v>
      </c>
      <c r="DO31" s="73">
        <v>0.9921875</v>
      </c>
      <c r="DP31" s="73">
        <v>0.05078125</v>
      </c>
      <c r="DQ31" s="73">
        <v>0.07421875</v>
      </c>
      <c r="DR31" s="73">
        <v>0.0</v>
      </c>
      <c r="DS31" s="73">
        <v>0.98828125</v>
      </c>
      <c r="DT31" s="73">
        <v>0.0</v>
      </c>
      <c r="DU31" s="73">
        <v>0.0</v>
      </c>
      <c r="DV31" s="73">
        <v>0.0</v>
      </c>
      <c r="DW31" s="73">
        <v>0.0</v>
      </c>
      <c r="DX31" s="73">
        <v>0.0</v>
      </c>
      <c r="DY31" s="73">
        <v>0.0</v>
      </c>
      <c r="DZ31" s="73">
        <v>0.0</v>
      </c>
      <c r="EA31" s="73">
        <v>0.0</v>
      </c>
      <c r="EB31" s="73">
        <v>0.265625</v>
      </c>
      <c r="EC31" s="73">
        <v>0.99609375</v>
      </c>
      <c r="ED31" s="73">
        <v>0.0</v>
      </c>
      <c r="EE31" s="73">
        <v>0.0</v>
      </c>
      <c r="EF31" s="73">
        <v>0.01953125</v>
      </c>
      <c r="EG31" s="73">
        <v>0.9375</v>
      </c>
      <c r="EH31" s="73">
        <v>0.0</v>
      </c>
      <c r="EI31" s="73">
        <v>0.0</v>
      </c>
      <c r="EJ31" s="73">
        <v>0.0</v>
      </c>
      <c r="EK31" s="73">
        <v>0.0</v>
      </c>
      <c r="EL31" s="73">
        <v>0.0</v>
      </c>
      <c r="EM31" s="73">
        <v>0.0</v>
      </c>
      <c r="EN31" s="73">
        <v>0.0</v>
      </c>
      <c r="EO31" s="73">
        <v>0.0</v>
      </c>
      <c r="EP31" s="73">
        <v>0.09765625</v>
      </c>
      <c r="EQ31" s="73">
        <v>0.9609375</v>
      </c>
      <c r="ER31" s="73">
        <v>0.41015625</v>
      </c>
      <c r="ES31" s="73">
        <v>0.37109375</v>
      </c>
      <c r="ET31" s="73">
        <v>0.84765625</v>
      </c>
      <c r="EU31" s="73">
        <v>0.83203125</v>
      </c>
      <c r="EV31" s="73">
        <v>0.0</v>
      </c>
      <c r="EW31" s="73">
        <v>0.0</v>
      </c>
      <c r="EX31" s="73">
        <v>0.0</v>
      </c>
      <c r="EY31" s="73">
        <v>0.0</v>
      </c>
      <c r="EZ31" s="73">
        <v>0.0</v>
      </c>
      <c r="FA31" s="73">
        <v>0.0</v>
      </c>
      <c r="FB31" s="73">
        <v>0.0</v>
      </c>
      <c r="FC31" s="73">
        <v>0.0</v>
      </c>
      <c r="FD31" s="73">
        <v>0.0</v>
      </c>
      <c r="FE31" s="73">
        <v>0.41796875</v>
      </c>
      <c r="FF31" s="73">
        <v>0.98828125</v>
      </c>
      <c r="FG31" s="73">
        <v>0.98828125</v>
      </c>
      <c r="FH31" s="73">
        <v>0.5078125</v>
      </c>
      <c r="FI31" s="73">
        <v>0.0</v>
      </c>
      <c r="FJ31" s="73">
        <v>0.0</v>
      </c>
      <c r="FK31" s="73">
        <v>0.0</v>
      </c>
      <c r="FL31" s="73">
        <v>0.0</v>
      </c>
      <c r="FM31" s="73">
        <v>0.0</v>
      </c>
      <c r="FN31" s="73">
        <v>0.0</v>
      </c>
      <c r="FO31" s="73">
        <v>0.0</v>
      </c>
      <c r="FP31" s="73">
        <v>0.0</v>
      </c>
      <c r="FQ31" s="73">
        <v>0.0</v>
      </c>
      <c r="FR31" s="73">
        <v>0.0</v>
      </c>
      <c r="FS31" s="73">
        <v>0.0</v>
      </c>
      <c r="FT31" s="73">
        <v>0.0</v>
      </c>
      <c r="FU31" s="73">
        <v>0.0</v>
      </c>
      <c r="FV31" s="73">
        <v>0.0</v>
      </c>
      <c r="FW31" s="73">
        <v>0.0</v>
      </c>
      <c r="FX31" s="73">
        <v>0.0</v>
      </c>
      <c r="FY31" s="73">
        <v>0.0</v>
      </c>
      <c r="FZ31" s="73">
        <v>0.0</v>
      </c>
      <c r="GA31" s="73">
        <v>0.0</v>
      </c>
      <c r="GB31" s="73">
        <v>0.0</v>
      </c>
      <c r="GC31" s="73">
        <v>0.0</v>
      </c>
      <c r="GD31" s="73">
        <v>0.0</v>
      </c>
      <c r="GE31" s="73">
        <v>0.0</v>
      </c>
      <c r="GF31" s="73">
        <v>0.0</v>
      </c>
      <c r="GG31" s="73">
        <v>0.0</v>
      </c>
      <c r="GH31" s="73">
        <v>0.0</v>
      </c>
      <c r="GI31" s="73">
        <v>0.0</v>
      </c>
      <c r="GJ31" s="73">
        <v>0.0</v>
      </c>
      <c r="GK31" s="73">
        <v>0.0</v>
      </c>
      <c r="GL31" s="73">
        <v>0.0</v>
      </c>
      <c r="GM31" s="73">
        <v>0.0</v>
      </c>
      <c r="GN31" s="73">
        <v>0.0</v>
      </c>
      <c r="GO31" s="73">
        <v>0.0</v>
      </c>
    </row>
    <row r="32">
      <c r="A32" s="73">
        <v>9.0</v>
      </c>
      <c r="B32" s="74">
        <v>0.0</v>
      </c>
      <c r="C32" s="73">
        <v>0.0</v>
      </c>
      <c r="D32" s="73">
        <v>0.0</v>
      </c>
      <c r="E32" s="73">
        <v>0.0</v>
      </c>
      <c r="F32" s="73">
        <v>0.0</v>
      </c>
      <c r="G32" s="73">
        <v>0.0</v>
      </c>
      <c r="H32" s="73">
        <v>0.0</v>
      </c>
      <c r="I32" s="73">
        <v>0.0</v>
      </c>
      <c r="J32" s="73">
        <v>0.0</v>
      </c>
      <c r="K32" s="73">
        <v>0.0</v>
      </c>
      <c r="L32" s="73">
        <v>0.0</v>
      </c>
      <c r="M32" s="73">
        <v>0.0</v>
      </c>
      <c r="N32" s="73">
        <v>0.0</v>
      </c>
      <c r="O32" s="73">
        <v>0.0</v>
      </c>
      <c r="P32" s="73">
        <v>0.0</v>
      </c>
      <c r="Q32" s="73">
        <v>0.0</v>
      </c>
      <c r="R32" s="73">
        <v>0.0</v>
      </c>
      <c r="S32" s="73">
        <v>0.0</v>
      </c>
      <c r="T32" s="73">
        <v>0.0</v>
      </c>
      <c r="U32" s="73">
        <v>0.0</v>
      </c>
      <c r="V32" s="73">
        <v>0.0</v>
      </c>
      <c r="W32" s="73">
        <v>0.0</v>
      </c>
      <c r="X32" s="73">
        <v>0.0</v>
      </c>
      <c r="Y32" s="73">
        <v>0.0</v>
      </c>
      <c r="Z32" s="73">
        <v>0.0</v>
      </c>
      <c r="AA32" s="73">
        <v>0.0</v>
      </c>
      <c r="AB32" s="73">
        <v>0.0</v>
      </c>
      <c r="AC32" s="73">
        <v>0.0</v>
      </c>
      <c r="AD32" s="73">
        <v>0.0</v>
      </c>
      <c r="AE32" s="73">
        <v>0.0</v>
      </c>
      <c r="AF32" s="73">
        <v>0.0</v>
      </c>
      <c r="AG32" s="73">
        <v>0.0</v>
      </c>
      <c r="AH32" s="73">
        <v>0.0</v>
      </c>
      <c r="AI32" s="73">
        <v>0.0</v>
      </c>
      <c r="AJ32" s="73">
        <v>0.0</v>
      </c>
      <c r="AK32" s="73">
        <v>0.0</v>
      </c>
      <c r="AL32" s="73">
        <v>0.0</v>
      </c>
      <c r="AM32" s="73">
        <v>0.0</v>
      </c>
      <c r="AN32" s="73">
        <v>0.0</v>
      </c>
      <c r="AO32" s="73">
        <v>0.0</v>
      </c>
      <c r="AP32" s="73">
        <v>0.0</v>
      </c>
      <c r="AQ32" s="73">
        <v>0.0</v>
      </c>
      <c r="AR32" s="73">
        <v>0.0</v>
      </c>
      <c r="AS32" s="73">
        <v>0.0</v>
      </c>
      <c r="AT32" s="73">
        <v>0.0</v>
      </c>
      <c r="AU32" s="73">
        <v>0.0</v>
      </c>
      <c r="AV32" s="73">
        <v>0.0</v>
      </c>
      <c r="AW32" s="73">
        <v>0.0</v>
      </c>
      <c r="AX32" s="73">
        <v>0.0703125</v>
      </c>
      <c r="AY32" s="73">
        <v>0.88671875</v>
      </c>
      <c r="AZ32" s="73">
        <v>0.98828125</v>
      </c>
      <c r="BA32" s="73">
        <v>0.4765625</v>
      </c>
      <c r="BB32" s="73">
        <v>0.0</v>
      </c>
      <c r="BC32" s="73">
        <v>0.0</v>
      </c>
      <c r="BD32" s="73">
        <v>0.0</v>
      </c>
      <c r="BE32" s="73">
        <v>0.0</v>
      </c>
      <c r="BF32" s="73">
        <v>0.0</v>
      </c>
      <c r="BG32" s="73">
        <v>0.0</v>
      </c>
      <c r="BH32" s="73">
        <v>0.0</v>
      </c>
      <c r="BI32" s="73">
        <v>0.0</v>
      </c>
      <c r="BJ32" s="73">
        <v>0.0</v>
      </c>
      <c r="BK32" s="73">
        <v>0.078125</v>
      </c>
      <c r="BL32" s="73">
        <v>0.984375</v>
      </c>
      <c r="BM32" s="73">
        <v>0.98828125</v>
      </c>
      <c r="BN32" s="73">
        <v>0.984375</v>
      </c>
      <c r="BO32" s="73">
        <v>0.984375</v>
      </c>
      <c r="BP32" s="73">
        <v>0.0234375</v>
      </c>
      <c r="BQ32" s="73">
        <v>0.0</v>
      </c>
      <c r="BR32" s="73">
        <v>0.0</v>
      </c>
      <c r="BS32" s="73">
        <v>0.0</v>
      </c>
      <c r="BT32" s="73">
        <v>0.0</v>
      </c>
      <c r="BU32" s="73">
        <v>0.0</v>
      </c>
      <c r="BV32" s="73">
        <v>0.0</v>
      </c>
      <c r="BW32" s="73">
        <v>0.0</v>
      </c>
      <c r="BX32" s="73">
        <v>0.0</v>
      </c>
      <c r="BY32" s="73">
        <v>0.76953125</v>
      </c>
      <c r="BZ32" s="73">
        <v>0.984375</v>
      </c>
      <c r="CA32" s="73">
        <v>0.0</v>
      </c>
      <c r="CB32" s="73">
        <v>0.14453125</v>
      </c>
      <c r="CC32" s="73">
        <v>0.94921875</v>
      </c>
      <c r="CD32" s="73">
        <v>0.18359375</v>
      </c>
      <c r="CE32" s="73">
        <v>0.0</v>
      </c>
      <c r="CF32" s="73">
        <v>0.0</v>
      </c>
      <c r="CG32" s="73">
        <v>0.0</v>
      </c>
      <c r="CH32" s="73">
        <v>0.0</v>
      </c>
      <c r="CI32" s="73">
        <v>0.0</v>
      </c>
      <c r="CJ32" s="73">
        <v>0.0</v>
      </c>
      <c r="CK32" s="73">
        <v>0.0</v>
      </c>
      <c r="CL32" s="73">
        <v>0.0</v>
      </c>
      <c r="CM32" s="73">
        <v>0.90625</v>
      </c>
      <c r="CN32" s="73">
        <v>0.98828125</v>
      </c>
      <c r="CO32" s="73">
        <v>0.984375</v>
      </c>
      <c r="CP32" s="73">
        <v>0.984375</v>
      </c>
      <c r="CQ32" s="73">
        <v>0.82421875</v>
      </c>
      <c r="CR32" s="73">
        <v>0.0</v>
      </c>
      <c r="CS32" s="73">
        <v>0.0</v>
      </c>
      <c r="CT32" s="73">
        <v>0.0</v>
      </c>
      <c r="CU32" s="73">
        <v>0.0</v>
      </c>
      <c r="CV32" s="73">
        <v>0.0</v>
      </c>
      <c r="CW32" s="73">
        <v>0.0</v>
      </c>
      <c r="CX32" s="73">
        <v>0.0</v>
      </c>
      <c r="CY32" s="73">
        <v>0.0</v>
      </c>
      <c r="CZ32" s="73">
        <v>0.0</v>
      </c>
      <c r="DA32" s="73">
        <v>0.83203125</v>
      </c>
      <c r="DB32" s="73">
        <v>0.984375</v>
      </c>
      <c r="DC32" s="73">
        <v>0.98828125</v>
      </c>
      <c r="DD32" s="73">
        <v>0.9453125</v>
      </c>
      <c r="DE32" s="73">
        <v>0.0</v>
      </c>
      <c r="DF32" s="73">
        <v>0.0</v>
      </c>
      <c r="DG32" s="73">
        <v>0.0</v>
      </c>
      <c r="DH32" s="73">
        <v>0.0</v>
      </c>
      <c r="DI32" s="73">
        <v>0.0</v>
      </c>
      <c r="DJ32" s="73">
        <v>0.0</v>
      </c>
      <c r="DK32" s="73">
        <v>0.0</v>
      </c>
      <c r="DL32" s="73">
        <v>0.0</v>
      </c>
      <c r="DM32" s="73">
        <v>0.0</v>
      </c>
      <c r="DN32" s="73">
        <v>0.0</v>
      </c>
      <c r="DO32" s="73">
        <v>0.0</v>
      </c>
      <c r="DP32" s="73">
        <v>0.34765625</v>
      </c>
      <c r="DQ32" s="73">
        <v>0.99609375</v>
      </c>
      <c r="DR32" s="73">
        <v>0.1484375</v>
      </c>
      <c r="DS32" s="73">
        <v>0.0</v>
      </c>
      <c r="DT32" s="73">
        <v>0.0</v>
      </c>
      <c r="DU32" s="73">
        <v>0.0</v>
      </c>
      <c r="DV32" s="73">
        <v>0.0</v>
      </c>
      <c r="DW32" s="73">
        <v>0.0</v>
      </c>
      <c r="DX32" s="73">
        <v>0.0</v>
      </c>
      <c r="DY32" s="73">
        <v>0.0</v>
      </c>
      <c r="DZ32" s="73">
        <v>0.0</v>
      </c>
      <c r="EA32" s="73">
        <v>0.0</v>
      </c>
      <c r="EB32" s="73">
        <v>0.0</v>
      </c>
      <c r="EC32" s="73">
        <v>0.0</v>
      </c>
      <c r="ED32" s="73">
        <v>0.69921875</v>
      </c>
      <c r="EE32" s="73">
        <v>0.98828125</v>
      </c>
      <c r="EF32" s="73">
        <v>0.125</v>
      </c>
      <c r="EG32" s="73">
        <v>0.0</v>
      </c>
      <c r="EH32" s="73">
        <v>0.0</v>
      </c>
      <c r="EI32" s="73">
        <v>0.0</v>
      </c>
      <c r="EJ32" s="73">
        <v>0.0</v>
      </c>
      <c r="EK32" s="73">
        <v>0.0</v>
      </c>
      <c r="EL32" s="73">
        <v>0.0</v>
      </c>
      <c r="EM32" s="73">
        <v>0.0</v>
      </c>
      <c r="EN32" s="73">
        <v>0.0</v>
      </c>
      <c r="EO32" s="73">
        <v>0.0</v>
      </c>
      <c r="EP32" s="73">
        <v>0.0</v>
      </c>
      <c r="EQ32" s="73">
        <v>0.59765625</v>
      </c>
      <c r="ER32" s="73">
        <v>0.984375</v>
      </c>
      <c r="ES32" s="73">
        <v>0.44921875</v>
      </c>
      <c r="ET32" s="73">
        <v>0.0</v>
      </c>
      <c r="EU32" s="73">
        <v>0.0</v>
      </c>
      <c r="EV32" s="73">
        <v>0.0</v>
      </c>
      <c r="EW32" s="73">
        <v>0.0</v>
      </c>
      <c r="EX32" s="73">
        <v>0.0</v>
      </c>
      <c r="EY32" s="73">
        <v>0.0</v>
      </c>
      <c r="EZ32" s="73">
        <v>0.0</v>
      </c>
      <c r="FA32" s="73">
        <v>0.0</v>
      </c>
      <c r="FB32" s="73">
        <v>0.0</v>
      </c>
      <c r="FC32" s="73">
        <v>0.0</v>
      </c>
      <c r="FD32" s="73">
        <v>0.125</v>
      </c>
      <c r="FE32" s="73">
        <v>0.95703125</v>
      </c>
      <c r="FF32" s="73">
        <v>0.94921875</v>
      </c>
      <c r="FG32" s="73">
        <v>0.0</v>
      </c>
      <c r="FH32" s="73">
        <v>0.0</v>
      </c>
      <c r="FI32" s="73">
        <v>0.0</v>
      </c>
      <c r="FJ32" s="73">
        <v>0.0</v>
      </c>
      <c r="FK32" s="73">
        <v>0.0</v>
      </c>
      <c r="FL32" s="73">
        <v>0.0</v>
      </c>
      <c r="FM32" s="73">
        <v>0.0</v>
      </c>
      <c r="FN32" s="73">
        <v>0.0</v>
      </c>
      <c r="FO32" s="73">
        <v>0.0</v>
      </c>
      <c r="FP32" s="73">
        <v>0.0</v>
      </c>
      <c r="FQ32" s="73">
        <v>0.0</v>
      </c>
      <c r="FR32" s="73">
        <v>0.98828125</v>
      </c>
      <c r="FS32" s="73">
        <v>0.984375</v>
      </c>
      <c r="FT32" s="73">
        <v>0.0</v>
      </c>
      <c r="FU32" s="73">
        <v>0.0</v>
      </c>
      <c r="FV32" s="73">
        <v>0.0</v>
      </c>
      <c r="FW32" s="73">
        <v>0.0</v>
      </c>
      <c r="FX32" s="73">
        <v>0.0</v>
      </c>
      <c r="FY32" s="73">
        <v>0.0</v>
      </c>
      <c r="FZ32" s="73">
        <v>0.0</v>
      </c>
      <c r="GA32" s="73">
        <v>0.0</v>
      </c>
      <c r="GB32" s="73">
        <v>0.0</v>
      </c>
      <c r="GC32" s="73">
        <v>0.0</v>
      </c>
      <c r="GD32" s="73">
        <v>0.0</v>
      </c>
      <c r="GE32" s="73">
        <v>0.2109375</v>
      </c>
      <c r="GF32" s="73">
        <v>0.890625</v>
      </c>
      <c r="GG32" s="73">
        <v>0.109375</v>
      </c>
      <c r="GH32" s="73">
        <v>0.0</v>
      </c>
      <c r="GI32" s="73">
        <v>0.0</v>
      </c>
      <c r="GJ32" s="73">
        <v>0.0</v>
      </c>
      <c r="GK32" s="73">
        <v>0.0</v>
      </c>
      <c r="GL32" s="73">
        <v>0.0</v>
      </c>
      <c r="GM32" s="73">
        <v>0.0</v>
      </c>
      <c r="GN32" s="73">
        <v>0.0</v>
      </c>
      <c r="GO32" s="73">
        <v>0.0</v>
      </c>
    </row>
    <row r="33">
      <c r="A33" s="73">
        <v>4.0</v>
      </c>
      <c r="B33" s="74">
        <v>0.0</v>
      </c>
      <c r="C33" s="73">
        <v>0.0</v>
      </c>
      <c r="D33" s="73">
        <v>0.0</v>
      </c>
      <c r="E33" s="73">
        <v>0.0</v>
      </c>
      <c r="F33" s="73">
        <v>0.0</v>
      </c>
      <c r="G33" s="73">
        <v>0.0</v>
      </c>
      <c r="H33" s="73">
        <v>0.0</v>
      </c>
      <c r="I33" s="73">
        <v>0.0</v>
      </c>
      <c r="J33" s="73">
        <v>0.0</v>
      </c>
      <c r="K33" s="73">
        <v>0.0</v>
      </c>
      <c r="L33" s="73">
        <v>0.0</v>
      </c>
      <c r="M33" s="73">
        <v>0.0</v>
      </c>
      <c r="N33" s="73">
        <v>0.0</v>
      </c>
      <c r="O33" s="73">
        <v>0.0</v>
      </c>
      <c r="P33" s="73">
        <v>0.0</v>
      </c>
      <c r="Q33" s="73">
        <v>0.0</v>
      </c>
      <c r="R33" s="73">
        <v>0.0</v>
      </c>
      <c r="S33" s="73">
        <v>0.0</v>
      </c>
      <c r="T33" s="73">
        <v>0.0</v>
      </c>
      <c r="U33" s="73">
        <v>0.0</v>
      </c>
      <c r="V33" s="73">
        <v>0.0</v>
      </c>
      <c r="W33" s="73">
        <v>0.0</v>
      </c>
      <c r="X33" s="73">
        <v>0.0</v>
      </c>
      <c r="Y33" s="73">
        <v>0.0</v>
      </c>
      <c r="Z33" s="73">
        <v>0.0</v>
      </c>
      <c r="AA33" s="73">
        <v>0.0</v>
      </c>
      <c r="AB33" s="73">
        <v>0.0</v>
      </c>
      <c r="AC33" s="73">
        <v>0.0</v>
      </c>
      <c r="AD33" s="73">
        <v>0.0</v>
      </c>
      <c r="AE33" s="73">
        <v>0.05078125</v>
      </c>
      <c r="AF33" s="73">
        <v>0.09765625</v>
      </c>
      <c r="AG33" s="73">
        <v>0.0</v>
      </c>
      <c r="AH33" s="73">
        <v>0.0</v>
      </c>
      <c r="AI33" s="73">
        <v>0.0</v>
      </c>
      <c r="AJ33" s="73">
        <v>0.0</v>
      </c>
      <c r="AK33" s="73">
        <v>0.0</v>
      </c>
      <c r="AL33" s="73">
        <v>0.4375</v>
      </c>
      <c r="AM33" s="73">
        <v>0.984375</v>
      </c>
      <c r="AN33" s="73">
        <v>0.015625</v>
      </c>
      <c r="AO33" s="73">
        <v>0.0</v>
      </c>
      <c r="AP33" s="73">
        <v>0.0</v>
      </c>
      <c r="AQ33" s="73">
        <v>0.0</v>
      </c>
      <c r="AR33" s="73">
        <v>0.0</v>
      </c>
      <c r="AS33" s="73">
        <v>0.515625</v>
      </c>
      <c r="AT33" s="73">
        <v>0.984375</v>
      </c>
      <c r="AU33" s="73">
        <v>0.30859375</v>
      </c>
      <c r="AV33" s="73">
        <v>0.0</v>
      </c>
      <c r="AW33" s="73">
        <v>0.0</v>
      </c>
      <c r="AX33" s="73">
        <v>0.0</v>
      </c>
      <c r="AY33" s="73">
        <v>0.0</v>
      </c>
      <c r="AZ33" s="73">
        <v>0.328125</v>
      </c>
      <c r="BA33" s="73">
        <v>0.984375</v>
      </c>
      <c r="BB33" s="73">
        <v>0.140625</v>
      </c>
      <c r="BC33" s="73">
        <v>0.0</v>
      </c>
      <c r="BD33" s="73">
        <v>0.0</v>
      </c>
      <c r="BE33" s="73">
        <v>0.0</v>
      </c>
      <c r="BF33" s="73">
        <v>0.0</v>
      </c>
      <c r="BG33" s="73">
        <v>0.515625</v>
      </c>
      <c r="BH33" s="73">
        <v>0.984375</v>
      </c>
      <c r="BI33" s="73">
        <v>0.984375</v>
      </c>
      <c r="BJ33" s="73">
        <v>0.06640625</v>
      </c>
      <c r="BK33" s="73">
        <v>0.0</v>
      </c>
      <c r="BL33" s="73">
        <v>0.0</v>
      </c>
      <c r="BM33" s="73">
        <v>0.0</v>
      </c>
      <c r="BN33" s="73">
        <v>0.984375</v>
      </c>
      <c r="BO33" s="73">
        <v>0.984375</v>
      </c>
      <c r="BP33" s="73">
        <v>0.4765625</v>
      </c>
      <c r="BQ33" s="73">
        <v>0.0</v>
      </c>
      <c r="BR33" s="73">
        <v>0.0</v>
      </c>
      <c r="BS33" s="73">
        <v>0.0</v>
      </c>
      <c r="BT33" s="73">
        <v>0.0</v>
      </c>
      <c r="BU33" s="73">
        <v>0.01171875</v>
      </c>
      <c r="BV33" s="73">
        <v>0.984375</v>
      </c>
      <c r="BW33" s="73">
        <v>0.984375</v>
      </c>
      <c r="BX33" s="73">
        <v>0.80859375</v>
      </c>
      <c r="BY33" s="73">
        <v>0.0</v>
      </c>
      <c r="BZ33" s="73">
        <v>0.0</v>
      </c>
      <c r="CA33" s="73">
        <v>0.0</v>
      </c>
      <c r="CB33" s="73">
        <v>0.984375</v>
      </c>
      <c r="CC33" s="73">
        <v>0.984375</v>
      </c>
      <c r="CD33" s="73">
        <v>0.140625</v>
      </c>
      <c r="CE33" s="73">
        <v>0.0</v>
      </c>
      <c r="CF33" s="73">
        <v>0.0</v>
      </c>
      <c r="CG33" s="73">
        <v>0.0</v>
      </c>
      <c r="CH33" s="73">
        <v>0.0</v>
      </c>
      <c r="CI33" s="73">
        <v>0.0</v>
      </c>
      <c r="CJ33" s="73">
        <v>0.61328125</v>
      </c>
      <c r="CK33" s="73">
        <v>0.984375</v>
      </c>
      <c r="CL33" s="73">
        <v>0.984375</v>
      </c>
      <c r="CM33" s="73">
        <v>0.2265625</v>
      </c>
      <c r="CN33" s="73">
        <v>0.5</v>
      </c>
      <c r="CO33" s="73">
        <v>0.984375</v>
      </c>
      <c r="CP33" s="73">
        <v>0.984375</v>
      </c>
      <c r="CQ33" s="73">
        <v>0.984375</v>
      </c>
      <c r="CR33" s="73">
        <v>0.140625</v>
      </c>
      <c r="CS33" s="73">
        <v>0.0</v>
      </c>
      <c r="CT33" s="73">
        <v>0.0</v>
      </c>
      <c r="CU33" s="73">
        <v>0.0</v>
      </c>
      <c r="CV33" s="73">
        <v>0.0</v>
      </c>
      <c r="CW33" s="73">
        <v>0.0</v>
      </c>
      <c r="CX33" s="73">
        <v>0.0</v>
      </c>
      <c r="CY33" s="73">
        <v>0.98828125</v>
      </c>
      <c r="CZ33" s="73">
        <v>0.98828125</v>
      </c>
      <c r="DA33" s="73">
        <v>0.98828125</v>
      </c>
      <c r="DB33" s="73">
        <v>0.99609375</v>
      </c>
      <c r="DC33" s="73">
        <v>0.98828125</v>
      </c>
      <c r="DD33" s="73">
        <v>0.98828125</v>
      </c>
      <c r="DE33" s="73">
        <v>0.98828125</v>
      </c>
      <c r="DF33" s="73">
        <v>0.60546875</v>
      </c>
      <c r="DG33" s="73">
        <v>0.0</v>
      </c>
      <c r="DH33" s="73">
        <v>0.0</v>
      </c>
      <c r="DI33" s="73">
        <v>0.0</v>
      </c>
      <c r="DJ33" s="73">
        <v>0.0</v>
      </c>
      <c r="DK33" s="73">
        <v>0.0</v>
      </c>
      <c r="DL33" s="73">
        <v>0.0</v>
      </c>
      <c r="DM33" s="73">
        <v>0.984375</v>
      </c>
      <c r="DN33" s="73">
        <v>0.984375</v>
      </c>
      <c r="DO33" s="73">
        <v>0.984375</v>
      </c>
      <c r="DP33" s="73">
        <v>0.984375</v>
      </c>
      <c r="DQ33" s="73">
        <v>0.84375</v>
      </c>
      <c r="DR33" s="73">
        <v>0.984375</v>
      </c>
      <c r="DS33" s="73">
        <v>0.984375</v>
      </c>
      <c r="DT33" s="73">
        <v>0.60546875</v>
      </c>
      <c r="DU33" s="73">
        <v>0.0</v>
      </c>
      <c r="DV33" s="73">
        <v>0.0</v>
      </c>
      <c r="DW33" s="73">
        <v>0.0</v>
      </c>
      <c r="DX33" s="73">
        <v>0.0</v>
      </c>
      <c r="DY33" s="73">
        <v>0.0</v>
      </c>
      <c r="DZ33" s="73">
        <v>0.0</v>
      </c>
      <c r="EA33" s="73">
        <v>0.6171875</v>
      </c>
      <c r="EB33" s="73">
        <v>0.75</v>
      </c>
      <c r="EC33" s="73">
        <v>0.17578125</v>
      </c>
      <c r="ED33" s="73">
        <v>0.0</v>
      </c>
      <c r="EE33" s="73">
        <v>0.0</v>
      </c>
      <c r="EF33" s="73">
        <v>0.984375</v>
      </c>
      <c r="EG33" s="73">
        <v>0.984375</v>
      </c>
      <c r="EH33" s="73">
        <v>0.984375</v>
      </c>
      <c r="EI33" s="73">
        <v>0.0</v>
      </c>
      <c r="EJ33" s="73">
        <v>0.0</v>
      </c>
      <c r="EK33" s="73">
        <v>0.0</v>
      </c>
      <c r="EL33" s="73">
        <v>0.0</v>
      </c>
      <c r="EM33" s="73">
        <v>0.0</v>
      </c>
      <c r="EN33" s="73">
        <v>0.0</v>
      </c>
      <c r="EO33" s="73">
        <v>0.0</v>
      </c>
      <c r="EP33" s="73">
        <v>0.0</v>
      </c>
      <c r="EQ33" s="73">
        <v>0.0</v>
      </c>
      <c r="ER33" s="73">
        <v>0.0</v>
      </c>
      <c r="ES33" s="73">
        <v>0.0</v>
      </c>
      <c r="ET33" s="73">
        <v>0.890625</v>
      </c>
      <c r="EU33" s="73">
        <v>0.984375</v>
      </c>
      <c r="EV33" s="73">
        <v>0.984375</v>
      </c>
      <c r="EW33" s="73">
        <v>0.04296875</v>
      </c>
      <c r="EX33" s="73">
        <v>0.0</v>
      </c>
      <c r="EY33" s="73">
        <v>0.0</v>
      </c>
      <c r="EZ33" s="73">
        <v>0.0</v>
      </c>
      <c r="FA33" s="73">
        <v>0.0</v>
      </c>
      <c r="FB33" s="73">
        <v>0.0</v>
      </c>
      <c r="FC33" s="73">
        <v>0.0</v>
      </c>
      <c r="FD33" s="73">
        <v>0.0</v>
      </c>
      <c r="FE33" s="73">
        <v>0.0</v>
      </c>
      <c r="FF33" s="73">
        <v>0.0</v>
      </c>
      <c r="FG33" s="73">
        <v>0.0</v>
      </c>
      <c r="FH33" s="73">
        <v>0.0</v>
      </c>
      <c r="FI33" s="73">
        <v>0.90625</v>
      </c>
      <c r="FJ33" s="73">
        <v>0.984375</v>
      </c>
      <c r="FK33" s="73">
        <v>0.24609375</v>
      </c>
      <c r="FL33" s="73">
        <v>0.0</v>
      </c>
      <c r="FM33" s="73">
        <v>0.0</v>
      </c>
      <c r="FN33" s="73">
        <v>0.0</v>
      </c>
      <c r="FO33" s="73">
        <v>0.0</v>
      </c>
      <c r="FP33" s="73">
        <v>0.0</v>
      </c>
      <c r="FQ33" s="73">
        <v>0.0</v>
      </c>
      <c r="FR33" s="73">
        <v>0.0</v>
      </c>
      <c r="FS33" s="73">
        <v>0.0</v>
      </c>
      <c r="FT33" s="73">
        <v>0.0</v>
      </c>
      <c r="FU33" s="73">
        <v>0.0</v>
      </c>
      <c r="FV33" s="73">
        <v>0.0</v>
      </c>
      <c r="FW33" s="73">
        <v>0.0</v>
      </c>
      <c r="FX33" s="73">
        <v>0.0</v>
      </c>
      <c r="FY33" s="73">
        <v>0.0</v>
      </c>
      <c r="FZ33" s="73">
        <v>0.0</v>
      </c>
      <c r="GA33" s="73">
        <v>0.0</v>
      </c>
      <c r="GB33" s="73">
        <v>0.0</v>
      </c>
      <c r="GC33" s="73">
        <v>0.0</v>
      </c>
      <c r="GD33" s="73">
        <v>0.0</v>
      </c>
      <c r="GE33" s="73">
        <v>0.0</v>
      </c>
      <c r="GF33" s="73">
        <v>0.0</v>
      </c>
      <c r="GG33" s="73">
        <v>0.0</v>
      </c>
      <c r="GH33" s="73">
        <v>0.0</v>
      </c>
      <c r="GI33" s="73">
        <v>0.0</v>
      </c>
      <c r="GJ33" s="73">
        <v>0.0</v>
      </c>
      <c r="GK33" s="73">
        <v>0.0</v>
      </c>
      <c r="GL33" s="73">
        <v>0.0</v>
      </c>
      <c r="GM33" s="73">
        <v>0.0</v>
      </c>
      <c r="GN33" s="73">
        <v>0.0</v>
      </c>
      <c r="GO33" s="73">
        <v>0.0</v>
      </c>
    </row>
    <row r="34">
      <c r="A34" s="73">
        <v>0.0</v>
      </c>
      <c r="B34" s="74">
        <v>0.0</v>
      </c>
      <c r="C34" s="73">
        <v>0.0</v>
      </c>
      <c r="D34" s="73">
        <v>0.0</v>
      </c>
      <c r="E34" s="73">
        <v>0.0</v>
      </c>
      <c r="F34" s="73">
        <v>0.0</v>
      </c>
      <c r="G34" s="73">
        <v>0.0</v>
      </c>
      <c r="H34" s="73">
        <v>0.0</v>
      </c>
      <c r="I34" s="73">
        <v>0.0</v>
      </c>
      <c r="J34" s="73">
        <v>0.0</v>
      </c>
      <c r="K34" s="73">
        <v>0.0</v>
      </c>
      <c r="L34" s="73">
        <v>0.0</v>
      </c>
      <c r="M34" s="73">
        <v>0.0</v>
      </c>
      <c r="N34" s="73">
        <v>0.0</v>
      </c>
      <c r="O34" s="73">
        <v>0.0</v>
      </c>
      <c r="P34" s="73">
        <v>0.0</v>
      </c>
      <c r="Q34" s="73">
        <v>0.0</v>
      </c>
      <c r="R34" s="73">
        <v>0.0</v>
      </c>
      <c r="S34" s="73">
        <v>0.0</v>
      </c>
      <c r="T34" s="73">
        <v>0.0</v>
      </c>
      <c r="U34" s="73">
        <v>0.0</v>
      </c>
      <c r="V34" s="73">
        <v>0.0</v>
      </c>
      <c r="W34" s="73">
        <v>0.0</v>
      </c>
      <c r="X34" s="73">
        <v>0.0</v>
      </c>
      <c r="Y34" s="73">
        <v>0.0</v>
      </c>
      <c r="Z34" s="73">
        <v>0.0</v>
      </c>
      <c r="AA34" s="73">
        <v>0.0</v>
      </c>
      <c r="AB34" s="73">
        <v>0.0</v>
      </c>
      <c r="AC34" s="73">
        <v>0.0</v>
      </c>
      <c r="AD34" s="73">
        <v>0.0</v>
      </c>
      <c r="AE34" s="73">
        <v>0.0</v>
      </c>
      <c r="AF34" s="73">
        <v>0.0</v>
      </c>
      <c r="AG34" s="73">
        <v>0.0</v>
      </c>
      <c r="AH34" s="73">
        <v>0.0</v>
      </c>
      <c r="AI34" s="73">
        <v>0.0</v>
      </c>
      <c r="AJ34" s="73">
        <v>0.0</v>
      </c>
      <c r="AK34" s="73">
        <v>0.0</v>
      </c>
      <c r="AL34" s="73">
        <v>0.80078125</v>
      </c>
      <c r="AM34" s="73">
        <v>0.99609375</v>
      </c>
      <c r="AN34" s="73">
        <v>0.80078125</v>
      </c>
      <c r="AO34" s="73">
        <v>0.015625</v>
      </c>
      <c r="AP34" s="73">
        <v>0.0</v>
      </c>
      <c r="AQ34" s="73">
        <v>0.0</v>
      </c>
      <c r="AR34" s="73">
        <v>0.0</v>
      </c>
      <c r="AS34" s="73">
        <v>0.0</v>
      </c>
      <c r="AT34" s="73">
        <v>0.0</v>
      </c>
      <c r="AU34" s="73">
        <v>0.0</v>
      </c>
      <c r="AV34" s="73">
        <v>0.0</v>
      </c>
      <c r="AW34" s="73">
        <v>0.0</v>
      </c>
      <c r="AX34" s="73">
        <v>0.25</v>
      </c>
      <c r="AY34" s="73">
        <v>0.953125</v>
      </c>
      <c r="AZ34" s="73">
        <v>0.98046875</v>
      </c>
      <c r="BA34" s="73">
        <v>0.98828125</v>
      </c>
      <c r="BB34" s="73">
        <v>0.98046875</v>
      </c>
      <c r="BC34" s="73">
        <v>0.12109375</v>
      </c>
      <c r="BD34" s="73">
        <v>0.0</v>
      </c>
      <c r="BE34" s="73">
        <v>0.0</v>
      </c>
      <c r="BF34" s="73">
        <v>0.0</v>
      </c>
      <c r="BG34" s="73">
        <v>0.0</v>
      </c>
      <c r="BH34" s="73">
        <v>0.0</v>
      </c>
      <c r="BI34" s="73">
        <v>0.0</v>
      </c>
      <c r="BJ34" s="73">
        <v>0.0</v>
      </c>
      <c r="BK34" s="73">
        <v>0.98828125</v>
      </c>
      <c r="BL34" s="73">
        <v>0.98828125</v>
      </c>
      <c r="BM34" s="73">
        <v>0.99609375</v>
      </c>
      <c r="BN34" s="73">
        <v>0.98828125</v>
      </c>
      <c r="BO34" s="73">
        <v>0.375</v>
      </c>
      <c r="BP34" s="73">
        <v>0.98828125</v>
      </c>
      <c r="BQ34" s="73">
        <v>0.12109375</v>
      </c>
      <c r="BR34" s="73">
        <v>0.0</v>
      </c>
      <c r="BS34" s="73">
        <v>0.0</v>
      </c>
      <c r="BT34" s="73">
        <v>0.0</v>
      </c>
      <c r="BU34" s="73">
        <v>0.0</v>
      </c>
      <c r="BV34" s="73">
        <v>0.0</v>
      </c>
      <c r="BW34" s="73">
        <v>0.0</v>
      </c>
      <c r="BX34" s="73">
        <v>0.98828125</v>
      </c>
      <c r="BY34" s="73">
        <v>0.98046875</v>
      </c>
      <c r="BZ34" s="73">
        <v>0.94921875</v>
      </c>
      <c r="CA34" s="73">
        <v>0.98046875</v>
      </c>
      <c r="CB34" s="73">
        <v>0.98046875</v>
      </c>
      <c r="CC34" s="73">
        <v>0.375</v>
      </c>
      <c r="CD34" s="73">
        <v>0.98046875</v>
      </c>
      <c r="CE34" s="73">
        <v>0.12109375</v>
      </c>
      <c r="CF34" s="73">
        <v>0.0</v>
      </c>
      <c r="CG34" s="73">
        <v>0.0</v>
      </c>
      <c r="CH34" s="73">
        <v>0.0</v>
      </c>
      <c r="CI34" s="73">
        <v>0.0</v>
      </c>
      <c r="CJ34" s="73">
        <v>0.0</v>
      </c>
      <c r="CK34" s="73">
        <v>0.86328125</v>
      </c>
      <c r="CL34" s="73">
        <v>0.98828125</v>
      </c>
      <c r="CM34" s="73">
        <v>0.94921875</v>
      </c>
      <c r="CN34" s="73">
        <v>0.1640625</v>
      </c>
      <c r="CO34" s="73">
        <v>0.796875</v>
      </c>
      <c r="CP34" s="73">
        <v>0.42578125</v>
      </c>
      <c r="CQ34" s="73">
        <v>0.046875</v>
      </c>
      <c r="CR34" s="73">
        <v>0.98046875</v>
      </c>
      <c r="CS34" s="73">
        <v>0.12109375</v>
      </c>
      <c r="CT34" s="73">
        <v>0.0</v>
      </c>
      <c r="CU34" s="73">
        <v>0.0</v>
      </c>
      <c r="CV34" s="73">
        <v>0.0</v>
      </c>
      <c r="CW34" s="73">
        <v>0.0</v>
      </c>
      <c r="CX34" s="73">
        <v>0.171875</v>
      </c>
      <c r="CY34" s="73">
        <v>0.98046875</v>
      </c>
      <c r="CZ34" s="73">
        <v>0.98828125</v>
      </c>
      <c r="DA34" s="73">
        <v>0.0</v>
      </c>
      <c r="DB34" s="73">
        <v>0.0</v>
      </c>
      <c r="DC34" s="73">
        <v>0.0</v>
      </c>
      <c r="DD34" s="73">
        <v>0.0</v>
      </c>
      <c r="DE34" s="73">
        <v>0.046875</v>
      </c>
      <c r="DF34" s="73">
        <v>0.98828125</v>
      </c>
      <c r="DG34" s="73">
        <v>0.12109375</v>
      </c>
      <c r="DH34" s="73">
        <v>0.0</v>
      </c>
      <c r="DI34" s="73">
        <v>0.0</v>
      </c>
      <c r="DJ34" s="73">
        <v>0.0</v>
      </c>
      <c r="DK34" s="73">
        <v>0.0</v>
      </c>
      <c r="DL34" s="73">
        <v>0.7421875</v>
      </c>
      <c r="DM34" s="73">
        <v>0.98046875</v>
      </c>
      <c r="DN34" s="73">
        <v>0.98046875</v>
      </c>
      <c r="DO34" s="73">
        <v>0.0</v>
      </c>
      <c r="DP34" s="73">
        <v>0.0</v>
      </c>
      <c r="DQ34" s="73">
        <v>0.0</v>
      </c>
      <c r="DR34" s="73">
        <v>0.0</v>
      </c>
      <c r="DS34" s="73">
        <v>0.9140625</v>
      </c>
      <c r="DT34" s="73">
        <v>0.98046875</v>
      </c>
      <c r="DU34" s="73">
        <v>0.12109375</v>
      </c>
      <c r="DV34" s="73">
        <v>0.0</v>
      </c>
      <c r="DW34" s="73">
        <v>0.0</v>
      </c>
      <c r="DX34" s="73">
        <v>0.0</v>
      </c>
      <c r="DY34" s="73">
        <v>0.0</v>
      </c>
      <c r="DZ34" s="73">
        <v>0.74609375</v>
      </c>
      <c r="EA34" s="73">
        <v>0.98828125</v>
      </c>
      <c r="EB34" s="73">
        <v>0.98828125</v>
      </c>
      <c r="EC34" s="73">
        <v>0.0</v>
      </c>
      <c r="ED34" s="73">
        <v>0.0</v>
      </c>
      <c r="EE34" s="73">
        <v>0.046875</v>
      </c>
      <c r="EF34" s="73">
        <v>0.98828125</v>
      </c>
      <c r="EG34" s="73">
        <v>0.98828125</v>
      </c>
      <c r="EH34" s="73">
        <v>0.90234375</v>
      </c>
      <c r="EI34" s="73">
        <v>0.0</v>
      </c>
      <c r="EJ34" s="73">
        <v>0.0</v>
      </c>
      <c r="EK34" s="73">
        <v>0.0</v>
      </c>
      <c r="EL34" s="73">
        <v>0.0</v>
      </c>
      <c r="EM34" s="73">
        <v>0.0</v>
      </c>
      <c r="EN34" s="73">
        <v>0.26171875</v>
      </c>
      <c r="EO34" s="73">
        <v>0.98046875</v>
      </c>
      <c r="EP34" s="73">
        <v>0.98828125</v>
      </c>
      <c r="EQ34" s="73">
        <v>0.98046875</v>
      </c>
      <c r="ER34" s="73">
        <v>0.98046875</v>
      </c>
      <c r="ES34" s="73">
        <v>0.98828125</v>
      </c>
      <c r="ET34" s="73">
        <v>0.98046875</v>
      </c>
      <c r="EU34" s="73">
        <v>0.47265625</v>
      </c>
      <c r="EV34" s="73">
        <v>0.0</v>
      </c>
      <c r="EW34" s="73">
        <v>0.0</v>
      </c>
      <c r="EX34" s="73">
        <v>0.0</v>
      </c>
      <c r="EY34" s="73">
        <v>0.0</v>
      </c>
      <c r="EZ34" s="73">
        <v>0.0</v>
      </c>
      <c r="FA34" s="73">
        <v>0.0</v>
      </c>
      <c r="FB34" s="73">
        <v>0.0</v>
      </c>
      <c r="FC34" s="73">
        <v>0.10546875</v>
      </c>
      <c r="FD34" s="73">
        <v>0.98828125</v>
      </c>
      <c r="FE34" s="73">
        <v>0.98046875</v>
      </c>
      <c r="FF34" s="73">
        <v>0.98046875</v>
      </c>
      <c r="FG34" s="73">
        <v>0.89453125</v>
      </c>
      <c r="FH34" s="73">
        <v>0.05859375</v>
      </c>
      <c r="FI34" s="73">
        <v>0.0</v>
      </c>
      <c r="FJ34" s="73">
        <v>0.0</v>
      </c>
      <c r="FK34" s="73">
        <v>0.0</v>
      </c>
      <c r="FL34" s="73">
        <v>0.0</v>
      </c>
      <c r="FM34" s="73">
        <v>0.0</v>
      </c>
      <c r="FN34" s="73">
        <v>0.0</v>
      </c>
      <c r="FO34" s="73">
        <v>0.0</v>
      </c>
      <c r="FP34" s="73">
        <v>0.0</v>
      </c>
      <c r="FQ34" s="73">
        <v>0.0</v>
      </c>
      <c r="FR34" s="73">
        <v>0.0</v>
      </c>
      <c r="FS34" s="73">
        <v>0.0</v>
      </c>
      <c r="FT34" s="73">
        <v>0.0</v>
      </c>
      <c r="FU34" s="73">
        <v>0.0</v>
      </c>
      <c r="FV34" s="73">
        <v>0.0</v>
      </c>
      <c r="FW34" s="73">
        <v>0.0</v>
      </c>
      <c r="FX34" s="73">
        <v>0.0</v>
      </c>
      <c r="FY34" s="73">
        <v>0.0</v>
      </c>
      <c r="FZ34" s="73">
        <v>0.0</v>
      </c>
      <c r="GA34" s="73">
        <v>0.0</v>
      </c>
      <c r="GB34" s="73">
        <v>0.0</v>
      </c>
      <c r="GC34" s="73">
        <v>0.0</v>
      </c>
      <c r="GD34" s="73">
        <v>0.0</v>
      </c>
      <c r="GE34" s="73">
        <v>0.0</v>
      </c>
      <c r="GF34" s="73">
        <v>0.0</v>
      </c>
      <c r="GG34" s="73">
        <v>0.0</v>
      </c>
      <c r="GH34" s="73">
        <v>0.0</v>
      </c>
      <c r="GI34" s="73">
        <v>0.0</v>
      </c>
      <c r="GJ34" s="73">
        <v>0.0</v>
      </c>
      <c r="GK34" s="73">
        <v>0.0</v>
      </c>
      <c r="GL34" s="73">
        <v>0.0</v>
      </c>
      <c r="GM34" s="73">
        <v>0.0</v>
      </c>
      <c r="GN34" s="73">
        <v>0.0</v>
      </c>
      <c r="GO34" s="73">
        <v>0.0</v>
      </c>
    </row>
    <row r="35">
      <c r="A35" s="73">
        <v>9.0</v>
      </c>
      <c r="B35" s="74">
        <v>0.0</v>
      </c>
      <c r="C35" s="73">
        <v>0.0</v>
      </c>
      <c r="D35" s="73">
        <v>0.0</v>
      </c>
      <c r="E35" s="73">
        <v>0.0</v>
      </c>
      <c r="F35" s="73">
        <v>0.0</v>
      </c>
      <c r="G35" s="73">
        <v>0.0</v>
      </c>
      <c r="H35" s="73">
        <v>0.0</v>
      </c>
      <c r="I35" s="73">
        <v>0.0</v>
      </c>
      <c r="J35" s="73">
        <v>0.0</v>
      </c>
      <c r="K35" s="73">
        <v>0.0</v>
      </c>
      <c r="L35" s="73">
        <v>0.0</v>
      </c>
      <c r="M35" s="73">
        <v>0.0</v>
      </c>
      <c r="N35" s="73">
        <v>0.0</v>
      </c>
      <c r="O35" s="73">
        <v>0.0</v>
      </c>
      <c r="P35" s="73">
        <v>0.0</v>
      </c>
      <c r="Q35" s="73">
        <v>0.0</v>
      </c>
      <c r="R35" s="73">
        <v>0.0</v>
      </c>
      <c r="S35" s="73">
        <v>0.0</v>
      </c>
      <c r="T35" s="73">
        <v>0.0</v>
      </c>
      <c r="U35" s="73">
        <v>0.0</v>
      </c>
      <c r="V35" s="73">
        <v>0.0</v>
      </c>
      <c r="W35" s="73">
        <v>0.0</v>
      </c>
      <c r="X35" s="73">
        <v>0.0</v>
      </c>
      <c r="Y35" s="73">
        <v>0.0</v>
      </c>
      <c r="Z35" s="73">
        <v>0.0</v>
      </c>
      <c r="AA35" s="73">
        <v>0.0</v>
      </c>
      <c r="AB35" s="73">
        <v>0.0</v>
      </c>
      <c r="AC35" s="73">
        <v>0.0</v>
      </c>
      <c r="AD35" s="73">
        <v>0.0</v>
      </c>
      <c r="AE35" s="73">
        <v>0.0</v>
      </c>
      <c r="AF35" s="73">
        <v>0.0</v>
      </c>
      <c r="AG35" s="73">
        <v>0.0</v>
      </c>
      <c r="AH35" s="73">
        <v>0.0</v>
      </c>
      <c r="AI35" s="73">
        <v>0.0</v>
      </c>
      <c r="AJ35" s="73">
        <v>0.0</v>
      </c>
      <c r="AK35" s="73">
        <v>0.0</v>
      </c>
      <c r="AL35" s="73">
        <v>0.0</v>
      </c>
      <c r="AM35" s="73">
        <v>0.0</v>
      </c>
      <c r="AN35" s="73">
        <v>0.0</v>
      </c>
      <c r="AO35" s="73">
        <v>0.0</v>
      </c>
      <c r="AP35" s="73">
        <v>0.0</v>
      </c>
      <c r="AQ35" s="73">
        <v>0.0</v>
      </c>
      <c r="AR35" s="73">
        <v>0.0</v>
      </c>
      <c r="AS35" s="73">
        <v>0.0</v>
      </c>
      <c r="AT35" s="73">
        <v>0.0</v>
      </c>
      <c r="AU35" s="73">
        <v>0.0</v>
      </c>
      <c r="AV35" s="73">
        <v>0.0</v>
      </c>
      <c r="AW35" s="73">
        <v>0.0</v>
      </c>
      <c r="AX35" s="73">
        <v>0.0</v>
      </c>
      <c r="AY35" s="73">
        <v>0.94140625</v>
      </c>
      <c r="AZ35" s="73">
        <v>0.9765625</v>
      </c>
      <c r="BA35" s="73">
        <v>0.9921875</v>
      </c>
      <c r="BB35" s="73">
        <v>0.15625</v>
      </c>
      <c r="BC35" s="73">
        <v>0.0</v>
      </c>
      <c r="BD35" s="73">
        <v>0.0</v>
      </c>
      <c r="BE35" s="73">
        <v>0.0</v>
      </c>
      <c r="BF35" s="73">
        <v>0.0</v>
      </c>
      <c r="BG35" s="73">
        <v>0.0</v>
      </c>
      <c r="BH35" s="73">
        <v>0.0</v>
      </c>
      <c r="BI35" s="73">
        <v>0.0</v>
      </c>
      <c r="BJ35" s="73">
        <v>0.0</v>
      </c>
      <c r="BK35" s="73">
        <v>0.0</v>
      </c>
      <c r="BL35" s="73">
        <v>0.98828125</v>
      </c>
      <c r="BM35" s="73">
        <v>0.96484375</v>
      </c>
      <c r="BN35" s="73">
        <v>0.0625</v>
      </c>
      <c r="BO35" s="73">
        <v>0.98828125</v>
      </c>
      <c r="BP35" s="73">
        <v>0.10546875</v>
      </c>
      <c r="BQ35" s="73">
        <v>0.0</v>
      </c>
      <c r="BR35" s="73">
        <v>0.0</v>
      </c>
      <c r="BS35" s="73">
        <v>0.0</v>
      </c>
      <c r="BT35" s="73">
        <v>0.0</v>
      </c>
      <c r="BU35" s="73">
        <v>0.0</v>
      </c>
      <c r="BV35" s="73">
        <v>0.0</v>
      </c>
      <c r="BW35" s="73">
        <v>0.0</v>
      </c>
      <c r="BX35" s="73">
        <v>0.0</v>
      </c>
      <c r="BY35" s="73">
        <v>0.83984375</v>
      </c>
      <c r="BZ35" s="73">
        <v>0.9140625</v>
      </c>
      <c r="CA35" s="73">
        <v>0.015625</v>
      </c>
      <c r="CB35" s="73">
        <v>0.76171875</v>
      </c>
      <c r="CC35" s="73">
        <v>0.9921875</v>
      </c>
      <c r="CD35" s="73">
        <v>0.0</v>
      </c>
      <c r="CE35" s="73">
        <v>0.0</v>
      </c>
      <c r="CF35" s="73">
        <v>0.0</v>
      </c>
      <c r="CG35" s="73">
        <v>0.0</v>
      </c>
      <c r="CH35" s="73">
        <v>0.0</v>
      </c>
      <c r="CI35" s="73">
        <v>0.0</v>
      </c>
      <c r="CJ35" s="73">
        <v>0.0</v>
      </c>
      <c r="CK35" s="73">
        <v>0.0</v>
      </c>
      <c r="CL35" s="73">
        <v>0.0</v>
      </c>
      <c r="CM35" s="73">
        <v>0.98828125</v>
      </c>
      <c r="CN35" s="73">
        <v>0.24609375</v>
      </c>
      <c r="CO35" s="73">
        <v>0.09375</v>
      </c>
      <c r="CP35" s="73">
        <v>0.98828125</v>
      </c>
      <c r="CQ35" s="73">
        <v>0.9453125</v>
      </c>
      <c r="CR35" s="73">
        <v>0.0</v>
      </c>
      <c r="CS35" s="73">
        <v>0.0</v>
      </c>
      <c r="CT35" s="73">
        <v>0.0</v>
      </c>
      <c r="CU35" s="73">
        <v>0.0</v>
      </c>
      <c r="CV35" s="73">
        <v>0.0</v>
      </c>
      <c r="CW35" s="73">
        <v>0.0</v>
      </c>
      <c r="CX35" s="73">
        <v>0.0</v>
      </c>
      <c r="CY35" s="73">
        <v>0.0</v>
      </c>
      <c r="CZ35" s="73">
        <v>0.26171875</v>
      </c>
      <c r="DA35" s="73">
        <v>0.9921875</v>
      </c>
      <c r="DB35" s="73">
        <v>0.27734375</v>
      </c>
      <c r="DC35" s="73">
        <v>0.9921875</v>
      </c>
      <c r="DD35" s="73">
        <v>0.98828125</v>
      </c>
      <c r="DE35" s="73">
        <v>0.0546875</v>
      </c>
      <c r="DF35" s="73">
        <v>0.0</v>
      </c>
      <c r="DG35" s="73">
        <v>0.0</v>
      </c>
      <c r="DH35" s="73">
        <v>0.0</v>
      </c>
      <c r="DI35" s="73">
        <v>0.0</v>
      </c>
      <c r="DJ35" s="73">
        <v>0.0</v>
      </c>
      <c r="DK35" s="73">
        <v>0.0</v>
      </c>
      <c r="DL35" s="73">
        <v>0.0</v>
      </c>
      <c r="DM35" s="73">
        <v>0.0</v>
      </c>
      <c r="DN35" s="73">
        <v>0.17578125</v>
      </c>
      <c r="DO35" s="73">
        <v>0.9609375</v>
      </c>
      <c r="DP35" s="73">
        <v>0.96875</v>
      </c>
      <c r="DQ35" s="73">
        <v>0.99609375</v>
      </c>
      <c r="DR35" s="73">
        <v>0.43359375</v>
      </c>
      <c r="DS35" s="73">
        <v>0.0</v>
      </c>
      <c r="DT35" s="73">
        <v>0.0</v>
      </c>
      <c r="DU35" s="73">
        <v>0.0</v>
      </c>
      <c r="DV35" s="73">
        <v>0.0</v>
      </c>
      <c r="DW35" s="73">
        <v>0.0</v>
      </c>
      <c r="DX35" s="73">
        <v>0.0</v>
      </c>
      <c r="DY35" s="73">
        <v>0.0</v>
      </c>
      <c r="DZ35" s="73">
        <v>0.0</v>
      </c>
      <c r="EA35" s="73">
        <v>0.0</v>
      </c>
      <c r="EB35" s="73">
        <v>0.0</v>
      </c>
      <c r="EC35" s="73">
        <v>0.0</v>
      </c>
      <c r="ED35" s="73">
        <v>0.98828125</v>
      </c>
      <c r="EE35" s="73">
        <v>0.97265625</v>
      </c>
      <c r="EF35" s="73">
        <v>0.0</v>
      </c>
      <c r="EG35" s="73">
        <v>0.0</v>
      </c>
      <c r="EH35" s="73">
        <v>0.0</v>
      </c>
      <c r="EI35" s="73">
        <v>0.0</v>
      </c>
      <c r="EJ35" s="73">
        <v>0.0</v>
      </c>
      <c r="EK35" s="73">
        <v>0.0</v>
      </c>
      <c r="EL35" s="73">
        <v>0.0</v>
      </c>
      <c r="EM35" s="73">
        <v>0.0</v>
      </c>
      <c r="EN35" s="73">
        <v>0.0</v>
      </c>
      <c r="EO35" s="73">
        <v>0.0</v>
      </c>
      <c r="EP35" s="73">
        <v>0.0</v>
      </c>
      <c r="EQ35" s="73">
        <v>0.203125</v>
      </c>
      <c r="ER35" s="73">
        <v>0.9765625</v>
      </c>
      <c r="ES35" s="73">
        <v>0.046875</v>
      </c>
      <c r="ET35" s="73">
        <v>0.0</v>
      </c>
      <c r="EU35" s="73">
        <v>0.0</v>
      </c>
      <c r="EV35" s="73">
        <v>0.0</v>
      </c>
      <c r="EW35" s="73">
        <v>0.0</v>
      </c>
      <c r="EX35" s="73">
        <v>0.0</v>
      </c>
      <c r="EY35" s="73">
        <v>0.0</v>
      </c>
      <c r="EZ35" s="73">
        <v>0.0</v>
      </c>
      <c r="FA35" s="73">
        <v>0.0</v>
      </c>
      <c r="FB35" s="73">
        <v>0.0</v>
      </c>
      <c r="FC35" s="73">
        <v>0.0</v>
      </c>
      <c r="FD35" s="73">
        <v>0.0</v>
      </c>
      <c r="FE35" s="73">
        <v>0.98828125</v>
      </c>
      <c r="FF35" s="73">
        <v>0.87109375</v>
      </c>
      <c r="FG35" s="73">
        <v>0.0</v>
      </c>
      <c r="FH35" s="73">
        <v>0.0</v>
      </c>
      <c r="FI35" s="73">
        <v>0.0</v>
      </c>
      <c r="FJ35" s="73">
        <v>0.0</v>
      </c>
      <c r="FK35" s="73">
        <v>0.0</v>
      </c>
      <c r="FL35" s="73">
        <v>0.0</v>
      </c>
      <c r="FM35" s="73">
        <v>0.0</v>
      </c>
      <c r="FN35" s="73">
        <v>0.0</v>
      </c>
      <c r="FO35" s="73">
        <v>0.0</v>
      </c>
      <c r="FP35" s="73">
        <v>0.0</v>
      </c>
      <c r="FQ35" s="73">
        <v>0.0</v>
      </c>
      <c r="FR35" s="73">
        <v>0.0</v>
      </c>
      <c r="FS35" s="73">
        <v>0.90625</v>
      </c>
      <c r="FT35" s="73">
        <v>0.015625</v>
      </c>
      <c r="FU35" s="73">
        <v>0.0</v>
      </c>
      <c r="FV35" s="73">
        <v>0.0</v>
      </c>
      <c r="FW35" s="73">
        <v>0.0</v>
      </c>
      <c r="FX35" s="73">
        <v>0.0</v>
      </c>
      <c r="FY35" s="73">
        <v>0.0</v>
      </c>
      <c r="FZ35" s="73">
        <v>0.0</v>
      </c>
      <c r="GA35" s="73">
        <v>0.0</v>
      </c>
      <c r="GB35" s="73">
        <v>0.0</v>
      </c>
      <c r="GC35" s="73">
        <v>0.0</v>
      </c>
      <c r="GD35" s="73">
        <v>0.0</v>
      </c>
      <c r="GE35" s="73">
        <v>0.0</v>
      </c>
      <c r="GF35" s="73">
        <v>0.0</v>
      </c>
      <c r="GG35" s="73">
        <v>0.0</v>
      </c>
      <c r="GH35" s="73">
        <v>0.0</v>
      </c>
      <c r="GI35" s="73">
        <v>0.0</v>
      </c>
      <c r="GJ35" s="73">
        <v>0.0</v>
      </c>
      <c r="GK35" s="73">
        <v>0.0</v>
      </c>
      <c r="GL35" s="73">
        <v>0.0</v>
      </c>
      <c r="GM35" s="73">
        <v>0.0</v>
      </c>
      <c r="GN35" s="73">
        <v>0.0</v>
      </c>
      <c r="GO35" s="73">
        <v>0.0</v>
      </c>
    </row>
    <row r="36">
      <c r="A36" s="73">
        <v>1.0</v>
      </c>
      <c r="B36" s="74">
        <v>0.0</v>
      </c>
      <c r="C36" s="73">
        <v>0.0</v>
      </c>
      <c r="D36" s="73">
        <v>0.0</v>
      </c>
      <c r="E36" s="73">
        <v>0.0</v>
      </c>
      <c r="F36" s="73">
        <v>0.0</v>
      </c>
      <c r="G36" s="73">
        <v>0.0</v>
      </c>
      <c r="H36" s="73">
        <v>0.0</v>
      </c>
      <c r="I36" s="73">
        <v>0.0</v>
      </c>
      <c r="J36" s="73">
        <v>0.0</v>
      </c>
      <c r="K36" s="73">
        <v>0.0</v>
      </c>
      <c r="L36" s="73">
        <v>0.0</v>
      </c>
      <c r="M36" s="73">
        <v>0.0</v>
      </c>
      <c r="N36" s="73">
        <v>0.0</v>
      </c>
      <c r="O36" s="73">
        <v>0.0</v>
      </c>
      <c r="P36" s="73">
        <v>0.0</v>
      </c>
      <c r="Q36" s="73">
        <v>0.0</v>
      </c>
      <c r="R36" s="73">
        <v>0.0</v>
      </c>
      <c r="S36" s="73">
        <v>0.0</v>
      </c>
      <c r="T36" s="73">
        <v>0.0</v>
      </c>
      <c r="U36" s="73">
        <v>0.0</v>
      </c>
      <c r="V36" s="73">
        <v>0.0</v>
      </c>
      <c r="W36" s="73">
        <v>0.0</v>
      </c>
      <c r="X36" s="73">
        <v>0.0</v>
      </c>
      <c r="Y36" s="73">
        <v>0.0</v>
      </c>
      <c r="Z36" s="73">
        <v>0.0</v>
      </c>
      <c r="AA36" s="73">
        <v>0.0</v>
      </c>
      <c r="AB36" s="73">
        <v>0.0</v>
      </c>
      <c r="AC36" s="73">
        <v>0.0</v>
      </c>
      <c r="AD36" s="73">
        <v>0.0</v>
      </c>
      <c r="AE36" s="73">
        <v>0.0</v>
      </c>
      <c r="AF36" s="73">
        <v>0.0</v>
      </c>
      <c r="AG36" s="73">
        <v>0.0</v>
      </c>
      <c r="AH36" s="73">
        <v>0.0</v>
      </c>
      <c r="AI36" s="73">
        <v>0.0</v>
      </c>
      <c r="AJ36" s="73">
        <v>0.0</v>
      </c>
      <c r="AK36" s="73">
        <v>0.0</v>
      </c>
      <c r="AL36" s="73">
        <v>0.0</v>
      </c>
      <c r="AM36" s="73">
        <v>0.9921875</v>
      </c>
      <c r="AN36" s="73">
        <v>0.53125</v>
      </c>
      <c r="AO36" s="73">
        <v>0.0</v>
      </c>
      <c r="AP36" s="73">
        <v>0.0</v>
      </c>
      <c r="AQ36" s="73">
        <v>0.0</v>
      </c>
      <c r="AR36" s="73">
        <v>0.0</v>
      </c>
      <c r="AS36" s="73">
        <v>0.0</v>
      </c>
      <c r="AT36" s="73">
        <v>0.0</v>
      </c>
      <c r="AU36" s="73">
        <v>0.0</v>
      </c>
      <c r="AV36" s="73">
        <v>0.0</v>
      </c>
      <c r="AW36" s="73">
        <v>0.0</v>
      </c>
      <c r="AX36" s="73">
        <v>0.0</v>
      </c>
      <c r="AY36" s="73">
        <v>0.0</v>
      </c>
      <c r="AZ36" s="73">
        <v>0.4609375</v>
      </c>
      <c r="BA36" s="73">
        <v>0.98828125</v>
      </c>
      <c r="BB36" s="73">
        <v>0.96875</v>
      </c>
      <c r="BC36" s="73">
        <v>0.0</v>
      </c>
      <c r="BD36" s="73">
        <v>0.0</v>
      </c>
      <c r="BE36" s="73">
        <v>0.0</v>
      </c>
      <c r="BF36" s="73">
        <v>0.0</v>
      </c>
      <c r="BG36" s="73">
        <v>0.0</v>
      </c>
      <c r="BH36" s="73">
        <v>0.0</v>
      </c>
      <c r="BI36" s="73">
        <v>0.0</v>
      </c>
      <c r="BJ36" s="73">
        <v>0.0</v>
      </c>
      <c r="BK36" s="73">
        <v>0.0</v>
      </c>
      <c r="BL36" s="73">
        <v>0.0</v>
      </c>
      <c r="BM36" s="73">
        <v>0.125</v>
      </c>
      <c r="BN36" s="73">
        <v>0.98828125</v>
      </c>
      <c r="BO36" s="73">
        <v>0.98828125</v>
      </c>
      <c r="BP36" s="73">
        <v>0.2890625</v>
      </c>
      <c r="BQ36" s="73">
        <v>0.0</v>
      </c>
      <c r="BR36" s="73">
        <v>0.0</v>
      </c>
      <c r="BS36" s="73">
        <v>0.0</v>
      </c>
      <c r="BT36" s="73">
        <v>0.0</v>
      </c>
      <c r="BU36" s="73">
        <v>0.0</v>
      </c>
      <c r="BV36" s="73">
        <v>0.0</v>
      </c>
      <c r="BW36" s="73">
        <v>0.0</v>
      </c>
      <c r="BX36" s="73">
        <v>0.0</v>
      </c>
      <c r="BY36" s="73">
        <v>0.0</v>
      </c>
      <c r="BZ36" s="73">
        <v>0.0</v>
      </c>
      <c r="CA36" s="73">
        <v>0.9921875</v>
      </c>
      <c r="CB36" s="73">
        <v>0.98828125</v>
      </c>
      <c r="CC36" s="73">
        <v>0.93359375</v>
      </c>
      <c r="CD36" s="73">
        <v>0.0</v>
      </c>
      <c r="CE36" s="73">
        <v>0.0</v>
      </c>
      <c r="CF36" s="73">
        <v>0.0</v>
      </c>
      <c r="CG36" s="73">
        <v>0.0</v>
      </c>
      <c r="CH36" s="73">
        <v>0.0</v>
      </c>
      <c r="CI36" s="73">
        <v>0.0</v>
      </c>
      <c r="CJ36" s="73">
        <v>0.0</v>
      </c>
      <c r="CK36" s="73">
        <v>0.0</v>
      </c>
      <c r="CL36" s="73">
        <v>0.0</v>
      </c>
      <c r="CM36" s="73">
        <v>0.0</v>
      </c>
      <c r="CN36" s="73">
        <v>0.58203125</v>
      </c>
      <c r="CO36" s="73">
        <v>0.99609375</v>
      </c>
      <c r="CP36" s="73">
        <v>0.98828125</v>
      </c>
      <c r="CQ36" s="73">
        <v>0.03125</v>
      </c>
      <c r="CR36" s="73">
        <v>0.0</v>
      </c>
      <c r="CS36" s="73">
        <v>0.0</v>
      </c>
      <c r="CT36" s="73">
        <v>0.0</v>
      </c>
      <c r="CU36" s="73">
        <v>0.0</v>
      </c>
      <c r="CV36" s="73">
        <v>0.0</v>
      </c>
      <c r="CW36" s="73">
        <v>0.0</v>
      </c>
      <c r="CX36" s="73">
        <v>0.0</v>
      </c>
      <c r="CY36" s="73">
        <v>0.0</v>
      </c>
      <c r="CZ36" s="73">
        <v>0.0</v>
      </c>
      <c r="DA36" s="73">
        <v>0.0</v>
      </c>
      <c r="DB36" s="73">
        <v>0.9921875</v>
      </c>
      <c r="DC36" s="73">
        <v>0.9921875</v>
      </c>
      <c r="DD36" s="73">
        <v>0.41015625</v>
      </c>
      <c r="DE36" s="73">
        <v>0.0</v>
      </c>
      <c r="DF36" s="73">
        <v>0.0</v>
      </c>
      <c r="DG36" s="73">
        <v>0.0</v>
      </c>
      <c r="DH36" s="73">
        <v>0.0</v>
      </c>
      <c r="DI36" s="73">
        <v>0.0</v>
      </c>
      <c r="DJ36" s="73">
        <v>0.0</v>
      </c>
      <c r="DK36" s="73">
        <v>0.0</v>
      </c>
      <c r="DL36" s="73">
        <v>0.0</v>
      </c>
      <c r="DM36" s="73">
        <v>0.0</v>
      </c>
      <c r="DN36" s="73">
        <v>0.0</v>
      </c>
      <c r="DO36" s="73">
        <v>0.828125</v>
      </c>
      <c r="DP36" s="73">
        <v>0.98828125</v>
      </c>
      <c r="DQ36" s="73">
        <v>0.98828125</v>
      </c>
      <c r="DR36" s="73">
        <v>0.0</v>
      </c>
      <c r="DS36" s="73">
        <v>0.0</v>
      </c>
      <c r="DT36" s="73">
        <v>0.0</v>
      </c>
      <c r="DU36" s="73">
        <v>0.0</v>
      </c>
      <c r="DV36" s="73">
        <v>0.0</v>
      </c>
      <c r="DW36" s="73">
        <v>0.0</v>
      </c>
      <c r="DX36" s="73">
        <v>0.0</v>
      </c>
      <c r="DY36" s="73">
        <v>0.0</v>
      </c>
      <c r="DZ36" s="73">
        <v>0.0</v>
      </c>
      <c r="EA36" s="73">
        <v>0.0</v>
      </c>
      <c r="EB36" s="73">
        <v>0.29296875</v>
      </c>
      <c r="EC36" s="73">
        <v>0.98828125</v>
      </c>
      <c r="ED36" s="73">
        <v>0.98828125</v>
      </c>
      <c r="EE36" s="73">
        <v>0.0</v>
      </c>
      <c r="EF36" s="73">
        <v>0.0</v>
      </c>
      <c r="EG36" s="73">
        <v>0.0</v>
      </c>
      <c r="EH36" s="73">
        <v>0.0</v>
      </c>
      <c r="EI36" s="73">
        <v>0.0</v>
      </c>
      <c r="EJ36" s="73">
        <v>0.0</v>
      </c>
      <c r="EK36" s="73">
        <v>0.0</v>
      </c>
      <c r="EL36" s="73">
        <v>0.0</v>
      </c>
      <c r="EM36" s="73">
        <v>0.0</v>
      </c>
      <c r="EN36" s="73">
        <v>0.0</v>
      </c>
      <c r="EO36" s="73">
        <v>0.0</v>
      </c>
      <c r="EP36" s="73">
        <v>0.875</v>
      </c>
      <c r="EQ36" s="73">
        <v>0.98828125</v>
      </c>
      <c r="ER36" s="73">
        <v>0.73828125</v>
      </c>
      <c r="ES36" s="73">
        <v>0.0</v>
      </c>
      <c r="ET36" s="73">
        <v>0.0</v>
      </c>
      <c r="EU36" s="73">
        <v>0.0</v>
      </c>
      <c r="EV36" s="73">
        <v>0.0</v>
      </c>
      <c r="EW36" s="73">
        <v>0.0</v>
      </c>
      <c r="EX36" s="73">
        <v>0.0</v>
      </c>
      <c r="EY36" s="73">
        <v>0.0</v>
      </c>
      <c r="EZ36" s="73">
        <v>0.0</v>
      </c>
      <c r="FA36" s="73">
        <v>0.0</v>
      </c>
      <c r="FB36" s="73">
        <v>0.0</v>
      </c>
      <c r="FC36" s="73">
        <v>0.0</v>
      </c>
      <c r="FD36" s="73">
        <v>0.96875</v>
      </c>
      <c r="FE36" s="73">
        <v>0.98828125</v>
      </c>
      <c r="FF36" s="73">
        <v>0.00390625</v>
      </c>
      <c r="FG36" s="73">
        <v>0.0</v>
      </c>
      <c r="FH36" s="73">
        <v>0.0</v>
      </c>
      <c r="FI36" s="73">
        <v>0.0</v>
      </c>
      <c r="FJ36" s="73">
        <v>0.0</v>
      </c>
      <c r="FK36" s="73">
        <v>0.0</v>
      </c>
      <c r="FL36" s="73">
        <v>0.0</v>
      </c>
      <c r="FM36" s="73">
        <v>0.0</v>
      </c>
      <c r="FN36" s="73">
        <v>0.0</v>
      </c>
      <c r="FO36" s="73">
        <v>0.0</v>
      </c>
      <c r="FP36" s="73">
        <v>0.0</v>
      </c>
      <c r="FQ36" s="73">
        <v>0.0</v>
      </c>
      <c r="FR36" s="73">
        <v>0.87890625</v>
      </c>
      <c r="FS36" s="73">
        <v>0.91796875</v>
      </c>
      <c r="FT36" s="73">
        <v>0.0</v>
      </c>
      <c r="FU36" s="73">
        <v>0.0</v>
      </c>
      <c r="FV36" s="73">
        <v>0.0</v>
      </c>
      <c r="FW36" s="73">
        <v>0.0</v>
      </c>
      <c r="FX36" s="73">
        <v>0.0</v>
      </c>
      <c r="FY36" s="73">
        <v>0.0</v>
      </c>
      <c r="FZ36" s="73">
        <v>0.0</v>
      </c>
      <c r="GA36" s="73">
        <v>0.0</v>
      </c>
      <c r="GB36" s="73">
        <v>0.0</v>
      </c>
      <c r="GC36" s="73">
        <v>0.0</v>
      </c>
      <c r="GD36" s="73">
        <v>0.0</v>
      </c>
      <c r="GE36" s="73">
        <v>0.0</v>
      </c>
      <c r="GF36" s="73">
        <v>0.0</v>
      </c>
      <c r="GG36" s="73">
        <v>0.0</v>
      </c>
      <c r="GH36" s="73">
        <v>0.0</v>
      </c>
      <c r="GI36" s="73">
        <v>0.0</v>
      </c>
      <c r="GJ36" s="73">
        <v>0.0</v>
      </c>
      <c r="GK36" s="73">
        <v>0.0</v>
      </c>
      <c r="GL36" s="73">
        <v>0.0</v>
      </c>
      <c r="GM36" s="73">
        <v>0.0</v>
      </c>
      <c r="GN36" s="73">
        <v>0.0</v>
      </c>
      <c r="GO36" s="73">
        <v>0.0</v>
      </c>
    </row>
    <row r="37">
      <c r="A37" s="73">
        <v>1.0</v>
      </c>
      <c r="B37" s="74">
        <v>0.0</v>
      </c>
      <c r="C37" s="73">
        <v>0.0</v>
      </c>
      <c r="D37" s="73">
        <v>0.0</v>
      </c>
      <c r="E37" s="73">
        <v>0.0</v>
      </c>
      <c r="F37" s="73">
        <v>0.0</v>
      </c>
      <c r="G37" s="73">
        <v>0.0</v>
      </c>
      <c r="H37" s="73">
        <v>0.0</v>
      </c>
      <c r="I37" s="73">
        <v>0.0</v>
      </c>
      <c r="J37" s="73">
        <v>0.0</v>
      </c>
      <c r="K37" s="73">
        <v>0.0</v>
      </c>
      <c r="L37" s="73">
        <v>0.0</v>
      </c>
      <c r="M37" s="73">
        <v>0.0</v>
      </c>
      <c r="N37" s="73">
        <v>0.0</v>
      </c>
      <c r="O37" s="73">
        <v>0.0</v>
      </c>
      <c r="P37" s="73">
        <v>0.0</v>
      </c>
      <c r="Q37" s="73">
        <v>0.0</v>
      </c>
      <c r="R37" s="73">
        <v>0.0</v>
      </c>
      <c r="S37" s="73">
        <v>0.0</v>
      </c>
      <c r="T37" s="73">
        <v>0.0</v>
      </c>
      <c r="U37" s="73">
        <v>0.0</v>
      </c>
      <c r="V37" s="73">
        <v>0.0</v>
      </c>
      <c r="W37" s="73">
        <v>0.6484375</v>
      </c>
      <c r="X37" s="73">
        <v>0.8671875</v>
      </c>
      <c r="Y37" s="73">
        <v>0.0</v>
      </c>
      <c r="Z37" s="73">
        <v>0.0</v>
      </c>
      <c r="AA37" s="73">
        <v>0.0</v>
      </c>
      <c r="AB37" s="73">
        <v>0.0</v>
      </c>
      <c r="AC37" s="73">
        <v>0.0</v>
      </c>
      <c r="AD37" s="73">
        <v>0.0</v>
      </c>
      <c r="AE37" s="73">
        <v>0.0</v>
      </c>
      <c r="AF37" s="73">
        <v>0.0</v>
      </c>
      <c r="AG37" s="73">
        <v>0.0</v>
      </c>
      <c r="AH37" s="73">
        <v>0.0</v>
      </c>
      <c r="AI37" s="73">
        <v>0.0</v>
      </c>
      <c r="AJ37" s="73">
        <v>0.0</v>
      </c>
      <c r="AK37" s="73">
        <v>0.97265625</v>
      </c>
      <c r="AL37" s="73">
        <v>0.9921875</v>
      </c>
      <c r="AM37" s="73">
        <v>0.03515625</v>
      </c>
      <c r="AN37" s="73">
        <v>0.0</v>
      </c>
      <c r="AO37" s="73">
        <v>0.0</v>
      </c>
      <c r="AP37" s="73">
        <v>0.0</v>
      </c>
      <c r="AQ37" s="73">
        <v>0.0</v>
      </c>
      <c r="AR37" s="73">
        <v>0.0</v>
      </c>
      <c r="AS37" s="73">
        <v>0.0</v>
      </c>
      <c r="AT37" s="73">
        <v>0.0</v>
      </c>
      <c r="AU37" s="73">
        <v>0.0</v>
      </c>
      <c r="AV37" s="73">
        <v>0.0</v>
      </c>
      <c r="AW37" s="73">
        <v>0.0</v>
      </c>
      <c r="AX37" s="73">
        <v>0.015625</v>
      </c>
      <c r="AY37" s="73">
        <v>0.9921875</v>
      </c>
      <c r="AZ37" s="73">
        <v>0.9921875</v>
      </c>
      <c r="BA37" s="73">
        <v>0.0078125</v>
      </c>
      <c r="BB37" s="73">
        <v>0.0</v>
      </c>
      <c r="BC37" s="73">
        <v>0.0</v>
      </c>
      <c r="BD37" s="73">
        <v>0.0</v>
      </c>
      <c r="BE37" s="73">
        <v>0.0</v>
      </c>
      <c r="BF37" s="73">
        <v>0.0</v>
      </c>
      <c r="BG37" s="73">
        <v>0.0</v>
      </c>
      <c r="BH37" s="73">
        <v>0.0</v>
      </c>
      <c r="BI37" s="73">
        <v>0.0</v>
      </c>
      <c r="BJ37" s="73">
        <v>0.0</v>
      </c>
      <c r="BK37" s="73">
        <v>0.0</v>
      </c>
      <c r="BL37" s="73">
        <v>0.95703125</v>
      </c>
      <c r="BM37" s="73">
        <v>0.9921875</v>
      </c>
      <c r="BN37" s="73">
        <v>0.9921875</v>
      </c>
      <c r="BO37" s="73">
        <v>0.0</v>
      </c>
      <c r="BP37" s="73">
        <v>0.0</v>
      </c>
      <c r="BQ37" s="73">
        <v>0.0</v>
      </c>
      <c r="BR37" s="73">
        <v>0.0</v>
      </c>
      <c r="BS37" s="73">
        <v>0.0</v>
      </c>
      <c r="BT37" s="73">
        <v>0.0</v>
      </c>
      <c r="BU37" s="73">
        <v>0.0</v>
      </c>
      <c r="BV37" s="73">
        <v>0.0</v>
      </c>
      <c r="BW37" s="73">
        <v>0.23046875</v>
      </c>
      <c r="BX37" s="73">
        <v>0.58984375</v>
      </c>
      <c r="BY37" s="73">
        <v>0.9921875</v>
      </c>
      <c r="BZ37" s="73">
        <v>0.9921875</v>
      </c>
      <c r="CA37" s="73">
        <v>0.9921875</v>
      </c>
      <c r="CB37" s="73">
        <v>0.9921875</v>
      </c>
      <c r="CC37" s="73">
        <v>0.0</v>
      </c>
      <c r="CD37" s="73">
        <v>0.0</v>
      </c>
      <c r="CE37" s="73">
        <v>0.0</v>
      </c>
      <c r="CF37" s="73">
        <v>0.0</v>
      </c>
      <c r="CG37" s="73">
        <v>0.0</v>
      </c>
      <c r="CH37" s="73">
        <v>0.0</v>
      </c>
      <c r="CI37" s="73">
        <v>0.0</v>
      </c>
      <c r="CJ37" s="73">
        <v>0.0</v>
      </c>
      <c r="CK37" s="73">
        <v>0.84375</v>
      </c>
      <c r="CL37" s="73">
        <v>0.9921875</v>
      </c>
      <c r="CM37" s="73">
        <v>0.93359375</v>
      </c>
      <c r="CN37" s="73">
        <v>0.14453125</v>
      </c>
      <c r="CO37" s="73">
        <v>0.9921875</v>
      </c>
      <c r="CP37" s="73">
        <v>0.9921875</v>
      </c>
      <c r="CQ37" s="73">
        <v>0.0</v>
      </c>
      <c r="CR37" s="73">
        <v>0.0</v>
      </c>
      <c r="CS37" s="73">
        <v>0.0</v>
      </c>
      <c r="CT37" s="73">
        <v>0.0</v>
      </c>
      <c r="CU37" s="73">
        <v>0.0</v>
      </c>
      <c r="CV37" s="73">
        <v>0.0</v>
      </c>
      <c r="CW37" s="73">
        <v>0.0</v>
      </c>
      <c r="CX37" s="73">
        <v>0.0</v>
      </c>
      <c r="CY37" s="73">
        <v>0.0</v>
      </c>
      <c r="CZ37" s="73">
        <v>0.0</v>
      </c>
      <c r="DA37" s="73">
        <v>0.0</v>
      </c>
      <c r="DB37" s="73">
        <v>0.0</v>
      </c>
      <c r="DC37" s="73">
        <v>0.8984375</v>
      </c>
      <c r="DD37" s="73">
        <v>0.9921875</v>
      </c>
      <c r="DE37" s="73">
        <v>0.0</v>
      </c>
      <c r="DF37" s="73">
        <v>0.0</v>
      </c>
      <c r="DG37" s="73">
        <v>0.0</v>
      </c>
      <c r="DH37" s="73">
        <v>0.0</v>
      </c>
      <c r="DI37" s="73">
        <v>0.0</v>
      </c>
      <c r="DJ37" s="73">
        <v>0.0</v>
      </c>
      <c r="DK37" s="73">
        <v>0.0</v>
      </c>
      <c r="DL37" s="73">
        <v>0.0</v>
      </c>
      <c r="DM37" s="73">
        <v>0.0</v>
      </c>
      <c r="DN37" s="73">
        <v>0.0</v>
      </c>
      <c r="DO37" s="73">
        <v>0.0</v>
      </c>
      <c r="DP37" s="73">
        <v>0.0</v>
      </c>
      <c r="DQ37" s="73">
        <v>0.76953125</v>
      </c>
      <c r="DR37" s="73">
        <v>0.9921875</v>
      </c>
      <c r="DS37" s="73">
        <v>0.0</v>
      </c>
      <c r="DT37" s="73">
        <v>0.0</v>
      </c>
      <c r="DU37" s="73">
        <v>0.0</v>
      </c>
      <c r="DV37" s="73">
        <v>0.0</v>
      </c>
      <c r="DW37" s="73">
        <v>0.0</v>
      </c>
      <c r="DX37" s="73">
        <v>0.0</v>
      </c>
      <c r="DY37" s="73">
        <v>0.0</v>
      </c>
      <c r="DZ37" s="73">
        <v>0.0</v>
      </c>
      <c r="EA37" s="73">
        <v>0.0234375</v>
      </c>
      <c r="EB37" s="73">
        <v>0.55078125</v>
      </c>
      <c r="EC37" s="73">
        <v>0.9921875</v>
      </c>
      <c r="ED37" s="73">
        <v>0.9921875</v>
      </c>
      <c r="EE37" s="73">
        <v>0.9921875</v>
      </c>
      <c r="EF37" s="73">
        <v>0.9921875</v>
      </c>
      <c r="EG37" s="73">
        <v>0.93359375</v>
      </c>
      <c r="EH37" s="73">
        <v>0.9921875</v>
      </c>
      <c r="EI37" s="73">
        <v>0.0</v>
      </c>
      <c r="EJ37" s="73">
        <v>0.0</v>
      </c>
      <c r="EK37" s="73">
        <v>0.0</v>
      </c>
      <c r="EL37" s="73">
        <v>0.0</v>
      </c>
      <c r="EM37" s="73">
        <v>0.0</v>
      </c>
      <c r="EN37" s="73">
        <v>0.0</v>
      </c>
      <c r="EO37" s="73">
        <v>0.9921875</v>
      </c>
      <c r="EP37" s="73">
        <v>0.9921875</v>
      </c>
      <c r="EQ37" s="73">
        <v>0.9921875</v>
      </c>
      <c r="ER37" s="73">
        <v>0.89453125</v>
      </c>
      <c r="ES37" s="73">
        <v>0.72265625</v>
      </c>
      <c r="ET37" s="73">
        <v>0.5390625</v>
      </c>
      <c r="EU37" s="73">
        <v>0.5390625</v>
      </c>
      <c r="EV37" s="73">
        <v>0.5390625</v>
      </c>
      <c r="EW37" s="73">
        <v>0.0</v>
      </c>
      <c r="EX37" s="73">
        <v>0.0</v>
      </c>
      <c r="EY37" s="73">
        <v>0.0</v>
      </c>
      <c r="EZ37" s="73">
        <v>0.0</v>
      </c>
      <c r="FA37" s="73">
        <v>0.0</v>
      </c>
      <c r="FB37" s="73">
        <v>0.0</v>
      </c>
      <c r="FC37" s="73">
        <v>0.81640625</v>
      </c>
      <c r="FD37" s="73">
        <v>0.71484375</v>
      </c>
      <c r="FE37" s="73">
        <v>0.0</v>
      </c>
      <c r="FF37" s="73">
        <v>0.0</v>
      </c>
      <c r="FG37" s="73">
        <v>0.0</v>
      </c>
      <c r="FH37" s="73">
        <v>0.0</v>
      </c>
      <c r="FI37" s="73">
        <v>0.0</v>
      </c>
      <c r="FJ37" s="73">
        <v>0.0</v>
      </c>
      <c r="FK37" s="73">
        <v>0.0</v>
      </c>
      <c r="FL37" s="73">
        <v>0.0</v>
      </c>
      <c r="FM37" s="73">
        <v>0.0</v>
      </c>
      <c r="FN37" s="73">
        <v>0.0</v>
      </c>
      <c r="FO37" s="73">
        <v>0.0</v>
      </c>
      <c r="FP37" s="73">
        <v>0.0</v>
      </c>
      <c r="FQ37" s="73">
        <v>0.0</v>
      </c>
      <c r="FR37" s="73">
        <v>0.0</v>
      </c>
      <c r="FS37" s="73">
        <v>0.0</v>
      </c>
      <c r="FT37" s="73">
        <v>0.0</v>
      </c>
      <c r="FU37" s="73">
        <v>0.0</v>
      </c>
      <c r="FV37" s="73">
        <v>0.0</v>
      </c>
      <c r="FW37" s="73">
        <v>0.0</v>
      </c>
      <c r="FX37" s="73">
        <v>0.0</v>
      </c>
      <c r="FY37" s="73">
        <v>0.0</v>
      </c>
      <c r="FZ37" s="73">
        <v>0.0</v>
      </c>
      <c r="GA37" s="73">
        <v>0.0</v>
      </c>
      <c r="GB37" s="73">
        <v>0.0</v>
      </c>
      <c r="GC37" s="73">
        <v>0.0</v>
      </c>
      <c r="GD37" s="73">
        <v>0.0</v>
      </c>
      <c r="GE37" s="73">
        <v>0.0</v>
      </c>
      <c r="GF37" s="73">
        <v>0.0</v>
      </c>
      <c r="GG37" s="73">
        <v>0.0</v>
      </c>
      <c r="GH37" s="73">
        <v>0.0</v>
      </c>
      <c r="GI37" s="73">
        <v>0.0</v>
      </c>
      <c r="GJ37" s="73">
        <v>0.0</v>
      </c>
      <c r="GK37" s="73">
        <v>0.0</v>
      </c>
      <c r="GL37" s="73">
        <v>0.0</v>
      </c>
      <c r="GM37" s="73">
        <v>0.0</v>
      </c>
      <c r="GN37" s="73">
        <v>0.0</v>
      </c>
      <c r="GO37" s="73">
        <v>0.0</v>
      </c>
    </row>
    <row r="38">
      <c r="A38" s="73">
        <v>2.0</v>
      </c>
      <c r="B38" s="74">
        <v>0.0</v>
      </c>
      <c r="C38" s="73">
        <v>0.0</v>
      </c>
      <c r="D38" s="73">
        <v>0.0</v>
      </c>
      <c r="E38" s="73">
        <v>0.0</v>
      </c>
      <c r="F38" s="73">
        <v>0.0</v>
      </c>
      <c r="G38" s="73">
        <v>0.0</v>
      </c>
      <c r="H38" s="73">
        <v>0.0</v>
      </c>
      <c r="I38" s="73">
        <v>0.0</v>
      </c>
      <c r="J38" s="73">
        <v>0.0</v>
      </c>
      <c r="K38" s="73">
        <v>0.0</v>
      </c>
      <c r="L38" s="73">
        <v>0.0</v>
      </c>
      <c r="M38" s="73">
        <v>0.0</v>
      </c>
      <c r="N38" s="73">
        <v>0.0</v>
      </c>
      <c r="O38" s="73">
        <v>0.0</v>
      </c>
      <c r="P38" s="73">
        <v>0.0</v>
      </c>
      <c r="Q38" s="73">
        <v>0.0</v>
      </c>
      <c r="R38" s="73">
        <v>0.0</v>
      </c>
      <c r="S38" s="73">
        <v>0.0</v>
      </c>
      <c r="T38" s="73">
        <v>0.0</v>
      </c>
      <c r="U38" s="73">
        <v>0.0</v>
      </c>
      <c r="V38" s="73">
        <v>0.0</v>
      </c>
      <c r="W38" s="73">
        <v>0.0</v>
      </c>
      <c r="X38" s="73">
        <v>0.0</v>
      </c>
      <c r="Y38" s="73">
        <v>0.0</v>
      </c>
      <c r="Z38" s="73">
        <v>0.0</v>
      </c>
      <c r="AA38" s="73">
        <v>0.0</v>
      </c>
      <c r="AB38" s="73">
        <v>0.0</v>
      </c>
      <c r="AC38" s="73">
        <v>0.0</v>
      </c>
      <c r="AD38" s="73">
        <v>0.0</v>
      </c>
      <c r="AE38" s="73">
        <v>0.0</v>
      </c>
      <c r="AF38" s="73">
        <v>0.0</v>
      </c>
      <c r="AG38" s="73">
        <v>0.0</v>
      </c>
      <c r="AH38" s="73">
        <v>0.03515625</v>
      </c>
      <c r="AI38" s="73">
        <v>0.703125</v>
      </c>
      <c r="AJ38" s="73">
        <v>0.98828125</v>
      </c>
      <c r="AK38" s="73">
        <v>0.99609375</v>
      </c>
      <c r="AL38" s="73">
        <v>0.98828125</v>
      </c>
      <c r="AM38" s="73">
        <v>0.859375</v>
      </c>
      <c r="AN38" s="73">
        <v>0.06640625</v>
      </c>
      <c r="AO38" s="73">
        <v>0.0</v>
      </c>
      <c r="AP38" s="73">
        <v>0.0</v>
      </c>
      <c r="AQ38" s="73">
        <v>0.0</v>
      </c>
      <c r="AR38" s="73">
        <v>0.0</v>
      </c>
      <c r="AS38" s="73">
        <v>0.0</v>
      </c>
      <c r="AT38" s="73">
        <v>0.0</v>
      </c>
      <c r="AU38" s="73">
        <v>0.41796875</v>
      </c>
      <c r="AV38" s="73">
        <v>0.98828125</v>
      </c>
      <c r="AW38" s="73">
        <v>0.98828125</v>
      </c>
      <c r="AX38" s="73">
        <v>0.98828125</v>
      </c>
      <c r="AY38" s="73">
        <v>0.98828125</v>
      </c>
      <c r="AZ38" s="73">
        <v>0.98828125</v>
      </c>
      <c r="BA38" s="73">
        <v>0.98828125</v>
      </c>
      <c r="BB38" s="73">
        <v>0.98828125</v>
      </c>
      <c r="BC38" s="73">
        <v>0.4140625</v>
      </c>
      <c r="BD38" s="73">
        <v>0.0</v>
      </c>
      <c r="BE38" s="73">
        <v>0.0</v>
      </c>
      <c r="BF38" s="73">
        <v>0.0</v>
      </c>
      <c r="BG38" s="73">
        <v>0.0</v>
      </c>
      <c r="BH38" s="73">
        <v>0.0</v>
      </c>
      <c r="BI38" s="73">
        <v>0.41796875</v>
      </c>
      <c r="BJ38" s="73">
        <v>0.98828125</v>
      </c>
      <c r="BK38" s="73">
        <v>0.89453125</v>
      </c>
      <c r="BL38" s="73">
        <v>0.046875</v>
      </c>
      <c r="BM38" s="73">
        <v>0.0</v>
      </c>
      <c r="BN38" s="73">
        <v>0.4296875</v>
      </c>
      <c r="BO38" s="73">
        <v>0.98828125</v>
      </c>
      <c r="BP38" s="73">
        <v>0.98828125</v>
      </c>
      <c r="BQ38" s="73">
        <v>0.4140625</v>
      </c>
      <c r="BR38" s="73">
        <v>0.0</v>
      </c>
      <c r="BS38" s="73">
        <v>0.0</v>
      </c>
      <c r="BT38" s="73">
        <v>0.0</v>
      </c>
      <c r="BU38" s="73">
        <v>0.0</v>
      </c>
      <c r="BV38" s="73">
        <v>0.0</v>
      </c>
      <c r="BW38" s="73">
        <v>0.0</v>
      </c>
      <c r="BX38" s="73">
        <v>0.0</v>
      </c>
      <c r="BY38" s="73">
        <v>0.0</v>
      </c>
      <c r="BZ38" s="73">
        <v>0.0</v>
      </c>
      <c r="CA38" s="73">
        <v>0.6953125</v>
      </c>
      <c r="CB38" s="73">
        <v>0.98828125</v>
      </c>
      <c r="CC38" s="73">
        <v>0.98828125</v>
      </c>
      <c r="CD38" s="73">
        <v>0.98828125</v>
      </c>
      <c r="CE38" s="73">
        <v>0.0</v>
      </c>
      <c r="CF38" s="73">
        <v>0.0</v>
      </c>
      <c r="CG38" s="73">
        <v>0.0</v>
      </c>
      <c r="CH38" s="73">
        <v>0.0</v>
      </c>
      <c r="CI38" s="73">
        <v>0.0</v>
      </c>
      <c r="CJ38" s="73">
        <v>0.0</v>
      </c>
      <c r="CK38" s="73">
        <v>0.0</v>
      </c>
      <c r="CL38" s="73">
        <v>0.0</v>
      </c>
      <c r="CM38" s="73">
        <v>0.1796875</v>
      </c>
      <c r="CN38" s="73">
        <v>0.9765625</v>
      </c>
      <c r="CO38" s="73">
        <v>0.98828125</v>
      </c>
      <c r="CP38" s="73">
        <v>0.98828125</v>
      </c>
      <c r="CQ38" s="73">
        <v>0.98828125</v>
      </c>
      <c r="CR38" s="73">
        <v>0.18359375</v>
      </c>
      <c r="CS38" s="73">
        <v>0.0</v>
      </c>
      <c r="CT38" s="73">
        <v>0.0</v>
      </c>
      <c r="CU38" s="73">
        <v>0.0</v>
      </c>
      <c r="CV38" s="73">
        <v>0.0</v>
      </c>
      <c r="CW38" s="73">
        <v>0.0</v>
      </c>
      <c r="CX38" s="73">
        <v>0.0</v>
      </c>
      <c r="CY38" s="73">
        <v>0.0</v>
      </c>
      <c r="CZ38" s="73">
        <v>0.484375</v>
      </c>
      <c r="DA38" s="73">
        <v>0.98828125</v>
      </c>
      <c r="DB38" s="73">
        <v>0.98828125</v>
      </c>
      <c r="DC38" s="73">
        <v>0.9765625</v>
      </c>
      <c r="DD38" s="73">
        <v>0.95703125</v>
      </c>
      <c r="DE38" s="73">
        <v>0.0</v>
      </c>
      <c r="DF38" s="73">
        <v>0.0</v>
      </c>
      <c r="DG38" s="73">
        <v>0.0</v>
      </c>
      <c r="DH38" s="73">
        <v>0.0</v>
      </c>
      <c r="DI38" s="73">
        <v>0.0</v>
      </c>
      <c r="DJ38" s="73">
        <v>0.0</v>
      </c>
      <c r="DK38" s="73">
        <v>0.0</v>
      </c>
      <c r="DL38" s="73">
        <v>0.0</v>
      </c>
      <c r="DM38" s="73">
        <v>0.41796875</v>
      </c>
      <c r="DN38" s="73">
        <v>0.98828125</v>
      </c>
      <c r="DO38" s="73">
        <v>0.98828125</v>
      </c>
      <c r="DP38" s="73">
        <v>0.734375</v>
      </c>
      <c r="DQ38" s="73">
        <v>0.0</v>
      </c>
      <c r="DR38" s="73">
        <v>0.0</v>
      </c>
      <c r="DS38" s="73">
        <v>0.0</v>
      </c>
      <c r="DT38" s="73">
        <v>0.0</v>
      </c>
      <c r="DU38" s="73">
        <v>0.0</v>
      </c>
      <c r="DV38" s="73">
        <v>0.0</v>
      </c>
      <c r="DW38" s="73">
        <v>0.0</v>
      </c>
      <c r="DX38" s="73">
        <v>0.0</v>
      </c>
      <c r="DY38" s="73">
        <v>0.0</v>
      </c>
      <c r="DZ38" s="73">
        <v>0.1875</v>
      </c>
      <c r="EA38" s="73">
        <v>0.98828125</v>
      </c>
      <c r="EB38" s="73">
        <v>0.98828125</v>
      </c>
      <c r="EC38" s="73">
        <v>0.7265625</v>
      </c>
      <c r="ED38" s="73">
        <v>0.0</v>
      </c>
      <c r="EE38" s="73">
        <v>0.51171875</v>
      </c>
      <c r="EF38" s="73">
        <v>0.8671875</v>
      </c>
      <c r="EG38" s="73">
        <v>0.98828125</v>
      </c>
      <c r="EH38" s="73">
        <v>0.98828125</v>
      </c>
      <c r="EI38" s="73">
        <v>0.98828125</v>
      </c>
      <c r="EJ38" s="73">
        <v>0.2265625</v>
      </c>
      <c r="EK38" s="73">
        <v>0.0</v>
      </c>
      <c r="EL38" s="73">
        <v>0.0</v>
      </c>
      <c r="EM38" s="73">
        <v>0.0</v>
      </c>
      <c r="EN38" s="73">
        <v>0.046875</v>
      </c>
      <c r="EO38" s="73">
        <v>0.98828125</v>
      </c>
      <c r="EP38" s="73">
        <v>0.98828125</v>
      </c>
      <c r="EQ38" s="73">
        <v>0.98828125</v>
      </c>
      <c r="ER38" s="73">
        <v>0.98828125</v>
      </c>
      <c r="ES38" s="73">
        <v>0.98828125</v>
      </c>
      <c r="ET38" s="73">
        <v>0.98828125</v>
      </c>
      <c r="EU38" s="73">
        <v>0.98828125</v>
      </c>
      <c r="EV38" s="73">
        <v>0.98828125</v>
      </c>
      <c r="EW38" s="73">
        <v>0.98828125</v>
      </c>
      <c r="EX38" s="73">
        <v>0.0</v>
      </c>
      <c r="EY38" s="73">
        <v>0.0</v>
      </c>
      <c r="EZ38" s="73">
        <v>0.0</v>
      </c>
      <c r="FA38" s="73">
        <v>0.0</v>
      </c>
      <c r="FB38" s="73">
        <v>0.0</v>
      </c>
      <c r="FC38" s="73">
        <v>0.296875</v>
      </c>
      <c r="FD38" s="73">
        <v>0.98828125</v>
      </c>
      <c r="FE38" s="73">
        <v>0.98828125</v>
      </c>
      <c r="FF38" s="73">
        <v>0.98828125</v>
      </c>
      <c r="FG38" s="73">
        <v>0.98828125</v>
      </c>
      <c r="FH38" s="73">
        <v>0.875</v>
      </c>
      <c r="FI38" s="73">
        <v>0.05859375</v>
      </c>
      <c r="FJ38" s="73">
        <v>0.05859375</v>
      </c>
      <c r="FK38" s="73">
        <v>0.0</v>
      </c>
      <c r="FL38" s="73">
        <v>0.0</v>
      </c>
      <c r="FM38" s="73">
        <v>0.0</v>
      </c>
      <c r="FN38" s="73">
        <v>0.0</v>
      </c>
      <c r="FO38" s="73">
        <v>0.0</v>
      </c>
      <c r="FP38" s="73">
        <v>0.0</v>
      </c>
      <c r="FQ38" s="73">
        <v>0.0</v>
      </c>
      <c r="FR38" s="73">
        <v>0.0</v>
      </c>
      <c r="FS38" s="73">
        <v>0.0</v>
      </c>
      <c r="FT38" s="73">
        <v>0.0</v>
      </c>
      <c r="FU38" s="73">
        <v>0.0</v>
      </c>
      <c r="FV38" s="73">
        <v>0.0</v>
      </c>
      <c r="FW38" s="73">
        <v>0.0</v>
      </c>
      <c r="FX38" s="73">
        <v>0.0</v>
      </c>
      <c r="FY38" s="73">
        <v>0.0</v>
      </c>
      <c r="FZ38" s="73">
        <v>0.0</v>
      </c>
      <c r="GA38" s="73">
        <v>0.0</v>
      </c>
      <c r="GB38" s="73">
        <v>0.0</v>
      </c>
      <c r="GC38" s="73">
        <v>0.0</v>
      </c>
      <c r="GD38" s="73">
        <v>0.0</v>
      </c>
      <c r="GE38" s="73">
        <v>0.0</v>
      </c>
      <c r="GF38" s="73">
        <v>0.0</v>
      </c>
      <c r="GG38" s="73">
        <v>0.0</v>
      </c>
      <c r="GH38" s="73">
        <v>0.0</v>
      </c>
      <c r="GI38" s="73">
        <v>0.0</v>
      </c>
      <c r="GJ38" s="73">
        <v>0.0</v>
      </c>
      <c r="GK38" s="73">
        <v>0.0</v>
      </c>
      <c r="GL38" s="73">
        <v>0.0</v>
      </c>
      <c r="GM38" s="73">
        <v>0.0</v>
      </c>
      <c r="GN38" s="73">
        <v>0.0</v>
      </c>
      <c r="GO38" s="73">
        <v>0.0</v>
      </c>
    </row>
    <row r="39">
      <c r="A39" s="73">
        <v>4.0</v>
      </c>
      <c r="B39" s="74">
        <v>0.0</v>
      </c>
      <c r="C39" s="73">
        <v>0.0</v>
      </c>
      <c r="D39" s="73">
        <v>0.0</v>
      </c>
      <c r="E39" s="73">
        <v>0.0</v>
      </c>
      <c r="F39" s="73">
        <v>0.0</v>
      </c>
      <c r="G39" s="73">
        <v>0.0</v>
      </c>
      <c r="H39" s="73">
        <v>0.0</v>
      </c>
      <c r="I39" s="73">
        <v>0.0</v>
      </c>
      <c r="J39" s="73">
        <v>0.0</v>
      </c>
      <c r="K39" s="73">
        <v>0.0</v>
      </c>
      <c r="L39" s="73">
        <v>0.0</v>
      </c>
      <c r="M39" s="73">
        <v>0.0</v>
      </c>
      <c r="N39" s="73">
        <v>0.0</v>
      </c>
      <c r="O39" s="73">
        <v>0.0</v>
      </c>
      <c r="P39" s="73">
        <v>0.0</v>
      </c>
      <c r="Q39" s="73">
        <v>0.0</v>
      </c>
      <c r="R39" s="73">
        <v>0.0</v>
      </c>
      <c r="S39" s="73">
        <v>0.0</v>
      </c>
      <c r="T39" s="73">
        <v>0.0</v>
      </c>
      <c r="U39" s="73">
        <v>0.0</v>
      </c>
      <c r="V39" s="73">
        <v>0.0</v>
      </c>
      <c r="W39" s="73">
        <v>0.0</v>
      </c>
      <c r="X39" s="73">
        <v>0.0</v>
      </c>
      <c r="Y39" s="73">
        <v>0.0</v>
      </c>
      <c r="Z39" s="73">
        <v>0.0</v>
      </c>
      <c r="AA39" s="73">
        <v>0.0</v>
      </c>
      <c r="AB39" s="73">
        <v>0.0</v>
      </c>
      <c r="AC39" s="73">
        <v>0.0</v>
      </c>
      <c r="AD39" s="73">
        <v>0.0</v>
      </c>
      <c r="AE39" s="73">
        <v>0.0</v>
      </c>
      <c r="AF39" s="73">
        <v>0.0</v>
      </c>
      <c r="AG39" s="73">
        <v>0.0</v>
      </c>
      <c r="AH39" s="73">
        <v>0.0</v>
      </c>
      <c r="AI39" s="73">
        <v>0.0</v>
      </c>
      <c r="AJ39" s="73">
        <v>0.0</v>
      </c>
      <c r="AK39" s="73">
        <v>0.0</v>
      </c>
      <c r="AL39" s="73">
        <v>0.0</v>
      </c>
      <c r="AM39" s="73">
        <v>0.0</v>
      </c>
      <c r="AN39" s="73">
        <v>0.0</v>
      </c>
      <c r="AO39" s="73">
        <v>0.0</v>
      </c>
      <c r="AP39" s="73">
        <v>0.0</v>
      </c>
      <c r="AQ39" s="73">
        <v>0.0</v>
      </c>
      <c r="AR39" s="73">
        <v>0.0</v>
      </c>
      <c r="AS39" s="73">
        <v>0.0</v>
      </c>
      <c r="AT39" s="73">
        <v>0.0</v>
      </c>
      <c r="AU39" s="73">
        <v>0.0</v>
      </c>
      <c r="AV39" s="73">
        <v>0.0</v>
      </c>
      <c r="AW39" s="73">
        <v>0.1484375</v>
      </c>
      <c r="AX39" s="73">
        <v>0.0</v>
      </c>
      <c r="AY39" s="73">
        <v>0.0</v>
      </c>
      <c r="AZ39" s="73">
        <v>0.70703125</v>
      </c>
      <c r="BA39" s="73">
        <v>0.89453125</v>
      </c>
      <c r="BB39" s="73">
        <v>0.0</v>
      </c>
      <c r="BC39" s="73">
        <v>0.0</v>
      </c>
      <c r="BD39" s="73">
        <v>0.0</v>
      </c>
      <c r="BE39" s="73">
        <v>0.0</v>
      </c>
      <c r="BF39" s="73">
        <v>0.0</v>
      </c>
      <c r="BG39" s="73">
        <v>0.0</v>
      </c>
      <c r="BH39" s="73">
        <v>0.0</v>
      </c>
      <c r="BI39" s="73">
        <v>0.0</v>
      </c>
      <c r="BJ39" s="73">
        <v>0.671875</v>
      </c>
      <c r="BK39" s="73">
        <v>0.9453125</v>
      </c>
      <c r="BL39" s="73">
        <v>0.0</v>
      </c>
      <c r="BM39" s="73">
        <v>0.0</v>
      </c>
      <c r="BN39" s="73">
        <v>0.98828125</v>
      </c>
      <c r="BO39" s="73">
        <v>0.50390625</v>
      </c>
      <c r="BP39" s="73">
        <v>0.0</v>
      </c>
      <c r="BQ39" s="73">
        <v>0.0</v>
      </c>
      <c r="BR39" s="73">
        <v>0.0</v>
      </c>
      <c r="BS39" s="73">
        <v>0.0</v>
      </c>
      <c r="BT39" s="73">
        <v>0.0</v>
      </c>
      <c r="BU39" s="73">
        <v>0.0</v>
      </c>
      <c r="BV39" s="73">
        <v>0.0</v>
      </c>
      <c r="BW39" s="73">
        <v>0.0</v>
      </c>
      <c r="BX39" s="73">
        <v>0.93359375</v>
      </c>
      <c r="BY39" s="73">
        <v>0.5390625</v>
      </c>
      <c r="BZ39" s="73">
        <v>0.0</v>
      </c>
      <c r="CA39" s="73">
        <v>0.0</v>
      </c>
      <c r="CB39" s="73">
        <v>0.9921875</v>
      </c>
      <c r="CC39" s="73">
        <v>0.1796875</v>
      </c>
      <c r="CD39" s="73">
        <v>0.0</v>
      </c>
      <c r="CE39" s="73">
        <v>0.0</v>
      </c>
      <c r="CF39" s="73">
        <v>0.0</v>
      </c>
      <c r="CG39" s="73">
        <v>0.0</v>
      </c>
      <c r="CH39" s="73">
        <v>0.0</v>
      </c>
      <c r="CI39" s="73">
        <v>0.0</v>
      </c>
      <c r="CJ39" s="73">
        <v>0.0</v>
      </c>
      <c r="CK39" s="73">
        <v>0.0</v>
      </c>
      <c r="CL39" s="73">
        <v>0.8671875</v>
      </c>
      <c r="CM39" s="73">
        <v>0.98828125</v>
      </c>
      <c r="CN39" s="73">
        <v>0.1328125</v>
      </c>
      <c r="CO39" s="73">
        <v>0.0</v>
      </c>
      <c r="CP39" s="73">
        <v>0.9921875</v>
      </c>
      <c r="CQ39" s="73">
        <v>0.74609375</v>
      </c>
      <c r="CR39" s="73">
        <v>0.0</v>
      </c>
      <c r="CS39" s="73">
        <v>0.0</v>
      </c>
      <c r="CT39" s="73">
        <v>0.0</v>
      </c>
      <c r="CU39" s="73">
        <v>0.0</v>
      </c>
      <c r="CV39" s="73">
        <v>0.0</v>
      </c>
      <c r="CW39" s="73">
        <v>0.0</v>
      </c>
      <c r="CX39" s="73">
        <v>0.0</v>
      </c>
      <c r="CY39" s="73">
        <v>0.0</v>
      </c>
      <c r="CZ39" s="73">
        <v>0.06640625</v>
      </c>
      <c r="DA39" s="73">
        <v>0.9921875</v>
      </c>
      <c r="DB39" s="73">
        <v>0.99609375</v>
      </c>
      <c r="DC39" s="73">
        <v>0.87109375</v>
      </c>
      <c r="DD39" s="73">
        <v>0.99609375</v>
      </c>
      <c r="DE39" s="73">
        <v>0.44140625</v>
      </c>
      <c r="DF39" s="73">
        <v>0.0</v>
      </c>
      <c r="DG39" s="73">
        <v>0.0</v>
      </c>
      <c r="DH39" s="73">
        <v>0.0</v>
      </c>
      <c r="DI39" s="73">
        <v>0.0</v>
      </c>
      <c r="DJ39" s="73">
        <v>0.0</v>
      </c>
      <c r="DK39" s="73">
        <v>0.0</v>
      </c>
      <c r="DL39" s="73">
        <v>0.0</v>
      </c>
      <c r="DM39" s="73">
        <v>0.0</v>
      </c>
      <c r="DN39" s="73">
        <v>0.0</v>
      </c>
      <c r="DO39" s="73">
        <v>0.0</v>
      </c>
      <c r="DP39" s="73">
        <v>0.0</v>
      </c>
      <c r="DQ39" s="73">
        <v>0.49609375</v>
      </c>
      <c r="DR39" s="73">
        <v>0.9921875</v>
      </c>
      <c r="DS39" s="73">
        <v>0.0</v>
      </c>
      <c r="DT39" s="73">
        <v>0.0</v>
      </c>
      <c r="DU39" s="73">
        <v>0.0</v>
      </c>
      <c r="DV39" s="73">
        <v>0.0</v>
      </c>
      <c r="DW39" s="73">
        <v>0.0</v>
      </c>
      <c r="DX39" s="73">
        <v>0.0</v>
      </c>
      <c r="DY39" s="73">
        <v>0.0</v>
      </c>
      <c r="DZ39" s="73">
        <v>0.0</v>
      </c>
      <c r="EA39" s="73">
        <v>0.0</v>
      </c>
      <c r="EB39" s="73">
        <v>0.0</v>
      </c>
      <c r="EC39" s="73">
        <v>0.0</v>
      </c>
      <c r="ED39" s="73">
        <v>0.0</v>
      </c>
      <c r="EE39" s="73">
        <v>0.98828125</v>
      </c>
      <c r="EF39" s="73">
        <v>0.8203125</v>
      </c>
      <c r="EG39" s="73">
        <v>0.0</v>
      </c>
      <c r="EH39" s="73">
        <v>0.0</v>
      </c>
      <c r="EI39" s="73">
        <v>0.0</v>
      </c>
      <c r="EJ39" s="73">
        <v>0.0</v>
      </c>
      <c r="EK39" s="73">
        <v>0.0</v>
      </c>
      <c r="EL39" s="73">
        <v>0.0</v>
      </c>
      <c r="EM39" s="73">
        <v>0.0</v>
      </c>
      <c r="EN39" s="73">
        <v>0.0</v>
      </c>
      <c r="EO39" s="73">
        <v>0.0</v>
      </c>
      <c r="EP39" s="73">
        <v>0.0</v>
      </c>
      <c r="EQ39" s="73">
        <v>0.0</v>
      </c>
      <c r="ER39" s="73">
        <v>0.0</v>
      </c>
      <c r="ES39" s="73">
        <v>0.98828125</v>
      </c>
      <c r="ET39" s="73">
        <v>0.19921875</v>
      </c>
      <c r="EU39" s="73">
        <v>0.0</v>
      </c>
      <c r="EV39" s="73">
        <v>0.0</v>
      </c>
      <c r="EW39" s="73">
        <v>0.0</v>
      </c>
      <c r="EX39" s="73">
        <v>0.0</v>
      </c>
      <c r="EY39" s="73">
        <v>0.0</v>
      </c>
      <c r="EZ39" s="73">
        <v>0.0</v>
      </c>
      <c r="FA39" s="73">
        <v>0.0</v>
      </c>
      <c r="FB39" s="73">
        <v>0.0</v>
      </c>
      <c r="FC39" s="73">
        <v>0.0</v>
      </c>
      <c r="FD39" s="73">
        <v>0.0</v>
      </c>
      <c r="FE39" s="73">
        <v>0.0</v>
      </c>
      <c r="FF39" s="73">
        <v>0.25</v>
      </c>
      <c r="FG39" s="73">
        <v>0.9921875</v>
      </c>
      <c r="FH39" s="73">
        <v>0.0</v>
      </c>
      <c r="FI39" s="73">
        <v>0.0</v>
      </c>
      <c r="FJ39" s="73">
        <v>0.0</v>
      </c>
      <c r="FK39" s="73">
        <v>0.0</v>
      </c>
      <c r="FL39" s="73">
        <v>0.0</v>
      </c>
      <c r="FM39" s="73">
        <v>0.0</v>
      </c>
      <c r="FN39" s="73">
        <v>0.0</v>
      </c>
      <c r="FO39" s="73">
        <v>0.0</v>
      </c>
      <c r="FP39" s="73">
        <v>0.0</v>
      </c>
      <c r="FQ39" s="73">
        <v>0.0</v>
      </c>
      <c r="FR39" s="73">
        <v>0.0</v>
      </c>
      <c r="FS39" s="73">
        <v>0.0</v>
      </c>
      <c r="FT39" s="73">
        <v>0.5390625</v>
      </c>
      <c r="FU39" s="73">
        <v>0.9140625</v>
      </c>
      <c r="FV39" s="73">
        <v>0.0</v>
      </c>
      <c r="FW39" s="73">
        <v>0.0</v>
      </c>
      <c r="FX39" s="73">
        <v>0.0</v>
      </c>
      <c r="FY39" s="73">
        <v>0.0</v>
      </c>
      <c r="FZ39" s="73">
        <v>0.0</v>
      </c>
      <c r="GA39" s="73">
        <v>0.0</v>
      </c>
      <c r="GB39" s="73">
        <v>0.0</v>
      </c>
      <c r="GC39" s="73">
        <v>0.0</v>
      </c>
      <c r="GD39" s="73">
        <v>0.0</v>
      </c>
      <c r="GE39" s="73">
        <v>0.0</v>
      </c>
      <c r="GF39" s="73">
        <v>0.0</v>
      </c>
      <c r="GG39" s="73">
        <v>0.0</v>
      </c>
      <c r="GH39" s="73">
        <v>0.0</v>
      </c>
      <c r="GI39" s="73">
        <v>0.0</v>
      </c>
      <c r="GJ39" s="73">
        <v>0.0</v>
      </c>
      <c r="GK39" s="73">
        <v>0.0</v>
      </c>
      <c r="GL39" s="73">
        <v>0.0</v>
      </c>
      <c r="GM39" s="73">
        <v>0.0</v>
      </c>
      <c r="GN39" s="73">
        <v>0.0</v>
      </c>
      <c r="GO39" s="73">
        <v>0.0</v>
      </c>
    </row>
    <row r="40">
      <c r="A40" s="73">
        <v>3.0</v>
      </c>
      <c r="B40" s="74">
        <v>0.0</v>
      </c>
      <c r="C40" s="73">
        <v>0.0</v>
      </c>
      <c r="D40" s="73">
        <v>0.0</v>
      </c>
      <c r="E40" s="73">
        <v>0.0</v>
      </c>
      <c r="F40" s="73">
        <v>0.0</v>
      </c>
      <c r="G40" s="73">
        <v>0.0</v>
      </c>
      <c r="H40" s="73">
        <v>0.0</v>
      </c>
      <c r="I40" s="73">
        <v>0.0</v>
      </c>
      <c r="J40" s="73">
        <v>0.0</v>
      </c>
      <c r="K40" s="73">
        <v>0.0</v>
      </c>
      <c r="L40" s="73">
        <v>0.0</v>
      </c>
      <c r="M40" s="73">
        <v>0.0</v>
      </c>
      <c r="N40" s="73">
        <v>0.0</v>
      </c>
      <c r="O40" s="73">
        <v>0.0</v>
      </c>
      <c r="P40" s="73">
        <v>0.0</v>
      </c>
      <c r="Q40" s="73">
        <v>0.0</v>
      </c>
      <c r="R40" s="73">
        <v>0.0</v>
      </c>
      <c r="S40" s="73">
        <v>0.0</v>
      </c>
      <c r="T40" s="73">
        <v>0.0</v>
      </c>
      <c r="U40" s="73">
        <v>0.0</v>
      </c>
      <c r="V40" s="73">
        <v>0.0</v>
      </c>
      <c r="W40" s="73">
        <v>0.0</v>
      </c>
      <c r="X40" s="73">
        <v>0.0</v>
      </c>
      <c r="Y40" s="73">
        <v>0.0</v>
      </c>
      <c r="Z40" s="73">
        <v>0.0</v>
      </c>
      <c r="AA40" s="73">
        <v>0.0</v>
      </c>
      <c r="AB40" s="73">
        <v>0.0</v>
      </c>
      <c r="AC40" s="73">
        <v>0.0</v>
      </c>
      <c r="AD40" s="73">
        <v>0.0</v>
      </c>
      <c r="AE40" s="73">
        <v>0.0</v>
      </c>
      <c r="AF40" s="73">
        <v>0.0</v>
      </c>
      <c r="AG40" s="73">
        <v>0.0</v>
      </c>
      <c r="AH40" s="73">
        <v>0.0</v>
      </c>
      <c r="AI40" s="73">
        <v>0.3125</v>
      </c>
      <c r="AJ40" s="73">
        <v>0.99609375</v>
      </c>
      <c r="AK40" s="73">
        <v>0.9921875</v>
      </c>
      <c r="AL40" s="73">
        <v>0.9921875</v>
      </c>
      <c r="AM40" s="73">
        <v>0.3125</v>
      </c>
      <c r="AN40" s="73">
        <v>0.171875</v>
      </c>
      <c r="AO40" s="73">
        <v>0.0</v>
      </c>
      <c r="AP40" s="73">
        <v>0.0</v>
      </c>
      <c r="AQ40" s="73">
        <v>0.0</v>
      </c>
      <c r="AR40" s="73">
        <v>0.0</v>
      </c>
      <c r="AS40" s="73">
        <v>0.0</v>
      </c>
      <c r="AT40" s="73">
        <v>0.0</v>
      </c>
      <c r="AU40" s="73">
        <v>0.98828125</v>
      </c>
      <c r="AV40" s="73">
        <v>0.98828125</v>
      </c>
      <c r="AW40" s="73">
        <v>0.98828125</v>
      </c>
      <c r="AX40" s="73">
        <v>0.98828125</v>
      </c>
      <c r="AY40" s="73">
        <v>0.98828125</v>
      </c>
      <c r="AZ40" s="73">
        <v>0.98828125</v>
      </c>
      <c r="BA40" s="73">
        <v>0.98828125</v>
      </c>
      <c r="BB40" s="73">
        <v>0.98828125</v>
      </c>
      <c r="BC40" s="73">
        <v>0.5703125</v>
      </c>
      <c r="BD40" s="73">
        <v>0.0</v>
      </c>
      <c r="BE40" s="73">
        <v>0.0</v>
      </c>
      <c r="BF40" s="73">
        <v>0.0</v>
      </c>
      <c r="BG40" s="73">
        <v>0.0</v>
      </c>
      <c r="BH40" s="73">
        <v>0.0</v>
      </c>
      <c r="BI40" s="73">
        <v>0.98828125</v>
      </c>
      <c r="BJ40" s="73">
        <v>0.98828125</v>
      </c>
      <c r="BK40" s="73">
        <v>0.9296875</v>
      </c>
      <c r="BL40" s="73">
        <v>0.98828125</v>
      </c>
      <c r="BM40" s="73">
        <v>0.98828125</v>
      </c>
      <c r="BN40" s="73">
        <v>0.98828125</v>
      </c>
      <c r="BO40" s="73">
        <v>0.98828125</v>
      </c>
      <c r="BP40" s="73">
        <v>0.98828125</v>
      </c>
      <c r="BQ40" s="73">
        <v>0.921875</v>
      </c>
      <c r="BR40" s="73">
        <v>0.0</v>
      </c>
      <c r="BS40" s="73">
        <v>0.0</v>
      </c>
      <c r="BT40" s="73">
        <v>0.0</v>
      </c>
      <c r="BU40" s="73">
        <v>0.0</v>
      </c>
      <c r="BV40" s="73">
        <v>0.0</v>
      </c>
      <c r="BW40" s="73">
        <v>0.35546875</v>
      </c>
      <c r="BX40" s="73">
        <v>0.0</v>
      </c>
      <c r="BY40" s="73">
        <v>0.04296875</v>
      </c>
      <c r="BZ40" s="73">
        <v>0.7890625</v>
      </c>
      <c r="CA40" s="73">
        <v>0.84375</v>
      </c>
      <c r="CB40" s="73">
        <v>0.98828125</v>
      </c>
      <c r="CC40" s="73">
        <v>0.98828125</v>
      </c>
      <c r="CD40" s="73">
        <v>0.98828125</v>
      </c>
      <c r="CE40" s="73">
        <v>0.31640625</v>
      </c>
      <c r="CF40" s="73">
        <v>0.0</v>
      </c>
      <c r="CG40" s="73">
        <v>0.0</v>
      </c>
      <c r="CH40" s="73">
        <v>0.0</v>
      </c>
      <c r="CI40" s="73">
        <v>0.0</v>
      </c>
      <c r="CJ40" s="73">
        <v>0.0</v>
      </c>
      <c r="CK40" s="73">
        <v>0.0</v>
      </c>
      <c r="CL40" s="73">
        <v>0.0</v>
      </c>
      <c r="CM40" s="73">
        <v>0.98828125</v>
      </c>
      <c r="CN40" s="73">
        <v>0.98828125</v>
      </c>
      <c r="CO40" s="73">
        <v>0.98828125</v>
      </c>
      <c r="CP40" s="73">
        <v>0.98828125</v>
      </c>
      <c r="CQ40" s="73">
        <v>0.98828125</v>
      </c>
      <c r="CR40" s="73">
        <v>0.3203125</v>
      </c>
      <c r="CS40" s="73">
        <v>0.0</v>
      </c>
      <c r="CT40" s="73">
        <v>0.0</v>
      </c>
      <c r="CU40" s="73">
        <v>0.0</v>
      </c>
      <c r="CV40" s="73">
        <v>0.0</v>
      </c>
      <c r="CW40" s="73">
        <v>0.0</v>
      </c>
      <c r="CX40" s="73">
        <v>0.0</v>
      </c>
      <c r="CY40" s="73">
        <v>0.0</v>
      </c>
      <c r="CZ40" s="73">
        <v>0.0</v>
      </c>
      <c r="DA40" s="73">
        <v>0.78515625</v>
      </c>
      <c r="DB40" s="73">
        <v>0.98828125</v>
      </c>
      <c r="DC40" s="73">
        <v>0.98828125</v>
      </c>
      <c r="DD40" s="73">
        <v>0.98828125</v>
      </c>
      <c r="DE40" s="73">
        <v>0.98828125</v>
      </c>
      <c r="DF40" s="73">
        <v>0.5390625</v>
      </c>
      <c r="DG40" s="73">
        <v>0.0</v>
      </c>
      <c r="DH40" s="73">
        <v>0.0</v>
      </c>
      <c r="DI40" s="73">
        <v>0.0</v>
      </c>
      <c r="DJ40" s="73">
        <v>0.0</v>
      </c>
      <c r="DK40" s="73">
        <v>0.0</v>
      </c>
      <c r="DL40" s="73">
        <v>0.0</v>
      </c>
      <c r="DM40" s="73">
        <v>0.0</v>
      </c>
      <c r="DN40" s="73">
        <v>0.0</v>
      </c>
      <c r="DO40" s="73">
        <v>0.0</v>
      </c>
      <c r="DP40" s="73">
        <v>0.0</v>
      </c>
      <c r="DQ40" s="73">
        <v>0.02734375</v>
      </c>
      <c r="DR40" s="73">
        <v>0.98828125</v>
      </c>
      <c r="DS40" s="73">
        <v>0.98828125</v>
      </c>
      <c r="DT40" s="73">
        <v>0.98828125</v>
      </c>
      <c r="DU40" s="73">
        <v>0.0</v>
      </c>
      <c r="DV40" s="73">
        <v>0.0</v>
      </c>
      <c r="DW40" s="73">
        <v>0.0</v>
      </c>
      <c r="DX40" s="73">
        <v>0.0</v>
      </c>
      <c r="DY40" s="73">
        <v>0.0</v>
      </c>
      <c r="DZ40" s="73">
        <v>0.0</v>
      </c>
      <c r="EA40" s="73">
        <v>0.0</v>
      </c>
      <c r="EB40" s="73">
        <v>0.0</v>
      </c>
      <c r="EC40" s="73">
        <v>0.0</v>
      </c>
      <c r="ED40" s="73">
        <v>0.0</v>
      </c>
      <c r="EE40" s="73">
        <v>0.14453125</v>
      </c>
      <c r="EF40" s="73">
        <v>0.98828125</v>
      </c>
      <c r="EG40" s="73">
        <v>0.98828125</v>
      </c>
      <c r="EH40" s="73">
        <v>0.5859375</v>
      </c>
      <c r="EI40" s="73">
        <v>0.0</v>
      </c>
      <c r="EJ40" s="73">
        <v>0.0</v>
      </c>
      <c r="EK40" s="73">
        <v>0.0</v>
      </c>
      <c r="EL40" s="73">
        <v>0.0</v>
      </c>
      <c r="EM40" s="73">
        <v>0.0</v>
      </c>
      <c r="EN40" s="73">
        <v>0.98828125</v>
      </c>
      <c r="EO40" s="73">
        <v>0.98828125</v>
      </c>
      <c r="EP40" s="73">
        <v>0.98828125</v>
      </c>
      <c r="EQ40" s="73">
        <v>0.98828125</v>
      </c>
      <c r="ER40" s="73">
        <v>0.98828125</v>
      </c>
      <c r="ES40" s="73">
        <v>0.98828125</v>
      </c>
      <c r="ET40" s="73">
        <v>0.98828125</v>
      </c>
      <c r="EU40" s="73">
        <v>0.98828125</v>
      </c>
      <c r="EV40" s="73">
        <v>0.5390625</v>
      </c>
      <c r="EW40" s="73">
        <v>0.0</v>
      </c>
      <c r="EX40" s="73">
        <v>0.0</v>
      </c>
      <c r="EY40" s="73">
        <v>0.0</v>
      </c>
      <c r="EZ40" s="73">
        <v>0.0</v>
      </c>
      <c r="FA40" s="73">
        <v>0.0</v>
      </c>
      <c r="FB40" s="73">
        <v>0.98828125</v>
      </c>
      <c r="FC40" s="73">
        <v>0.98828125</v>
      </c>
      <c r="FD40" s="73">
        <v>0.98828125</v>
      </c>
      <c r="FE40" s="73">
        <v>0.98828125</v>
      </c>
      <c r="FF40" s="73">
        <v>0.98828125</v>
      </c>
      <c r="FG40" s="73">
        <v>0.98828125</v>
      </c>
      <c r="FH40" s="73">
        <v>0.98828125</v>
      </c>
      <c r="FI40" s="73">
        <v>0.91796875</v>
      </c>
      <c r="FJ40" s="73">
        <v>0.0</v>
      </c>
      <c r="FK40" s="73">
        <v>0.0</v>
      </c>
      <c r="FL40" s="73">
        <v>0.0</v>
      </c>
      <c r="FM40" s="73">
        <v>0.0</v>
      </c>
      <c r="FN40" s="73">
        <v>0.0</v>
      </c>
      <c r="FO40" s="73">
        <v>0.0</v>
      </c>
      <c r="FP40" s="73">
        <v>0.0</v>
      </c>
      <c r="FQ40" s="73">
        <v>0.98828125</v>
      </c>
      <c r="FR40" s="73">
        <v>0.98828125</v>
      </c>
      <c r="FS40" s="73">
        <v>0.98828125</v>
      </c>
      <c r="FT40" s="73">
        <v>0.4921875</v>
      </c>
      <c r="FU40" s="73">
        <v>0.3046875</v>
      </c>
      <c r="FV40" s="73">
        <v>0.0</v>
      </c>
      <c r="FW40" s="73">
        <v>0.0</v>
      </c>
      <c r="FX40" s="73">
        <v>0.0</v>
      </c>
      <c r="FY40" s="73">
        <v>0.0</v>
      </c>
      <c r="FZ40" s="73">
        <v>0.0</v>
      </c>
      <c r="GA40" s="73">
        <v>0.0</v>
      </c>
      <c r="GB40" s="73">
        <v>0.0</v>
      </c>
      <c r="GC40" s="73">
        <v>0.0</v>
      </c>
      <c r="GD40" s="73">
        <v>0.0</v>
      </c>
      <c r="GE40" s="73">
        <v>0.0</v>
      </c>
      <c r="GF40" s="73">
        <v>0.0</v>
      </c>
      <c r="GG40" s="73">
        <v>0.0</v>
      </c>
      <c r="GH40" s="73">
        <v>0.0</v>
      </c>
      <c r="GI40" s="73">
        <v>0.0</v>
      </c>
      <c r="GJ40" s="73">
        <v>0.0</v>
      </c>
      <c r="GK40" s="73">
        <v>0.0</v>
      </c>
      <c r="GL40" s="73">
        <v>0.0</v>
      </c>
      <c r="GM40" s="73">
        <v>0.0</v>
      </c>
      <c r="GN40" s="73">
        <v>0.0</v>
      </c>
      <c r="GO40" s="73">
        <v>0.0</v>
      </c>
    </row>
    <row r="41">
      <c r="A41" s="73">
        <v>2.0</v>
      </c>
      <c r="B41" s="74">
        <v>0.0</v>
      </c>
      <c r="C41" s="73">
        <v>0.0</v>
      </c>
      <c r="D41" s="73">
        <v>0.0</v>
      </c>
      <c r="E41" s="73">
        <v>0.0</v>
      </c>
      <c r="F41" s="73">
        <v>0.0</v>
      </c>
      <c r="G41" s="73">
        <v>0.0</v>
      </c>
      <c r="H41" s="73">
        <v>0.0</v>
      </c>
      <c r="I41" s="73">
        <v>0.0</v>
      </c>
      <c r="J41" s="73">
        <v>0.0</v>
      </c>
      <c r="K41" s="73">
        <v>0.0</v>
      </c>
      <c r="L41" s="73">
        <v>0.0</v>
      </c>
      <c r="M41" s="73">
        <v>0.0</v>
      </c>
      <c r="N41" s="73">
        <v>0.0</v>
      </c>
      <c r="O41" s="73">
        <v>0.0</v>
      </c>
      <c r="P41" s="73">
        <v>0.0</v>
      </c>
      <c r="Q41" s="73">
        <v>0.0</v>
      </c>
      <c r="R41" s="73">
        <v>0.0</v>
      </c>
      <c r="S41" s="73">
        <v>0.0</v>
      </c>
      <c r="T41" s="73">
        <v>0.0</v>
      </c>
      <c r="U41" s="73">
        <v>0.0</v>
      </c>
      <c r="V41" s="73">
        <v>0.0</v>
      </c>
      <c r="W41" s="73">
        <v>0.0</v>
      </c>
      <c r="X41" s="73">
        <v>0.0</v>
      </c>
      <c r="Y41" s="73">
        <v>0.0</v>
      </c>
      <c r="Z41" s="73">
        <v>0.0</v>
      </c>
      <c r="AA41" s="73">
        <v>0.0</v>
      </c>
      <c r="AB41" s="73">
        <v>0.0</v>
      </c>
      <c r="AC41" s="73">
        <v>0.0</v>
      </c>
      <c r="AD41" s="73">
        <v>0.0</v>
      </c>
      <c r="AE41" s="73">
        <v>0.0</v>
      </c>
      <c r="AF41" s="73">
        <v>0.3125</v>
      </c>
      <c r="AG41" s="73">
        <v>0.9921875</v>
      </c>
      <c r="AH41" s="73">
        <v>0.99609375</v>
      </c>
      <c r="AI41" s="73">
        <v>0.9921875</v>
      </c>
      <c r="AJ41" s="73">
        <v>0.6796875</v>
      </c>
      <c r="AK41" s="73">
        <v>0.1953125</v>
      </c>
      <c r="AL41" s="73">
        <v>0.046875</v>
      </c>
      <c r="AM41" s="73">
        <v>0.0</v>
      </c>
      <c r="AN41" s="73">
        <v>0.0</v>
      </c>
      <c r="AO41" s="73">
        <v>0.0</v>
      </c>
      <c r="AP41" s="73">
        <v>0.0</v>
      </c>
      <c r="AQ41" s="73">
        <v>0.0</v>
      </c>
      <c r="AR41" s="73">
        <v>0.0</v>
      </c>
      <c r="AS41" s="73">
        <v>0.0</v>
      </c>
      <c r="AT41" s="73">
        <v>0.98828125</v>
      </c>
      <c r="AU41" s="73">
        <v>0.98828125</v>
      </c>
      <c r="AV41" s="73">
        <v>0.98828125</v>
      </c>
      <c r="AW41" s="73">
        <v>0.98828125</v>
      </c>
      <c r="AX41" s="73">
        <v>0.98828125</v>
      </c>
      <c r="AY41" s="73">
        <v>0.98828125</v>
      </c>
      <c r="AZ41" s="73">
        <v>0.98828125</v>
      </c>
      <c r="BA41" s="73">
        <v>0.98828125</v>
      </c>
      <c r="BB41" s="73">
        <v>0.20703125</v>
      </c>
      <c r="BC41" s="73">
        <v>0.0</v>
      </c>
      <c r="BD41" s="73">
        <v>0.0</v>
      </c>
      <c r="BE41" s="73">
        <v>0.0</v>
      </c>
      <c r="BF41" s="73">
        <v>0.0</v>
      </c>
      <c r="BG41" s="73">
        <v>0.0</v>
      </c>
      <c r="BH41" s="73">
        <v>0.98828125</v>
      </c>
      <c r="BI41" s="73">
        <v>0.98828125</v>
      </c>
      <c r="BJ41" s="73">
        <v>0.98828125</v>
      </c>
      <c r="BK41" s="73">
        <v>0.98828125</v>
      </c>
      <c r="BL41" s="73">
        <v>0.98828125</v>
      </c>
      <c r="BM41" s="73">
        <v>0.98828125</v>
      </c>
      <c r="BN41" s="73">
        <v>0.98828125</v>
      </c>
      <c r="BO41" s="73">
        <v>0.98828125</v>
      </c>
      <c r="BP41" s="73">
        <v>0.98828125</v>
      </c>
      <c r="BQ41" s="73">
        <v>0.17578125</v>
      </c>
      <c r="BR41" s="73">
        <v>0.0</v>
      </c>
      <c r="BS41" s="73">
        <v>0.0</v>
      </c>
      <c r="BT41" s="73">
        <v>0.0</v>
      </c>
      <c r="BU41" s="73">
        <v>0.0</v>
      </c>
      <c r="BV41" s="73">
        <v>0.0</v>
      </c>
      <c r="BW41" s="73">
        <v>0.0</v>
      </c>
      <c r="BX41" s="73">
        <v>0.0</v>
      </c>
      <c r="BY41" s="73">
        <v>0.0</v>
      </c>
      <c r="BZ41" s="73">
        <v>0.41015625</v>
      </c>
      <c r="CA41" s="73">
        <v>0.44921875</v>
      </c>
      <c r="CB41" s="73">
        <v>0.98828125</v>
      </c>
      <c r="CC41" s="73">
        <v>0.98828125</v>
      </c>
      <c r="CD41" s="73">
        <v>0.98828125</v>
      </c>
      <c r="CE41" s="73">
        <v>0.77734375</v>
      </c>
      <c r="CF41" s="73">
        <v>0.0</v>
      </c>
      <c r="CG41" s="73">
        <v>0.0</v>
      </c>
      <c r="CH41" s="73">
        <v>0.0</v>
      </c>
      <c r="CI41" s="73">
        <v>0.0</v>
      </c>
      <c r="CJ41" s="73">
        <v>0.0</v>
      </c>
      <c r="CK41" s="73">
        <v>0.0</v>
      </c>
      <c r="CL41" s="73">
        <v>0.0</v>
      </c>
      <c r="CM41" s="73">
        <v>0.0</v>
      </c>
      <c r="CN41" s="73">
        <v>0.0</v>
      </c>
      <c r="CO41" s="73">
        <v>0.0</v>
      </c>
      <c r="CP41" s="73">
        <v>0.0625</v>
      </c>
      <c r="CQ41" s="73">
        <v>0.98828125</v>
      </c>
      <c r="CR41" s="73">
        <v>0.98828125</v>
      </c>
      <c r="CS41" s="73">
        <v>0.33984375</v>
      </c>
      <c r="CT41" s="73">
        <v>0.0</v>
      </c>
      <c r="CU41" s="73">
        <v>0.0</v>
      </c>
      <c r="CV41" s="73">
        <v>0.0</v>
      </c>
      <c r="CW41" s="73">
        <v>0.0</v>
      </c>
      <c r="CX41" s="73">
        <v>0.0</v>
      </c>
      <c r="CY41" s="73">
        <v>0.0</v>
      </c>
      <c r="CZ41" s="73">
        <v>0.0</v>
      </c>
      <c r="DA41" s="73">
        <v>0.0</v>
      </c>
      <c r="DB41" s="73">
        <v>0.0</v>
      </c>
      <c r="DC41" s="73">
        <v>0.38671875</v>
      </c>
      <c r="DD41" s="73">
        <v>0.98828125</v>
      </c>
      <c r="DE41" s="73">
        <v>0.98828125</v>
      </c>
      <c r="DF41" s="73">
        <v>0.98046875</v>
      </c>
      <c r="DG41" s="73">
        <v>0.0</v>
      </c>
      <c r="DH41" s="73">
        <v>0.0</v>
      </c>
      <c r="DI41" s="73">
        <v>0.0</v>
      </c>
      <c r="DJ41" s="73">
        <v>0.0</v>
      </c>
      <c r="DK41" s="73">
        <v>0.0</v>
      </c>
      <c r="DL41" s="73">
        <v>0.0</v>
      </c>
      <c r="DM41" s="73">
        <v>0.0</v>
      </c>
      <c r="DN41" s="73">
        <v>0.0</v>
      </c>
      <c r="DO41" s="73">
        <v>0.0</v>
      </c>
      <c r="DP41" s="73">
        <v>0.875</v>
      </c>
      <c r="DQ41" s="73">
        <v>0.98828125</v>
      </c>
      <c r="DR41" s="73">
        <v>0.98828125</v>
      </c>
      <c r="DS41" s="73">
        <v>0.98828125</v>
      </c>
      <c r="DT41" s="73">
        <v>0.0</v>
      </c>
      <c r="DU41" s="73">
        <v>0.0</v>
      </c>
      <c r="DV41" s="73">
        <v>0.0</v>
      </c>
      <c r="DW41" s="73">
        <v>0.0</v>
      </c>
      <c r="DX41" s="73">
        <v>0.0</v>
      </c>
      <c r="DY41" s="73">
        <v>0.0</v>
      </c>
      <c r="DZ41" s="73">
        <v>0.0</v>
      </c>
      <c r="EA41" s="73">
        <v>0.0</v>
      </c>
      <c r="EB41" s="73">
        <v>0.0</v>
      </c>
      <c r="EC41" s="73">
        <v>0.98828125</v>
      </c>
      <c r="ED41" s="73">
        <v>0.98828125</v>
      </c>
      <c r="EE41" s="73">
        <v>0.98828125</v>
      </c>
      <c r="EF41" s="73">
        <v>0.76953125</v>
      </c>
      <c r="EG41" s="73">
        <v>0.0</v>
      </c>
      <c r="EH41" s="73">
        <v>0.0</v>
      </c>
      <c r="EI41" s="73">
        <v>0.0</v>
      </c>
      <c r="EJ41" s="73">
        <v>0.0</v>
      </c>
      <c r="EK41" s="73">
        <v>0.0</v>
      </c>
      <c r="EL41" s="73">
        <v>0.0</v>
      </c>
      <c r="EM41" s="73">
        <v>0.0</v>
      </c>
      <c r="EN41" s="73">
        <v>0.0</v>
      </c>
      <c r="EO41" s="73">
        <v>0.0</v>
      </c>
      <c r="EP41" s="73">
        <v>0.01953125</v>
      </c>
      <c r="EQ41" s="73">
        <v>0.98828125</v>
      </c>
      <c r="ER41" s="73">
        <v>0.98828125</v>
      </c>
      <c r="ES41" s="73">
        <v>0.98828125</v>
      </c>
      <c r="ET41" s="73">
        <v>0.671875</v>
      </c>
      <c r="EU41" s="73">
        <v>0.6328125</v>
      </c>
      <c r="EV41" s="73">
        <v>0.25</v>
      </c>
      <c r="EW41" s="73">
        <v>0.02734375</v>
      </c>
      <c r="EX41" s="73">
        <v>0.0</v>
      </c>
      <c r="EY41" s="73">
        <v>0.0</v>
      </c>
      <c r="EZ41" s="73">
        <v>0.0</v>
      </c>
      <c r="FA41" s="73">
        <v>0.0</v>
      </c>
      <c r="FB41" s="73">
        <v>0.0</v>
      </c>
      <c r="FC41" s="73">
        <v>0.0</v>
      </c>
      <c r="FD41" s="73">
        <v>0.3125</v>
      </c>
      <c r="FE41" s="73">
        <v>0.98828125</v>
      </c>
      <c r="FF41" s="73">
        <v>0.98828125</v>
      </c>
      <c r="FG41" s="73">
        <v>0.98828125</v>
      </c>
      <c r="FH41" s="73">
        <v>0.98828125</v>
      </c>
      <c r="FI41" s="73">
        <v>0.98828125</v>
      </c>
      <c r="FJ41" s="73">
        <v>0.98828125</v>
      </c>
      <c r="FK41" s="73">
        <v>0.91796875</v>
      </c>
      <c r="FL41" s="73">
        <v>0.0</v>
      </c>
      <c r="FM41" s="73">
        <v>0.0</v>
      </c>
      <c r="FN41" s="73">
        <v>0.0</v>
      </c>
      <c r="FO41" s="73">
        <v>0.0</v>
      </c>
      <c r="FP41" s="73">
        <v>0.0</v>
      </c>
      <c r="FQ41" s="73">
        <v>0.0</v>
      </c>
      <c r="FR41" s="73">
        <v>0.0</v>
      </c>
      <c r="FS41" s="73">
        <v>0.0</v>
      </c>
      <c r="FT41" s="73">
        <v>0.38671875</v>
      </c>
      <c r="FU41" s="73">
        <v>0.6796875</v>
      </c>
      <c r="FV41" s="73">
        <v>0.98828125</v>
      </c>
      <c r="FW41" s="73">
        <v>0.98828125</v>
      </c>
      <c r="FX41" s="73">
        <v>0.22265625</v>
      </c>
      <c r="FY41" s="73">
        <v>0.38671875</v>
      </c>
      <c r="FZ41" s="73">
        <v>0.0</v>
      </c>
      <c r="GA41" s="73">
        <v>0.0</v>
      </c>
      <c r="GB41" s="73">
        <v>0.0</v>
      </c>
      <c r="GC41" s="73">
        <v>0.0</v>
      </c>
      <c r="GD41" s="73">
        <v>0.0</v>
      </c>
      <c r="GE41" s="73">
        <v>0.0</v>
      </c>
      <c r="GF41" s="73">
        <v>0.0</v>
      </c>
      <c r="GG41" s="73">
        <v>0.0</v>
      </c>
      <c r="GH41" s="73">
        <v>0.0</v>
      </c>
      <c r="GI41" s="73">
        <v>0.0</v>
      </c>
      <c r="GJ41" s="73">
        <v>0.0</v>
      </c>
      <c r="GK41" s="73">
        <v>0.0</v>
      </c>
      <c r="GL41" s="73">
        <v>0.0</v>
      </c>
      <c r="GM41" s="73">
        <v>0.0</v>
      </c>
      <c r="GN41" s="73">
        <v>0.0</v>
      </c>
      <c r="GO41" s="73">
        <v>0.0</v>
      </c>
    </row>
    <row r="42">
      <c r="A42" s="73">
        <v>7.0</v>
      </c>
      <c r="B42" s="74">
        <v>0.0</v>
      </c>
      <c r="C42" s="73">
        <v>0.0</v>
      </c>
      <c r="D42" s="73">
        <v>0.0</v>
      </c>
      <c r="E42" s="73">
        <v>0.0</v>
      </c>
      <c r="F42" s="73">
        <v>0.0</v>
      </c>
      <c r="G42" s="73">
        <v>0.0</v>
      </c>
      <c r="H42" s="73">
        <v>0.0</v>
      </c>
      <c r="I42" s="73">
        <v>0.0</v>
      </c>
      <c r="J42" s="73">
        <v>0.0</v>
      </c>
      <c r="K42" s="73">
        <v>0.0</v>
      </c>
      <c r="L42" s="73">
        <v>0.0</v>
      </c>
      <c r="M42" s="73">
        <v>0.0</v>
      </c>
      <c r="N42" s="73">
        <v>0.0</v>
      </c>
      <c r="O42" s="73">
        <v>0.0</v>
      </c>
      <c r="P42" s="73">
        <v>0.0</v>
      </c>
      <c r="Q42" s="73">
        <v>0.0</v>
      </c>
      <c r="R42" s="73">
        <v>0.0</v>
      </c>
      <c r="S42" s="73">
        <v>0.0</v>
      </c>
      <c r="T42" s="73">
        <v>0.0</v>
      </c>
      <c r="U42" s="73">
        <v>0.0</v>
      </c>
      <c r="V42" s="73">
        <v>0.0</v>
      </c>
      <c r="W42" s="73">
        <v>0.0</v>
      </c>
      <c r="X42" s="73">
        <v>0.0</v>
      </c>
      <c r="Y42" s="73">
        <v>0.0</v>
      </c>
      <c r="Z42" s="73">
        <v>0.0</v>
      </c>
      <c r="AA42" s="73">
        <v>0.0</v>
      </c>
      <c r="AB42" s="73">
        <v>0.0</v>
      </c>
      <c r="AC42" s="73">
        <v>0.0</v>
      </c>
      <c r="AD42" s="73">
        <v>0.0</v>
      </c>
      <c r="AE42" s="73">
        <v>0.0</v>
      </c>
      <c r="AF42" s="73">
        <v>0.0</v>
      </c>
      <c r="AG42" s="73">
        <v>0.0</v>
      </c>
      <c r="AH42" s="73">
        <v>0.0</v>
      </c>
      <c r="AI42" s="73">
        <v>0.0</v>
      </c>
      <c r="AJ42" s="73">
        <v>0.0</v>
      </c>
      <c r="AK42" s="73">
        <v>0.0</v>
      </c>
      <c r="AL42" s="73">
        <v>0.0</v>
      </c>
      <c r="AM42" s="73">
        <v>0.0</v>
      </c>
      <c r="AN42" s="73">
        <v>0.0</v>
      </c>
      <c r="AO42" s="73">
        <v>0.0</v>
      </c>
      <c r="AP42" s="73">
        <v>0.0</v>
      </c>
      <c r="AQ42" s="73">
        <v>0.0</v>
      </c>
      <c r="AR42" s="73">
        <v>0.0</v>
      </c>
      <c r="AS42" s="73">
        <v>0.0</v>
      </c>
      <c r="AT42" s="73">
        <v>0.0</v>
      </c>
      <c r="AU42" s="73">
        <v>0.0</v>
      </c>
      <c r="AV42" s="73">
        <v>0.0</v>
      </c>
      <c r="AW42" s="73">
        <v>0.0</v>
      </c>
      <c r="AX42" s="73">
        <v>0.0</v>
      </c>
      <c r="AY42" s="73">
        <v>0.0</v>
      </c>
      <c r="AZ42" s="73">
        <v>0.0</v>
      </c>
      <c r="BA42" s="73">
        <v>0.0</v>
      </c>
      <c r="BB42" s="73">
        <v>0.0</v>
      </c>
      <c r="BC42" s="73">
        <v>0.0</v>
      </c>
      <c r="BD42" s="73">
        <v>0.0</v>
      </c>
      <c r="BE42" s="73">
        <v>0.0</v>
      </c>
      <c r="BF42" s="73">
        <v>0.3046875</v>
      </c>
      <c r="BG42" s="73">
        <v>0.0</v>
      </c>
      <c r="BH42" s="73">
        <v>0.0</v>
      </c>
      <c r="BI42" s="73">
        <v>0.0</v>
      </c>
      <c r="BJ42" s="73">
        <v>0.0</v>
      </c>
      <c r="BK42" s="73">
        <v>0.0</v>
      </c>
      <c r="BL42" s="73">
        <v>0.328125</v>
      </c>
      <c r="BM42" s="73">
        <v>0.734375</v>
      </c>
      <c r="BN42" s="73">
        <v>0.9921875</v>
      </c>
      <c r="BO42" s="73">
        <v>0.9921875</v>
      </c>
      <c r="BP42" s="73">
        <v>0.484375</v>
      </c>
      <c r="BQ42" s="73">
        <v>0.0</v>
      </c>
      <c r="BR42" s="73">
        <v>0.0</v>
      </c>
      <c r="BS42" s="73">
        <v>0.0</v>
      </c>
      <c r="BT42" s="73">
        <v>0.03515625</v>
      </c>
      <c r="BU42" s="73">
        <v>0.0</v>
      </c>
      <c r="BV42" s="73">
        <v>0.0</v>
      </c>
      <c r="BW42" s="73">
        <v>0.0</v>
      </c>
      <c r="BX42" s="73">
        <v>0.8359375</v>
      </c>
      <c r="BY42" s="73">
        <v>0.99609375</v>
      </c>
      <c r="BZ42" s="73">
        <v>0.99609375</v>
      </c>
      <c r="CA42" s="73">
        <v>0.9921875</v>
      </c>
      <c r="CB42" s="73">
        <v>0.78515625</v>
      </c>
      <c r="CC42" s="73">
        <v>0.99609375</v>
      </c>
      <c r="CD42" s="73">
        <v>0.9609375</v>
      </c>
      <c r="CE42" s="73">
        <v>0.0</v>
      </c>
      <c r="CF42" s="73">
        <v>0.0</v>
      </c>
      <c r="CG42" s="73">
        <v>0.0</v>
      </c>
      <c r="CH42" s="73">
        <v>0.0</v>
      </c>
      <c r="CI42" s="73">
        <v>0.0</v>
      </c>
      <c r="CJ42" s="73">
        <v>0.0</v>
      </c>
      <c r="CK42" s="73">
        <v>0.0</v>
      </c>
      <c r="CL42" s="73">
        <v>0.83203125</v>
      </c>
      <c r="CM42" s="73">
        <v>0.95703125</v>
      </c>
      <c r="CN42" s="73">
        <v>0.29296875</v>
      </c>
      <c r="CO42" s="73">
        <v>0.3046875</v>
      </c>
      <c r="CP42" s="73">
        <v>0.9921875</v>
      </c>
      <c r="CQ42" s="73">
        <v>0.9921875</v>
      </c>
      <c r="CR42" s="73">
        <v>0.09765625</v>
      </c>
      <c r="CS42" s="73">
        <v>0.0</v>
      </c>
      <c r="CT42" s="73">
        <v>0.0</v>
      </c>
      <c r="CU42" s="73">
        <v>0.0</v>
      </c>
      <c r="CV42" s="73">
        <v>0.0</v>
      </c>
      <c r="CW42" s="73">
        <v>0.0</v>
      </c>
      <c r="CX42" s="73">
        <v>0.0</v>
      </c>
      <c r="CY42" s="73">
        <v>0.0</v>
      </c>
      <c r="CZ42" s="73">
        <v>0.0</v>
      </c>
      <c r="DA42" s="73">
        <v>0.0</v>
      </c>
      <c r="DB42" s="73">
        <v>0.30078125</v>
      </c>
      <c r="DC42" s="73">
        <v>0.9921875</v>
      </c>
      <c r="DD42" s="73">
        <v>0.9921875</v>
      </c>
      <c r="DE42" s="73">
        <v>0.14453125</v>
      </c>
      <c r="DF42" s="73">
        <v>0.0</v>
      </c>
      <c r="DG42" s="73">
        <v>0.0</v>
      </c>
      <c r="DH42" s="73">
        <v>0.0</v>
      </c>
      <c r="DI42" s="73">
        <v>0.0</v>
      </c>
      <c r="DJ42" s="73">
        <v>0.0</v>
      </c>
      <c r="DK42" s="73">
        <v>0.0</v>
      </c>
      <c r="DL42" s="73">
        <v>0.0</v>
      </c>
      <c r="DM42" s="73">
        <v>0.0</v>
      </c>
      <c r="DN42" s="73">
        <v>0.0</v>
      </c>
      <c r="DO42" s="73">
        <v>0.29296875</v>
      </c>
      <c r="DP42" s="73">
        <v>0.9921875</v>
      </c>
      <c r="DQ42" s="73">
        <v>0.9921875</v>
      </c>
      <c r="DR42" s="73">
        <v>0.14453125</v>
      </c>
      <c r="DS42" s="73">
        <v>0.0</v>
      </c>
      <c r="DT42" s="73">
        <v>0.0</v>
      </c>
      <c r="DU42" s="73">
        <v>0.0</v>
      </c>
      <c r="DV42" s="73">
        <v>0.0</v>
      </c>
      <c r="DW42" s="73">
        <v>0.0</v>
      </c>
      <c r="DX42" s="73">
        <v>0.0</v>
      </c>
      <c r="DY42" s="73">
        <v>0.0</v>
      </c>
      <c r="DZ42" s="73">
        <v>0.0</v>
      </c>
      <c r="EA42" s="73">
        <v>0.0</v>
      </c>
      <c r="EB42" s="73">
        <v>0.11328125</v>
      </c>
      <c r="EC42" s="73">
        <v>0.9921875</v>
      </c>
      <c r="ED42" s="73">
        <v>0.9921875</v>
      </c>
      <c r="EE42" s="73">
        <v>0.15625</v>
      </c>
      <c r="EF42" s="73">
        <v>0.0</v>
      </c>
      <c r="EG42" s="73">
        <v>0.0</v>
      </c>
      <c r="EH42" s="73">
        <v>0.0</v>
      </c>
      <c r="EI42" s="73">
        <v>0.0</v>
      </c>
      <c r="EJ42" s="73">
        <v>0.0</v>
      </c>
      <c r="EK42" s="73">
        <v>0.0</v>
      </c>
      <c r="EL42" s="73">
        <v>0.0</v>
      </c>
      <c r="EM42" s="73">
        <v>0.0</v>
      </c>
      <c r="EN42" s="73">
        <v>0.0</v>
      </c>
      <c r="EO42" s="73">
        <v>0.0</v>
      </c>
      <c r="EP42" s="73">
        <v>0.9921875</v>
      </c>
      <c r="EQ42" s="73">
        <v>0.9921875</v>
      </c>
      <c r="ER42" s="73">
        <v>0.24609375</v>
      </c>
      <c r="ES42" s="73">
        <v>0.0</v>
      </c>
      <c r="ET42" s="73">
        <v>0.0</v>
      </c>
      <c r="EU42" s="73">
        <v>0.0</v>
      </c>
      <c r="EV42" s="73">
        <v>0.0</v>
      </c>
      <c r="EW42" s="73">
        <v>0.0</v>
      </c>
      <c r="EX42" s="73">
        <v>0.0</v>
      </c>
      <c r="EY42" s="73">
        <v>0.0</v>
      </c>
      <c r="EZ42" s="73">
        <v>0.0</v>
      </c>
      <c r="FA42" s="73">
        <v>0.0</v>
      </c>
      <c r="FB42" s="73">
        <v>0.0</v>
      </c>
      <c r="FC42" s="73">
        <v>0.0</v>
      </c>
      <c r="FD42" s="73">
        <v>0.953125</v>
      </c>
      <c r="FE42" s="73">
        <v>0.6796875</v>
      </c>
      <c r="FF42" s="73">
        <v>0.0</v>
      </c>
      <c r="FG42" s="73">
        <v>0.0</v>
      </c>
      <c r="FH42" s="73">
        <v>0.0</v>
      </c>
      <c r="FI42" s="73">
        <v>0.0</v>
      </c>
      <c r="FJ42" s="73">
        <v>0.0</v>
      </c>
      <c r="FK42" s="73">
        <v>0.0</v>
      </c>
      <c r="FL42" s="73">
        <v>0.0</v>
      </c>
      <c r="FM42" s="73">
        <v>0.0</v>
      </c>
      <c r="FN42" s="73">
        <v>0.0</v>
      </c>
      <c r="FO42" s="73">
        <v>0.0</v>
      </c>
      <c r="FP42" s="73">
        <v>0.0</v>
      </c>
      <c r="FQ42" s="73">
        <v>0.0</v>
      </c>
      <c r="FR42" s="73">
        <v>0.0</v>
      </c>
      <c r="FS42" s="73">
        <v>0.0</v>
      </c>
      <c r="FT42" s="73">
        <v>0.0</v>
      </c>
      <c r="FU42" s="73">
        <v>0.0</v>
      </c>
      <c r="FV42" s="73">
        <v>0.0</v>
      </c>
      <c r="FW42" s="73">
        <v>0.0</v>
      </c>
      <c r="FX42" s="73">
        <v>0.0</v>
      </c>
      <c r="FY42" s="73">
        <v>0.0</v>
      </c>
      <c r="FZ42" s="73">
        <v>0.0</v>
      </c>
      <c r="GA42" s="73">
        <v>0.0</v>
      </c>
      <c r="GB42" s="73">
        <v>0.0</v>
      </c>
      <c r="GC42" s="73">
        <v>0.0</v>
      </c>
      <c r="GD42" s="73">
        <v>0.0</v>
      </c>
      <c r="GE42" s="73">
        <v>0.0</v>
      </c>
      <c r="GF42" s="73">
        <v>0.0</v>
      </c>
      <c r="GG42" s="73">
        <v>0.0</v>
      </c>
      <c r="GH42" s="73">
        <v>0.0</v>
      </c>
      <c r="GI42" s="73">
        <v>0.0</v>
      </c>
      <c r="GJ42" s="73">
        <v>0.0</v>
      </c>
      <c r="GK42" s="73">
        <v>0.0</v>
      </c>
      <c r="GL42" s="73">
        <v>0.0</v>
      </c>
      <c r="GM42" s="73">
        <v>0.0</v>
      </c>
      <c r="GN42" s="73">
        <v>0.0</v>
      </c>
      <c r="GO42" s="73">
        <v>0.0</v>
      </c>
    </row>
    <row r="43">
      <c r="A43" s="73">
        <v>3.0</v>
      </c>
      <c r="B43" s="74">
        <v>0.0</v>
      </c>
      <c r="C43" s="73">
        <v>0.0</v>
      </c>
      <c r="D43" s="73">
        <v>0.0</v>
      </c>
      <c r="E43" s="73">
        <v>0.0</v>
      </c>
      <c r="F43" s="73">
        <v>0.0</v>
      </c>
      <c r="G43" s="73">
        <v>0.0</v>
      </c>
      <c r="H43" s="73">
        <v>0.0</v>
      </c>
      <c r="I43" s="73">
        <v>0.0</v>
      </c>
      <c r="J43" s="73">
        <v>0.0</v>
      </c>
      <c r="K43" s="73">
        <v>0.0</v>
      </c>
      <c r="L43" s="73">
        <v>0.0</v>
      </c>
      <c r="M43" s="73">
        <v>0.0</v>
      </c>
      <c r="N43" s="73">
        <v>0.0</v>
      </c>
      <c r="O43" s="73">
        <v>0.0</v>
      </c>
      <c r="P43" s="73">
        <v>0.0</v>
      </c>
      <c r="Q43" s="73">
        <v>0.0</v>
      </c>
      <c r="R43" s="73">
        <v>0.0</v>
      </c>
      <c r="S43" s="73">
        <v>0.0</v>
      </c>
      <c r="T43" s="73">
        <v>0.0</v>
      </c>
      <c r="U43" s="73">
        <v>0.0</v>
      </c>
      <c r="V43" s="73">
        <v>0.0</v>
      </c>
      <c r="W43" s="73">
        <v>0.0</v>
      </c>
      <c r="X43" s="73">
        <v>0.0</v>
      </c>
      <c r="Y43" s="73">
        <v>0.0</v>
      </c>
      <c r="Z43" s="73">
        <v>0.0</v>
      </c>
      <c r="AA43" s="73">
        <v>0.0</v>
      </c>
      <c r="AB43" s="73">
        <v>0.0</v>
      </c>
      <c r="AC43" s="73">
        <v>0.0</v>
      </c>
      <c r="AD43" s="73">
        <v>0.0</v>
      </c>
      <c r="AE43" s="73">
        <v>0.0</v>
      </c>
      <c r="AF43" s="73">
        <v>0.0</v>
      </c>
      <c r="AG43" s="73">
        <v>0.0</v>
      </c>
      <c r="AH43" s="73">
        <v>0.0</v>
      </c>
      <c r="AI43" s="73">
        <v>0.0</v>
      </c>
      <c r="AJ43" s="73">
        <v>0.0</v>
      </c>
      <c r="AK43" s="73">
        <v>0.0</v>
      </c>
      <c r="AL43" s="73">
        <v>0.0</v>
      </c>
      <c r="AM43" s="73">
        <v>0.0</v>
      </c>
      <c r="AN43" s="73">
        <v>0.0</v>
      </c>
      <c r="AO43" s="73">
        <v>0.0</v>
      </c>
      <c r="AP43" s="73">
        <v>0.0</v>
      </c>
      <c r="AQ43" s="73">
        <v>0.0</v>
      </c>
      <c r="AR43" s="73">
        <v>0.0</v>
      </c>
      <c r="AS43" s="73">
        <v>0.0</v>
      </c>
      <c r="AT43" s="73">
        <v>0.04296875</v>
      </c>
      <c r="AU43" s="73">
        <v>0.37109375</v>
      </c>
      <c r="AV43" s="73">
        <v>0.55859375</v>
      </c>
      <c r="AW43" s="73">
        <v>0.55859375</v>
      </c>
      <c r="AX43" s="73">
        <v>0.55859375</v>
      </c>
      <c r="AY43" s="73">
        <v>0.55859375</v>
      </c>
      <c r="AZ43" s="73">
        <v>0.12890625</v>
      </c>
      <c r="BA43" s="73">
        <v>0.0</v>
      </c>
      <c r="BB43" s="73">
        <v>0.0</v>
      </c>
      <c r="BC43" s="73">
        <v>0.0</v>
      </c>
      <c r="BD43" s="73">
        <v>0.0</v>
      </c>
      <c r="BE43" s="73">
        <v>0.0</v>
      </c>
      <c r="BF43" s="73">
        <v>0.0</v>
      </c>
      <c r="BG43" s="73">
        <v>0.99609375</v>
      </c>
      <c r="BH43" s="73">
        <v>0.98828125</v>
      </c>
      <c r="BI43" s="73">
        <v>0.98828125</v>
      </c>
      <c r="BJ43" s="73">
        <v>0.98828125</v>
      </c>
      <c r="BK43" s="73">
        <v>0.98828125</v>
      </c>
      <c r="BL43" s="73">
        <v>0.98828125</v>
      </c>
      <c r="BM43" s="73">
        <v>0.98828125</v>
      </c>
      <c r="BN43" s="73">
        <v>0.98828125</v>
      </c>
      <c r="BO43" s="73">
        <v>0.0</v>
      </c>
      <c r="BP43" s="73">
        <v>0.0</v>
      </c>
      <c r="BQ43" s="73">
        <v>0.0</v>
      </c>
      <c r="BR43" s="73">
        <v>0.0</v>
      </c>
      <c r="BS43" s="73">
        <v>0.0</v>
      </c>
      <c r="BT43" s="73">
        <v>0.0</v>
      </c>
      <c r="BU43" s="73">
        <v>0.84765625</v>
      </c>
      <c r="BV43" s="73">
        <v>0.8203125</v>
      </c>
      <c r="BW43" s="73">
        <v>0.0</v>
      </c>
      <c r="BX43" s="73">
        <v>0.0</v>
      </c>
      <c r="BY43" s="73">
        <v>0.0</v>
      </c>
      <c r="BZ43" s="73">
        <v>0.79296875</v>
      </c>
      <c r="CA43" s="73">
        <v>0.98828125</v>
      </c>
      <c r="CB43" s="73">
        <v>0.98828125</v>
      </c>
      <c r="CC43" s="73">
        <v>0.0</v>
      </c>
      <c r="CD43" s="73">
        <v>0.0</v>
      </c>
      <c r="CE43" s="73">
        <v>0.0</v>
      </c>
      <c r="CF43" s="73">
        <v>0.0</v>
      </c>
      <c r="CG43" s="73">
        <v>0.0</v>
      </c>
      <c r="CH43" s="73">
        <v>0.0</v>
      </c>
      <c r="CI43" s="73">
        <v>0.0</v>
      </c>
      <c r="CJ43" s="73">
        <v>0.0</v>
      </c>
      <c r="CK43" s="73">
        <v>0.0</v>
      </c>
      <c r="CL43" s="73">
        <v>0.0</v>
      </c>
      <c r="CM43" s="73">
        <v>0.98828125</v>
      </c>
      <c r="CN43" s="73">
        <v>0.98828125</v>
      </c>
      <c r="CO43" s="73">
        <v>0.98828125</v>
      </c>
      <c r="CP43" s="73">
        <v>0.75</v>
      </c>
      <c r="CQ43" s="73">
        <v>0.703125</v>
      </c>
      <c r="CR43" s="73">
        <v>0.125</v>
      </c>
      <c r="CS43" s="73">
        <v>0.0</v>
      </c>
      <c r="CT43" s="73">
        <v>0.0</v>
      </c>
      <c r="CU43" s="73">
        <v>0.0</v>
      </c>
      <c r="CV43" s="73">
        <v>0.0</v>
      </c>
      <c r="CW43" s="73">
        <v>0.0</v>
      </c>
      <c r="CX43" s="73">
        <v>0.0</v>
      </c>
      <c r="CY43" s="73">
        <v>0.0</v>
      </c>
      <c r="CZ43" s="73">
        <v>0.0</v>
      </c>
      <c r="DA43" s="73">
        <v>0.98828125</v>
      </c>
      <c r="DB43" s="73">
        <v>0.98828125</v>
      </c>
      <c r="DC43" s="73">
        <v>0.98828125</v>
      </c>
      <c r="DD43" s="73">
        <v>0.98828125</v>
      </c>
      <c r="DE43" s="73">
        <v>0.98828125</v>
      </c>
      <c r="DF43" s="73">
        <v>0.98828125</v>
      </c>
      <c r="DG43" s="73">
        <v>0.015625</v>
      </c>
      <c r="DH43" s="73">
        <v>0.0</v>
      </c>
      <c r="DI43" s="73">
        <v>0.0</v>
      </c>
      <c r="DJ43" s="73">
        <v>0.0</v>
      </c>
      <c r="DK43" s="73">
        <v>0.0</v>
      </c>
      <c r="DL43" s="73">
        <v>0.0</v>
      </c>
      <c r="DM43" s="73">
        <v>0.0</v>
      </c>
      <c r="DN43" s="73">
        <v>0.0</v>
      </c>
      <c r="DO43" s="73">
        <v>0.0</v>
      </c>
      <c r="DP43" s="73">
        <v>0.21875</v>
      </c>
      <c r="DQ43" s="73">
        <v>0.76171875</v>
      </c>
      <c r="DR43" s="73">
        <v>0.1171875</v>
      </c>
      <c r="DS43" s="73">
        <v>0.1953125</v>
      </c>
      <c r="DT43" s="73">
        <v>0.98828125</v>
      </c>
      <c r="DU43" s="73">
        <v>0.89453125</v>
      </c>
      <c r="DV43" s="73">
        <v>0.0</v>
      </c>
      <c r="DW43" s="73">
        <v>0.0</v>
      </c>
      <c r="DX43" s="73">
        <v>0.0</v>
      </c>
      <c r="DY43" s="73">
        <v>0.0</v>
      </c>
      <c r="DZ43" s="73">
        <v>0.0</v>
      </c>
      <c r="EA43" s="73">
        <v>0.0</v>
      </c>
      <c r="EB43" s="73">
        <v>0.0</v>
      </c>
      <c r="EC43" s="73">
        <v>0.0</v>
      </c>
      <c r="ED43" s="73">
        <v>0.75</v>
      </c>
      <c r="EE43" s="73">
        <v>0.98828125</v>
      </c>
      <c r="EF43" s="73">
        <v>0.2421875</v>
      </c>
      <c r="EG43" s="73">
        <v>0.33203125</v>
      </c>
      <c r="EH43" s="73">
        <v>0.98828125</v>
      </c>
      <c r="EI43" s="73">
        <v>0.98828125</v>
      </c>
      <c r="EJ43" s="73">
        <v>0.0</v>
      </c>
      <c r="EK43" s="73">
        <v>0.0</v>
      </c>
      <c r="EL43" s="73">
        <v>0.0</v>
      </c>
      <c r="EM43" s="73">
        <v>0.0</v>
      </c>
      <c r="EN43" s="73">
        <v>0.0</v>
      </c>
      <c r="EO43" s="73">
        <v>0.0</v>
      </c>
      <c r="EP43" s="73">
        <v>0.0</v>
      </c>
      <c r="EQ43" s="73">
        <v>0.0</v>
      </c>
      <c r="ER43" s="73">
        <v>0.5625</v>
      </c>
      <c r="ES43" s="73">
        <v>0.98828125</v>
      </c>
      <c r="ET43" s="73">
        <v>0.98828125</v>
      </c>
      <c r="EU43" s="73">
        <v>0.98828125</v>
      </c>
      <c r="EV43" s="73">
        <v>0.98828125</v>
      </c>
      <c r="EW43" s="73">
        <v>0.375</v>
      </c>
      <c r="EX43" s="73">
        <v>0.0</v>
      </c>
      <c r="EY43" s="73">
        <v>0.0</v>
      </c>
      <c r="EZ43" s="73">
        <v>0.0</v>
      </c>
      <c r="FA43" s="73">
        <v>0.0</v>
      </c>
      <c r="FB43" s="73">
        <v>0.0</v>
      </c>
      <c r="FC43" s="73">
        <v>0.0</v>
      </c>
      <c r="FD43" s="73">
        <v>0.0</v>
      </c>
      <c r="FE43" s="73">
        <v>0.0</v>
      </c>
      <c r="FF43" s="73">
        <v>0.0</v>
      </c>
      <c r="FG43" s="73">
        <v>0.0703125</v>
      </c>
      <c r="FH43" s="73">
        <v>0.55078125</v>
      </c>
      <c r="FI43" s="73">
        <v>0.55078125</v>
      </c>
      <c r="FJ43" s="73">
        <v>0.33984375</v>
      </c>
      <c r="FK43" s="73">
        <v>0.0</v>
      </c>
      <c r="FL43" s="73">
        <v>0.0</v>
      </c>
      <c r="FM43" s="73">
        <v>0.0</v>
      </c>
      <c r="FN43" s="73">
        <v>0.0</v>
      </c>
      <c r="FO43" s="73">
        <v>0.0</v>
      </c>
      <c r="FP43" s="73">
        <v>0.0</v>
      </c>
      <c r="FQ43" s="73">
        <v>0.0</v>
      </c>
      <c r="FR43" s="73">
        <v>0.0</v>
      </c>
      <c r="FS43" s="73">
        <v>0.0</v>
      </c>
      <c r="FT43" s="73">
        <v>0.0</v>
      </c>
      <c r="FU43" s="73">
        <v>0.0</v>
      </c>
      <c r="FV43" s="73">
        <v>0.0</v>
      </c>
      <c r="FW43" s="73">
        <v>0.0</v>
      </c>
      <c r="FX43" s="73">
        <v>0.0</v>
      </c>
      <c r="FY43" s="73">
        <v>0.0</v>
      </c>
      <c r="FZ43" s="73">
        <v>0.0</v>
      </c>
      <c r="GA43" s="73">
        <v>0.0</v>
      </c>
      <c r="GB43" s="73">
        <v>0.0</v>
      </c>
      <c r="GC43" s="73">
        <v>0.0</v>
      </c>
      <c r="GD43" s="73">
        <v>0.0</v>
      </c>
      <c r="GE43" s="73">
        <v>0.0</v>
      </c>
      <c r="GF43" s="73">
        <v>0.0</v>
      </c>
      <c r="GG43" s="73">
        <v>0.0</v>
      </c>
      <c r="GH43" s="73">
        <v>0.0</v>
      </c>
      <c r="GI43" s="73">
        <v>0.0</v>
      </c>
      <c r="GJ43" s="73">
        <v>0.0</v>
      </c>
      <c r="GK43" s="73">
        <v>0.0</v>
      </c>
      <c r="GL43" s="73">
        <v>0.0</v>
      </c>
      <c r="GM43" s="73">
        <v>0.0</v>
      </c>
      <c r="GN43" s="73">
        <v>0.0</v>
      </c>
      <c r="GO43" s="73">
        <v>0.0</v>
      </c>
    </row>
    <row r="44">
      <c r="A44" s="73">
        <v>8.0</v>
      </c>
      <c r="B44" s="74">
        <v>0.0</v>
      </c>
      <c r="C44" s="73">
        <v>0.0</v>
      </c>
      <c r="D44" s="73">
        <v>0.0</v>
      </c>
      <c r="E44" s="73">
        <v>0.0</v>
      </c>
      <c r="F44" s="73">
        <v>0.0</v>
      </c>
      <c r="G44" s="73">
        <v>0.0</v>
      </c>
      <c r="H44" s="73">
        <v>0.0</v>
      </c>
      <c r="I44" s="73">
        <v>0.0</v>
      </c>
      <c r="J44" s="73">
        <v>0.0</v>
      </c>
      <c r="K44" s="73">
        <v>0.0</v>
      </c>
      <c r="L44" s="73">
        <v>0.0</v>
      </c>
      <c r="M44" s="73">
        <v>0.0</v>
      </c>
      <c r="N44" s="73">
        <v>0.0</v>
      </c>
      <c r="O44" s="73">
        <v>0.0</v>
      </c>
      <c r="P44" s="73">
        <v>0.0</v>
      </c>
      <c r="Q44" s="73">
        <v>0.0</v>
      </c>
      <c r="R44" s="73">
        <v>0.0</v>
      </c>
      <c r="S44" s="73">
        <v>0.0</v>
      </c>
      <c r="T44" s="73">
        <v>0.0</v>
      </c>
      <c r="U44" s="73">
        <v>0.0</v>
      </c>
      <c r="V44" s="73">
        <v>0.0</v>
      </c>
      <c r="W44" s="73">
        <v>0.0</v>
      </c>
      <c r="X44" s="73">
        <v>0.0</v>
      </c>
      <c r="Y44" s="73">
        <v>0.0</v>
      </c>
      <c r="Z44" s="73">
        <v>0.0</v>
      </c>
      <c r="AA44" s="73">
        <v>0.0</v>
      </c>
      <c r="AB44" s="73">
        <v>0.0</v>
      </c>
      <c r="AC44" s="73">
        <v>0.0</v>
      </c>
      <c r="AD44" s="73">
        <v>0.0</v>
      </c>
      <c r="AE44" s="73">
        <v>0.0</v>
      </c>
      <c r="AF44" s="73">
        <v>0.0</v>
      </c>
      <c r="AG44" s="73">
        <v>0.0</v>
      </c>
      <c r="AH44" s="73">
        <v>0.0</v>
      </c>
      <c r="AI44" s="73">
        <v>0.0</v>
      </c>
      <c r="AJ44" s="73">
        <v>0.1640625</v>
      </c>
      <c r="AK44" s="73">
        <v>0.703125</v>
      </c>
      <c r="AL44" s="73">
        <v>0.99609375</v>
      </c>
      <c r="AM44" s="73">
        <v>0.4609375</v>
      </c>
      <c r="AN44" s="73">
        <v>0.0625</v>
      </c>
      <c r="AO44" s="73">
        <v>0.0</v>
      </c>
      <c r="AP44" s="73">
        <v>0.0</v>
      </c>
      <c r="AQ44" s="73">
        <v>0.0</v>
      </c>
      <c r="AR44" s="73">
        <v>0.0</v>
      </c>
      <c r="AS44" s="73">
        <v>0.0</v>
      </c>
      <c r="AT44" s="73">
        <v>0.0</v>
      </c>
      <c r="AU44" s="73">
        <v>0.0</v>
      </c>
      <c r="AV44" s="73">
        <v>0.0</v>
      </c>
      <c r="AW44" s="73">
        <v>0.0</v>
      </c>
      <c r="AX44" s="73">
        <v>0.88671875</v>
      </c>
      <c r="AY44" s="73">
        <v>0.98828125</v>
      </c>
      <c r="AZ44" s="73">
        <v>0.98828125</v>
      </c>
      <c r="BA44" s="73">
        <v>0.98828125</v>
      </c>
      <c r="BB44" s="73">
        <v>0.94921875</v>
      </c>
      <c r="BC44" s="73">
        <v>0.0</v>
      </c>
      <c r="BD44" s="73">
        <v>0.0</v>
      </c>
      <c r="BE44" s="73">
        <v>0.0</v>
      </c>
      <c r="BF44" s="73">
        <v>0.0</v>
      </c>
      <c r="BG44" s="73">
        <v>0.0</v>
      </c>
      <c r="BH44" s="73">
        <v>0.0</v>
      </c>
      <c r="BI44" s="73">
        <v>0.0</v>
      </c>
      <c r="BJ44" s="73">
        <v>0.0</v>
      </c>
      <c r="BK44" s="73">
        <v>0.0</v>
      </c>
      <c r="BL44" s="73">
        <v>0.88671875</v>
      </c>
      <c r="BM44" s="73">
        <v>0.98828125</v>
      </c>
      <c r="BN44" s="73">
        <v>0.0859375</v>
      </c>
      <c r="BO44" s="73">
        <v>0.484375</v>
      </c>
      <c r="BP44" s="73">
        <v>0.98828125</v>
      </c>
      <c r="BQ44" s="73">
        <v>0.98828125</v>
      </c>
      <c r="BR44" s="73">
        <v>0.0</v>
      </c>
      <c r="BS44" s="73">
        <v>0.0</v>
      </c>
      <c r="BT44" s="73">
        <v>0.0</v>
      </c>
      <c r="BU44" s="73">
        <v>0.0</v>
      </c>
      <c r="BV44" s="73">
        <v>0.0</v>
      </c>
      <c r="BW44" s="73">
        <v>0.0</v>
      </c>
      <c r="BX44" s="73">
        <v>0.0</v>
      </c>
      <c r="BY44" s="73">
        <v>0.0</v>
      </c>
      <c r="BZ44" s="73">
        <v>0.88671875</v>
      </c>
      <c r="CA44" s="73">
        <v>0.98828125</v>
      </c>
      <c r="CB44" s="73">
        <v>0.98828125</v>
      </c>
      <c r="CC44" s="73">
        <v>0.98828125</v>
      </c>
      <c r="CD44" s="73">
        <v>0.98828125</v>
      </c>
      <c r="CE44" s="73">
        <v>0.98046875</v>
      </c>
      <c r="CF44" s="73">
        <v>0.0</v>
      </c>
      <c r="CG44" s="73">
        <v>0.0</v>
      </c>
      <c r="CH44" s="73">
        <v>0.0</v>
      </c>
      <c r="CI44" s="73">
        <v>0.0</v>
      </c>
      <c r="CJ44" s="73">
        <v>0.0</v>
      </c>
      <c r="CK44" s="73">
        <v>0.0</v>
      </c>
      <c r="CL44" s="73">
        <v>0.0</v>
      </c>
      <c r="CM44" s="73">
        <v>0.0</v>
      </c>
      <c r="CN44" s="73">
        <v>0.921875</v>
      </c>
      <c r="CO44" s="73">
        <v>0.98828125</v>
      </c>
      <c r="CP44" s="73">
        <v>0.98828125</v>
      </c>
      <c r="CQ44" s="73">
        <v>0.98828125</v>
      </c>
      <c r="CR44" s="73">
        <v>0.09375</v>
      </c>
      <c r="CS44" s="73">
        <v>0.0</v>
      </c>
      <c r="CT44" s="73">
        <v>0.0</v>
      </c>
      <c r="CU44" s="73">
        <v>0.0</v>
      </c>
      <c r="CV44" s="73">
        <v>0.0</v>
      </c>
      <c r="CW44" s="73">
        <v>0.0</v>
      </c>
      <c r="CX44" s="73">
        <v>0.0</v>
      </c>
      <c r="CY44" s="73">
        <v>0.0</v>
      </c>
      <c r="CZ44" s="73">
        <v>0.12890625</v>
      </c>
      <c r="DA44" s="73">
        <v>0.98828125</v>
      </c>
      <c r="DB44" s="73">
        <v>0.98828125</v>
      </c>
      <c r="DC44" s="73">
        <v>0.98828125</v>
      </c>
      <c r="DD44" s="73">
        <v>0.66015625</v>
      </c>
      <c r="DE44" s="73">
        <v>0.0</v>
      </c>
      <c r="DF44" s="73">
        <v>0.0</v>
      </c>
      <c r="DG44" s="73">
        <v>0.0</v>
      </c>
      <c r="DH44" s="73">
        <v>0.0</v>
      </c>
      <c r="DI44" s="73">
        <v>0.0</v>
      </c>
      <c r="DJ44" s="73">
        <v>0.0</v>
      </c>
      <c r="DK44" s="73">
        <v>0.0</v>
      </c>
      <c r="DL44" s="73">
        <v>0.0</v>
      </c>
      <c r="DM44" s="73">
        <v>0.1875</v>
      </c>
      <c r="DN44" s="73">
        <v>0.98828125</v>
      </c>
      <c r="DO44" s="73">
        <v>0.98828125</v>
      </c>
      <c r="DP44" s="73">
        <v>0.98828125</v>
      </c>
      <c r="DQ44" s="73">
        <v>0.98828125</v>
      </c>
      <c r="DR44" s="73">
        <v>0.0</v>
      </c>
      <c r="DS44" s="73">
        <v>0.0</v>
      </c>
      <c r="DT44" s="73">
        <v>0.0</v>
      </c>
      <c r="DU44" s="73">
        <v>0.0</v>
      </c>
      <c r="DV44" s="73">
        <v>0.0</v>
      </c>
      <c r="DW44" s="73">
        <v>0.0</v>
      </c>
      <c r="DX44" s="73">
        <v>0.0</v>
      </c>
      <c r="DY44" s="73">
        <v>0.0</v>
      </c>
      <c r="DZ44" s="73">
        <v>0.0</v>
      </c>
      <c r="EA44" s="73">
        <v>0.98046875</v>
      </c>
      <c r="EB44" s="73">
        <v>0.98828125</v>
      </c>
      <c r="EC44" s="73">
        <v>0.69921875</v>
      </c>
      <c r="ED44" s="73">
        <v>0.98828125</v>
      </c>
      <c r="EE44" s="73">
        <v>0.98828125</v>
      </c>
      <c r="EF44" s="73">
        <v>0.0</v>
      </c>
      <c r="EG44" s="73">
        <v>0.0</v>
      </c>
      <c r="EH44" s="73">
        <v>0.0</v>
      </c>
      <c r="EI44" s="73">
        <v>0.0</v>
      </c>
      <c r="EJ44" s="73">
        <v>0.0</v>
      </c>
      <c r="EK44" s="73">
        <v>0.0</v>
      </c>
      <c r="EL44" s="73">
        <v>0.0</v>
      </c>
      <c r="EM44" s="73">
        <v>0.0</v>
      </c>
      <c r="EN44" s="73">
        <v>0.2109375</v>
      </c>
      <c r="EO44" s="73">
        <v>0.98828125</v>
      </c>
      <c r="EP44" s="73">
        <v>0.7734375</v>
      </c>
      <c r="EQ44" s="73">
        <v>0.51953125</v>
      </c>
      <c r="ER44" s="73">
        <v>0.98828125</v>
      </c>
      <c r="ES44" s="73">
        <v>0.90234375</v>
      </c>
      <c r="ET44" s="73">
        <v>0.0</v>
      </c>
      <c r="EU44" s="73">
        <v>0.0</v>
      </c>
      <c r="EV44" s="73">
        <v>0.0</v>
      </c>
      <c r="EW44" s="73">
        <v>0.0</v>
      </c>
      <c r="EX44" s="73">
        <v>0.0</v>
      </c>
      <c r="EY44" s="73">
        <v>0.0</v>
      </c>
      <c r="EZ44" s="73">
        <v>0.0</v>
      </c>
      <c r="FA44" s="73">
        <v>0.0</v>
      </c>
      <c r="FB44" s="73">
        <v>0.4609375</v>
      </c>
      <c r="FC44" s="73">
        <v>0.98828125</v>
      </c>
      <c r="FD44" s="73">
        <v>0.98828125</v>
      </c>
      <c r="FE44" s="73">
        <v>0.98828125</v>
      </c>
      <c r="FF44" s="73">
        <v>0.98828125</v>
      </c>
      <c r="FG44" s="73">
        <v>0.0546875</v>
      </c>
      <c r="FH44" s="73">
        <v>0.0</v>
      </c>
      <c r="FI44" s="73">
        <v>0.0</v>
      </c>
      <c r="FJ44" s="73">
        <v>0.0</v>
      </c>
      <c r="FK44" s="73">
        <v>0.0</v>
      </c>
      <c r="FL44" s="73">
        <v>0.0</v>
      </c>
      <c r="FM44" s="73">
        <v>0.0</v>
      </c>
      <c r="FN44" s="73">
        <v>0.0</v>
      </c>
      <c r="FO44" s="73">
        <v>0.0</v>
      </c>
      <c r="FP44" s="73">
        <v>0.0</v>
      </c>
      <c r="FQ44" s="73">
        <v>0.90234375</v>
      </c>
      <c r="FR44" s="73">
        <v>0.98828125</v>
      </c>
      <c r="FS44" s="73">
        <v>0.98828125</v>
      </c>
      <c r="FT44" s="73">
        <v>0.2578125</v>
      </c>
      <c r="FU44" s="73">
        <v>0.0</v>
      </c>
      <c r="FV44" s="73">
        <v>0.0</v>
      </c>
      <c r="FW44" s="73">
        <v>0.0</v>
      </c>
      <c r="FX44" s="73">
        <v>0.0</v>
      </c>
      <c r="FY44" s="73">
        <v>0.0</v>
      </c>
      <c r="FZ44" s="73">
        <v>0.0</v>
      </c>
      <c r="GA44" s="73">
        <v>0.0</v>
      </c>
      <c r="GB44" s="73">
        <v>0.0</v>
      </c>
      <c r="GC44" s="73">
        <v>0.0</v>
      </c>
      <c r="GD44" s="73">
        <v>0.0</v>
      </c>
      <c r="GE44" s="73">
        <v>0.0</v>
      </c>
      <c r="GF44" s="73">
        <v>0.0</v>
      </c>
      <c r="GG44" s="73">
        <v>0.0</v>
      </c>
      <c r="GH44" s="73">
        <v>0.0</v>
      </c>
      <c r="GI44" s="73">
        <v>0.0</v>
      </c>
      <c r="GJ44" s="73">
        <v>0.0</v>
      </c>
      <c r="GK44" s="73">
        <v>0.0</v>
      </c>
      <c r="GL44" s="73">
        <v>0.0</v>
      </c>
      <c r="GM44" s="73">
        <v>0.0</v>
      </c>
      <c r="GN44" s="73">
        <v>0.0</v>
      </c>
      <c r="GO44" s="73">
        <v>0.0</v>
      </c>
    </row>
    <row r="45">
      <c r="A45" s="73">
        <v>6.0</v>
      </c>
      <c r="B45" s="74">
        <v>0.0</v>
      </c>
      <c r="C45" s="73">
        <v>0.0</v>
      </c>
      <c r="D45" s="73">
        <v>0.0</v>
      </c>
      <c r="E45" s="73">
        <v>0.0</v>
      </c>
      <c r="F45" s="73">
        <v>0.0</v>
      </c>
      <c r="G45" s="73">
        <v>0.0</v>
      </c>
      <c r="H45" s="73">
        <v>0.0</v>
      </c>
      <c r="I45" s="73">
        <v>0.0</v>
      </c>
      <c r="J45" s="73">
        <v>0.0</v>
      </c>
      <c r="K45" s="73">
        <v>0.0</v>
      </c>
      <c r="L45" s="73">
        <v>0.0</v>
      </c>
      <c r="M45" s="73">
        <v>0.0</v>
      </c>
      <c r="N45" s="73">
        <v>0.0</v>
      </c>
      <c r="O45" s="73">
        <v>0.0</v>
      </c>
      <c r="P45" s="73">
        <v>0.0</v>
      </c>
      <c r="Q45" s="73">
        <v>0.0</v>
      </c>
      <c r="R45" s="73">
        <v>0.0</v>
      </c>
      <c r="S45" s="73">
        <v>0.0</v>
      </c>
      <c r="T45" s="73">
        <v>0.0</v>
      </c>
      <c r="U45" s="73">
        <v>0.0</v>
      </c>
      <c r="V45" s="73">
        <v>0.01171875</v>
      </c>
      <c r="W45" s="73">
        <v>0.9609375</v>
      </c>
      <c r="X45" s="73">
        <v>0.99609375</v>
      </c>
      <c r="Y45" s="73">
        <v>0.1796875</v>
      </c>
      <c r="Z45" s="73">
        <v>0.0</v>
      </c>
      <c r="AA45" s="73">
        <v>0.0</v>
      </c>
      <c r="AB45" s="73">
        <v>0.0</v>
      </c>
      <c r="AC45" s="73">
        <v>0.0</v>
      </c>
      <c r="AD45" s="73">
        <v>0.0</v>
      </c>
      <c r="AE45" s="73">
        <v>0.0</v>
      </c>
      <c r="AF45" s="73">
        <v>0.0</v>
      </c>
      <c r="AG45" s="73">
        <v>0.0</v>
      </c>
      <c r="AH45" s="73">
        <v>0.0</v>
      </c>
      <c r="AI45" s="73">
        <v>0.0</v>
      </c>
      <c r="AJ45" s="73">
        <v>0.91796875</v>
      </c>
      <c r="AK45" s="73">
        <v>0.9921875</v>
      </c>
      <c r="AL45" s="73">
        <v>0.0</v>
      </c>
      <c r="AM45" s="73">
        <v>0.0</v>
      </c>
      <c r="AN45" s="73">
        <v>0.0</v>
      </c>
      <c r="AO45" s="73">
        <v>0.0</v>
      </c>
      <c r="AP45" s="73">
        <v>0.0</v>
      </c>
      <c r="AQ45" s="73">
        <v>0.0</v>
      </c>
      <c r="AR45" s="73">
        <v>0.0</v>
      </c>
      <c r="AS45" s="73">
        <v>0.0</v>
      </c>
      <c r="AT45" s="73">
        <v>0.0</v>
      </c>
      <c r="AU45" s="73">
        <v>0.0</v>
      </c>
      <c r="AV45" s="73">
        <v>0.0</v>
      </c>
      <c r="AW45" s="73">
        <v>0.24609375</v>
      </c>
      <c r="AX45" s="73">
        <v>0.984375</v>
      </c>
      <c r="AY45" s="73">
        <v>0.46875</v>
      </c>
      <c r="AZ45" s="73">
        <v>0.0</v>
      </c>
      <c r="BA45" s="73">
        <v>0.0</v>
      </c>
      <c r="BB45" s="73">
        <v>0.0</v>
      </c>
      <c r="BC45" s="73">
        <v>0.0</v>
      </c>
      <c r="BD45" s="73">
        <v>0.0</v>
      </c>
      <c r="BE45" s="73">
        <v>0.0</v>
      </c>
      <c r="BF45" s="73">
        <v>0.0</v>
      </c>
      <c r="BG45" s="73">
        <v>0.0</v>
      </c>
      <c r="BH45" s="73">
        <v>0.0</v>
      </c>
      <c r="BI45" s="73">
        <v>0.0</v>
      </c>
      <c r="BJ45" s="73">
        <v>0.0</v>
      </c>
      <c r="BK45" s="73">
        <v>0.7109375</v>
      </c>
      <c r="BL45" s="73">
        <v>0.9921875</v>
      </c>
      <c r="BM45" s="73">
        <v>0.0</v>
      </c>
      <c r="BN45" s="73">
        <v>0.0</v>
      </c>
      <c r="BO45" s="73">
        <v>0.0</v>
      </c>
      <c r="BP45" s="73">
        <v>0.0</v>
      </c>
      <c r="BQ45" s="73">
        <v>0.0</v>
      </c>
      <c r="BR45" s="73">
        <v>0.0</v>
      </c>
      <c r="BS45" s="73">
        <v>0.0</v>
      </c>
      <c r="BT45" s="73">
        <v>0.0</v>
      </c>
      <c r="BU45" s="73">
        <v>0.0</v>
      </c>
      <c r="BV45" s="73">
        <v>0.0</v>
      </c>
      <c r="BW45" s="73">
        <v>0.0</v>
      </c>
      <c r="BX45" s="73">
        <v>0.0</v>
      </c>
      <c r="BY45" s="73">
        <v>0.9921875</v>
      </c>
      <c r="BZ45" s="73">
        <v>0.51953125</v>
      </c>
      <c r="CA45" s="73">
        <v>0.0</v>
      </c>
      <c r="CB45" s="73">
        <v>0.0</v>
      </c>
      <c r="CC45" s="73">
        <v>0.0</v>
      </c>
      <c r="CD45" s="73">
        <v>0.0</v>
      </c>
      <c r="CE45" s="73">
        <v>0.0</v>
      </c>
      <c r="CF45" s="73">
        <v>0.0</v>
      </c>
      <c r="CG45" s="73">
        <v>0.0</v>
      </c>
      <c r="CH45" s="73">
        <v>0.0</v>
      </c>
      <c r="CI45" s="73">
        <v>0.0</v>
      </c>
      <c r="CJ45" s="73">
        <v>0.0</v>
      </c>
      <c r="CK45" s="73">
        <v>0.0</v>
      </c>
      <c r="CL45" s="73">
        <v>0.0703125</v>
      </c>
      <c r="CM45" s="73">
        <v>0.9921875</v>
      </c>
      <c r="CN45" s="73">
        <v>0.10546875</v>
      </c>
      <c r="CO45" s="73">
        <v>0.0</v>
      </c>
      <c r="CP45" s="73">
        <v>0.0</v>
      </c>
      <c r="CQ45" s="73">
        <v>0.1171875</v>
      </c>
      <c r="CR45" s="73">
        <v>0.0</v>
      </c>
      <c r="CS45" s="73">
        <v>0.0</v>
      </c>
      <c r="CT45" s="73">
        <v>0.0</v>
      </c>
      <c r="CU45" s="73">
        <v>0.0</v>
      </c>
      <c r="CV45" s="73">
        <v>0.0</v>
      </c>
      <c r="CW45" s="73">
        <v>0.0</v>
      </c>
      <c r="CX45" s="73">
        <v>0.0</v>
      </c>
      <c r="CY45" s="73">
        <v>0.0</v>
      </c>
      <c r="CZ45" s="73">
        <v>0.2265625</v>
      </c>
      <c r="DA45" s="73">
        <v>0.9921875</v>
      </c>
      <c r="DB45" s="73">
        <v>0.0</v>
      </c>
      <c r="DC45" s="73">
        <v>0.32421875</v>
      </c>
      <c r="DD45" s="73">
        <v>0.98046875</v>
      </c>
      <c r="DE45" s="73">
        <v>0.9453125</v>
      </c>
      <c r="DF45" s="73">
        <v>0.9921875</v>
      </c>
      <c r="DG45" s="73">
        <v>0.0</v>
      </c>
      <c r="DH45" s="73">
        <v>0.0</v>
      </c>
      <c r="DI45" s="73">
        <v>0.0</v>
      </c>
      <c r="DJ45" s="73">
        <v>0.0</v>
      </c>
      <c r="DK45" s="73">
        <v>0.0</v>
      </c>
      <c r="DL45" s="73">
        <v>0.0</v>
      </c>
      <c r="DM45" s="73">
        <v>0.0</v>
      </c>
      <c r="DN45" s="73">
        <v>0.2265625</v>
      </c>
      <c r="DO45" s="73">
        <v>0.9921875</v>
      </c>
      <c r="DP45" s="73">
        <v>0.0703125</v>
      </c>
      <c r="DQ45" s="73">
        <v>0.97265625</v>
      </c>
      <c r="DR45" s="73">
        <v>0.84765625</v>
      </c>
      <c r="DS45" s="73">
        <v>0.78515625</v>
      </c>
      <c r="DT45" s="73">
        <v>0.9921875</v>
      </c>
      <c r="DU45" s="73">
        <v>0.0</v>
      </c>
      <c r="DV45" s="73">
        <v>0.0</v>
      </c>
      <c r="DW45" s="73">
        <v>0.0</v>
      </c>
      <c r="DX45" s="73">
        <v>0.0</v>
      </c>
      <c r="DY45" s="73">
        <v>0.0</v>
      </c>
      <c r="DZ45" s="73">
        <v>0.0</v>
      </c>
      <c r="EA45" s="73">
        <v>0.0</v>
      </c>
      <c r="EB45" s="73">
        <v>0.13671875</v>
      </c>
      <c r="EC45" s="73">
        <v>0.9921875</v>
      </c>
      <c r="ED45" s="73">
        <v>0.37890625</v>
      </c>
      <c r="EE45" s="73">
        <v>0.60546875</v>
      </c>
      <c r="EF45" s="73">
        <v>0.87890625</v>
      </c>
      <c r="EG45" s="73">
        <v>0.9921875</v>
      </c>
      <c r="EH45" s="73">
        <v>0.4765625</v>
      </c>
      <c r="EI45" s="73">
        <v>0.0</v>
      </c>
      <c r="EJ45" s="73">
        <v>0.0</v>
      </c>
      <c r="EK45" s="73">
        <v>0.0</v>
      </c>
      <c r="EL45" s="73">
        <v>0.0</v>
      </c>
      <c r="EM45" s="73">
        <v>0.0</v>
      </c>
      <c r="EN45" s="73">
        <v>0.0</v>
      </c>
      <c r="EO45" s="73">
        <v>0.0</v>
      </c>
      <c r="EP45" s="73">
        <v>0.0</v>
      </c>
      <c r="EQ45" s="73">
        <v>0.953125</v>
      </c>
      <c r="ER45" s="73">
        <v>0.9921875</v>
      </c>
      <c r="ES45" s="73">
        <v>0.9921875</v>
      </c>
      <c r="ET45" s="73">
        <v>0.9921875</v>
      </c>
      <c r="EU45" s="73">
        <v>0.44921875</v>
      </c>
      <c r="EV45" s="73">
        <v>0.0</v>
      </c>
      <c r="EW45" s="73">
        <v>0.0</v>
      </c>
      <c r="EX45" s="73">
        <v>0.0</v>
      </c>
      <c r="EY45" s="73">
        <v>0.0</v>
      </c>
      <c r="EZ45" s="73">
        <v>0.0</v>
      </c>
      <c r="FA45" s="73">
        <v>0.0</v>
      </c>
      <c r="FB45" s="73">
        <v>0.0</v>
      </c>
      <c r="FC45" s="73">
        <v>0.0</v>
      </c>
      <c r="FD45" s="73">
        <v>0.0</v>
      </c>
      <c r="FE45" s="73">
        <v>0.0</v>
      </c>
      <c r="FF45" s="73">
        <v>0.0</v>
      </c>
      <c r="FG45" s="73">
        <v>0.0</v>
      </c>
      <c r="FH45" s="73">
        <v>0.0</v>
      </c>
      <c r="FI45" s="73">
        <v>0.0</v>
      </c>
      <c r="FJ45" s="73">
        <v>0.0</v>
      </c>
      <c r="FK45" s="73">
        <v>0.0</v>
      </c>
      <c r="FL45" s="73">
        <v>0.0</v>
      </c>
      <c r="FM45" s="73">
        <v>0.0</v>
      </c>
      <c r="FN45" s="73">
        <v>0.0</v>
      </c>
      <c r="FO45" s="73">
        <v>0.0</v>
      </c>
      <c r="FP45" s="73">
        <v>0.0</v>
      </c>
      <c r="FQ45" s="73">
        <v>0.0</v>
      </c>
      <c r="FR45" s="73">
        <v>0.0</v>
      </c>
      <c r="FS45" s="73">
        <v>0.0</v>
      </c>
      <c r="FT45" s="73">
        <v>0.0</v>
      </c>
      <c r="FU45" s="73">
        <v>0.0</v>
      </c>
      <c r="FV45" s="73">
        <v>0.0</v>
      </c>
      <c r="FW45" s="73">
        <v>0.0</v>
      </c>
      <c r="FX45" s="73">
        <v>0.0</v>
      </c>
      <c r="FY45" s="73">
        <v>0.0</v>
      </c>
      <c r="FZ45" s="73">
        <v>0.0</v>
      </c>
      <c r="GA45" s="73">
        <v>0.0</v>
      </c>
      <c r="GB45" s="73">
        <v>0.0</v>
      </c>
      <c r="GC45" s="73">
        <v>0.0</v>
      </c>
      <c r="GD45" s="73">
        <v>0.0</v>
      </c>
      <c r="GE45" s="73">
        <v>0.0</v>
      </c>
      <c r="GF45" s="73">
        <v>0.0</v>
      </c>
      <c r="GG45" s="73">
        <v>0.0</v>
      </c>
      <c r="GH45" s="73">
        <v>0.0</v>
      </c>
      <c r="GI45" s="73">
        <v>0.0</v>
      </c>
      <c r="GJ45" s="73">
        <v>0.0</v>
      </c>
      <c r="GK45" s="73">
        <v>0.0</v>
      </c>
      <c r="GL45" s="73">
        <v>0.0</v>
      </c>
      <c r="GM45" s="73">
        <v>0.0</v>
      </c>
      <c r="GN45" s="73">
        <v>0.0</v>
      </c>
      <c r="GO45" s="73">
        <v>0.0</v>
      </c>
    </row>
    <row r="46">
      <c r="A46" s="73">
        <v>9.0</v>
      </c>
      <c r="B46" s="74">
        <v>0.0</v>
      </c>
      <c r="C46" s="73">
        <v>0.0</v>
      </c>
      <c r="D46" s="73">
        <v>0.0</v>
      </c>
      <c r="E46" s="73">
        <v>0.0</v>
      </c>
      <c r="F46" s="73">
        <v>0.0</v>
      </c>
      <c r="G46" s="73">
        <v>0.0</v>
      </c>
      <c r="H46" s="73">
        <v>0.0</v>
      </c>
      <c r="I46" s="73">
        <v>0.0</v>
      </c>
      <c r="J46" s="73">
        <v>0.0</v>
      </c>
      <c r="K46" s="73">
        <v>0.0</v>
      </c>
      <c r="L46" s="73">
        <v>0.0</v>
      </c>
      <c r="M46" s="73">
        <v>0.0</v>
      </c>
      <c r="N46" s="73">
        <v>0.0</v>
      </c>
      <c r="O46" s="73">
        <v>0.0</v>
      </c>
      <c r="P46" s="73">
        <v>0.0</v>
      </c>
      <c r="Q46" s="73">
        <v>0.0</v>
      </c>
      <c r="R46" s="73">
        <v>0.0</v>
      </c>
      <c r="S46" s="73">
        <v>0.0</v>
      </c>
      <c r="T46" s="73">
        <v>0.0</v>
      </c>
      <c r="U46" s="73">
        <v>0.0</v>
      </c>
      <c r="V46" s="73">
        <v>0.0</v>
      </c>
      <c r="W46" s="73">
        <v>0.0</v>
      </c>
      <c r="X46" s="73">
        <v>0.0</v>
      </c>
      <c r="Y46" s="73">
        <v>0.0</v>
      </c>
      <c r="Z46" s="73">
        <v>0.0</v>
      </c>
      <c r="AA46" s="73">
        <v>0.0</v>
      </c>
      <c r="AB46" s="73">
        <v>0.0</v>
      </c>
      <c r="AC46" s="73">
        <v>0.0</v>
      </c>
      <c r="AD46" s="73">
        <v>0.0</v>
      </c>
      <c r="AE46" s="73">
        <v>0.0</v>
      </c>
      <c r="AF46" s="73">
        <v>0.0</v>
      </c>
      <c r="AG46" s="73">
        <v>0.0</v>
      </c>
      <c r="AH46" s="73">
        <v>0.0</v>
      </c>
      <c r="AI46" s="73">
        <v>0.0</v>
      </c>
      <c r="AJ46" s="73">
        <v>0.0</v>
      </c>
      <c r="AK46" s="73">
        <v>0.0</v>
      </c>
      <c r="AL46" s="73">
        <v>0.0</v>
      </c>
      <c r="AM46" s="73">
        <v>0.0</v>
      </c>
      <c r="AN46" s="73">
        <v>0.0</v>
      </c>
      <c r="AO46" s="73">
        <v>0.0</v>
      </c>
      <c r="AP46" s="73">
        <v>0.0</v>
      </c>
      <c r="AQ46" s="73">
        <v>0.0</v>
      </c>
      <c r="AR46" s="73">
        <v>0.0</v>
      </c>
      <c r="AS46" s="73">
        <v>0.0</v>
      </c>
      <c r="AT46" s="73">
        <v>0.0</v>
      </c>
      <c r="AU46" s="73">
        <v>0.0</v>
      </c>
      <c r="AV46" s="73">
        <v>0.0</v>
      </c>
      <c r="AW46" s="73">
        <v>0.0</v>
      </c>
      <c r="AX46" s="73">
        <v>0.0</v>
      </c>
      <c r="AY46" s="73">
        <v>0.40234375</v>
      </c>
      <c r="AZ46" s="73">
        <v>0.9921875</v>
      </c>
      <c r="BA46" s="73">
        <v>0.99609375</v>
      </c>
      <c r="BB46" s="73">
        <v>0.28515625</v>
      </c>
      <c r="BC46" s="73">
        <v>0.0</v>
      </c>
      <c r="BD46" s="73">
        <v>0.0</v>
      </c>
      <c r="BE46" s="73">
        <v>0.0</v>
      </c>
      <c r="BF46" s="73">
        <v>0.0</v>
      </c>
      <c r="BG46" s="73">
        <v>0.0</v>
      </c>
      <c r="BH46" s="73">
        <v>0.0</v>
      </c>
      <c r="BI46" s="73">
        <v>0.0</v>
      </c>
      <c r="BJ46" s="73">
        <v>0.0</v>
      </c>
      <c r="BK46" s="73">
        <v>0.35546875</v>
      </c>
      <c r="BL46" s="73">
        <v>0.98828125</v>
      </c>
      <c r="BM46" s="73">
        <v>0.98828125</v>
      </c>
      <c r="BN46" s="73">
        <v>0.98828125</v>
      </c>
      <c r="BO46" s="73">
        <v>0.98828125</v>
      </c>
      <c r="BP46" s="73">
        <v>0.98828125</v>
      </c>
      <c r="BQ46" s="73">
        <v>0.0</v>
      </c>
      <c r="BR46" s="73">
        <v>0.0</v>
      </c>
      <c r="BS46" s="73">
        <v>0.0</v>
      </c>
      <c r="BT46" s="73">
        <v>0.0</v>
      </c>
      <c r="BU46" s="73">
        <v>0.0</v>
      </c>
      <c r="BV46" s="73">
        <v>0.0</v>
      </c>
      <c r="BW46" s="73">
        <v>0.0</v>
      </c>
      <c r="BX46" s="73">
        <v>0.0</v>
      </c>
      <c r="BY46" s="73">
        <v>0.78125</v>
      </c>
      <c r="BZ46" s="73">
        <v>0.98828125</v>
      </c>
      <c r="CA46" s="73">
        <v>0.296875</v>
      </c>
      <c r="CB46" s="73">
        <v>0.7578125</v>
      </c>
      <c r="CC46" s="73">
        <v>0.98828125</v>
      </c>
      <c r="CD46" s="73">
        <v>0.98046875</v>
      </c>
      <c r="CE46" s="73">
        <v>0.0</v>
      </c>
      <c r="CF46" s="73">
        <v>0.0</v>
      </c>
      <c r="CG46" s="73">
        <v>0.0</v>
      </c>
      <c r="CH46" s="73">
        <v>0.0</v>
      </c>
      <c r="CI46" s="73">
        <v>0.0</v>
      </c>
      <c r="CJ46" s="73">
        <v>0.0</v>
      </c>
      <c r="CK46" s="73">
        <v>0.0</v>
      </c>
      <c r="CL46" s="73">
        <v>0.0</v>
      </c>
      <c r="CM46" s="73">
        <v>0.69140625</v>
      </c>
      <c r="CN46" s="73">
        <v>0.98828125</v>
      </c>
      <c r="CO46" s="73">
        <v>0.98828125</v>
      </c>
      <c r="CP46" s="73">
        <v>0.98828125</v>
      </c>
      <c r="CQ46" s="73">
        <v>0.98828125</v>
      </c>
      <c r="CR46" s="73">
        <v>0.0390625</v>
      </c>
      <c r="CS46" s="73">
        <v>0.0</v>
      </c>
      <c r="CT46" s="73">
        <v>0.0</v>
      </c>
      <c r="CU46" s="73">
        <v>0.0</v>
      </c>
      <c r="CV46" s="73">
        <v>0.0</v>
      </c>
      <c r="CW46" s="73">
        <v>0.0</v>
      </c>
      <c r="CX46" s="73">
        <v>0.0</v>
      </c>
      <c r="CY46" s="73">
        <v>0.0</v>
      </c>
      <c r="CZ46" s="73">
        <v>0.0</v>
      </c>
      <c r="DA46" s="73">
        <v>0.0</v>
      </c>
      <c r="DB46" s="73">
        <v>0.0546875</v>
      </c>
      <c r="DC46" s="73">
        <v>0.84375</v>
      </c>
      <c r="DD46" s="73">
        <v>0.98828125</v>
      </c>
      <c r="DE46" s="73">
        <v>0.62109375</v>
      </c>
      <c r="DF46" s="73">
        <v>0.0</v>
      </c>
      <c r="DG46" s="73">
        <v>0.0</v>
      </c>
      <c r="DH46" s="73">
        <v>0.0</v>
      </c>
      <c r="DI46" s="73">
        <v>0.0</v>
      </c>
      <c r="DJ46" s="73">
        <v>0.0</v>
      </c>
      <c r="DK46" s="73">
        <v>0.0</v>
      </c>
      <c r="DL46" s="73">
        <v>0.0</v>
      </c>
      <c r="DM46" s="73">
        <v>0.0</v>
      </c>
      <c r="DN46" s="73">
        <v>0.0</v>
      </c>
      <c r="DO46" s="73">
        <v>0.0</v>
      </c>
      <c r="DP46" s="73">
        <v>0.3671875</v>
      </c>
      <c r="DQ46" s="73">
        <v>0.98828125</v>
      </c>
      <c r="DR46" s="73">
        <v>0.96875</v>
      </c>
      <c r="DS46" s="73">
        <v>0.0</v>
      </c>
      <c r="DT46" s="73">
        <v>0.0</v>
      </c>
      <c r="DU46" s="73">
        <v>0.0</v>
      </c>
      <c r="DV46" s="73">
        <v>0.0</v>
      </c>
      <c r="DW46" s="73">
        <v>0.0</v>
      </c>
      <c r="DX46" s="73">
        <v>0.0</v>
      </c>
      <c r="DY46" s="73">
        <v>0.0</v>
      </c>
      <c r="DZ46" s="73">
        <v>0.0</v>
      </c>
      <c r="EA46" s="73">
        <v>0.0</v>
      </c>
      <c r="EB46" s="73">
        <v>0.0</v>
      </c>
      <c r="EC46" s="73">
        <v>0.09765625</v>
      </c>
      <c r="ED46" s="73">
        <v>0.98828125</v>
      </c>
      <c r="EE46" s="73">
        <v>0.984375</v>
      </c>
      <c r="EF46" s="73">
        <v>0.0</v>
      </c>
      <c r="EG46" s="73">
        <v>0.0</v>
      </c>
      <c r="EH46" s="73">
        <v>0.0</v>
      </c>
      <c r="EI46" s="73">
        <v>0.0</v>
      </c>
      <c r="EJ46" s="73">
        <v>0.0</v>
      </c>
      <c r="EK46" s="73">
        <v>0.0</v>
      </c>
      <c r="EL46" s="73">
        <v>0.0</v>
      </c>
      <c r="EM46" s="73">
        <v>0.0</v>
      </c>
      <c r="EN46" s="73">
        <v>0.0</v>
      </c>
      <c r="EO46" s="73">
        <v>0.0</v>
      </c>
      <c r="EP46" s="73">
        <v>0.01171875</v>
      </c>
      <c r="EQ46" s="73">
        <v>0.984375</v>
      </c>
      <c r="ER46" s="73">
        <v>0.98828125</v>
      </c>
      <c r="ES46" s="73">
        <v>0.1953125</v>
      </c>
      <c r="ET46" s="73">
        <v>0.0</v>
      </c>
      <c r="EU46" s="73">
        <v>0.0</v>
      </c>
      <c r="EV46" s="73">
        <v>0.0</v>
      </c>
      <c r="EW46" s="73">
        <v>0.0</v>
      </c>
      <c r="EX46" s="73">
        <v>0.0</v>
      </c>
      <c r="EY46" s="73">
        <v>0.0</v>
      </c>
      <c r="EZ46" s="73">
        <v>0.0</v>
      </c>
      <c r="FA46" s="73">
        <v>0.0</v>
      </c>
      <c r="FB46" s="73">
        <v>0.0</v>
      </c>
      <c r="FC46" s="73">
        <v>0.0</v>
      </c>
      <c r="FD46" s="73">
        <v>0.91796875</v>
      </c>
      <c r="FE46" s="73">
        <v>0.98828125</v>
      </c>
      <c r="FF46" s="73">
        <v>0.42578125</v>
      </c>
      <c r="FG46" s="73">
        <v>0.0</v>
      </c>
      <c r="FH46" s="73">
        <v>0.0</v>
      </c>
      <c r="FI46" s="73">
        <v>0.0</v>
      </c>
      <c r="FJ46" s="73">
        <v>0.0</v>
      </c>
      <c r="FK46" s="73">
        <v>0.0</v>
      </c>
      <c r="FL46" s="73">
        <v>0.0</v>
      </c>
      <c r="FM46" s="73">
        <v>0.0</v>
      </c>
      <c r="FN46" s="73">
        <v>0.0</v>
      </c>
      <c r="FO46" s="73">
        <v>0.0</v>
      </c>
      <c r="FP46" s="73">
        <v>0.0</v>
      </c>
      <c r="FQ46" s="73">
        <v>0.8515625</v>
      </c>
      <c r="FR46" s="73">
        <v>0.98828125</v>
      </c>
      <c r="FS46" s="73">
        <v>0.7421875</v>
      </c>
      <c r="FT46" s="73">
        <v>0.0</v>
      </c>
      <c r="FU46" s="73">
        <v>0.0</v>
      </c>
      <c r="FV46" s="73">
        <v>0.0</v>
      </c>
      <c r="FW46" s="73">
        <v>0.0</v>
      </c>
      <c r="FX46" s="73">
        <v>0.0</v>
      </c>
      <c r="FY46" s="73">
        <v>0.0</v>
      </c>
      <c r="FZ46" s="73">
        <v>0.0</v>
      </c>
      <c r="GA46" s="73">
        <v>0.0</v>
      </c>
      <c r="GB46" s="73">
        <v>0.0</v>
      </c>
      <c r="GC46" s="73">
        <v>0.0</v>
      </c>
      <c r="GD46" s="73">
        <v>0.015625</v>
      </c>
      <c r="GE46" s="73">
        <v>0.65234375</v>
      </c>
      <c r="GF46" s="73">
        <v>0.2734375</v>
      </c>
      <c r="GG46" s="73">
        <v>0.0</v>
      </c>
      <c r="GH46" s="73">
        <v>0.0</v>
      </c>
      <c r="GI46" s="73">
        <v>0.0</v>
      </c>
      <c r="GJ46" s="73">
        <v>0.0</v>
      </c>
      <c r="GK46" s="73">
        <v>0.0</v>
      </c>
      <c r="GL46" s="73">
        <v>0.0</v>
      </c>
      <c r="GM46" s="73">
        <v>0.0</v>
      </c>
      <c r="GN46" s="73">
        <v>0.0</v>
      </c>
      <c r="GO46" s="73">
        <v>0.0</v>
      </c>
    </row>
    <row r="47">
      <c r="A47" s="73">
        <v>0.0</v>
      </c>
      <c r="B47" s="74">
        <v>0.0</v>
      </c>
      <c r="C47" s="73">
        <v>0.0</v>
      </c>
      <c r="D47" s="73">
        <v>0.0</v>
      </c>
      <c r="E47" s="73">
        <v>0.0</v>
      </c>
      <c r="F47" s="73">
        <v>0.0</v>
      </c>
      <c r="G47" s="73">
        <v>0.0</v>
      </c>
      <c r="H47" s="73">
        <v>0.0</v>
      </c>
      <c r="I47" s="73">
        <v>0.0</v>
      </c>
      <c r="J47" s="73">
        <v>0.0</v>
      </c>
      <c r="K47" s="73">
        <v>0.0</v>
      </c>
      <c r="L47" s="73">
        <v>0.0</v>
      </c>
      <c r="M47" s="73">
        <v>0.0</v>
      </c>
      <c r="N47" s="73">
        <v>0.0</v>
      </c>
      <c r="O47" s="73">
        <v>0.0</v>
      </c>
      <c r="P47" s="73">
        <v>0.0</v>
      </c>
      <c r="Q47" s="73">
        <v>0.0</v>
      </c>
      <c r="R47" s="73">
        <v>0.0</v>
      </c>
      <c r="S47" s="73">
        <v>0.0</v>
      </c>
      <c r="T47" s="73">
        <v>0.0</v>
      </c>
      <c r="U47" s="73">
        <v>0.0</v>
      </c>
      <c r="V47" s="73">
        <v>0.0</v>
      </c>
      <c r="W47" s="73">
        <v>0.0</v>
      </c>
      <c r="X47" s="73">
        <v>0.0</v>
      </c>
      <c r="Y47" s="73">
        <v>0.0</v>
      </c>
      <c r="Z47" s="73">
        <v>0.0</v>
      </c>
      <c r="AA47" s="73">
        <v>0.0</v>
      </c>
      <c r="AB47" s="73">
        <v>0.0</v>
      </c>
      <c r="AC47" s="73">
        <v>0.0</v>
      </c>
      <c r="AD47" s="73">
        <v>0.0</v>
      </c>
      <c r="AE47" s="73">
        <v>0.0</v>
      </c>
      <c r="AF47" s="73">
        <v>0.0</v>
      </c>
      <c r="AG47" s="73">
        <v>0.0</v>
      </c>
      <c r="AH47" s="73">
        <v>0.0</v>
      </c>
      <c r="AI47" s="73">
        <v>0.0</v>
      </c>
      <c r="AJ47" s="73">
        <v>0.0</v>
      </c>
      <c r="AK47" s="73">
        <v>0.99609375</v>
      </c>
      <c r="AL47" s="73">
        <v>0.98828125</v>
      </c>
      <c r="AM47" s="73">
        <v>0.98828125</v>
      </c>
      <c r="AN47" s="73">
        <v>0.0</v>
      </c>
      <c r="AO47" s="73">
        <v>0.0</v>
      </c>
      <c r="AP47" s="73">
        <v>0.0</v>
      </c>
      <c r="AQ47" s="73">
        <v>0.0</v>
      </c>
      <c r="AR47" s="73">
        <v>0.0</v>
      </c>
      <c r="AS47" s="73">
        <v>0.0</v>
      </c>
      <c r="AT47" s="73">
        <v>0.0</v>
      </c>
      <c r="AU47" s="73">
        <v>0.0</v>
      </c>
      <c r="AV47" s="73">
        <v>0.0</v>
      </c>
      <c r="AW47" s="73">
        <v>0.0</v>
      </c>
      <c r="AX47" s="73">
        <v>0.84765625</v>
      </c>
      <c r="AY47" s="73">
        <v>0.98828125</v>
      </c>
      <c r="AZ47" s="73">
        <v>0.98046875</v>
      </c>
      <c r="BA47" s="73">
        <v>0.98046875</v>
      </c>
      <c r="BB47" s="73">
        <v>0.98828125</v>
      </c>
      <c r="BC47" s="73">
        <v>0.0</v>
      </c>
      <c r="BD47" s="73">
        <v>0.0</v>
      </c>
      <c r="BE47" s="73">
        <v>0.0</v>
      </c>
      <c r="BF47" s="73">
        <v>0.0</v>
      </c>
      <c r="BG47" s="73">
        <v>0.0</v>
      </c>
      <c r="BH47" s="73">
        <v>0.0</v>
      </c>
      <c r="BI47" s="73">
        <v>0.0</v>
      </c>
      <c r="BJ47" s="73">
        <v>0.0</v>
      </c>
      <c r="BK47" s="73">
        <v>0.0</v>
      </c>
      <c r="BL47" s="73">
        <v>0.98046875</v>
      </c>
      <c r="BM47" s="73">
        <v>0.98828125</v>
      </c>
      <c r="BN47" s="73">
        <v>0.98046875</v>
      </c>
      <c r="BO47" s="73">
        <v>0.98046875</v>
      </c>
      <c r="BP47" s="73">
        <v>0.98828125</v>
      </c>
      <c r="BQ47" s="73">
        <v>0.0</v>
      </c>
      <c r="BR47" s="73">
        <v>0.0</v>
      </c>
      <c r="BS47" s="73">
        <v>0.0</v>
      </c>
      <c r="BT47" s="73">
        <v>0.0</v>
      </c>
      <c r="BU47" s="73">
        <v>0.0</v>
      </c>
      <c r="BV47" s="73">
        <v>0.0</v>
      </c>
      <c r="BW47" s="73">
        <v>0.0</v>
      </c>
      <c r="BX47" s="73">
        <v>0.0</v>
      </c>
      <c r="BY47" s="73">
        <v>0.98828125</v>
      </c>
      <c r="BZ47" s="73">
        <v>0.98828125</v>
      </c>
      <c r="CA47" s="73">
        <v>0.98828125</v>
      </c>
      <c r="CB47" s="73">
        <v>0.0</v>
      </c>
      <c r="CC47" s="73">
        <v>0.98828125</v>
      </c>
      <c r="CD47" s="73">
        <v>0.99609375</v>
      </c>
      <c r="CE47" s="73">
        <v>0.0</v>
      </c>
      <c r="CF47" s="73">
        <v>0.0</v>
      </c>
      <c r="CG47" s="73">
        <v>0.0</v>
      </c>
      <c r="CH47" s="73">
        <v>0.0</v>
      </c>
      <c r="CI47" s="73">
        <v>0.0</v>
      </c>
      <c r="CJ47" s="73">
        <v>0.0</v>
      </c>
      <c r="CK47" s="73">
        <v>0.0</v>
      </c>
      <c r="CL47" s="73">
        <v>0.0</v>
      </c>
      <c r="CM47" s="73">
        <v>0.98046875</v>
      </c>
      <c r="CN47" s="73">
        <v>0.98046875</v>
      </c>
      <c r="CO47" s="73">
        <v>0.87890625</v>
      </c>
      <c r="CP47" s="73">
        <v>0.44921875</v>
      </c>
      <c r="CQ47" s="73">
        <v>0.98046875</v>
      </c>
      <c r="CR47" s="73">
        <v>0.98828125</v>
      </c>
      <c r="CS47" s="73">
        <v>0.0</v>
      </c>
      <c r="CT47" s="73">
        <v>0.0</v>
      </c>
      <c r="CU47" s="73">
        <v>0.0</v>
      </c>
      <c r="CV47" s="73">
        <v>0.0</v>
      </c>
      <c r="CW47" s="73">
        <v>0.0</v>
      </c>
      <c r="CX47" s="73">
        <v>0.0</v>
      </c>
      <c r="CY47" s="73">
        <v>0.0</v>
      </c>
      <c r="CZ47" s="73">
        <v>0.7109375</v>
      </c>
      <c r="DA47" s="73">
        <v>0.99609375</v>
      </c>
      <c r="DB47" s="73">
        <v>0.98046875</v>
      </c>
      <c r="DC47" s="73">
        <v>0.078125</v>
      </c>
      <c r="DD47" s="73">
        <v>0.8515625</v>
      </c>
      <c r="DE47" s="73">
        <v>0.98828125</v>
      </c>
      <c r="DF47" s="73">
        <v>0.98828125</v>
      </c>
      <c r="DG47" s="73">
        <v>0.0</v>
      </c>
      <c r="DH47" s="73">
        <v>0.0</v>
      </c>
      <c r="DI47" s="73">
        <v>0.0</v>
      </c>
      <c r="DJ47" s="73">
        <v>0.0</v>
      </c>
      <c r="DK47" s="73">
        <v>0.0</v>
      </c>
      <c r="DL47" s="73">
        <v>0.0</v>
      </c>
      <c r="DM47" s="73">
        <v>0.0</v>
      </c>
      <c r="DN47" s="73">
        <v>0.98046875</v>
      </c>
      <c r="DO47" s="73">
        <v>0.98828125</v>
      </c>
      <c r="DP47" s="73">
        <v>0.83984375</v>
      </c>
      <c r="DQ47" s="73">
        <v>0.04296875</v>
      </c>
      <c r="DR47" s="73">
        <v>0.98046875</v>
      </c>
      <c r="DS47" s="73">
        <v>0.98046875</v>
      </c>
      <c r="DT47" s="73">
        <v>0.30078125</v>
      </c>
      <c r="DU47" s="73">
        <v>0.0</v>
      </c>
      <c r="DV47" s="73">
        <v>0.0</v>
      </c>
      <c r="DW47" s="73">
        <v>0.0</v>
      </c>
      <c r="DX47" s="73">
        <v>0.0</v>
      </c>
      <c r="DY47" s="73">
        <v>0.0</v>
      </c>
      <c r="DZ47" s="73">
        <v>0.0</v>
      </c>
      <c r="EA47" s="73">
        <v>0.0</v>
      </c>
      <c r="EB47" s="73">
        <v>0.98046875</v>
      </c>
      <c r="EC47" s="73">
        <v>0.98828125</v>
      </c>
      <c r="ED47" s="73">
        <v>0.53515625</v>
      </c>
      <c r="EE47" s="73">
        <v>0.98828125</v>
      </c>
      <c r="EF47" s="73">
        <v>0.98046875</v>
      </c>
      <c r="EG47" s="73">
        <v>0.98046875</v>
      </c>
      <c r="EH47" s="73">
        <v>0.0</v>
      </c>
      <c r="EI47" s="73">
        <v>0.0</v>
      </c>
      <c r="EJ47" s="73">
        <v>0.0</v>
      </c>
      <c r="EK47" s="73">
        <v>0.0</v>
      </c>
      <c r="EL47" s="73">
        <v>0.0</v>
      </c>
      <c r="EM47" s="73">
        <v>0.0</v>
      </c>
      <c r="EN47" s="73">
        <v>0.0</v>
      </c>
      <c r="EO47" s="73">
        <v>0.0</v>
      </c>
      <c r="EP47" s="73">
        <v>0.98828125</v>
      </c>
      <c r="EQ47" s="73">
        <v>0.99609375</v>
      </c>
      <c r="ER47" s="73">
        <v>0.98046875</v>
      </c>
      <c r="ES47" s="73">
        <v>0.99609375</v>
      </c>
      <c r="ET47" s="73">
        <v>0.98828125</v>
      </c>
      <c r="EU47" s="73">
        <v>0.0</v>
      </c>
      <c r="EV47" s="73">
        <v>0.0</v>
      </c>
      <c r="EW47" s="73">
        <v>0.0</v>
      </c>
      <c r="EX47" s="73">
        <v>0.0</v>
      </c>
      <c r="EY47" s="73">
        <v>0.0</v>
      </c>
      <c r="EZ47" s="73">
        <v>0.0</v>
      </c>
      <c r="FA47" s="73">
        <v>0.0</v>
      </c>
      <c r="FB47" s="73">
        <v>0.0</v>
      </c>
      <c r="FC47" s="73">
        <v>0.0</v>
      </c>
      <c r="FD47" s="73">
        <v>0.94140625</v>
      </c>
      <c r="FE47" s="73">
        <v>0.98828125</v>
      </c>
      <c r="FF47" s="73">
        <v>0.98046875</v>
      </c>
      <c r="FG47" s="73">
        <v>0.98046875</v>
      </c>
      <c r="FH47" s="73">
        <v>0.4375</v>
      </c>
      <c r="FI47" s="73">
        <v>0.0</v>
      </c>
      <c r="FJ47" s="73">
        <v>0.0</v>
      </c>
      <c r="FK47" s="73">
        <v>0.0</v>
      </c>
      <c r="FL47" s="73">
        <v>0.0</v>
      </c>
      <c r="FM47" s="73">
        <v>0.0</v>
      </c>
      <c r="FN47" s="73">
        <v>0.0</v>
      </c>
      <c r="FO47" s="73">
        <v>0.0</v>
      </c>
      <c r="FP47" s="73">
        <v>0.0</v>
      </c>
      <c r="FQ47" s="73">
        <v>0.0</v>
      </c>
      <c r="FR47" s="73">
        <v>0.0</v>
      </c>
      <c r="FS47" s="73">
        <v>0.98046875</v>
      </c>
      <c r="FT47" s="73">
        <v>0.87890625</v>
      </c>
      <c r="FU47" s="73">
        <v>0.27734375</v>
      </c>
      <c r="FV47" s="73">
        <v>0.0</v>
      </c>
      <c r="FW47" s="73">
        <v>0.0</v>
      </c>
      <c r="FX47" s="73">
        <v>0.0</v>
      </c>
      <c r="FY47" s="73">
        <v>0.0</v>
      </c>
      <c r="FZ47" s="73">
        <v>0.0</v>
      </c>
      <c r="GA47" s="73">
        <v>0.0</v>
      </c>
      <c r="GB47" s="73">
        <v>0.0</v>
      </c>
      <c r="GC47" s="73">
        <v>0.0</v>
      </c>
      <c r="GD47" s="73">
        <v>0.0</v>
      </c>
      <c r="GE47" s="73">
        <v>0.0</v>
      </c>
      <c r="GF47" s="73">
        <v>0.0</v>
      </c>
      <c r="GG47" s="73">
        <v>0.0</v>
      </c>
      <c r="GH47" s="73">
        <v>0.0</v>
      </c>
      <c r="GI47" s="73">
        <v>0.0</v>
      </c>
      <c r="GJ47" s="73">
        <v>0.0</v>
      </c>
      <c r="GK47" s="73">
        <v>0.0</v>
      </c>
      <c r="GL47" s="73">
        <v>0.0</v>
      </c>
      <c r="GM47" s="73">
        <v>0.0</v>
      </c>
      <c r="GN47" s="73">
        <v>0.0</v>
      </c>
      <c r="GO47" s="73">
        <v>0.0</v>
      </c>
    </row>
    <row r="48">
      <c r="A48" s="73">
        <v>5.0</v>
      </c>
      <c r="B48" s="74">
        <v>0.0</v>
      </c>
      <c r="C48" s="73">
        <v>0.0</v>
      </c>
      <c r="D48" s="73">
        <v>0.0</v>
      </c>
      <c r="E48" s="73">
        <v>0.0</v>
      </c>
      <c r="F48" s="73">
        <v>0.0</v>
      </c>
      <c r="G48" s="73">
        <v>0.0</v>
      </c>
      <c r="H48" s="73">
        <v>0.0</v>
      </c>
      <c r="I48" s="73">
        <v>0.0</v>
      </c>
      <c r="J48" s="73">
        <v>0.0</v>
      </c>
      <c r="K48" s="73">
        <v>0.0</v>
      </c>
      <c r="L48" s="73">
        <v>0.0</v>
      </c>
      <c r="M48" s="73">
        <v>0.0</v>
      </c>
      <c r="N48" s="73">
        <v>0.0</v>
      </c>
      <c r="O48" s="73">
        <v>0.0</v>
      </c>
      <c r="P48" s="73">
        <v>0.0</v>
      </c>
      <c r="Q48" s="73">
        <v>0.0</v>
      </c>
      <c r="R48" s="73">
        <v>0.0</v>
      </c>
      <c r="S48" s="73">
        <v>0.0</v>
      </c>
      <c r="T48" s="73">
        <v>0.0</v>
      </c>
      <c r="U48" s="73">
        <v>0.0</v>
      </c>
      <c r="V48" s="73">
        <v>0.0</v>
      </c>
      <c r="W48" s="73">
        <v>0.0</v>
      </c>
      <c r="X48" s="73">
        <v>0.0</v>
      </c>
      <c r="Y48" s="73">
        <v>0.0</v>
      </c>
      <c r="Z48" s="73">
        <v>0.0</v>
      </c>
      <c r="AA48" s="73">
        <v>0.0</v>
      </c>
      <c r="AB48" s="73">
        <v>0.0</v>
      </c>
      <c r="AC48" s="73">
        <v>0.0</v>
      </c>
      <c r="AD48" s="73">
        <v>0.0</v>
      </c>
      <c r="AE48" s="73">
        <v>0.0</v>
      </c>
      <c r="AF48" s="73">
        <v>0.0</v>
      </c>
      <c r="AG48" s="73">
        <v>0.0</v>
      </c>
      <c r="AH48" s="73">
        <v>0.0</v>
      </c>
      <c r="AI48" s="73">
        <v>0.0</v>
      </c>
      <c r="AJ48" s="73">
        <v>0.0</v>
      </c>
      <c r="AK48" s="73">
        <v>0.0</v>
      </c>
      <c r="AL48" s="73">
        <v>0.0</v>
      </c>
      <c r="AM48" s="73">
        <v>0.0</v>
      </c>
      <c r="AN48" s="73">
        <v>0.0</v>
      </c>
      <c r="AO48" s="73">
        <v>0.0</v>
      </c>
      <c r="AP48" s="73">
        <v>0.0</v>
      </c>
      <c r="AQ48" s="73">
        <v>0.0</v>
      </c>
      <c r="AR48" s="73">
        <v>0.0</v>
      </c>
      <c r="AS48" s="73">
        <v>0.0</v>
      </c>
      <c r="AT48" s="73">
        <v>0.0</v>
      </c>
      <c r="AU48" s="73">
        <v>0.0</v>
      </c>
      <c r="AV48" s="73">
        <v>0.0</v>
      </c>
      <c r="AW48" s="73">
        <v>0.0</v>
      </c>
      <c r="AX48" s="73">
        <v>0.0</v>
      </c>
      <c r="AY48" s="73">
        <v>0.0</v>
      </c>
      <c r="AZ48" s="73">
        <v>0.3359375</v>
      </c>
      <c r="BA48" s="73">
        <v>0.7734375</v>
      </c>
      <c r="BB48" s="73">
        <v>0.99609375</v>
      </c>
      <c r="BC48" s="73">
        <v>0.99609375</v>
      </c>
      <c r="BD48" s="73">
        <v>0.7734375</v>
      </c>
      <c r="BE48" s="73">
        <v>0.0</v>
      </c>
      <c r="BF48" s="73">
        <v>0.0</v>
      </c>
      <c r="BG48" s="73">
        <v>0.0</v>
      </c>
      <c r="BH48" s="73">
        <v>0.0</v>
      </c>
      <c r="BI48" s="73">
        <v>0.0</v>
      </c>
      <c r="BJ48" s="73">
        <v>0.0</v>
      </c>
      <c r="BK48" s="73">
        <v>0.0</v>
      </c>
      <c r="BL48" s="73">
        <v>0.0</v>
      </c>
      <c r="BM48" s="73">
        <v>0.99609375</v>
      </c>
      <c r="BN48" s="73">
        <v>0.99609375</v>
      </c>
      <c r="BO48" s="73">
        <v>0.99609375</v>
      </c>
      <c r="BP48" s="73">
        <v>0.99609375</v>
      </c>
      <c r="BQ48" s="73">
        <v>0.3359375</v>
      </c>
      <c r="BR48" s="73">
        <v>0.0</v>
      </c>
      <c r="BS48" s="73">
        <v>0.0</v>
      </c>
      <c r="BT48" s="73">
        <v>0.0</v>
      </c>
      <c r="BU48" s="73">
        <v>0.0</v>
      </c>
      <c r="BV48" s="73">
        <v>0.0</v>
      </c>
      <c r="BW48" s="73">
        <v>0.0</v>
      </c>
      <c r="BX48" s="73">
        <v>0.0</v>
      </c>
      <c r="BY48" s="73">
        <v>0.0</v>
      </c>
      <c r="BZ48" s="73">
        <v>0.99609375</v>
      </c>
      <c r="CA48" s="73">
        <v>0.8828125</v>
      </c>
      <c r="CB48" s="73">
        <v>0.22265625</v>
      </c>
      <c r="CC48" s="73">
        <v>0.0</v>
      </c>
      <c r="CD48" s="73">
        <v>0.0</v>
      </c>
      <c r="CE48" s="73">
        <v>0.0</v>
      </c>
      <c r="CF48" s="73">
        <v>0.0</v>
      </c>
      <c r="CG48" s="73">
        <v>0.0</v>
      </c>
      <c r="CH48" s="73">
        <v>0.0</v>
      </c>
      <c r="CI48" s="73">
        <v>0.0</v>
      </c>
      <c r="CJ48" s="73">
        <v>0.0</v>
      </c>
      <c r="CK48" s="73">
        <v>0.0</v>
      </c>
      <c r="CL48" s="73">
        <v>0.0</v>
      </c>
      <c r="CM48" s="73">
        <v>0.6640625</v>
      </c>
      <c r="CN48" s="73">
        <v>0.99609375</v>
      </c>
      <c r="CO48" s="73">
        <v>0.8828125</v>
      </c>
      <c r="CP48" s="73">
        <v>0.6640625</v>
      </c>
      <c r="CQ48" s="73">
        <v>0.0</v>
      </c>
      <c r="CR48" s="73">
        <v>0.0</v>
      </c>
      <c r="CS48" s="73">
        <v>0.0</v>
      </c>
      <c r="CT48" s="73">
        <v>0.0</v>
      </c>
      <c r="CU48" s="73">
        <v>0.0</v>
      </c>
      <c r="CV48" s="73">
        <v>0.0</v>
      </c>
      <c r="CW48" s="73">
        <v>0.0</v>
      </c>
      <c r="CX48" s="73">
        <v>0.0</v>
      </c>
      <c r="CY48" s="73">
        <v>0.0</v>
      </c>
      <c r="CZ48" s="73">
        <v>0.4453125</v>
      </c>
      <c r="DA48" s="73">
        <v>0.99609375</v>
      </c>
      <c r="DB48" s="73">
        <v>0.4453125</v>
      </c>
      <c r="DC48" s="73">
        <v>0.55078125</v>
      </c>
      <c r="DD48" s="73">
        <v>0.99609375</v>
      </c>
      <c r="DE48" s="73">
        <v>0.0</v>
      </c>
      <c r="DF48" s="73">
        <v>0.0</v>
      </c>
      <c r="DG48" s="73">
        <v>0.0</v>
      </c>
      <c r="DH48" s="73">
        <v>0.0</v>
      </c>
      <c r="DI48" s="73">
        <v>0.0</v>
      </c>
      <c r="DJ48" s="73">
        <v>0.0</v>
      </c>
      <c r="DK48" s="73">
        <v>0.0</v>
      </c>
      <c r="DL48" s="73">
        <v>0.0</v>
      </c>
      <c r="DM48" s="73">
        <v>0.0</v>
      </c>
      <c r="DN48" s="73">
        <v>0.0</v>
      </c>
      <c r="DO48" s="73">
        <v>0.11328125</v>
      </c>
      <c r="DP48" s="73">
        <v>0.0</v>
      </c>
      <c r="DQ48" s="73">
        <v>0.99609375</v>
      </c>
      <c r="DR48" s="73">
        <v>0.99609375</v>
      </c>
      <c r="DS48" s="73">
        <v>0.0</v>
      </c>
      <c r="DT48" s="73">
        <v>0.0</v>
      </c>
      <c r="DU48" s="73">
        <v>0.0</v>
      </c>
      <c r="DV48" s="73">
        <v>0.0</v>
      </c>
      <c r="DW48" s="73">
        <v>0.0</v>
      </c>
      <c r="DX48" s="73">
        <v>0.0</v>
      </c>
      <c r="DY48" s="73">
        <v>0.0</v>
      </c>
      <c r="DZ48" s="73">
        <v>0.99609375</v>
      </c>
      <c r="EA48" s="73">
        <v>0.7734375</v>
      </c>
      <c r="EB48" s="73">
        <v>0.0</v>
      </c>
      <c r="EC48" s="73">
        <v>0.55078125</v>
      </c>
      <c r="ED48" s="73">
        <v>0.99609375</v>
      </c>
      <c r="EE48" s="73">
        <v>0.8828125</v>
      </c>
      <c r="EF48" s="73">
        <v>0.11328125</v>
      </c>
      <c r="EG48" s="73">
        <v>0.0</v>
      </c>
      <c r="EH48" s="73">
        <v>0.0</v>
      </c>
      <c r="EI48" s="73">
        <v>0.0</v>
      </c>
      <c r="EJ48" s="73">
        <v>0.0</v>
      </c>
      <c r="EK48" s="73">
        <v>0.0</v>
      </c>
      <c r="EL48" s="73">
        <v>0.0</v>
      </c>
      <c r="EM48" s="73">
        <v>0.0</v>
      </c>
      <c r="EN48" s="73">
        <v>0.8828125</v>
      </c>
      <c r="EO48" s="73">
        <v>0.99609375</v>
      </c>
      <c r="EP48" s="73">
        <v>0.99609375</v>
      </c>
      <c r="EQ48" s="73">
        <v>0.99609375</v>
      </c>
      <c r="ER48" s="73">
        <v>0.7734375</v>
      </c>
      <c r="ES48" s="73">
        <v>0.0</v>
      </c>
      <c r="ET48" s="73">
        <v>0.0</v>
      </c>
      <c r="EU48" s="73">
        <v>0.0</v>
      </c>
      <c r="EV48" s="73">
        <v>0.0</v>
      </c>
      <c r="EW48" s="73">
        <v>0.0</v>
      </c>
      <c r="EX48" s="73">
        <v>0.0</v>
      </c>
      <c r="EY48" s="73">
        <v>0.0</v>
      </c>
      <c r="EZ48" s="73">
        <v>0.0</v>
      </c>
      <c r="FA48" s="73">
        <v>0.0</v>
      </c>
      <c r="FB48" s="73">
        <v>0.0</v>
      </c>
      <c r="FC48" s="73">
        <v>0.0</v>
      </c>
      <c r="FD48" s="73">
        <v>0.0</v>
      </c>
      <c r="FE48" s="73">
        <v>0.0</v>
      </c>
      <c r="FF48" s="73">
        <v>0.0</v>
      </c>
      <c r="FG48" s="73">
        <v>0.0</v>
      </c>
      <c r="FH48" s="73">
        <v>0.0</v>
      </c>
      <c r="FI48" s="73">
        <v>0.0</v>
      </c>
      <c r="FJ48" s="73">
        <v>0.0</v>
      </c>
      <c r="FK48" s="73">
        <v>0.0</v>
      </c>
      <c r="FL48" s="73">
        <v>0.0</v>
      </c>
      <c r="FM48" s="73">
        <v>0.0</v>
      </c>
      <c r="FN48" s="73">
        <v>0.0</v>
      </c>
      <c r="FO48" s="73">
        <v>0.0</v>
      </c>
      <c r="FP48" s="73">
        <v>0.0</v>
      </c>
      <c r="FQ48" s="73">
        <v>0.0</v>
      </c>
      <c r="FR48" s="73">
        <v>0.0</v>
      </c>
      <c r="FS48" s="73">
        <v>0.0</v>
      </c>
      <c r="FT48" s="73">
        <v>0.0</v>
      </c>
      <c r="FU48" s="73">
        <v>0.0</v>
      </c>
      <c r="FV48" s="73">
        <v>0.0</v>
      </c>
      <c r="FW48" s="73">
        <v>0.0</v>
      </c>
      <c r="FX48" s="73">
        <v>0.0</v>
      </c>
      <c r="FY48" s="73">
        <v>0.0</v>
      </c>
      <c r="FZ48" s="73">
        <v>0.0</v>
      </c>
      <c r="GA48" s="73">
        <v>0.0</v>
      </c>
      <c r="GB48" s="73">
        <v>0.0</v>
      </c>
      <c r="GC48" s="73">
        <v>0.0</v>
      </c>
      <c r="GD48" s="73">
        <v>0.0</v>
      </c>
      <c r="GE48" s="73">
        <v>0.0</v>
      </c>
      <c r="GF48" s="73">
        <v>0.0</v>
      </c>
      <c r="GG48" s="73">
        <v>0.0</v>
      </c>
      <c r="GH48" s="73">
        <v>0.0</v>
      </c>
      <c r="GI48" s="73">
        <v>0.0</v>
      </c>
      <c r="GJ48" s="73">
        <v>0.0</v>
      </c>
      <c r="GK48" s="73">
        <v>0.0</v>
      </c>
      <c r="GL48" s="73">
        <v>0.0</v>
      </c>
      <c r="GM48" s="73">
        <v>0.0</v>
      </c>
      <c r="GN48" s="73">
        <v>0.0</v>
      </c>
      <c r="GO48" s="73">
        <v>0.0</v>
      </c>
    </row>
    <row r="49">
      <c r="A49" s="73">
        <v>6.0</v>
      </c>
      <c r="B49" s="74">
        <v>0.0</v>
      </c>
      <c r="C49" s="73">
        <v>0.0</v>
      </c>
      <c r="D49" s="73">
        <v>0.0</v>
      </c>
      <c r="E49" s="73">
        <v>0.0</v>
      </c>
      <c r="F49" s="73">
        <v>0.0</v>
      </c>
      <c r="G49" s="73">
        <v>0.0</v>
      </c>
      <c r="H49" s="73">
        <v>0.0</v>
      </c>
      <c r="I49" s="73">
        <v>0.0</v>
      </c>
      <c r="J49" s="73">
        <v>0.0</v>
      </c>
      <c r="K49" s="73">
        <v>0.0</v>
      </c>
      <c r="L49" s="73">
        <v>0.0</v>
      </c>
      <c r="M49" s="73">
        <v>0.0</v>
      </c>
      <c r="N49" s="73">
        <v>0.0</v>
      </c>
      <c r="O49" s="73">
        <v>0.0</v>
      </c>
      <c r="P49" s="73">
        <v>0.0</v>
      </c>
      <c r="Q49" s="73">
        <v>0.0</v>
      </c>
      <c r="R49" s="73">
        <v>0.0</v>
      </c>
      <c r="S49" s="73">
        <v>0.0</v>
      </c>
      <c r="T49" s="73">
        <v>0.0</v>
      </c>
      <c r="U49" s="73">
        <v>0.0</v>
      </c>
      <c r="V49" s="73">
        <v>0.0</v>
      </c>
      <c r="W49" s="73">
        <v>0.74609375</v>
      </c>
      <c r="X49" s="73">
        <v>0.4765625</v>
      </c>
      <c r="Y49" s="73">
        <v>0.0</v>
      </c>
      <c r="Z49" s="73">
        <v>0.0</v>
      </c>
      <c r="AA49" s="73">
        <v>0.0</v>
      </c>
      <c r="AB49" s="73">
        <v>0.0</v>
      </c>
      <c r="AC49" s="73">
        <v>0.0</v>
      </c>
      <c r="AD49" s="73">
        <v>0.0</v>
      </c>
      <c r="AE49" s="73">
        <v>0.0</v>
      </c>
      <c r="AF49" s="73">
        <v>0.0</v>
      </c>
      <c r="AG49" s="73">
        <v>0.0</v>
      </c>
      <c r="AH49" s="73">
        <v>0.0</v>
      </c>
      <c r="AI49" s="73">
        <v>0.0</v>
      </c>
      <c r="AJ49" s="73">
        <v>0.2890625</v>
      </c>
      <c r="AK49" s="73">
        <v>0.98828125</v>
      </c>
      <c r="AL49" s="73">
        <v>0.9921875</v>
      </c>
      <c r="AM49" s="73">
        <v>0.1015625</v>
      </c>
      <c r="AN49" s="73">
        <v>0.0</v>
      </c>
      <c r="AO49" s="73">
        <v>0.0</v>
      </c>
      <c r="AP49" s="73">
        <v>0.0</v>
      </c>
      <c r="AQ49" s="73">
        <v>0.0</v>
      </c>
      <c r="AR49" s="73">
        <v>0.0</v>
      </c>
      <c r="AS49" s="73">
        <v>0.0</v>
      </c>
      <c r="AT49" s="73">
        <v>0.0</v>
      </c>
      <c r="AU49" s="73">
        <v>0.0</v>
      </c>
      <c r="AV49" s="73">
        <v>0.0</v>
      </c>
      <c r="AW49" s="73">
        <v>0.0</v>
      </c>
      <c r="AX49" s="73">
        <v>0.98828125</v>
      </c>
      <c r="AY49" s="73">
        <v>0.98828125</v>
      </c>
      <c r="AZ49" s="73">
        <v>0.9921875</v>
      </c>
      <c r="BA49" s="73">
        <v>0.015625</v>
      </c>
      <c r="BB49" s="73">
        <v>0.0</v>
      </c>
      <c r="BC49" s="73">
        <v>0.0</v>
      </c>
      <c r="BD49" s="73">
        <v>0.0</v>
      </c>
      <c r="BE49" s="73">
        <v>0.0</v>
      </c>
      <c r="BF49" s="73">
        <v>0.0</v>
      </c>
      <c r="BG49" s="73">
        <v>0.0</v>
      </c>
      <c r="BH49" s="73">
        <v>0.0</v>
      </c>
      <c r="BI49" s="73">
        <v>0.0</v>
      </c>
      <c r="BJ49" s="73">
        <v>0.0</v>
      </c>
      <c r="BK49" s="73">
        <v>0.73046875</v>
      </c>
      <c r="BL49" s="73">
        <v>0.98828125</v>
      </c>
      <c r="BM49" s="73">
        <v>0.98828125</v>
      </c>
      <c r="BN49" s="73">
        <v>0.0</v>
      </c>
      <c r="BO49" s="73">
        <v>0.0</v>
      </c>
      <c r="BP49" s="73">
        <v>0.0</v>
      </c>
      <c r="BQ49" s="73">
        <v>0.0</v>
      </c>
      <c r="BR49" s="73">
        <v>0.0</v>
      </c>
      <c r="BS49" s="73">
        <v>0.0</v>
      </c>
      <c r="BT49" s="73">
        <v>0.0</v>
      </c>
      <c r="BU49" s="73">
        <v>0.0</v>
      </c>
      <c r="BV49" s="73">
        <v>0.0</v>
      </c>
      <c r="BW49" s="73">
        <v>0.0</v>
      </c>
      <c r="BX49" s="73">
        <v>0.0</v>
      </c>
      <c r="BY49" s="73">
        <v>0.98828125</v>
      </c>
      <c r="BZ49" s="73">
        <v>0.98828125</v>
      </c>
      <c r="CA49" s="73">
        <v>0.60546875</v>
      </c>
      <c r="CB49" s="73">
        <v>0.0</v>
      </c>
      <c r="CC49" s="73">
        <v>0.0</v>
      </c>
      <c r="CD49" s="73">
        <v>0.0</v>
      </c>
      <c r="CE49" s="73">
        <v>0.0</v>
      </c>
      <c r="CF49" s="73">
        <v>0.0</v>
      </c>
      <c r="CG49" s="73">
        <v>0.0</v>
      </c>
      <c r="CH49" s="73">
        <v>0.0</v>
      </c>
      <c r="CI49" s="73">
        <v>0.0</v>
      </c>
      <c r="CJ49" s="73">
        <v>0.0</v>
      </c>
      <c r="CK49" s="73">
        <v>0.0</v>
      </c>
      <c r="CL49" s="73">
        <v>0.15234375</v>
      </c>
      <c r="CM49" s="73">
        <v>0.9921875</v>
      </c>
      <c r="CN49" s="73">
        <v>0.9921875</v>
      </c>
      <c r="CO49" s="73">
        <v>0.6875</v>
      </c>
      <c r="CP49" s="73">
        <v>0.4765625</v>
      </c>
      <c r="CQ49" s="73">
        <v>0.0</v>
      </c>
      <c r="CR49" s="73">
        <v>0.0</v>
      </c>
      <c r="CS49" s="73">
        <v>0.0</v>
      </c>
      <c r="CT49" s="73">
        <v>0.0</v>
      </c>
      <c r="CU49" s="73">
        <v>0.0</v>
      </c>
      <c r="CV49" s="73">
        <v>0.0</v>
      </c>
      <c r="CW49" s="73">
        <v>0.0</v>
      </c>
      <c r="CX49" s="73">
        <v>0.0</v>
      </c>
      <c r="CY49" s="73">
        <v>0.0</v>
      </c>
      <c r="CZ49" s="73">
        <v>0.31640625</v>
      </c>
      <c r="DA49" s="73">
        <v>0.98828125</v>
      </c>
      <c r="DB49" s="73">
        <v>0.98828125</v>
      </c>
      <c r="DC49" s="73">
        <v>0.98828125</v>
      </c>
      <c r="DD49" s="73">
        <v>0.9921875</v>
      </c>
      <c r="DE49" s="73">
        <v>0.98828125</v>
      </c>
      <c r="DF49" s="73">
        <v>0.078125</v>
      </c>
      <c r="DG49" s="73">
        <v>0.0</v>
      </c>
      <c r="DH49" s="73">
        <v>0.0</v>
      </c>
      <c r="DI49" s="73">
        <v>0.0</v>
      </c>
      <c r="DJ49" s="73">
        <v>0.0</v>
      </c>
      <c r="DK49" s="73">
        <v>0.0</v>
      </c>
      <c r="DL49" s="73">
        <v>0.0</v>
      </c>
      <c r="DM49" s="73">
        <v>0.0</v>
      </c>
      <c r="DN49" s="73">
        <v>0.21484375</v>
      </c>
      <c r="DO49" s="73">
        <v>0.98828125</v>
      </c>
      <c r="DP49" s="73">
        <v>0.98828125</v>
      </c>
      <c r="DQ49" s="73">
        <v>0.8046875</v>
      </c>
      <c r="DR49" s="73">
        <v>0.9921875</v>
      </c>
      <c r="DS49" s="73">
        <v>0.98828125</v>
      </c>
      <c r="DT49" s="73">
        <v>0.98828125</v>
      </c>
      <c r="DU49" s="73">
        <v>0.0</v>
      </c>
      <c r="DV49" s="73">
        <v>0.0</v>
      </c>
      <c r="DW49" s="73">
        <v>0.0</v>
      </c>
      <c r="DX49" s="73">
        <v>0.0</v>
      </c>
      <c r="DY49" s="73">
        <v>0.0</v>
      </c>
      <c r="DZ49" s="73">
        <v>0.0</v>
      </c>
      <c r="EA49" s="73">
        <v>0.0</v>
      </c>
      <c r="EB49" s="73">
        <v>0.234375</v>
      </c>
      <c r="EC49" s="73">
        <v>0.98828125</v>
      </c>
      <c r="ED49" s="73">
        <v>0.98828125</v>
      </c>
      <c r="EE49" s="73">
        <v>0.98828125</v>
      </c>
      <c r="EF49" s="73">
        <v>0.99609375</v>
      </c>
      <c r="EG49" s="73">
        <v>0.98828125</v>
      </c>
      <c r="EH49" s="73">
        <v>0.98828125</v>
      </c>
      <c r="EI49" s="73">
        <v>0.0</v>
      </c>
      <c r="EJ49" s="73">
        <v>0.0</v>
      </c>
      <c r="EK49" s="73">
        <v>0.0</v>
      </c>
      <c r="EL49" s="73">
        <v>0.0</v>
      </c>
      <c r="EM49" s="73">
        <v>0.0</v>
      </c>
      <c r="EN49" s="73">
        <v>0.0</v>
      </c>
      <c r="EO49" s="73">
        <v>0.0</v>
      </c>
      <c r="EP49" s="73">
        <v>0.0</v>
      </c>
      <c r="EQ49" s="73">
        <v>0.76953125</v>
      </c>
      <c r="ER49" s="73">
        <v>0.98828125</v>
      </c>
      <c r="ES49" s="73">
        <v>0.98828125</v>
      </c>
      <c r="ET49" s="73">
        <v>0.99609375</v>
      </c>
      <c r="EU49" s="73">
        <v>0.98828125</v>
      </c>
      <c r="EV49" s="73">
        <v>0.671875</v>
      </c>
      <c r="EW49" s="73">
        <v>0.0</v>
      </c>
      <c r="EX49" s="73">
        <v>0.0</v>
      </c>
      <c r="EY49" s="73">
        <v>0.0</v>
      </c>
      <c r="EZ49" s="73">
        <v>0.0</v>
      </c>
      <c r="FA49" s="73">
        <v>0.0</v>
      </c>
      <c r="FB49" s="73">
        <v>0.0</v>
      </c>
      <c r="FC49" s="73">
        <v>0.0</v>
      </c>
      <c r="FD49" s="73">
        <v>0.0</v>
      </c>
      <c r="FE49" s="73">
        <v>0.0</v>
      </c>
      <c r="FF49" s="73">
        <v>0.05078125</v>
      </c>
      <c r="FG49" s="73">
        <v>0.7421875</v>
      </c>
      <c r="FH49" s="73">
        <v>0.765625</v>
      </c>
      <c r="FI49" s="73">
        <v>0.46875</v>
      </c>
      <c r="FJ49" s="73">
        <v>0.0</v>
      </c>
      <c r="FK49" s="73">
        <v>0.0</v>
      </c>
      <c r="FL49" s="73">
        <v>0.0</v>
      </c>
      <c r="FM49" s="73">
        <v>0.0</v>
      </c>
      <c r="FN49" s="73">
        <v>0.0</v>
      </c>
      <c r="FO49" s="73">
        <v>0.0</v>
      </c>
      <c r="FP49" s="73">
        <v>0.0</v>
      </c>
      <c r="FQ49" s="73">
        <v>0.0</v>
      </c>
      <c r="FR49" s="73">
        <v>0.0</v>
      </c>
      <c r="FS49" s="73">
        <v>0.0</v>
      </c>
      <c r="FT49" s="73">
        <v>0.0</v>
      </c>
      <c r="FU49" s="73">
        <v>0.0</v>
      </c>
      <c r="FV49" s="73">
        <v>0.0</v>
      </c>
      <c r="FW49" s="73">
        <v>0.0</v>
      </c>
      <c r="FX49" s="73">
        <v>0.0</v>
      </c>
      <c r="FY49" s="73">
        <v>0.0</v>
      </c>
      <c r="FZ49" s="73">
        <v>0.0</v>
      </c>
      <c r="GA49" s="73">
        <v>0.0</v>
      </c>
      <c r="GB49" s="73">
        <v>0.0</v>
      </c>
      <c r="GC49" s="73">
        <v>0.0</v>
      </c>
      <c r="GD49" s="73">
        <v>0.0</v>
      </c>
      <c r="GE49" s="73">
        <v>0.0</v>
      </c>
      <c r="GF49" s="73">
        <v>0.0</v>
      </c>
      <c r="GG49" s="73">
        <v>0.0</v>
      </c>
      <c r="GH49" s="73">
        <v>0.0</v>
      </c>
      <c r="GI49" s="73">
        <v>0.0</v>
      </c>
      <c r="GJ49" s="73">
        <v>0.0</v>
      </c>
      <c r="GK49" s="73">
        <v>0.0</v>
      </c>
      <c r="GL49" s="73">
        <v>0.0</v>
      </c>
      <c r="GM49" s="73">
        <v>0.0</v>
      </c>
      <c r="GN49" s="73">
        <v>0.0</v>
      </c>
      <c r="GO49" s="73">
        <v>0.0</v>
      </c>
    </row>
    <row r="50">
      <c r="A50" s="73">
        <v>0.0</v>
      </c>
      <c r="B50" s="74">
        <v>0.0</v>
      </c>
      <c r="C50" s="73">
        <v>0.0</v>
      </c>
      <c r="D50" s="73">
        <v>0.0</v>
      </c>
      <c r="E50" s="73">
        <v>0.0</v>
      </c>
      <c r="F50" s="73">
        <v>0.0</v>
      </c>
      <c r="G50" s="73">
        <v>0.0</v>
      </c>
      <c r="H50" s="73">
        <v>0.0</v>
      </c>
      <c r="I50" s="73">
        <v>0.0</v>
      </c>
      <c r="J50" s="73">
        <v>0.0</v>
      </c>
      <c r="K50" s="73">
        <v>0.0</v>
      </c>
      <c r="L50" s="73">
        <v>0.0</v>
      </c>
      <c r="M50" s="73">
        <v>0.0</v>
      </c>
      <c r="N50" s="73">
        <v>0.0</v>
      </c>
      <c r="O50" s="73">
        <v>0.0</v>
      </c>
      <c r="P50" s="73">
        <v>0.0</v>
      </c>
      <c r="Q50" s="73">
        <v>0.0</v>
      </c>
      <c r="R50" s="73">
        <v>0.0</v>
      </c>
      <c r="S50" s="73">
        <v>0.0</v>
      </c>
      <c r="T50" s="73">
        <v>0.0</v>
      </c>
      <c r="U50" s="73">
        <v>0.0</v>
      </c>
      <c r="V50" s="73">
        <v>0.0</v>
      </c>
      <c r="W50" s="73">
        <v>0.0</v>
      </c>
      <c r="X50" s="73">
        <v>0.0</v>
      </c>
      <c r="Y50" s="73">
        <v>0.0</v>
      </c>
      <c r="Z50" s="73">
        <v>0.0</v>
      </c>
      <c r="AA50" s="73">
        <v>0.0</v>
      </c>
      <c r="AB50" s="73">
        <v>0.0</v>
      </c>
      <c r="AC50" s="73">
        <v>0.0</v>
      </c>
      <c r="AD50" s="73">
        <v>0.0</v>
      </c>
      <c r="AE50" s="73">
        <v>0.0</v>
      </c>
      <c r="AF50" s="73">
        <v>0.0</v>
      </c>
      <c r="AG50" s="73">
        <v>0.0</v>
      </c>
      <c r="AH50" s="73">
        <v>0.0</v>
      </c>
      <c r="AI50" s="73">
        <v>0.0</v>
      </c>
      <c r="AJ50" s="73">
        <v>0.0</v>
      </c>
      <c r="AK50" s="73">
        <v>0.28515625</v>
      </c>
      <c r="AL50" s="73">
        <v>0.98828125</v>
      </c>
      <c r="AM50" s="73">
        <v>0.98046875</v>
      </c>
      <c r="AN50" s="73">
        <v>0.0</v>
      </c>
      <c r="AO50" s="73">
        <v>0.0</v>
      </c>
      <c r="AP50" s="73">
        <v>0.0</v>
      </c>
      <c r="AQ50" s="73">
        <v>0.0</v>
      </c>
      <c r="AR50" s="73">
        <v>0.0</v>
      </c>
      <c r="AS50" s="73">
        <v>0.0</v>
      </c>
      <c r="AT50" s="73">
        <v>0.0</v>
      </c>
      <c r="AU50" s="73">
        <v>0.0</v>
      </c>
      <c r="AV50" s="73">
        <v>0.0</v>
      </c>
      <c r="AW50" s="73">
        <v>0.0</v>
      </c>
      <c r="AX50" s="73">
        <v>0.2421875</v>
      </c>
      <c r="AY50" s="73">
        <v>0.98828125</v>
      </c>
      <c r="AZ50" s="73">
        <v>0.98046875</v>
      </c>
      <c r="BA50" s="73">
        <v>0.98046875</v>
      </c>
      <c r="BB50" s="73">
        <v>0.30859375</v>
      </c>
      <c r="BC50" s="73">
        <v>0.0</v>
      </c>
      <c r="BD50" s="73">
        <v>0.0</v>
      </c>
      <c r="BE50" s="73">
        <v>0.0</v>
      </c>
      <c r="BF50" s="73">
        <v>0.0</v>
      </c>
      <c r="BG50" s="73">
        <v>0.0</v>
      </c>
      <c r="BH50" s="73">
        <v>0.0</v>
      </c>
      <c r="BI50" s="73">
        <v>0.0</v>
      </c>
      <c r="BJ50" s="73">
        <v>0.0</v>
      </c>
      <c r="BK50" s="73">
        <v>0.56640625</v>
      </c>
      <c r="BL50" s="73">
        <v>0.98828125</v>
      </c>
      <c r="BM50" s="73">
        <v>0.99609375</v>
      </c>
      <c r="BN50" s="73">
        <v>0.98828125</v>
      </c>
      <c r="BO50" s="73">
        <v>0.98828125</v>
      </c>
      <c r="BP50" s="73">
        <v>0.99609375</v>
      </c>
      <c r="BQ50" s="73">
        <v>0.0</v>
      </c>
      <c r="BR50" s="73">
        <v>0.0</v>
      </c>
      <c r="BS50" s="73">
        <v>0.0</v>
      </c>
      <c r="BT50" s="73">
        <v>0.0</v>
      </c>
      <c r="BU50" s="73">
        <v>0.0</v>
      </c>
      <c r="BV50" s="73">
        <v>0.0</v>
      </c>
      <c r="BW50" s="73">
        <v>0.0</v>
      </c>
      <c r="BX50" s="73">
        <v>0.10546875</v>
      </c>
      <c r="BY50" s="73">
        <v>0.921875</v>
      </c>
      <c r="BZ50" s="73">
        <v>0.98046875</v>
      </c>
      <c r="CA50" s="73">
        <v>0.98828125</v>
      </c>
      <c r="CB50" s="73">
        <v>0.65625</v>
      </c>
      <c r="CC50" s="73">
        <v>0.98046875</v>
      </c>
      <c r="CD50" s="73">
        <v>0.98828125</v>
      </c>
      <c r="CE50" s="73">
        <v>0.13671875</v>
      </c>
      <c r="CF50" s="73">
        <v>0.0</v>
      </c>
      <c r="CG50" s="73">
        <v>0.0</v>
      </c>
      <c r="CH50" s="73">
        <v>0.0</v>
      </c>
      <c r="CI50" s="73">
        <v>0.0</v>
      </c>
      <c r="CJ50" s="73">
        <v>0.0</v>
      </c>
      <c r="CK50" s="73">
        <v>0.0</v>
      </c>
      <c r="CL50" s="73">
        <v>0.98046875</v>
      </c>
      <c r="CM50" s="73">
        <v>0.98828125</v>
      </c>
      <c r="CN50" s="73">
        <v>0.98046875</v>
      </c>
      <c r="CO50" s="73">
        <v>0.0</v>
      </c>
      <c r="CP50" s="73">
        <v>0.14453125</v>
      </c>
      <c r="CQ50" s="73">
        <v>0.98046875</v>
      </c>
      <c r="CR50" s="73">
        <v>0.98828125</v>
      </c>
      <c r="CS50" s="73">
        <v>0.640625</v>
      </c>
      <c r="CT50" s="73">
        <v>0.0</v>
      </c>
      <c r="CU50" s="73">
        <v>0.0</v>
      </c>
      <c r="CV50" s="73">
        <v>0.0</v>
      </c>
      <c r="CW50" s="73">
        <v>0.0</v>
      </c>
      <c r="CX50" s="73">
        <v>0.0</v>
      </c>
      <c r="CY50" s="73">
        <v>0.546875</v>
      </c>
      <c r="CZ50" s="73">
        <v>0.98828125</v>
      </c>
      <c r="DA50" s="73">
        <v>0.99609375</v>
      </c>
      <c r="DB50" s="73">
        <v>0.09765625</v>
      </c>
      <c r="DC50" s="73">
        <v>0.0</v>
      </c>
      <c r="DD50" s="73">
        <v>0.14453125</v>
      </c>
      <c r="DE50" s="73">
        <v>0.98828125</v>
      </c>
      <c r="DF50" s="73">
        <v>0.99609375</v>
      </c>
      <c r="DG50" s="73">
        <v>0.09765625</v>
      </c>
      <c r="DH50" s="73">
        <v>0.0</v>
      </c>
      <c r="DI50" s="73">
        <v>0.0</v>
      </c>
      <c r="DJ50" s="73">
        <v>0.0</v>
      </c>
      <c r="DK50" s="73">
        <v>0.0</v>
      </c>
      <c r="DL50" s="73">
        <v>0.0</v>
      </c>
      <c r="DM50" s="73">
        <v>0.7421875</v>
      </c>
      <c r="DN50" s="73">
        <v>0.98046875</v>
      </c>
      <c r="DO50" s="73">
        <v>0.98828125</v>
      </c>
      <c r="DP50" s="73">
        <v>0.078125</v>
      </c>
      <c r="DQ50" s="73">
        <v>0.125</v>
      </c>
      <c r="DR50" s="73">
        <v>0.50390625</v>
      </c>
      <c r="DS50" s="73">
        <v>0.98046875</v>
      </c>
      <c r="DT50" s="73">
        <v>0.40234375</v>
      </c>
      <c r="DU50" s="73">
        <v>0.0</v>
      </c>
      <c r="DV50" s="73">
        <v>0.0</v>
      </c>
      <c r="DW50" s="73">
        <v>0.0</v>
      </c>
      <c r="DX50" s="73">
        <v>0.0</v>
      </c>
      <c r="DY50" s="73">
        <v>0.0</v>
      </c>
      <c r="DZ50" s="73">
        <v>0.0</v>
      </c>
      <c r="EA50" s="73">
        <v>0.84765625</v>
      </c>
      <c r="EB50" s="73">
        <v>0.98828125</v>
      </c>
      <c r="EC50" s="73">
        <v>0.99609375</v>
      </c>
      <c r="ED50" s="73">
        <v>0.5859375</v>
      </c>
      <c r="EE50" s="73">
        <v>0.99609375</v>
      </c>
      <c r="EF50" s="73">
        <v>0.98828125</v>
      </c>
      <c r="EG50" s="73">
        <v>0.98046875</v>
      </c>
      <c r="EH50" s="73">
        <v>0.0</v>
      </c>
      <c r="EI50" s="73">
        <v>0.0</v>
      </c>
      <c r="EJ50" s="73">
        <v>0.0</v>
      </c>
      <c r="EK50" s="73">
        <v>0.0</v>
      </c>
      <c r="EL50" s="73">
        <v>0.0</v>
      </c>
      <c r="EM50" s="73">
        <v>0.0</v>
      </c>
      <c r="EN50" s="73">
        <v>0.0</v>
      </c>
      <c r="EO50" s="73">
        <v>0.7421875</v>
      </c>
      <c r="EP50" s="73">
        <v>0.98046875</v>
      </c>
      <c r="EQ50" s="73">
        <v>0.98828125</v>
      </c>
      <c r="ER50" s="73">
        <v>0.98046875</v>
      </c>
      <c r="ES50" s="73">
        <v>0.98828125</v>
      </c>
      <c r="ET50" s="73">
        <v>0.98046875</v>
      </c>
      <c r="EU50" s="73">
        <v>0.23828125</v>
      </c>
      <c r="EV50" s="73">
        <v>0.0</v>
      </c>
      <c r="EW50" s="73">
        <v>0.0</v>
      </c>
      <c r="EX50" s="73">
        <v>0.0</v>
      </c>
      <c r="EY50" s="73">
        <v>0.0</v>
      </c>
      <c r="EZ50" s="73">
        <v>0.0</v>
      </c>
      <c r="FA50" s="73">
        <v>0.0</v>
      </c>
      <c r="FB50" s="73">
        <v>0.0</v>
      </c>
      <c r="FC50" s="73">
        <v>0.08203125</v>
      </c>
      <c r="FD50" s="73">
        <v>0.98046875</v>
      </c>
      <c r="FE50" s="73">
        <v>0.98828125</v>
      </c>
      <c r="FF50" s="73">
        <v>0.98046875</v>
      </c>
      <c r="FG50" s="73">
        <v>0.67578125</v>
      </c>
      <c r="FH50" s="73">
        <v>0.0</v>
      </c>
      <c r="FI50" s="73">
        <v>0.0</v>
      </c>
      <c r="FJ50" s="73">
        <v>0.0</v>
      </c>
      <c r="FK50" s="73">
        <v>0.0</v>
      </c>
      <c r="FL50" s="73">
        <v>0.0</v>
      </c>
      <c r="FM50" s="73">
        <v>0.0</v>
      </c>
      <c r="FN50" s="73">
        <v>0.0</v>
      </c>
      <c r="FO50" s="73">
        <v>0.0</v>
      </c>
      <c r="FP50" s="73">
        <v>0.0</v>
      </c>
      <c r="FQ50" s="73">
        <v>0.0</v>
      </c>
      <c r="FR50" s="73">
        <v>0.0</v>
      </c>
      <c r="FS50" s="73">
        <v>0.0</v>
      </c>
      <c r="FT50" s="73">
        <v>0.0</v>
      </c>
      <c r="FU50" s="73">
        <v>0.0</v>
      </c>
      <c r="FV50" s="73">
        <v>0.0</v>
      </c>
      <c r="FW50" s="73">
        <v>0.0</v>
      </c>
      <c r="FX50" s="73">
        <v>0.0</v>
      </c>
      <c r="FY50" s="73">
        <v>0.0</v>
      </c>
      <c r="FZ50" s="73">
        <v>0.0</v>
      </c>
      <c r="GA50" s="73">
        <v>0.0</v>
      </c>
      <c r="GB50" s="73">
        <v>0.0</v>
      </c>
      <c r="GC50" s="73">
        <v>0.0</v>
      </c>
      <c r="GD50" s="73">
        <v>0.0</v>
      </c>
      <c r="GE50" s="73">
        <v>0.0</v>
      </c>
      <c r="GF50" s="73">
        <v>0.0</v>
      </c>
      <c r="GG50" s="73">
        <v>0.0</v>
      </c>
      <c r="GH50" s="73">
        <v>0.0</v>
      </c>
      <c r="GI50" s="73">
        <v>0.0</v>
      </c>
      <c r="GJ50" s="73">
        <v>0.0</v>
      </c>
      <c r="GK50" s="73">
        <v>0.0</v>
      </c>
      <c r="GL50" s="73">
        <v>0.0</v>
      </c>
      <c r="GM50" s="73">
        <v>0.0</v>
      </c>
      <c r="GN50" s="73">
        <v>0.0</v>
      </c>
      <c r="GO50" s="73">
        <v>0.0</v>
      </c>
    </row>
    <row r="51">
      <c r="A51" s="73">
        <v>7.0</v>
      </c>
      <c r="B51" s="74">
        <v>0.0</v>
      </c>
      <c r="C51" s="73">
        <v>0.0</v>
      </c>
      <c r="D51" s="73">
        <v>0.0</v>
      </c>
      <c r="E51" s="73">
        <v>0.0</v>
      </c>
      <c r="F51" s="73">
        <v>0.0</v>
      </c>
      <c r="G51" s="73">
        <v>0.0</v>
      </c>
      <c r="H51" s="73">
        <v>0.0</v>
      </c>
      <c r="I51" s="73">
        <v>0.0</v>
      </c>
      <c r="J51" s="73">
        <v>0.0</v>
      </c>
      <c r="K51" s="73">
        <v>0.0</v>
      </c>
      <c r="L51" s="73">
        <v>0.0</v>
      </c>
      <c r="M51" s="73">
        <v>0.0</v>
      </c>
      <c r="N51" s="73">
        <v>0.0</v>
      </c>
      <c r="O51" s="73">
        <v>0.0</v>
      </c>
      <c r="P51" s="73">
        <v>0.0</v>
      </c>
      <c r="Q51" s="73">
        <v>0.0</v>
      </c>
      <c r="R51" s="73">
        <v>0.0</v>
      </c>
      <c r="S51" s="73">
        <v>0.0</v>
      </c>
      <c r="T51" s="73">
        <v>0.0</v>
      </c>
      <c r="U51" s="73">
        <v>0.0</v>
      </c>
      <c r="V51" s="73">
        <v>0.0</v>
      </c>
      <c r="W51" s="73">
        <v>0.0</v>
      </c>
      <c r="X51" s="73">
        <v>0.0</v>
      </c>
      <c r="Y51" s="73">
        <v>0.0</v>
      </c>
      <c r="Z51" s="73">
        <v>0.0</v>
      </c>
      <c r="AA51" s="73">
        <v>0.0</v>
      </c>
      <c r="AB51" s="73">
        <v>0.0</v>
      </c>
      <c r="AC51" s="73">
        <v>0.0</v>
      </c>
      <c r="AD51" s="73">
        <v>0.0</v>
      </c>
      <c r="AE51" s="73">
        <v>0.0</v>
      </c>
      <c r="AF51" s="73">
        <v>0.0</v>
      </c>
      <c r="AG51" s="73">
        <v>0.0</v>
      </c>
      <c r="AH51" s="73">
        <v>0.0</v>
      </c>
      <c r="AI51" s="73">
        <v>0.0</v>
      </c>
      <c r="AJ51" s="73">
        <v>0.0</v>
      </c>
      <c r="AK51" s="73">
        <v>0.0</v>
      </c>
      <c r="AL51" s="73">
        <v>0.0</v>
      </c>
      <c r="AM51" s="73">
        <v>0.0</v>
      </c>
      <c r="AN51" s="73">
        <v>0.0</v>
      </c>
      <c r="AO51" s="73">
        <v>0.0</v>
      </c>
      <c r="AP51" s="73">
        <v>0.0</v>
      </c>
      <c r="AQ51" s="73">
        <v>0.0</v>
      </c>
      <c r="AR51" s="73">
        <v>0.0</v>
      </c>
      <c r="AS51" s="73">
        <v>0.0</v>
      </c>
      <c r="AT51" s="73">
        <v>0.03125</v>
      </c>
      <c r="AU51" s="73">
        <v>0.11328125</v>
      </c>
      <c r="AV51" s="73">
        <v>0.34765625</v>
      </c>
      <c r="AW51" s="73">
        <v>0.4921875</v>
      </c>
      <c r="AX51" s="73">
        <v>0.4921875</v>
      </c>
      <c r="AY51" s="73">
        <v>0.4921875</v>
      </c>
      <c r="AZ51" s="73">
        <v>0.11328125</v>
      </c>
      <c r="BA51" s="73">
        <v>0.0</v>
      </c>
      <c r="BB51" s="73">
        <v>0.0</v>
      </c>
      <c r="BC51" s="73">
        <v>0.0</v>
      </c>
      <c r="BD51" s="73">
        <v>0.0</v>
      </c>
      <c r="BE51" s="73">
        <v>0.0</v>
      </c>
      <c r="BF51" s="73">
        <v>0.0</v>
      </c>
      <c r="BG51" s="73">
        <v>0.0</v>
      </c>
      <c r="BH51" s="73">
        <v>0.68359375</v>
      </c>
      <c r="BI51" s="73">
        <v>0.9921875</v>
      </c>
      <c r="BJ51" s="73">
        <v>0.9921875</v>
      </c>
      <c r="BK51" s="73">
        <v>0.9921875</v>
      </c>
      <c r="BL51" s="73">
        <v>0.9921875</v>
      </c>
      <c r="BM51" s="73">
        <v>0.9921875</v>
      </c>
      <c r="BN51" s="73">
        <v>0.9921875</v>
      </c>
      <c r="BO51" s="73">
        <v>0.29296875</v>
      </c>
      <c r="BP51" s="73">
        <v>0.0</v>
      </c>
      <c r="BQ51" s="73">
        <v>0.0</v>
      </c>
      <c r="BR51" s="73">
        <v>0.0</v>
      </c>
      <c r="BS51" s="73">
        <v>0.0</v>
      </c>
      <c r="BT51" s="73">
        <v>0.0</v>
      </c>
      <c r="BU51" s="73">
        <v>0.0</v>
      </c>
      <c r="BV51" s="73">
        <v>0.0390625</v>
      </c>
      <c r="BW51" s="73">
        <v>0.01953125</v>
      </c>
      <c r="BX51" s="73">
        <v>0.0</v>
      </c>
      <c r="BY51" s="73">
        <v>0.0</v>
      </c>
      <c r="BZ51" s="73">
        <v>0.0</v>
      </c>
      <c r="CA51" s="73">
        <v>0.05859375</v>
      </c>
      <c r="CB51" s="73">
        <v>0.9921875</v>
      </c>
      <c r="CC51" s="73">
        <v>0.54296875</v>
      </c>
      <c r="CD51" s="73">
        <v>0.0</v>
      </c>
      <c r="CE51" s="73">
        <v>0.0</v>
      </c>
      <c r="CF51" s="73">
        <v>0.0</v>
      </c>
      <c r="CG51" s="73">
        <v>0.0</v>
      </c>
      <c r="CH51" s="73">
        <v>0.0</v>
      </c>
      <c r="CI51" s="73">
        <v>0.0</v>
      </c>
      <c r="CJ51" s="73">
        <v>0.0</v>
      </c>
      <c r="CK51" s="73">
        <v>0.0</v>
      </c>
      <c r="CL51" s="73">
        <v>0.0</v>
      </c>
      <c r="CM51" s="73">
        <v>0.0</v>
      </c>
      <c r="CN51" s="73">
        <v>0.0</v>
      </c>
      <c r="CO51" s="73">
        <v>0.37109375</v>
      </c>
      <c r="CP51" s="73">
        <v>0.9921875</v>
      </c>
      <c r="CQ51" s="73">
        <v>0.20703125</v>
      </c>
      <c r="CR51" s="73">
        <v>0.0</v>
      </c>
      <c r="CS51" s="73">
        <v>0.0</v>
      </c>
      <c r="CT51" s="73">
        <v>0.0</v>
      </c>
      <c r="CU51" s="73">
        <v>0.0</v>
      </c>
      <c r="CV51" s="73">
        <v>0.0</v>
      </c>
      <c r="CW51" s="73">
        <v>0.0</v>
      </c>
      <c r="CX51" s="73">
        <v>0.0</v>
      </c>
      <c r="CY51" s="73">
        <v>0.0</v>
      </c>
      <c r="CZ51" s="73">
        <v>0.0</v>
      </c>
      <c r="DA51" s="73">
        <v>0.0</v>
      </c>
      <c r="DB51" s="73">
        <v>0.19140625</v>
      </c>
      <c r="DC51" s="73">
        <v>0.89453125</v>
      </c>
      <c r="DD51" s="73">
        <v>0.9921875</v>
      </c>
      <c r="DE51" s="73">
        <v>0.94140625</v>
      </c>
      <c r="DF51" s="73">
        <v>0.9921875</v>
      </c>
      <c r="DG51" s="73">
        <v>0.9453125</v>
      </c>
      <c r="DH51" s="73">
        <v>0.43359375</v>
      </c>
      <c r="DI51" s="73">
        <v>0.0</v>
      </c>
      <c r="DJ51" s="73">
        <v>0.0</v>
      </c>
      <c r="DK51" s="73">
        <v>0.0</v>
      </c>
      <c r="DL51" s="73">
        <v>0.0</v>
      </c>
      <c r="DM51" s="73">
        <v>0.91015625</v>
      </c>
      <c r="DN51" s="73">
        <v>0.9921875</v>
      </c>
      <c r="DO51" s="73">
        <v>0.9921875</v>
      </c>
      <c r="DP51" s="73">
        <v>0.9921875</v>
      </c>
      <c r="DQ51" s="73">
        <v>0.9921875</v>
      </c>
      <c r="DR51" s="73">
        <v>0.9921875</v>
      </c>
      <c r="DS51" s="73">
        <v>0.9375</v>
      </c>
      <c r="DT51" s="73">
        <v>0.55859375</v>
      </c>
      <c r="DU51" s="73">
        <v>0.13671875</v>
      </c>
      <c r="DV51" s="73">
        <v>0.0</v>
      </c>
      <c r="DW51" s="73">
        <v>0.0</v>
      </c>
      <c r="DX51" s="73">
        <v>0.0</v>
      </c>
      <c r="DY51" s="73">
        <v>0.0</v>
      </c>
      <c r="DZ51" s="73">
        <v>0.0</v>
      </c>
      <c r="EA51" s="73">
        <v>0.8515625</v>
      </c>
      <c r="EB51" s="73">
        <v>0.9921875</v>
      </c>
      <c r="EC51" s="73">
        <v>0.44921875</v>
      </c>
      <c r="ED51" s="73">
        <v>0.07421875</v>
      </c>
      <c r="EE51" s="73">
        <v>0.89453125</v>
      </c>
      <c r="EF51" s="73">
        <v>0.9921875</v>
      </c>
      <c r="EG51" s="73">
        <v>0.0</v>
      </c>
      <c r="EH51" s="73">
        <v>0.0</v>
      </c>
      <c r="EI51" s="73">
        <v>0.0</v>
      </c>
      <c r="EJ51" s="73">
        <v>0.0</v>
      </c>
      <c r="EK51" s="73">
        <v>0.0</v>
      </c>
      <c r="EL51" s="73">
        <v>0.0</v>
      </c>
      <c r="EM51" s="73">
        <v>0.0</v>
      </c>
      <c r="EN51" s="73">
        <v>0.0</v>
      </c>
      <c r="EO51" s="73">
        <v>0.0</v>
      </c>
      <c r="EP51" s="73">
        <v>0.0</v>
      </c>
      <c r="EQ51" s="73">
        <v>0.0</v>
      </c>
      <c r="ER51" s="73">
        <v>0.0</v>
      </c>
      <c r="ES51" s="73">
        <v>0.80859375</v>
      </c>
      <c r="ET51" s="73">
        <v>0.99609375</v>
      </c>
      <c r="EU51" s="73">
        <v>0.0</v>
      </c>
      <c r="EV51" s="73">
        <v>0.0</v>
      </c>
      <c r="EW51" s="73">
        <v>0.0</v>
      </c>
      <c r="EX51" s="73">
        <v>0.0</v>
      </c>
      <c r="EY51" s="73">
        <v>0.0</v>
      </c>
      <c r="EZ51" s="73">
        <v>0.0</v>
      </c>
      <c r="FA51" s="73">
        <v>0.0</v>
      </c>
      <c r="FB51" s="73">
        <v>0.0</v>
      </c>
      <c r="FC51" s="73">
        <v>0.0</v>
      </c>
      <c r="FD51" s="73">
        <v>0.0</v>
      </c>
      <c r="FE51" s="73">
        <v>0.0</v>
      </c>
      <c r="FF51" s="73">
        <v>0.0</v>
      </c>
      <c r="FG51" s="73">
        <v>0.4375</v>
      </c>
      <c r="FH51" s="73">
        <v>0.9921875</v>
      </c>
      <c r="FI51" s="73">
        <v>0.0</v>
      </c>
      <c r="FJ51" s="73">
        <v>0.0</v>
      </c>
      <c r="FK51" s="73">
        <v>0.0</v>
      </c>
      <c r="FL51" s="73">
        <v>0.0</v>
      </c>
      <c r="FM51" s="73">
        <v>0.0</v>
      </c>
      <c r="FN51" s="73">
        <v>0.0</v>
      </c>
      <c r="FO51" s="73">
        <v>0.0</v>
      </c>
      <c r="FP51" s="73">
        <v>0.0</v>
      </c>
      <c r="FQ51" s="73">
        <v>0.0</v>
      </c>
      <c r="FR51" s="73">
        <v>0.0</v>
      </c>
      <c r="FS51" s="73">
        <v>0.0</v>
      </c>
      <c r="FT51" s="73">
        <v>0.0</v>
      </c>
      <c r="FU51" s="73">
        <v>0.0703125</v>
      </c>
      <c r="FV51" s="73">
        <v>0.23046875</v>
      </c>
      <c r="FW51" s="73">
        <v>0.0</v>
      </c>
      <c r="FX51" s="73">
        <v>0.0</v>
      </c>
      <c r="FY51" s="73">
        <v>0.0</v>
      </c>
      <c r="FZ51" s="73">
        <v>0.0</v>
      </c>
      <c r="GA51" s="73">
        <v>0.0</v>
      </c>
      <c r="GB51" s="73">
        <v>0.0</v>
      </c>
      <c r="GC51" s="73">
        <v>0.0</v>
      </c>
      <c r="GD51" s="73">
        <v>0.0</v>
      </c>
      <c r="GE51" s="73">
        <v>0.0</v>
      </c>
      <c r="GF51" s="73">
        <v>0.0</v>
      </c>
      <c r="GG51" s="73">
        <v>0.0</v>
      </c>
      <c r="GH51" s="73">
        <v>0.0</v>
      </c>
      <c r="GI51" s="73">
        <v>0.0</v>
      </c>
      <c r="GJ51" s="73">
        <v>0.0</v>
      </c>
      <c r="GK51" s="73">
        <v>0.0</v>
      </c>
      <c r="GL51" s="73">
        <v>0.0</v>
      </c>
      <c r="GM51" s="73">
        <v>0.0</v>
      </c>
      <c r="GN51" s="73">
        <v>0.0</v>
      </c>
      <c r="GO51" s="73">
        <v>0.0</v>
      </c>
    </row>
    <row r="52">
      <c r="A52" s="73">
        <v>6.0</v>
      </c>
      <c r="B52" s="74">
        <v>0.0</v>
      </c>
      <c r="C52" s="73">
        <v>0.0</v>
      </c>
      <c r="D52" s="73">
        <v>0.0</v>
      </c>
      <c r="E52" s="73">
        <v>0.0</v>
      </c>
      <c r="F52" s="73">
        <v>0.0</v>
      </c>
      <c r="G52" s="73">
        <v>0.0</v>
      </c>
      <c r="H52" s="73">
        <v>0.0</v>
      </c>
      <c r="I52" s="73">
        <v>0.0</v>
      </c>
      <c r="J52" s="73">
        <v>0.0</v>
      </c>
      <c r="K52" s="73">
        <v>0.0</v>
      </c>
      <c r="L52" s="73">
        <v>0.0</v>
      </c>
      <c r="M52" s="73">
        <v>0.0</v>
      </c>
      <c r="N52" s="73">
        <v>0.0</v>
      </c>
      <c r="O52" s="73">
        <v>0.0</v>
      </c>
      <c r="P52" s="73">
        <v>0.0</v>
      </c>
      <c r="Q52" s="73">
        <v>0.0</v>
      </c>
      <c r="R52" s="73">
        <v>0.0</v>
      </c>
      <c r="S52" s="73">
        <v>0.0</v>
      </c>
      <c r="T52" s="73">
        <v>0.0</v>
      </c>
      <c r="U52" s="73">
        <v>0.0</v>
      </c>
      <c r="V52" s="73">
        <v>0.0</v>
      </c>
      <c r="W52" s="73">
        <v>0.0</v>
      </c>
      <c r="X52" s="73">
        <v>0.0</v>
      </c>
      <c r="Y52" s="73">
        <v>0.0</v>
      </c>
      <c r="Z52" s="73">
        <v>0.0</v>
      </c>
      <c r="AA52" s="73">
        <v>0.0</v>
      </c>
      <c r="AB52" s="73">
        <v>0.0</v>
      </c>
      <c r="AC52" s="73">
        <v>0.0</v>
      </c>
      <c r="AD52" s="73">
        <v>0.0</v>
      </c>
      <c r="AE52" s="73">
        <v>0.0</v>
      </c>
      <c r="AF52" s="73">
        <v>0.0</v>
      </c>
      <c r="AG52" s="73">
        <v>0.0</v>
      </c>
      <c r="AH52" s="73">
        <v>0.0</v>
      </c>
      <c r="AI52" s="73">
        <v>0.0</v>
      </c>
      <c r="AJ52" s="73">
        <v>0.6328125</v>
      </c>
      <c r="AK52" s="73">
        <v>0.99609375</v>
      </c>
      <c r="AL52" s="73">
        <v>0.69921875</v>
      </c>
      <c r="AM52" s="73">
        <v>0.0</v>
      </c>
      <c r="AN52" s="73">
        <v>0.0</v>
      </c>
      <c r="AO52" s="73">
        <v>0.0</v>
      </c>
      <c r="AP52" s="73">
        <v>0.0</v>
      </c>
      <c r="AQ52" s="73">
        <v>0.0</v>
      </c>
      <c r="AR52" s="73">
        <v>0.0</v>
      </c>
      <c r="AS52" s="73">
        <v>0.0</v>
      </c>
      <c r="AT52" s="73">
        <v>0.0</v>
      </c>
      <c r="AU52" s="73">
        <v>0.0</v>
      </c>
      <c r="AV52" s="73">
        <v>0.0</v>
      </c>
      <c r="AW52" s="73">
        <v>0.1484375</v>
      </c>
      <c r="AX52" s="73">
        <v>0.98828125</v>
      </c>
      <c r="AY52" s="73">
        <v>0.98828125</v>
      </c>
      <c r="AZ52" s="73">
        <v>0.41015625</v>
      </c>
      <c r="BA52" s="73">
        <v>0.0</v>
      </c>
      <c r="BB52" s="73">
        <v>0.0</v>
      </c>
      <c r="BC52" s="73">
        <v>0.0</v>
      </c>
      <c r="BD52" s="73">
        <v>0.0</v>
      </c>
      <c r="BE52" s="73">
        <v>0.0</v>
      </c>
      <c r="BF52" s="73">
        <v>0.0</v>
      </c>
      <c r="BG52" s="73">
        <v>0.0</v>
      </c>
      <c r="BH52" s="73">
        <v>0.0</v>
      </c>
      <c r="BI52" s="73">
        <v>0.0</v>
      </c>
      <c r="BJ52" s="73">
        <v>0.0</v>
      </c>
      <c r="BK52" s="73">
        <v>0.98828125</v>
      </c>
      <c r="BL52" s="73">
        <v>0.98828125</v>
      </c>
      <c r="BM52" s="73">
        <v>0.98828125</v>
      </c>
      <c r="BN52" s="73">
        <v>0.0</v>
      </c>
      <c r="BO52" s="73">
        <v>0.0</v>
      </c>
      <c r="BP52" s="73">
        <v>0.0</v>
      </c>
      <c r="BQ52" s="73">
        <v>0.0</v>
      </c>
      <c r="BR52" s="73">
        <v>0.0</v>
      </c>
      <c r="BS52" s="73">
        <v>0.0</v>
      </c>
      <c r="BT52" s="73">
        <v>0.0</v>
      </c>
      <c r="BU52" s="73">
        <v>0.0</v>
      </c>
      <c r="BV52" s="73">
        <v>0.0</v>
      </c>
      <c r="BW52" s="73">
        <v>0.0</v>
      </c>
      <c r="BX52" s="73">
        <v>0.0</v>
      </c>
      <c r="BY52" s="73">
        <v>0.98828125</v>
      </c>
      <c r="BZ52" s="73">
        <v>0.98828125</v>
      </c>
      <c r="CA52" s="73">
        <v>0.08984375</v>
      </c>
      <c r="CB52" s="73">
        <v>0.0625</v>
      </c>
      <c r="CC52" s="73">
        <v>0.59765625</v>
      </c>
      <c r="CD52" s="73">
        <v>0.12109375</v>
      </c>
      <c r="CE52" s="73">
        <v>0.0</v>
      </c>
      <c r="CF52" s="73">
        <v>0.0</v>
      </c>
      <c r="CG52" s="73">
        <v>0.0</v>
      </c>
      <c r="CH52" s="73">
        <v>0.0</v>
      </c>
      <c r="CI52" s="73">
        <v>0.0</v>
      </c>
      <c r="CJ52" s="73">
        <v>0.0</v>
      </c>
      <c r="CK52" s="73">
        <v>0.0</v>
      </c>
      <c r="CL52" s="73">
        <v>0.48046875</v>
      </c>
      <c r="CM52" s="73">
        <v>0.98828125</v>
      </c>
      <c r="CN52" s="73">
        <v>0.453125</v>
      </c>
      <c r="CO52" s="73">
        <v>0.06640625</v>
      </c>
      <c r="CP52" s="73">
        <v>0.98828125</v>
      </c>
      <c r="CQ52" s="73">
        <v>0.98828125</v>
      </c>
      <c r="CR52" s="73">
        <v>0.98828125</v>
      </c>
      <c r="CS52" s="73">
        <v>0.0</v>
      </c>
      <c r="CT52" s="73">
        <v>0.0</v>
      </c>
      <c r="CU52" s="73">
        <v>0.0</v>
      </c>
      <c r="CV52" s="73">
        <v>0.0</v>
      </c>
      <c r="CW52" s="73">
        <v>0.0</v>
      </c>
      <c r="CX52" s="73">
        <v>0.0</v>
      </c>
      <c r="CY52" s="73">
        <v>0.0</v>
      </c>
      <c r="CZ52" s="73">
        <v>0.90625</v>
      </c>
      <c r="DA52" s="73">
        <v>0.98828125</v>
      </c>
      <c r="DB52" s="73">
        <v>0.0</v>
      </c>
      <c r="DC52" s="73">
        <v>0.75</v>
      </c>
      <c r="DD52" s="73">
        <v>0.98828125</v>
      </c>
      <c r="DE52" s="73">
        <v>0.765625</v>
      </c>
      <c r="DF52" s="73">
        <v>0.98828125</v>
      </c>
      <c r="DG52" s="73">
        <v>0.0</v>
      </c>
      <c r="DH52" s="73">
        <v>0.0</v>
      </c>
      <c r="DI52" s="73">
        <v>0.0</v>
      </c>
      <c r="DJ52" s="73">
        <v>0.0</v>
      </c>
      <c r="DK52" s="73">
        <v>0.0</v>
      </c>
      <c r="DL52" s="73">
        <v>0.0</v>
      </c>
      <c r="DM52" s="73">
        <v>0.0</v>
      </c>
      <c r="DN52" s="73">
        <v>0.98828125</v>
      </c>
      <c r="DO52" s="73">
        <v>0.98828125</v>
      </c>
      <c r="DP52" s="73">
        <v>0.078125</v>
      </c>
      <c r="DQ52" s="73">
        <v>0.98828125</v>
      </c>
      <c r="DR52" s="73">
        <v>0.89453125</v>
      </c>
      <c r="DS52" s="73">
        <v>0.96484375</v>
      </c>
      <c r="DT52" s="73">
        <v>0.98828125</v>
      </c>
      <c r="DU52" s="73">
        <v>0.0</v>
      </c>
      <c r="DV52" s="73">
        <v>0.0</v>
      </c>
      <c r="DW52" s="73">
        <v>0.0</v>
      </c>
      <c r="DX52" s="73">
        <v>0.0</v>
      </c>
      <c r="DY52" s="73">
        <v>0.0</v>
      </c>
      <c r="DZ52" s="73">
        <v>0.0</v>
      </c>
      <c r="EA52" s="73">
        <v>0.0</v>
      </c>
      <c r="EB52" s="73">
        <v>0.84765625</v>
      </c>
      <c r="EC52" s="73">
        <v>0.98828125</v>
      </c>
      <c r="ED52" s="73">
        <v>0.91015625</v>
      </c>
      <c r="EE52" s="73">
        <v>0.98828125</v>
      </c>
      <c r="EF52" s="73">
        <v>0.98828125</v>
      </c>
      <c r="EG52" s="73">
        <v>0.98828125</v>
      </c>
      <c r="EH52" s="73">
        <v>0.14453125</v>
      </c>
      <c r="EI52" s="73">
        <v>0.0</v>
      </c>
      <c r="EJ52" s="73">
        <v>0.0</v>
      </c>
      <c r="EK52" s="73">
        <v>0.0</v>
      </c>
      <c r="EL52" s="73">
        <v>0.0</v>
      </c>
      <c r="EM52" s="73">
        <v>0.0</v>
      </c>
      <c r="EN52" s="73">
        <v>0.0</v>
      </c>
      <c r="EO52" s="73">
        <v>0.0</v>
      </c>
      <c r="EP52" s="73">
        <v>0.1171875</v>
      </c>
      <c r="EQ52" s="73">
        <v>0.98828125</v>
      </c>
      <c r="ER52" s="73">
        <v>0.98828125</v>
      </c>
      <c r="ES52" s="73">
        <v>0.98828125</v>
      </c>
      <c r="ET52" s="73">
        <v>0.98828125</v>
      </c>
      <c r="EU52" s="73">
        <v>0.48046875</v>
      </c>
      <c r="EV52" s="73">
        <v>0.0</v>
      </c>
      <c r="EW52" s="73">
        <v>0.0</v>
      </c>
      <c r="EX52" s="73">
        <v>0.0</v>
      </c>
      <c r="EY52" s="73">
        <v>0.0</v>
      </c>
      <c r="EZ52" s="73">
        <v>0.0</v>
      </c>
      <c r="FA52" s="73">
        <v>0.0</v>
      </c>
      <c r="FB52" s="73">
        <v>0.0</v>
      </c>
      <c r="FC52" s="73">
        <v>0.0</v>
      </c>
      <c r="FD52" s="73">
        <v>0.0</v>
      </c>
      <c r="FE52" s="73">
        <v>0.0</v>
      </c>
      <c r="FF52" s="73">
        <v>0.85546875</v>
      </c>
      <c r="FG52" s="73">
        <v>0.98828125</v>
      </c>
      <c r="FH52" s="73">
        <v>0.0</v>
      </c>
      <c r="FI52" s="73">
        <v>0.0</v>
      </c>
      <c r="FJ52" s="73">
        <v>0.0</v>
      </c>
      <c r="FK52" s="73">
        <v>0.0</v>
      </c>
      <c r="FL52" s="73">
        <v>0.0</v>
      </c>
      <c r="FM52" s="73">
        <v>0.0</v>
      </c>
      <c r="FN52" s="73">
        <v>0.0</v>
      </c>
      <c r="FO52" s="73">
        <v>0.0</v>
      </c>
      <c r="FP52" s="73">
        <v>0.0</v>
      </c>
      <c r="FQ52" s="73">
        <v>0.0</v>
      </c>
      <c r="FR52" s="73">
        <v>0.0</v>
      </c>
      <c r="FS52" s="73">
        <v>0.0</v>
      </c>
      <c r="FT52" s="73">
        <v>0.0</v>
      </c>
      <c r="FU52" s="73">
        <v>0.0</v>
      </c>
      <c r="FV52" s="73">
        <v>0.0</v>
      </c>
      <c r="FW52" s="73">
        <v>0.0</v>
      </c>
      <c r="FX52" s="73">
        <v>0.0</v>
      </c>
      <c r="FY52" s="73">
        <v>0.0</v>
      </c>
      <c r="FZ52" s="73">
        <v>0.0</v>
      </c>
      <c r="GA52" s="73">
        <v>0.0</v>
      </c>
      <c r="GB52" s="73">
        <v>0.0</v>
      </c>
      <c r="GC52" s="73">
        <v>0.0</v>
      </c>
      <c r="GD52" s="73">
        <v>0.0</v>
      </c>
      <c r="GE52" s="73">
        <v>0.0</v>
      </c>
      <c r="GF52" s="73">
        <v>0.0</v>
      </c>
      <c r="GG52" s="73">
        <v>0.0</v>
      </c>
      <c r="GH52" s="73">
        <v>0.0</v>
      </c>
      <c r="GI52" s="73">
        <v>0.0</v>
      </c>
      <c r="GJ52" s="73">
        <v>0.0</v>
      </c>
      <c r="GK52" s="73">
        <v>0.0</v>
      </c>
      <c r="GL52" s="73">
        <v>0.0</v>
      </c>
      <c r="GM52" s="73">
        <v>0.0</v>
      </c>
      <c r="GN52" s="73">
        <v>0.0</v>
      </c>
      <c r="GO52" s="73">
        <v>0.0</v>
      </c>
    </row>
    <row r="53">
      <c r="A53" s="73">
        <v>1.0</v>
      </c>
      <c r="B53" s="74">
        <v>0.0</v>
      </c>
      <c r="C53" s="73">
        <v>0.0</v>
      </c>
      <c r="D53" s="73">
        <v>0.0</v>
      </c>
      <c r="E53" s="73">
        <v>0.0</v>
      </c>
      <c r="F53" s="73">
        <v>0.0</v>
      </c>
      <c r="G53" s="73">
        <v>0.0</v>
      </c>
      <c r="H53" s="73">
        <v>0.0</v>
      </c>
      <c r="I53" s="73">
        <v>0.0</v>
      </c>
      <c r="J53" s="73">
        <v>0.0</v>
      </c>
      <c r="K53" s="73">
        <v>0.0</v>
      </c>
      <c r="L53" s="73">
        <v>0.0</v>
      </c>
      <c r="M53" s="73">
        <v>0.0</v>
      </c>
      <c r="N53" s="73">
        <v>0.0</v>
      </c>
      <c r="O53" s="73">
        <v>0.0</v>
      </c>
      <c r="P53" s="73">
        <v>0.0</v>
      </c>
      <c r="Q53" s="73">
        <v>0.0</v>
      </c>
      <c r="R53" s="73">
        <v>0.0</v>
      </c>
      <c r="S53" s="73">
        <v>0.0</v>
      </c>
      <c r="T53" s="73">
        <v>0.0</v>
      </c>
      <c r="U53" s="73">
        <v>0.0</v>
      </c>
      <c r="V53" s="73">
        <v>0.0</v>
      </c>
      <c r="W53" s="73">
        <v>0.0</v>
      </c>
      <c r="X53" s="73">
        <v>0.0</v>
      </c>
      <c r="Y53" s="73">
        <v>0.0</v>
      </c>
      <c r="Z53" s="73">
        <v>0.0</v>
      </c>
      <c r="AA53" s="73">
        <v>0.0</v>
      </c>
      <c r="AB53" s="73">
        <v>0.0</v>
      </c>
      <c r="AC53" s="73">
        <v>0.0</v>
      </c>
      <c r="AD53" s="73">
        <v>0.0</v>
      </c>
      <c r="AE53" s="73">
        <v>0.0</v>
      </c>
      <c r="AF53" s="73">
        <v>0.0</v>
      </c>
      <c r="AG53" s="73">
        <v>0.0</v>
      </c>
      <c r="AH53" s="73">
        <v>0.0</v>
      </c>
      <c r="AI53" s="73">
        <v>0.0</v>
      </c>
      <c r="AJ53" s="73">
        <v>0.0</v>
      </c>
      <c r="AK53" s="73">
        <v>0.99609375</v>
      </c>
      <c r="AL53" s="73">
        <v>0.41015625</v>
      </c>
      <c r="AM53" s="73">
        <v>0.0</v>
      </c>
      <c r="AN53" s="73">
        <v>0.0</v>
      </c>
      <c r="AO53" s="73">
        <v>0.0</v>
      </c>
      <c r="AP53" s="73">
        <v>0.0</v>
      </c>
      <c r="AQ53" s="73">
        <v>0.0</v>
      </c>
      <c r="AR53" s="73">
        <v>0.0</v>
      </c>
      <c r="AS53" s="73">
        <v>0.0</v>
      </c>
      <c r="AT53" s="73">
        <v>0.0</v>
      </c>
      <c r="AU53" s="73">
        <v>0.0</v>
      </c>
      <c r="AV53" s="73">
        <v>0.0</v>
      </c>
      <c r="AW53" s="73">
        <v>0.0</v>
      </c>
      <c r="AX53" s="73">
        <v>0.0546875</v>
      </c>
      <c r="AY53" s="73">
        <v>0.98828125</v>
      </c>
      <c r="AZ53" s="73">
        <v>0.98828125</v>
      </c>
      <c r="BA53" s="73">
        <v>0.0</v>
      </c>
      <c r="BB53" s="73">
        <v>0.0</v>
      </c>
      <c r="BC53" s="73">
        <v>0.0</v>
      </c>
      <c r="BD53" s="73">
        <v>0.0</v>
      </c>
      <c r="BE53" s="73">
        <v>0.0</v>
      </c>
      <c r="BF53" s="73">
        <v>0.0</v>
      </c>
      <c r="BG53" s="73">
        <v>0.0</v>
      </c>
      <c r="BH53" s="73">
        <v>0.0</v>
      </c>
      <c r="BI53" s="73">
        <v>0.0</v>
      </c>
      <c r="BJ53" s="73">
        <v>0.0</v>
      </c>
      <c r="BK53" s="73">
        <v>0.0</v>
      </c>
      <c r="BL53" s="73">
        <v>0.1640625</v>
      </c>
      <c r="BM53" s="73">
        <v>0.98828125</v>
      </c>
      <c r="BN53" s="73">
        <v>0.6171875</v>
      </c>
      <c r="BO53" s="73">
        <v>0.0</v>
      </c>
      <c r="BP53" s="73">
        <v>0.0</v>
      </c>
      <c r="BQ53" s="73">
        <v>0.0</v>
      </c>
      <c r="BR53" s="73">
        <v>0.0</v>
      </c>
      <c r="BS53" s="73">
        <v>0.0</v>
      </c>
      <c r="BT53" s="73">
        <v>0.0</v>
      </c>
      <c r="BU53" s="73">
        <v>0.0</v>
      </c>
      <c r="BV53" s="73">
        <v>0.0</v>
      </c>
      <c r="BW53" s="73">
        <v>0.0</v>
      </c>
      <c r="BX53" s="73">
        <v>0.0</v>
      </c>
      <c r="BY53" s="73">
        <v>0.0</v>
      </c>
      <c r="BZ53" s="73">
        <v>0.60546875</v>
      </c>
      <c r="CA53" s="73">
        <v>0.98828125</v>
      </c>
      <c r="CB53" s="73">
        <v>0.6171875</v>
      </c>
      <c r="CC53" s="73">
        <v>0.0</v>
      </c>
      <c r="CD53" s="73">
        <v>0.0</v>
      </c>
      <c r="CE53" s="73">
        <v>0.0</v>
      </c>
      <c r="CF53" s="73">
        <v>0.0</v>
      </c>
      <c r="CG53" s="73">
        <v>0.0</v>
      </c>
      <c r="CH53" s="73">
        <v>0.0</v>
      </c>
      <c r="CI53" s="73">
        <v>0.0</v>
      </c>
      <c r="CJ53" s="73">
        <v>0.0</v>
      </c>
      <c r="CK53" s="73">
        <v>0.0</v>
      </c>
      <c r="CL53" s="73">
        <v>0.0</v>
      </c>
      <c r="CM53" s="73">
        <v>0.0</v>
      </c>
      <c r="CN53" s="73">
        <v>0.625</v>
      </c>
      <c r="CO53" s="73">
        <v>0.98828125</v>
      </c>
      <c r="CP53" s="73">
        <v>0.57421875</v>
      </c>
      <c r="CQ53" s="73">
        <v>0.0</v>
      </c>
      <c r="CR53" s="73">
        <v>0.0</v>
      </c>
      <c r="CS53" s="73">
        <v>0.0</v>
      </c>
      <c r="CT53" s="73">
        <v>0.0</v>
      </c>
      <c r="CU53" s="73">
        <v>0.0</v>
      </c>
      <c r="CV53" s="73">
        <v>0.0</v>
      </c>
      <c r="CW53" s="73">
        <v>0.0</v>
      </c>
      <c r="CX53" s="73">
        <v>0.0</v>
      </c>
      <c r="CY53" s="73">
        <v>0.0</v>
      </c>
      <c r="CZ53" s="73">
        <v>0.0</v>
      </c>
      <c r="DA53" s="73">
        <v>0.0</v>
      </c>
      <c r="DB53" s="73">
        <v>0.98828125</v>
      </c>
      <c r="DC53" s="73">
        <v>0.98828125</v>
      </c>
      <c r="DD53" s="73">
        <v>0.12109375</v>
      </c>
      <c r="DE53" s="73">
        <v>0.0</v>
      </c>
      <c r="DF53" s="73">
        <v>0.0</v>
      </c>
      <c r="DG53" s="73">
        <v>0.0</v>
      </c>
      <c r="DH53" s="73">
        <v>0.0</v>
      </c>
      <c r="DI53" s="73">
        <v>0.0</v>
      </c>
      <c r="DJ53" s="73">
        <v>0.0</v>
      </c>
      <c r="DK53" s="73">
        <v>0.0</v>
      </c>
      <c r="DL53" s="73">
        <v>0.0</v>
      </c>
      <c r="DM53" s="73">
        <v>0.0</v>
      </c>
      <c r="DN53" s="73">
        <v>0.0</v>
      </c>
      <c r="DO53" s="73">
        <v>0.0</v>
      </c>
      <c r="DP53" s="73">
        <v>0.98828125</v>
      </c>
      <c r="DQ53" s="73">
        <v>0.98828125</v>
      </c>
      <c r="DR53" s="73">
        <v>0.0</v>
      </c>
      <c r="DS53" s="73">
        <v>0.0</v>
      </c>
      <c r="DT53" s="73">
        <v>0.0</v>
      </c>
      <c r="DU53" s="73">
        <v>0.0</v>
      </c>
      <c r="DV53" s="73">
        <v>0.0</v>
      </c>
      <c r="DW53" s="73">
        <v>0.0</v>
      </c>
      <c r="DX53" s="73">
        <v>0.0</v>
      </c>
      <c r="DY53" s="73">
        <v>0.0</v>
      </c>
      <c r="DZ53" s="73">
        <v>0.0</v>
      </c>
      <c r="EA53" s="73">
        <v>0.0</v>
      </c>
      <c r="EB53" s="73">
        <v>0.0</v>
      </c>
      <c r="EC53" s="73">
        <v>0.0</v>
      </c>
      <c r="ED53" s="73">
        <v>0.98828125</v>
      </c>
      <c r="EE53" s="73">
        <v>0.98828125</v>
      </c>
      <c r="EF53" s="73">
        <v>0.0</v>
      </c>
      <c r="EG53" s="73">
        <v>0.0</v>
      </c>
      <c r="EH53" s="73">
        <v>0.0</v>
      </c>
      <c r="EI53" s="73">
        <v>0.0</v>
      </c>
      <c r="EJ53" s="73">
        <v>0.0</v>
      </c>
      <c r="EK53" s="73">
        <v>0.0</v>
      </c>
      <c r="EL53" s="73">
        <v>0.0</v>
      </c>
      <c r="EM53" s="73">
        <v>0.0</v>
      </c>
      <c r="EN53" s="73">
        <v>0.0</v>
      </c>
      <c r="EO53" s="73">
        <v>0.0</v>
      </c>
      <c r="EP53" s="73">
        <v>0.0</v>
      </c>
      <c r="EQ53" s="73">
        <v>0.0</v>
      </c>
      <c r="ER53" s="73">
        <v>0.98828125</v>
      </c>
      <c r="ES53" s="73">
        <v>0.98828125</v>
      </c>
      <c r="ET53" s="73">
        <v>0.0</v>
      </c>
      <c r="EU53" s="73">
        <v>0.0</v>
      </c>
      <c r="EV53" s="73">
        <v>0.0</v>
      </c>
      <c r="EW53" s="73">
        <v>0.0</v>
      </c>
      <c r="EX53" s="73">
        <v>0.0</v>
      </c>
      <c r="EY53" s="73">
        <v>0.0</v>
      </c>
      <c r="EZ53" s="73">
        <v>0.0</v>
      </c>
      <c r="FA53" s="73">
        <v>0.0</v>
      </c>
      <c r="FB53" s="73">
        <v>0.0</v>
      </c>
      <c r="FC53" s="73">
        <v>0.0</v>
      </c>
      <c r="FD53" s="73">
        <v>0.0</v>
      </c>
      <c r="FE53" s="73">
        <v>0.0</v>
      </c>
      <c r="FF53" s="73">
        <v>0.98828125</v>
      </c>
      <c r="FG53" s="73">
        <v>0.98828125</v>
      </c>
      <c r="FH53" s="73">
        <v>0.0</v>
      </c>
      <c r="FI53" s="73">
        <v>0.0</v>
      </c>
      <c r="FJ53" s="73">
        <v>0.0</v>
      </c>
      <c r="FK53" s="73">
        <v>0.0</v>
      </c>
      <c r="FL53" s="73">
        <v>0.0</v>
      </c>
      <c r="FM53" s="73">
        <v>0.0</v>
      </c>
      <c r="FN53" s="73">
        <v>0.0</v>
      </c>
      <c r="FO53" s="73">
        <v>0.0</v>
      </c>
      <c r="FP53" s="73">
        <v>0.0</v>
      </c>
      <c r="FQ53" s="73">
        <v>0.0</v>
      </c>
      <c r="FR53" s="73">
        <v>0.0</v>
      </c>
      <c r="FS53" s="73">
        <v>0.0</v>
      </c>
      <c r="FT53" s="73">
        <v>0.98828125</v>
      </c>
      <c r="FU53" s="73">
        <v>0.54296875</v>
      </c>
      <c r="FV53" s="73">
        <v>0.0</v>
      </c>
      <c r="FW53" s="73">
        <v>0.0</v>
      </c>
      <c r="FX53" s="73">
        <v>0.0</v>
      </c>
      <c r="FY53" s="73">
        <v>0.0</v>
      </c>
      <c r="FZ53" s="73">
        <v>0.0</v>
      </c>
      <c r="GA53" s="73">
        <v>0.0</v>
      </c>
      <c r="GB53" s="73">
        <v>0.0</v>
      </c>
      <c r="GC53" s="73">
        <v>0.0</v>
      </c>
      <c r="GD53" s="73">
        <v>0.0</v>
      </c>
      <c r="GE53" s="73">
        <v>0.0</v>
      </c>
      <c r="GF53" s="73">
        <v>0.0</v>
      </c>
      <c r="GG53" s="73">
        <v>0.0</v>
      </c>
      <c r="GH53" s="73">
        <v>0.0</v>
      </c>
      <c r="GI53" s="73">
        <v>0.0</v>
      </c>
      <c r="GJ53" s="73">
        <v>0.0</v>
      </c>
      <c r="GK53" s="73">
        <v>0.0</v>
      </c>
      <c r="GL53" s="73">
        <v>0.0</v>
      </c>
      <c r="GM53" s="73">
        <v>0.0</v>
      </c>
      <c r="GN53" s="73">
        <v>0.0</v>
      </c>
      <c r="GO53" s="73">
        <v>0.0</v>
      </c>
    </row>
    <row r="54">
      <c r="A54" s="73">
        <v>8.0</v>
      </c>
      <c r="B54" s="74">
        <v>0.0</v>
      </c>
      <c r="C54" s="73">
        <v>0.0</v>
      </c>
      <c r="D54" s="73">
        <v>0.0</v>
      </c>
      <c r="E54" s="73">
        <v>0.0</v>
      </c>
      <c r="F54" s="73">
        <v>0.0</v>
      </c>
      <c r="G54" s="73">
        <v>0.0</v>
      </c>
      <c r="H54" s="73">
        <v>0.0</v>
      </c>
      <c r="I54" s="73">
        <v>0.0</v>
      </c>
      <c r="J54" s="73">
        <v>0.0</v>
      </c>
      <c r="K54" s="73">
        <v>0.0</v>
      </c>
      <c r="L54" s="73">
        <v>0.0</v>
      </c>
      <c r="M54" s="73">
        <v>0.0</v>
      </c>
      <c r="N54" s="73">
        <v>0.0</v>
      </c>
      <c r="O54" s="73">
        <v>0.0</v>
      </c>
      <c r="P54" s="73">
        <v>0.0</v>
      </c>
      <c r="Q54" s="73">
        <v>0.0</v>
      </c>
      <c r="R54" s="73">
        <v>0.0</v>
      </c>
      <c r="S54" s="73">
        <v>0.0</v>
      </c>
      <c r="T54" s="73">
        <v>0.0</v>
      </c>
      <c r="U54" s="73">
        <v>0.0</v>
      </c>
      <c r="V54" s="73">
        <v>0.0</v>
      </c>
      <c r="W54" s="73">
        <v>0.0</v>
      </c>
      <c r="X54" s="73">
        <v>0.0</v>
      </c>
      <c r="Y54" s="73">
        <v>0.0</v>
      </c>
      <c r="Z54" s="73">
        <v>0.0</v>
      </c>
      <c r="AA54" s="73">
        <v>0.0</v>
      </c>
      <c r="AB54" s="73">
        <v>0.0</v>
      </c>
      <c r="AC54" s="73">
        <v>0.0</v>
      </c>
      <c r="AD54" s="73">
        <v>0.0</v>
      </c>
      <c r="AE54" s="73">
        <v>0.0</v>
      </c>
      <c r="AF54" s="73">
        <v>0.0</v>
      </c>
      <c r="AG54" s="73">
        <v>0.0</v>
      </c>
      <c r="AH54" s="73">
        <v>0.0</v>
      </c>
      <c r="AI54" s="73">
        <v>0.0</v>
      </c>
      <c r="AJ54" s="73">
        <v>0.0</v>
      </c>
      <c r="AK54" s="73">
        <v>0.18359375</v>
      </c>
      <c r="AL54" s="73">
        <v>0.18359375</v>
      </c>
      <c r="AM54" s="73">
        <v>0.453125</v>
      </c>
      <c r="AN54" s="73">
        <v>0.98828125</v>
      </c>
      <c r="AO54" s="73">
        <v>0.0</v>
      </c>
      <c r="AP54" s="73">
        <v>0.0</v>
      </c>
      <c r="AQ54" s="73">
        <v>0.0</v>
      </c>
      <c r="AR54" s="73">
        <v>0.0</v>
      </c>
      <c r="AS54" s="73">
        <v>0.0</v>
      </c>
      <c r="AT54" s="73">
        <v>0.0</v>
      </c>
      <c r="AU54" s="73">
        <v>0.0</v>
      </c>
      <c r="AV54" s="73">
        <v>0.0</v>
      </c>
      <c r="AW54" s="73">
        <v>0.234375</v>
      </c>
      <c r="AX54" s="73">
        <v>0.984375</v>
      </c>
      <c r="AY54" s="73">
        <v>0.98828125</v>
      </c>
      <c r="AZ54" s="73">
        <v>0.984375</v>
      </c>
      <c r="BA54" s="73">
        <v>0.8203125</v>
      </c>
      <c r="BB54" s="73">
        <v>0.98828125</v>
      </c>
      <c r="BC54" s="73">
        <v>0.0</v>
      </c>
      <c r="BD54" s="73">
        <v>0.0</v>
      </c>
      <c r="BE54" s="73">
        <v>0.0</v>
      </c>
      <c r="BF54" s="73">
        <v>0.0</v>
      </c>
      <c r="BG54" s="73">
        <v>0.0</v>
      </c>
      <c r="BH54" s="73">
        <v>0.0</v>
      </c>
      <c r="BI54" s="73">
        <v>0.0</v>
      </c>
      <c r="BJ54" s="73">
        <v>0.0</v>
      </c>
      <c r="BK54" s="73">
        <v>0.99609375</v>
      </c>
      <c r="BL54" s="73">
        <v>0.984375</v>
      </c>
      <c r="BM54" s="73">
        <v>0.578125</v>
      </c>
      <c r="BN54" s="73">
        <v>0.8203125</v>
      </c>
      <c r="BO54" s="73">
        <v>0.98828125</v>
      </c>
      <c r="BP54" s="73">
        <v>0.8984375</v>
      </c>
      <c r="BQ54" s="73">
        <v>0.0</v>
      </c>
      <c r="BR54" s="73">
        <v>0.0</v>
      </c>
      <c r="BS54" s="73">
        <v>0.0</v>
      </c>
      <c r="BT54" s="73">
        <v>0.0</v>
      </c>
      <c r="BU54" s="73">
        <v>0.0</v>
      </c>
      <c r="BV54" s="73">
        <v>0.0</v>
      </c>
      <c r="BW54" s="73">
        <v>0.0</v>
      </c>
      <c r="BX54" s="73">
        <v>0.0</v>
      </c>
      <c r="BY54" s="73">
        <v>0.98828125</v>
      </c>
      <c r="BZ54" s="73">
        <v>0.984375</v>
      </c>
      <c r="CA54" s="73">
        <v>0.19140625</v>
      </c>
      <c r="CB54" s="73">
        <v>0.984375</v>
      </c>
      <c r="CC54" s="73">
        <v>0.984375</v>
      </c>
      <c r="CD54" s="73">
        <v>0.0</v>
      </c>
      <c r="CE54" s="73">
        <v>0.0</v>
      </c>
      <c r="CF54" s="73">
        <v>0.0</v>
      </c>
      <c r="CG54" s="73">
        <v>0.0</v>
      </c>
      <c r="CH54" s="73">
        <v>0.0</v>
      </c>
      <c r="CI54" s="73">
        <v>0.0</v>
      </c>
      <c r="CJ54" s="73">
        <v>0.0</v>
      </c>
      <c r="CK54" s="73">
        <v>0.0</v>
      </c>
      <c r="CL54" s="73">
        <v>0.0</v>
      </c>
      <c r="CM54" s="73">
        <v>0.69140625</v>
      </c>
      <c r="CN54" s="73">
        <v>0.984375</v>
      </c>
      <c r="CO54" s="73">
        <v>0.98828125</v>
      </c>
      <c r="CP54" s="73">
        <v>0.984375</v>
      </c>
      <c r="CQ54" s="73">
        <v>0.1953125</v>
      </c>
      <c r="CR54" s="73">
        <v>0.0</v>
      </c>
      <c r="CS54" s="73">
        <v>0.0</v>
      </c>
      <c r="CT54" s="73">
        <v>0.0</v>
      </c>
      <c r="CU54" s="73">
        <v>0.0</v>
      </c>
      <c r="CV54" s="73">
        <v>0.0</v>
      </c>
      <c r="CW54" s="73">
        <v>0.0</v>
      </c>
      <c r="CX54" s="73">
        <v>0.0</v>
      </c>
      <c r="CY54" s="73">
        <v>0.0</v>
      </c>
      <c r="CZ54" s="73">
        <v>0.0</v>
      </c>
      <c r="DA54" s="73">
        <v>0.19921875</v>
      </c>
      <c r="DB54" s="73">
        <v>0.98828125</v>
      </c>
      <c r="DC54" s="73">
        <v>0.99609375</v>
      </c>
      <c r="DD54" s="73">
        <v>0.921875</v>
      </c>
      <c r="DE54" s="73">
        <v>0.0</v>
      </c>
      <c r="DF54" s="73">
        <v>0.0</v>
      </c>
      <c r="DG54" s="73">
        <v>0.0</v>
      </c>
      <c r="DH54" s="73">
        <v>0.0</v>
      </c>
      <c r="DI54" s="73">
        <v>0.0</v>
      </c>
      <c r="DJ54" s="73">
        <v>0.0</v>
      </c>
      <c r="DK54" s="73">
        <v>0.0</v>
      </c>
      <c r="DL54" s="73">
        <v>0.0</v>
      </c>
      <c r="DM54" s="73">
        <v>0.0</v>
      </c>
      <c r="DN54" s="73">
        <v>0.0</v>
      </c>
      <c r="DO54" s="73">
        <v>0.984375</v>
      </c>
      <c r="DP54" s="73">
        <v>0.984375</v>
      </c>
      <c r="DQ54" s="73">
        <v>0.5390625</v>
      </c>
      <c r="DR54" s="73">
        <v>0.984375</v>
      </c>
      <c r="DS54" s="73">
        <v>0.06640625</v>
      </c>
      <c r="DT54" s="73">
        <v>0.0</v>
      </c>
      <c r="DU54" s="73">
        <v>0.0</v>
      </c>
      <c r="DV54" s="73">
        <v>0.0</v>
      </c>
      <c r="DW54" s="73">
        <v>0.0</v>
      </c>
      <c r="DX54" s="73">
        <v>0.0</v>
      </c>
      <c r="DY54" s="73">
        <v>0.0</v>
      </c>
      <c r="DZ54" s="73">
        <v>0.0</v>
      </c>
      <c r="EA54" s="73">
        <v>0.0</v>
      </c>
      <c r="EB54" s="73">
        <v>0.98828125</v>
      </c>
      <c r="EC54" s="73">
        <v>0.99609375</v>
      </c>
      <c r="ED54" s="73">
        <v>0.30859375</v>
      </c>
      <c r="EE54" s="73">
        <v>0.58203125</v>
      </c>
      <c r="EF54" s="73">
        <v>0.98828125</v>
      </c>
      <c r="EG54" s="73">
        <v>0.09765625</v>
      </c>
      <c r="EH54" s="73">
        <v>0.0</v>
      </c>
      <c r="EI54" s="73">
        <v>0.0</v>
      </c>
      <c r="EJ54" s="73">
        <v>0.0</v>
      </c>
      <c r="EK54" s="73">
        <v>0.0</v>
      </c>
      <c r="EL54" s="73">
        <v>0.0</v>
      </c>
      <c r="EM54" s="73">
        <v>0.0</v>
      </c>
      <c r="EN54" s="73">
        <v>0.0</v>
      </c>
      <c r="EO54" s="73">
        <v>0.0</v>
      </c>
      <c r="EP54" s="73">
        <v>0.984375</v>
      </c>
      <c r="EQ54" s="73">
        <v>0.97265625</v>
      </c>
      <c r="ER54" s="73">
        <v>0.4375</v>
      </c>
      <c r="ES54" s="73">
        <v>0.98828125</v>
      </c>
      <c r="ET54" s="73">
        <v>0.87109375</v>
      </c>
      <c r="EU54" s="73">
        <v>0.0</v>
      </c>
      <c r="EV54" s="73">
        <v>0.0</v>
      </c>
      <c r="EW54" s="73">
        <v>0.0</v>
      </c>
      <c r="EX54" s="73">
        <v>0.0</v>
      </c>
      <c r="EY54" s="73">
        <v>0.0</v>
      </c>
      <c r="EZ54" s="73">
        <v>0.0</v>
      </c>
      <c r="FA54" s="73">
        <v>0.0</v>
      </c>
      <c r="FB54" s="73">
        <v>0.0</v>
      </c>
      <c r="FC54" s="73">
        <v>0.0</v>
      </c>
      <c r="FD54" s="73">
        <v>0.984375</v>
      </c>
      <c r="FE54" s="73">
        <v>0.98828125</v>
      </c>
      <c r="FF54" s="73">
        <v>0.984375</v>
      </c>
      <c r="FG54" s="73">
        <v>0.984375</v>
      </c>
      <c r="FH54" s="73">
        <v>0.06640625</v>
      </c>
      <c r="FI54" s="73">
        <v>0.0</v>
      </c>
      <c r="FJ54" s="73">
        <v>0.0</v>
      </c>
      <c r="FK54" s="73">
        <v>0.0</v>
      </c>
      <c r="FL54" s="73">
        <v>0.0</v>
      </c>
      <c r="FM54" s="73">
        <v>0.0</v>
      </c>
      <c r="FN54" s="73">
        <v>0.0</v>
      </c>
      <c r="FO54" s="73">
        <v>0.0</v>
      </c>
      <c r="FP54" s="73">
        <v>0.0</v>
      </c>
      <c r="FQ54" s="73">
        <v>0.0</v>
      </c>
      <c r="FR54" s="73">
        <v>0.0</v>
      </c>
      <c r="FS54" s="73">
        <v>0.0</v>
      </c>
      <c r="FT54" s="73">
        <v>0.0</v>
      </c>
      <c r="FU54" s="73">
        <v>0.0</v>
      </c>
      <c r="FV54" s="73">
        <v>0.0</v>
      </c>
      <c r="FW54" s="73">
        <v>0.0</v>
      </c>
      <c r="FX54" s="73">
        <v>0.0</v>
      </c>
      <c r="FY54" s="73">
        <v>0.0</v>
      </c>
      <c r="FZ54" s="73">
        <v>0.0</v>
      </c>
      <c r="GA54" s="73">
        <v>0.0</v>
      </c>
      <c r="GB54" s="73">
        <v>0.0</v>
      </c>
      <c r="GC54" s="73">
        <v>0.0</v>
      </c>
      <c r="GD54" s="73">
        <v>0.0</v>
      </c>
      <c r="GE54" s="73">
        <v>0.0</v>
      </c>
      <c r="GF54" s="73">
        <v>0.0</v>
      </c>
      <c r="GG54" s="73">
        <v>0.0</v>
      </c>
      <c r="GH54" s="73">
        <v>0.0</v>
      </c>
      <c r="GI54" s="73">
        <v>0.0</v>
      </c>
      <c r="GJ54" s="73">
        <v>0.0</v>
      </c>
      <c r="GK54" s="73">
        <v>0.0</v>
      </c>
      <c r="GL54" s="73">
        <v>0.0</v>
      </c>
      <c r="GM54" s="73">
        <v>0.0</v>
      </c>
      <c r="GN54" s="73">
        <v>0.0</v>
      </c>
      <c r="GO54" s="73">
        <v>0.0</v>
      </c>
    </row>
    <row r="55">
      <c r="A55" s="73">
        <v>7.0</v>
      </c>
      <c r="B55" s="74">
        <v>0.0</v>
      </c>
      <c r="C55" s="73">
        <v>0.0</v>
      </c>
      <c r="D55" s="73">
        <v>0.0</v>
      </c>
      <c r="E55" s="73">
        <v>0.0</v>
      </c>
      <c r="F55" s="73">
        <v>0.0</v>
      </c>
      <c r="G55" s="73">
        <v>0.0</v>
      </c>
      <c r="H55" s="73">
        <v>0.0</v>
      </c>
      <c r="I55" s="73">
        <v>0.0</v>
      </c>
      <c r="J55" s="73">
        <v>0.0</v>
      </c>
      <c r="K55" s="73">
        <v>0.0</v>
      </c>
      <c r="L55" s="73">
        <v>0.0</v>
      </c>
      <c r="M55" s="73">
        <v>0.0</v>
      </c>
      <c r="N55" s="73">
        <v>0.0</v>
      </c>
      <c r="O55" s="73">
        <v>0.0</v>
      </c>
      <c r="P55" s="73">
        <v>0.0</v>
      </c>
      <c r="Q55" s="73">
        <v>0.0</v>
      </c>
      <c r="R55" s="73">
        <v>0.0</v>
      </c>
      <c r="S55" s="73">
        <v>0.0</v>
      </c>
      <c r="T55" s="73">
        <v>0.0</v>
      </c>
      <c r="U55" s="73">
        <v>0.0</v>
      </c>
      <c r="V55" s="73">
        <v>0.0</v>
      </c>
      <c r="W55" s="73">
        <v>0.0</v>
      </c>
      <c r="X55" s="73">
        <v>0.0</v>
      </c>
      <c r="Y55" s="73">
        <v>0.0</v>
      </c>
      <c r="Z55" s="73">
        <v>0.0</v>
      </c>
      <c r="AA55" s="73">
        <v>0.0</v>
      </c>
      <c r="AB55" s="73">
        <v>0.0</v>
      </c>
      <c r="AC55" s="73">
        <v>0.0</v>
      </c>
      <c r="AD55" s="73">
        <v>0.0</v>
      </c>
      <c r="AE55" s="73">
        <v>0.0</v>
      </c>
      <c r="AF55" s="73">
        <v>0.0</v>
      </c>
      <c r="AG55" s="73">
        <v>0.0</v>
      </c>
      <c r="AH55" s="73">
        <v>0.0</v>
      </c>
      <c r="AI55" s="73">
        <v>0.0</v>
      </c>
      <c r="AJ55" s="73">
        <v>0.0</v>
      </c>
      <c r="AK55" s="73">
        <v>0.0</v>
      </c>
      <c r="AL55" s="73">
        <v>0.0</v>
      </c>
      <c r="AM55" s="73">
        <v>0.0</v>
      </c>
      <c r="AN55" s="73">
        <v>0.0</v>
      </c>
      <c r="AO55" s="73">
        <v>0.0</v>
      </c>
      <c r="AP55" s="73">
        <v>0.0</v>
      </c>
      <c r="AQ55" s="73">
        <v>0.0</v>
      </c>
      <c r="AR55" s="73">
        <v>0.0</v>
      </c>
      <c r="AS55" s="73">
        <v>0.0</v>
      </c>
      <c r="AT55" s="73">
        <v>0.0</v>
      </c>
      <c r="AU55" s="73">
        <v>0.0</v>
      </c>
      <c r="AV55" s="73">
        <v>0.0</v>
      </c>
      <c r="AW55" s="73">
        <v>0.0</v>
      </c>
      <c r="AX55" s="73">
        <v>0.00390625</v>
      </c>
      <c r="AY55" s="73">
        <v>0.43359375</v>
      </c>
      <c r="AZ55" s="73">
        <v>0.8984375</v>
      </c>
      <c r="BA55" s="73">
        <v>0.1171875</v>
      </c>
      <c r="BB55" s="73">
        <v>0.0</v>
      </c>
      <c r="BC55" s="73">
        <v>0.0</v>
      </c>
      <c r="BD55" s="73">
        <v>0.0</v>
      </c>
      <c r="BE55" s="73">
        <v>0.0</v>
      </c>
      <c r="BF55" s="73">
        <v>0.0</v>
      </c>
      <c r="BG55" s="73">
        <v>0.0</v>
      </c>
      <c r="BH55" s="73">
        <v>0.0</v>
      </c>
      <c r="BI55" s="73">
        <v>0.0</v>
      </c>
      <c r="BJ55" s="73">
        <v>0.1796875</v>
      </c>
      <c r="BK55" s="73">
        <v>0.96875</v>
      </c>
      <c r="BL55" s="73">
        <v>0.9921875</v>
      </c>
      <c r="BM55" s="73">
        <v>0.9921875</v>
      </c>
      <c r="BN55" s="73">
        <v>0.9921875</v>
      </c>
      <c r="BO55" s="73">
        <v>0.078125</v>
      </c>
      <c r="BP55" s="73">
        <v>0.0</v>
      </c>
      <c r="BQ55" s="73">
        <v>0.0</v>
      </c>
      <c r="BR55" s="73">
        <v>0.0</v>
      </c>
      <c r="BS55" s="73">
        <v>0.0</v>
      </c>
      <c r="BT55" s="73">
        <v>0.0</v>
      </c>
      <c r="BU55" s="73">
        <v>0.0</v>
      </c>
      <c r="BV55" s="73">
        <v>0.0</v>
      </c>
      <c r="BW55" s="73">
        <v>0.33203125</v>
      </c>
      <c r="BX55" s="73">
        <v>0.9609375</v>
      </c>
      <c r="BY55" s="73">
        <v>0.9921875</v>
      </c>
      <c r="BZ55" s="73">
        <v>0.23828125</v>
      </c>
      <c r="CA55" s="73">
        <v>0.1875</v>
      </c>
      <c r="CB55" s="73">
        <v>0.9921875</v>
      </c>
      <c r="CC55" s="73">
        <v>0.0</v>
      </c>
      <c r="CD55" s="73">
        <v>0.0</v>
      </c>
      <c r="CE55" s="73">
        <v>0.0</v>
      </c>
      <c r="CF55" s="73">
        <v>0.0</v>
      </c>
      <c r="CG55" s="73">
        <v>0.0</v>
      </c>
      <c r="CH55" s="73">
        <v>0.0</v>
      </c>
      <c r="CI55" s="73">
        <v>0.0</v>
      </c>
      <c r="CJ55" s="73">
        <v>0.0</v>
      </c>
      <c r="CK55" s="73">
        <v>0.0</v>
      </c>
      <c r="CL55" s="73">
        <v>0.0</v>
      </c>
      <c r="CM55" s="73">
        <v>0.0</v>
      </c>
      <c r="CN55" s="73">
        <v>0.0</v>
      </c>
      <c r="CO55" s="73">
        <v>0.80859375</v>
      </c>
      <c r="CP55" s="73">
        <v>0.9921875</v>
      </c>
      <c r="CQ55" s="73">
        <v>0.0</v>
      </c>
      <c r="CR55" s="73">
        <v>0.0</v>
      </c>
      <c r="CS55" s="73">
        <v>0.0</v>
      </c>
      <c r="CT55" s="73">
        <v>0.0</v>
      </c>
      <c r="CU55" s="73">
        <v>0.0</v>
      </c>
      <c r="CV55" s="73">
        <v>0.0</v>
      </c>
      <c r="CW55" s="73">
        <v>0.0</v>
      </c>
      <c r="CX55" s="73">
        <v>0.0</v>
      </c>
      <c r="CY55" s="73">
        <v>0.0</v>
      </c>
      <c r="CZ55" s="73">
        <v>0.0</v>
      </c>
      <c r="DA55" s="73">
        <v>0.0</v>
      </c>
      <c r="DB55" s="73">
        <v>0.0</v>
      </c>
      <c r="DC55" s="73">
        <v>0.96875</v>
      </c>
      <c r="DD55" s="73">
        <v>0.7890625</v>
      </c>
      <c r="DE55" s="73">
        <v>0.0</v>
      </c>
      <c r="DF55" s="73">
        <v>0.0</v>
      </c>
      <c r="DG55" s="73">
        <v>0.0</v>
      </c>
      <c r="DH55" s="73">
        <v>0.0</v>
      </c>
      <c r="DI55" s="73">
        <v>0.0</v>
      </c>
      <c r="DJ55" s="73">
        <v>0.0</v>
      </c>
      <c r="DK55" s="73">
        <v>0.0</v>
      </c>
      <c r="DL55" s="73">
        <v>0.0</v>
      </c>
      <c r="DM55" s="73">
        <v>0.0</v>
      </c>
      <c r="DN55" s="73">
        <v>0.0</v>
      </c>
      <c r="DO55" s="73">
        <v>0.0</v>
      </c>
      <c r="DP55" s="73">
        <v>0.0</v>
      </c>
      <c r="DQ55" s="73">
        <v>0.9921875</v>
      </c>
      <c r="DR55" s="73">
        <v>0.23828125</v>
      </c>
      <c r="DS55" s="73">
        <v>0.0</v>
      </c>
      <c r="DT55" s="73">
        <v>0.0</v>
      </c>
      <c r="DU55" s="73">
        <v>0.0</v>
      </c>
      <c r="DV55" s="73">
        <v>0.0</v>
      </c>
      <c r="DW55" s="73">
        <v>0.0</v>
      </c>
      <c r="DX55" s="73">
        <v>0.0</v>
      </c>
      <c r="DY55" s="73">
        <v>0.0</v>
      </c>
      <c r="DZ55" s="73">
        <v>0.0</v>
      </c>
      <c r="EA55" s="73">
        <v>0.0</v>
      </c>
      <c r="EB55" s="73">
        <v>0.0</v>
      </c>
      <c r="EC55" s="73">
        <v>0.0</v>
      </c>
      <c r="ED55" s="73">
        <v>0.0</v>
      </c>
      <c r="EE55" s="73">
        <v>0.8046875</v>
      </c>
      <c r="EF55" s="73">
        <v>0.0</v>
      </c>
      <c r="EG55" s="73">
        <v>0.0</v>
      </c>
      <c r="EH55" s="73">
        <v>0.0</v>
      </c>
      <c r="EI55" s="73">
        <v>0.0</v>
      </c>
      <c r="EJ55" s="73">
        <v>0.0</v>
      </c>
      <c r="EK55" s="73">
        <v>0.0</v>
      </c>
      <c r="EL55" s="73">
        <v>0.0</v>
      </c>
      <c r="EM55" s="73">
        <v>0.0</v>
      </c>
      <c r="EN55" s="73">
        <v>0.0</v>
      </c>
      <c r="EO55" s="73">
        <v>0.0</v>
      </c>
      <c r="EP55" s="73">
        <v>0.0</v>
      </c>
      <c r="EQ55" s="73">
        <v>0.0</v>
      </c>
      <c r="ER55" s="73">
        <v>0.35546875</v>
      </c>
      <c r="ES55" s="73">
        <v>0.9921875</v>
      </c>
      <c r="ET55" s="73">
        <v>0.0</v>
      </c>
      <c r="EU55" s="73">
        <v>0.0</v>
      </c>
      <c r="EV55" s="73">
        <v>0.0</v>
      </c>
      <c r="EW55" s="73">
        <v>0.0</v>
      </c>
      <c r="EX55" s="73">
        <v>0.0</v>
      </c>
      <c r="EY55" s="73">
        <v>0.0</v>
      </c>
      <c r="EZ55" s="73">
        <v>0.0</v>
      </c>
      <c r="FA55" s="73">
        <v>0.0</v>
      </c>
      <c r="FB55" s="73">
        <v>0.0</v>
      </c>
      <c r="FC55" s="73">
        <v>0.0</v>
      </c>
      <c r="FD55" s="73">
        <v>0.0</v>
      </c>
      <c r="FE55" s="73">
        <v>0.0</v>
      </c>
      <c r="FF55" s="73">
        <v>0.68359375</v>
      </c>
      <c r="FG55" s="73">
        <v>0.9921875</v>
      </c>
      <c r="FH55" s="73">
        <v>0.0</v>
      </c>
      <c r="FI55" s="73">
        <v>0.0</v>
      </c>
      <c r="FJ55" s="73">
        <v>0.0</v>
      </c>
      <c r="FK55" s="73">
        <v>0.0</v>
      </c>
      <c r="FL55" s="73">
        <v>0.0</v>
      </c>
      <c r="FM55" s="73">
        <v>0.0</v>
      </c>
      <c r="FN55" s="73">
        <v>0.0</v>
      </c>
      <c r="FO55" s="73">
        <v>0.0</v>
      </c>
      <c r="FP55" s="73">
        <v>0.0</v>
      </c>
      <c r="FQ55" s="73">
        <v>0.0</v>
      </c>
      <c r="FR55" s="73">
        <v>0.0</v>
      </c>
      <c r="FS55" s="73">
        <v>0.0</v>
      </c>
      <c r="FT55" s="73">
        <v>0.99609375</v>
      </c>
      <c r="FU55" s="73">
        <v>0.8671875</v>
      </c>
      <c r="FV55" s="73">
        <v>0.0</v>
      </c>
      <c r="FW55" s="73">
        <v>0.0</v>
      </c>
      <c r="FX55" s="73">
        <v>0.0</v>
      </c>
      <c r="FY55" s="73">
        <v>0.0</v>
      </c>
      <c r="FZ55" s="73">
        <v>0.0</v>
      </c>
      <c r="GA55" s="73">
        <v>0.0</v>
      </c>
      <c r="GB55" s="73">
        <v>0.0</v>
      </c>
      <c r="GC55" s="73">
        <v>0.0</v>
      </c>
      <c r="GD55" s="73">
        <v>0.0</v>
      </c>
      <c r="GE55" s="73">
        <v>0.0</v>
      </c>
      <c r="GF55" s="73">
        <v>0.0</v>
      </c>
      <c r="GG55" s="73">
        <v>0.0</v>
      </c>
      <c r="GH55" s="73">
        <v>0.99609375</v>
      </c>
      <c r="GI55" s="73">
        <v>0.265625</v>
      </c>
      <c r="GJ55" s="73">
        <v>0.0</v>
      </c>
      <c r="GK55" s="73">
        <v>0.0</v>
      </c>
      <c r="GL55" s="73">
        <v>0.0</v>
      </c>
      <c r="GM55" s="73">
        <v>0.0</v>
      </c>
      <c r="GN55" s="73">
        <v>0.0</v>
      </c>
      <c r="GO55" s="73">
        <v>0.0</v>
      </c>
    </row>
    <row r="56">
      <c r="A56" s="73">
        <v>9.0</v>
      </c>
      <c r="B56" s="74">
        <v>0.0</v>
      </c>
      <c r="C56" s="73">
        <v>0.0</v>
      </c>
      <c r="D56" s="73">
        <v>0.0</v>
      </c>
      <c r="E56" s="73">
        <v>0.0</v>
      </c>
      <c r="F56" s="73">
        <v>0.0</v>
      </c>
      <c r="G56" s="73">
        <v>0.0</v>
      </c>
      <c r="H56" s="73">
        <v>0.0</v>
      </c>
      <c r="I56" s="73">
        <v>0.0</v>
      </c>
      <c r="J56" s="73">
        <v>0.0</v>
      </c>
      <c r="K56" s="73">
        <v>0.0</v>
      </c>
      <c r="L56" s="73">
        <v>0.0</v>
      </c>
      <c r="M56" s="73">
        <v>0.0</v>
      </c>
      <c r="N56" s="73">
        <v>0.0</v>
      </c>
      <c r="O56" s="73">
        <v>0.0</v>
      </c>
      <c r="P56" s="73">
        <v>0.0</v>
      </c>
      <c r="Q56" s="73">
        <v>0.0</v>
      </c>
      <c r="R56" s="73">
        <v>0.0</v>
      </c>
      <c r="S56" s="73">
        <v>0.0</v>
      </c>
      <c r="T56" s="73">
        <v>0.0</v>
      </c>
      <c r="U56" s="73">
        <v>0.0</v>
      </c>
      <c r="V56" s="73">
        <v>0.0</v>
      </c>
      <c r="W56" s="73">
        <v>0.0</v>
      </c>
      <c r="X56" s="73">
        <v>0.0</v>
      </c>
      <c r="Y56" s="73">
        <v>0.0</v>
      </c>
      <c r="Z56" s="73">
        <v>0.0</v>
      </c>
      <c r="AA56" s="73">
        <v>0.0</v>
      </c>
      <c r="AB56" s="73">
        <v>0.0</v>
      </c>
      <c r="AC56" s="73">
        <v>0.0</v>
      </c>
      <c r="AD56" s="73">
        <v>0.0</v>
      </c>
      <c r="AE56" s="73">
        <v>0.0</v>
      </c>
      <c r="AF56" s="73">
        <v>0.0</v>
      </c>
      <c r="AG56" s="73">
        <v>0.0</v>
      </c>
      <c r="AH56" s="73">
        <v>0.0</v>
      </c>
      <c r="AI56" s="73">
        <v>0.0</v>
      </c>
      <c r="AJ56" s="73">
        <v>0.0</v>
      </c>
      <c r="AK56" s="73">
        <v>0.0</v>
      </c>
      <c r="AL56" s="73">
        <v>0.0</v>
      </c>
      <c r="AM56" s="73">
        <v>0.0</v>
      </c>
      <c r="AN56" s="73">
        <v>0.0</v>
      </c>
      <c r="AO56" s="73">
        <v>0.0</v>
      </c>
      <c r="AP56" s="73">
        <v>0.0</v>
      </c>
      <c r="AQ56" s="73">
        <v>0.0</v>
      </c>
      <c r="AR56" s="73">
        <v>0.0</v>
      </c>
      <c r="AS56" s="73">
        <v>0.0</v>
      </c>
      <c r="AT56" s="73">
        <v>0.0</v>
      </c>
      <c r="AU56" s="73">
        <v>0.0</v>
      </c>
      <c r="AV56" s="73">
        <v>0.0</v>
      </c>
      <c r="AW56" s="73">
        <v>0.0</v>
      </c>
      <c r="AX56" s="73">
        <v>0.67578125</v>
      </c>
      <c r="AY56" s="73">
        <v>0.9921875</v>
      </c>
      <c r="AZ56" s="73">
        <v>0.9921875</v>
      </c>
      <c r="BA56" s="73">
        <v>0.984375</v>
      </c>
      <c r="BB56" s="73">
        <v>0.0</v>
      </c>
      <c r="BC56" s="73">
        <v>0.0</v>
      </c>
      <c r="BD56" s="73">
        <v>0.0</v>
      </c>
      <c r="BE56" s="73">
        <v>0.0</v>
      </c>
      <c r="BF56" s="73">
        <v>0.0</v>
      </c>
      <c r="BG56" s="73">
        <v>0.0</v>
      </c>
      <c r="BH56" s="73">
        <v>0.0</v>
      </c>
      <c r="BI56" s="73">
        <v>0.0</v>
      </c>
      <c r="BJ56" s="73">
        <v>0.0</v>
      </c>
      <c r="BK56" s="73">
        <v>0.91015625</v>
      </c>
      <c r="BL56" s="73">
        <v>0.953125</v>
      </c>
      <c r="BM56" s="73">
        <v>0.79296875</v>
      </c>
      <c r="BN56" s="73">
        <v>0.75390625</v>
      </c>
      <c r="BO56" s="73">
        <v>0.98828125</v>
      </c>
      <c r="BP56" s="73">
        <v>0.0</v>
      </c>
      <c r="BQ56" s="73">
        <v>0.0</v>
      </c>
      <c r="BR56" s="73">
        <v>0.0</v>
      </c>
      <c r="BS56" s="73">
        <v>0.0</v>
      </c>
      <c r="BT56" s="73">
        <v>0.0</v>
      </c>
      <c r="BU56" s="73">
        <v>0.0</v>
      </c>
      <c r="BV56" s="73">
        <v>0.0</v>
      </c>
      <c r="BW56" s="73">
        <v>0.0</v>
      </c>
      <c r="BX56" s="73">
        <v>0.0</v>
      </c>
      <c r="BY56" s="73">
        <v>0.9921875</v>
      </c>
      <c r="BZ56" s="73">
        <v>0.58984375</v>
      </c>
      <c r="CA56" s="73">
        <v>0.2421875</v>
      </c>
      <c r="CB56" s="73">
        <v>0.9921875</v>
      </c>
      <c r="CC56" s="73">
        <v>0.58984375</v>
      </c>
      <c r="CD56" s="73">
        <v>0.0</v>
      </c>
      <c r="CE56" s="73">
        <v>0.0</v>
      </c>
      <c r="CF56" s="73">
        <v>0.0</v>
      </c>
      <c r="CG56" s="73">
        <v>0.0</v>
      </c>
      <c r="CH56" s="73">
        <v>0.0</v>
      </c>
      <c r="CI56" s="73">
        <v>0.0</v>
      </c>
      <c r="CJ56" s="73">
        <v>0.0</v>
      </c>
      <c r="CK56" s="73">
        <v>0.0</v>
      </c>
      <c r="CL56" s="73">
        <v>0.0</v>
      </c>
      <c r="CM56" s="73">
        <v>0.9921875</v>
      </c>
      <c r="CN56" s="73">
        <v>0.98828125</v>
      </c>
      <c r="CO56" s="73">
        <v>0.98828125</v>
      </c>
      <c r="CP56" s="73">
        <v>0.98828125</v>
      </c>
      <c r="CQ56" s="73">
        <v>0.078125</v>
      </c>
      <c r="CR56" s="73">
        <v>0.0</v>
      </c>
      <c r="CS56" s="73">
        <v>0.0</v>
      </c>
      <c r="CT56" s="73">
        <v>0.0</v>
      </c>
      <c r="CU56" s="73">
        <v>0.0</v>
      </c>
      <c r="CV56" s="73">
        <v>0.0</v>
      </c>
      <c r="CW56" s="73">
        <v>0.0</v>
      </c>
      <c r="CX56" s="73">
        <v>0.0</v>
      </c>
      <c r="CY56" s="73">
        <v>0.0</v>
      </c>
      <c r="CZ56" s="73">
        <v>0.0</v>
      </c>
      <c r="DA56" s="73">
        <v>0.0</v>
      </c>
      <c r="DB56" s="73">
        <v>0.63671875</v>
      </c>
      <c r="DC56" s="73">
        <v>0.98828125</v>
      </c>
      <c r="DD56" s="73">
        <v>0.98828125</v>
      </c>
      <c r="DE56" s="73">
        <v>0.0</v>
      </c>
      <c r="DF56" s="73">
        <v>0.0</v>
      </c>
      <c r="DG56" s="73">
        <v>0.0</v>
      </c>
      <c r="DH56" s="73">
        <v>0.0</v>
      </c>
      <c r="DI56" s="73">
        <v>0.0</v>
      </c>
      <c r="DJ56" s="73">
        <v>0.0</v>
      </c>
      <c r="DK56" s="73">
        <v>0.0</v>
      </c>
      <c r="DL56" s="73">
        <v>0.0</v>
      </c>
      <c r="DM56" s="73">
        <v>0.0</v>
      </c>
      <c r="DN56" s="73">
        <v>0.0</v>
      </c>
      <c r="DO56" s="73">
        <v>0.0</v>
      </c>
      <c r="DP56" s="73">
        <v>0.16015625</v>
      </c>
      <c r="DQ56" s="73">
        <v>0.9921875</v>
      </c>
      <c r="DR56" s="73">
        <v>0.91015625</v>
      </c>
      <c r="DS56" s="73">
        <v>0.0</v>
      </c>
      <c r="DT56" s="73">
        <v>0.0</v>
      </c>
      <c r="DU56" s="73">
        <v>0.0</v>
      </c>
      <c r="DV56" s="73">
        <v>0.0</v>
      </c>
      <c r="DW56" s="73">
        <v>0.0</v>
      </c>
      <c r="DX56" s="73">
        <v>0.0</v>
      </c>
      <c r="DY56" s="73">
        <v>0.0</v>
      </c>
      <c r="DZ56" s="73">
        <v>0.0</v>
      </c>
      <c r="EA56" s="73">
        <v>0.0</v>
      </c>
      <c r="EB56" s="73">
        <v>0.0</v>
      </c>
      <c r="EC56" s="73">
        <v>0.0</v>
      </c>
      <c r="ED56" s="73">
        <v>0.91015625</v>
      </c>
      <c r="EE56" s="73">
        <v>0.98828125</v>
      </c>
      <c r="EF56" s="73">
        <v>0.0</v>
      </c>
      <c r="EG56" s="73">
        <v>0.0</v>
      </c>
      <c r="EH56" s="73">
        <v>0.0</v>
      </c>
      <c r="EI56" s="73">
        <v>0.0</v>
      </c>
      <c r="EJ56" s="73">
        <v>0.0</v>
      </c>
      <c r="EK56" s="73">
        <v>0.0</v>
      </c>
      <c r="EL56" s="73">
        <v>0.0</v>
      </c>
      <c r="EM56" s="73">
        <v>0.0</v>
      </c>
      <c r="EN56" s="73">
        <v>0.0</v>
      </c>
      <c r="EO56" s="73">
        <v>0.0</v>
      </c>
      <c r="EP56" s="73">
        <v>0.0</v>
      </c>
      <c r="EQ56" s="73">
        <v>0.08203125</v>
      </c>
      <c r="ER56" s="73">
        <v>0.9921875</v>
      </c>
      <c r="ES56" s="73">
        <v>0.91015625</v>
      </c>
      <c r="ET56" s="73">
        <v>0.0</v>
      </c>
      <c r="EU56" s="73">
        <v>0.0</v>
      </c>
      <c r="EV56" s="73">
        <v>0.0</v>
      </c>
      <c r="EW56" s="73">
        <v>0.0</v>
      </c>
      <c r="EX56" s="73">
        <v>0.0</v>
      </c>
      <c r="EY56" s="73">
        <v>0.0</v>
      </c>
      <c r="EZ56" s="73">
        <v>0.0</v>
      </c>
      <c r="FA56" s="73">
        <v>0.0</v>
      </c>
      <c r="FB56" s="73">
        <v>0.0</v>
      </c>
      <c r="FC56" s="73">
        <v>0.0</v>
      </c>
      <c r="FD56" s="73">
        <v>0.0</v>
      </c>
      <c r="FE56" s="73">
        <v>0.98828125</v>
      </c>
      <c r="FF56" s="73">
        <v>0.98828125</v>
      </c>
      <c r="FG56" s="73">
        <v>0.0</v>
      </c>
      <c r="FH56" s="73">
        <v>0.0</v>
      </c>
      <c r="FI56" s="73">
        <v>0.0</v>
      </c>
      <c r="FJ56" s="73">
        <v>0.0</v>
      </c>
      <c r="FK56" s="73">
        <v>0.0</v>
      </c>
      <c r="FL56" s="73">
        <v>0.0</v>
      </c>
      <c r="FM56" s="73">
        <v>0.0</v>
      </c>
      <c r="FN56" s="73">
        <v>0.0</v>
      </c>
      <c r="FO56" s="73">
        <v>0.0</v>
      </c>
      <c r="FP56" s="73">
        <v>0.0</v>
      </c>
      <c r="FQ56" s="73">
        <v>0.0</v>
      </c>
      <c r="FR56" s="73">
        <v>0.19921875</v>
      </c>
      <c r="FS56" s="73">
        <v>0.99609375</v>
      </c>
      <c r="FT56" s="73">
        <v>0.51171875</v>
      </c>
      <c r="FU56" s="73">
        <v>0.0</v>
      </c>
      <c r="FV56" s="73">
        <v>0.0</v>
      </c>
      <c r="FW56" s="73">
        <v>0.0</v>
      </c>
      <c r="FX56" s="73">
        <v>0.0</v>
      </c>
      <c r="FY56" s="73">
        <v>0.0</v>
      </c>
      <c r="FZ56" s="73">
        <v>0.0</v>
      </c>
      <c r="GA56" s="73">
        <v>0.0</v>
      </c>
      <c r="GB56" s="73">
        <v>0.0</v>
      </c>
      <c r="GC56" s="73">
        <v>0.0</v>
      </c>
      <c r="GD56" s="73">
        <v>0.0</v>
      </c>
      <c r="GE56" s="73">
        <v>0.0</v>
      </c>
      <c r="GF56" s="73">
        <v>0.0</v>
      </c>
      <c r="GG56" s="73">
        <v>0.0</v>
      </c>
      <c r="GH56" s="73">
        <v>0.0</v>
      </c>
      <c r="GI56" s="73">
        <v>0.0</v>
      </c>
      <c r="GJ56" s="73">
        <v>0.0</v>
      </c>
      <c r="GK56" s="73">
        <v>0.0</v>
      </c>
      <c r="GL56" s="73">
        <v>0.0</v>
      </c>
      <c r="GM56" s="73">
        <v>0.0</v>
      </c>
      <c r="GN56" s="73">
        <v>0.0</v>
      </c>
      <c r="GO56" s="73">
        <v>0.0</v>
      </c>
    </row>
    <row r="57">
      <c r="A57" s="73">
        <v>3.0</v>
      </c>
      <c r="B57" s="74">
        <v>0.0</v>
      </c>
      <c r="C57" s="73">
        <v>0.0</v>
      </c>
      <c r="D57" s="73">
        <v>0.0</v>
      </c>
      <c r="E57" s="73">
        <v>0.0</v>
      </c>
      <c r="F57" s="73">
        <v>0.0</v>
      </c>
      <c r="G57" s="73">
        <v>0.0</v>
      </c>
      <c r="H57" s="73">
        <v>0.0</v>
      </c>
      <c r="I57" s="73">
        <v>0.0</v>
      </c>
      <c r="J57" s="73">
        <v>0.0</v>
      </c>
      <c r="K57" s="73">
        <v>0.0</v>
      </c>
      <c r="L57" s="73">
        <v>0.0</v>
      </c>
      <c r="M57" s="73">
        <v>0.0</v>
      </c>
      <c r="N57" s="73">
        <v>0.0</v>
      </c>
      <c r="O57" s="73">
        <v>0.0</v>
      </c>
      <c r="P57" s="73">
        <v>0.0</v>
      </c>
      <c r="Q57" s="73">
        <v>0.0</v>
      </c>
      <c r="R57" s="73">
        <v>0.0</v>
      </c>
      <c r="S57" s="73">
        <v>0.0</v>
      </c>
      <c r="T57" s="73">
        <v>0.0</v>
      </c>
      <c r="U57" s="73">
        <v>0.0</v>
      </c>
      <c r="V57" s="73">
        <v>0.0</v>
      </c>
      <c r="W57" s="73">
        <v>0.0</v>
      </c>
      <c r="X57" s="73">
        <v>0.0</v>
      </c>
      <c r="Y57" s="73">
        <v>0.0</v>
      </c>
      <c r="Z57" s="73">
        <v>0.0</v>
      </c>
      <c r="AA57" s="73">
        <v>0.0</v>
      </c>
      <c r="AB57" s="73">
        <v>0.0</v>
      </c>
      <c r="AC57" s="73">
        <v>0.0</v>
      </c>
      <c r="AD57" s="73">
        <v>0.0</v>
      </c>
      <c r="AE57" s="73">
        <v>0.0</v>
      </c>
      <c r="AF57" s="73">
        <v>0.0</v>
      </c>
      <c r="AG57" s="73">
        <v>0.0</v>
      </c>
      <c r="AH57" s="73">
        <v>0.0</v>
      </c>
      <c r="AI57" s="73">
        <v>0.0</v>
      </c>
      <c r="AJ57" s="73">
        <v>0.0</v>
      </c>
      <c r="AK57" s="73">
        <v>0.0</v>
      </c>
      <c r="AL57" s="73">
        <v>0.0</v>
      </c>
      <c r="AM57" s="73">
        <v>0.0</v>
      </c>
      <c r="AN57" s="73">
        <v>0.0</v>
      </c>
      <c r="AO57" s="73">
        <v>0.0</v>
      </c>
      <c r="AP57" s="73">
        <v>0.0</v>
      </c>
      <c r="AQ57" s="73">
        <v>0.0</v>
      </c>
      <c r="AR57" s="73">
        <v>0.0</v>
      </c>
      <c r="AS57" s="73">
        <v>0.0</v>
      </c>
      <c r="AT57" s="73">
        <v>0.0</v>
      </c>
      <c r="AU57" s="73">
        <v>0.98828125</v>
      </c>
      <c r="AV57" s="73">
        <v>0.98828125</v>
      </c>
      <c r="AW57" s="73">
        <v>0.98828125</v>
      </c>
      <c r="AX57" s="73">
        <v>0.98828125</v>
      </c>
      <c r="AY57" s="73">
        <v>0.984375</v>
      </c>
      <c r="AZ57" s="73">
        <v>0.79296875</v>
      </c>
      <c r="BA57" s="73">
        <v>0.0</v>
      </c>
      <c r="BB57" s="73">
        <v>0.0</v>
      </c>
      <c r="BC57" s="73">
        <v>0.0</v>
      </c>
      <c r="BD57" s="73">
        <v>0.0</v>
      </c>
      <c r="BE57" s="73">
        <v>0.0</v>
      </c>
      <c r="BF57" s="73">
        <v>0.0</v>
      </c>
      <c r="BG57" s="73">
        <v>0.0</v>
      </c>
      <c r="BH57" s="73">
        <v>0.0</v>
      </c>
      <c r="BI57" s="73">
        <v>0.40234375</v>
      </c>
      <c r="BJ57" s="73">
        <v>0.79296875</v>
      </c>
      <c r="BK57" s="73">
        <v>0.79296875</v>
      </c>
      <c r="BL57" s="73">
        <v>0.79296875</v>
      </c>
      <c r="BM57" s="73">
        <v>0.8359375</v>
      </c>
      <c r="BN57" s="73">
        <v>0.98828125</v>
      </c>
      <c r="BO57" s="73">
        <v>0.0</v>
      </c>
      <c r="BP57" s="73">
        <v>0.0</v>
      </c>
      <c r="BQ57" s="73">
        <v>0.0</v>
      </c>
      <c r="BR57" s="73">
        <v>0.0</v>
      </c>
      <c r="BS57" s="73">
        <v>0.0</v>
      </c>
      <c r="BT57" s="73">
        <v>0.0</v>
      </c>
      <c r="BU57" s="73">
        <v>0.0</v>
      </c>
      <c r="BV57" s="73">
        <v>0.0</v>
      </c>
      <c r="BW57" s="73">
        <v>0.0</v>
      </c>
      <c r="BX57" s="73">
        <v>0.0</v>
      </c>
      <c r="BY57" s="73">
        <v>0.0</v>
      </c>
      <c r="BZ57" s="73">
        <v>0.0</v>
      </c>
      <c r="CA57" s="73">
        <v>0.99609375</v>
      </c>
      <c r="CB57" s="73">
        <v>0.98828125</v>
      </c>
      <c r="CC57" s="73">
        <v>0.0</v>
      </c>
      <c r="CD57" s="73">
        <v>0.0</v>
      </c>
      <c r="CE57" s="73">
        <v>0.0</v>
      </c>
      <c r="CF57" s="73">
        <v>0.0</v>
      </c>
      <c r="CG57" s="73">
        <v>0.0</v>
      </c>
      <c r="CH57" s="73">
        <v>0.0</v>
      </c>
      <c r="CI57" s="73">
        <v>0.0</v>
      </c>
      <c r="CJ57" s="73">
        <v>0.0</v>
      </c>
      <c r="CK57" s="73">
        <v>0.0</v>
      </c>
      <c r="CL57" s="73">
        <v>0.0</v>
      </c>
      <c r="CM57" s="73">
        <v>0.0</v>
      </c>
      <c r="CN57" s="73">
        <v>0.98828125</v>
      </c>
      <c r="CO57" s="73">
        <v>0.98828125</v>
      </c>
      <c r="CP57" s="73">
        <v>0.078125</v>
      </c>
      <c r="CQ57" s="73">
        <v>0.0</v>
      </c>
      <c r="CR57" s="73">
        <v>0.0</v>
      </c>
      <c r="CS57" s="73">
        <v>0.0</v>
      </c>
      <c r="CT57" s="73">
        <v>0.0</v>
      </c>
      <c r="CU57" s="73">
        <v>0.0</v>
      </c>
      <c r="CV57" s="73">
        <v>0.0</v>
      </c>
      <c r="CW57" s="73">
        <v>0.0</v>
      </c>
      <c r="CX57" s="73">
        <v>0.0</v>
      </c>
      <c r="CY57" s="73">
        <v>0.0</v>
      </c>
      <c r="CZ57" s="73">
        <v>0.0</v>
      </c>
      <c r="DA57" s="73">
        <v>0.59375</v>
      </c>
      <c r="DB57" s="73">
        <v>0.98828125</v>
      </c>
      <c r="DC57" s="73">
        <v>0.3984375</v>
      </c>
      <c r="DD57" s="73">
        <v>0.23828125</v>
      </c>
      <c r="DE57" s="73">
        <v>0.0</v>
      </c>
      <c r="DF57" s="73">
        <v>0.0</v>
      </c>
      <c r="DG57" s="73">
        <v>0.0</v>
      </c>
      <c r="DH57" s="73">
        <v>0.0</v>
      </c>
      <c r="DI57" s="73">
        <v>0.0</v>
      </c>
      <c r="DJ57" s="73">
        <v>0.0</v>
      </c>
      <c r="DK57" s="73">
        <v>0.0</v>
      </c>
      <c r="DL57" s="73">
        <v>0.0</v>
      </c>
      <c r="DM57" s="73">
        <v>0.0</v>
      </c>
      <c r="DN57" s="73">
        <v>0.0</v>
      </c>
      <c r="DO57" s="73">
        <v>0.2421875</v>
      </c>
      <c r="DP57" s="73">
        <v>0.79296875</v>
      </c>
      <c r="DQ57" s="73">
        <v>0.9921875</v>
      </c>
      <c r="DR57" s="73">
        <v>0.9921875</v>
      </c>
      <c r="DS57" s="73">
        <v>0.98828125</v>
      </c>
      <c r="DT57" s="73">
        <v>0.0</v>
      </c>
      <c r="DU57" s="73">
        <v>0.0</v>
      </c>
      <c r="DV57" s="73">
        <v>0.0</v>
      </c>
      <c r="DW57" s="73">
        <v>0.0</v>
      </c>
      <c r="DX57" s="73">
        <v>0.0</v>
      </c>
      <c r="DY57" s="73">
        <v>0.0</v>
      </c>
      <c r="DZ57" s="73">
        <v>0.0</v>
      </c>
      <c r="EA57" s="73">
        <v>0.0</v>
      </c>
      <c r="EB57" s="73">
        <v>0.0</v>
      </c>
      <c r="EC57" s="73">
        <v>0.0</v>
      </c>
      <c r="ED57" s="73">
        <v>0.0</v>
      </c>
      <c r="EE57" s="73">
        <v>0.0</v>
      </c>
      <c r="EF57" s="73">
        <v>0.59375</v>
      </c>
      <c r="EG57" s="73">
        <v>0.98828125</v>
      </c>
      <c r="EH57" s="73">
        <v>0.0</v>
      </c>
      <c r="EI57" s="73">
        <v>0.0</v>
      </c>
      <c r="EJ57" s="73">
        <v>0.0</v>
      </c>
      <c r="EK57" s="73">
        <v>0.0</v>
      </c>
      <c r="EL57" s="73">
        <v>0.0</v>
      </c>
      <c r="EM57" s="73">
        <v>0.0</v>
      </c>
      <c r="EN57" s="73">
        <v>0.0</v>
      </c>
      <c r="EO57" s="73">
        <v>0.0</v>
      </c>
      <c r="EP57" s="73">
        <v>0.0</v>
      </c>
      <c r="EQ57" s="73">
        <v>0.0</v>
      </c>
      <c r="ER57" s="73">
        <v>0.0</v>
      </c>
      <c r="ES57" s="73">
        <v>0.08203125</v>
      </c>
      <c r="ET57" s="73">
        <v>0.9921875</v>
      </c>
      <c r="EU57" s="73">
        <v>0.83203125</v>
      </c>
      <c r="EV57" s="73">
        <v>0.0</v>
      </c>
      <c r="EW57" s="73">
        <v>0.0</v>
      </c>
      <c r="EX57" s="73">
        <v>0.0</v>
      </c>
      <c r="EY57" s="73">
        <v>0.0</v>
      </c>
      <c r="EZ57" s="73">
        <v>0.0</v>
      </c>
      <c r="FA57" s="73">
        <v>0.0</v>
      </c>
      <c r="FB57" s="73">
        <v>0.0</v>
      </c>
      <c r="FC57" s="73">
        <v>0.0</v>
      </c>
      <c r="FD57" s="73">
        <v>0.0</v>
      </c>
      <c r="FE57" s="73">
        <v>0.0</v>
      </c>
      <c r="FF57" s="73">
        <v>0.0</v>
      </c>
      <c r="FG57" s="73">
        <v>0.98828125</v>
      </c>
      <c r="FH57" s="73">
        <v>0.98828125</v>
      </c>
      <c r="FI57" s="73">
        <v>0.0</v>
      </c>
      <c r="FJ57" s="73">
        <v>0.0</v>
      </c>
      <c r="FK57" s="73">
        <v>0.0</v>
      </c>
      <c r="FL57" s="73">
        <v>0.0</v>
      </c>
      <c r="FM57" s="73">
        <v>0.0</v>
      </c>
      <c r="FN57" s="73">
        <v>0.0</v>
      </c>
      <c r="FO57" s="73">
        <v>0.0</v>
      </c>
      <c r="FP57" s="73">
        <v>0.0</v>
      </c>
      <c r="FQ57" s="73">
        <v>0.0</v>
      </c>
      <c r="FR57" s="73">
        <v>0.0</v>
      </c>
      <c r="FS57" s="73">
        <v>0.44140625</v>
      </c>
      <c r="FT57" s="73">
        <v>0.90625</v>
      </c>
      <c r="FU57" s="73">
        <v>0.98828125</v>
      </c>
      <c r="FV57" s="73">
        <v>0.078125</v>
      </c>
      <c r="FW57" s="73">
        <v>0.0</v>
      </c>
      <c r="FX57" s="73">
        <v>0.0</v>
      </c>
      <c r="FY57" s="73">
        <v>0.0</v>
      </c>
      <c r="FZ57" s="73">
        <v>0.0</v>
      </c>
      <c r="GA57" s="73">
        <v>0.0</v>
      </c>
      <c r="GB57" s="73">
        <v>0.0</v>
      </c>
      <c r="GC57" s="73">
        <v>0.0</v>
      </c>
      <c r="GD57" s="73">
        <v>0.0</v>
      </c>
      <c r="GE57" s="73">
        <v>0.0</v>
      </c>
      <c r="GF57" s="73">
        <v>0.0</v>
      </c>
      <c r="GG57" s="73">
        <v>0.0</v>
      </c>
      <c r="GH57" s="73">
        <v>0.0</v>
      </c>
      <c r="GI57" s="73">
        <v>0.0</v>
      </c>
      <c r="GJ57" s="73">
        <v>0.0</v>
      </c>
      <c r="GK57" s="73">
        <v>0.0</v>
      </c>
      <c r="GL57" s="73">
        <v>0.0</v>
      </c>
      <c r="GM57" s="73">
        <v>0.0</v>
      </c>
      <c r="GN57" s="73">
        <v>0.0</v>
      </c>
      <c r="GO57" s="73">
        <v>0.0</v>
      </c>
    </row>
    <row r="58">
      <c r="A58" s="73">
        <v>9.0</v>
      </c>
      <c r="B58" s="74">
        <v>0.0</v>
      </c>
      <c r="C58" s="73">
        <v>0.0</v>
      </c>
      <c r="D58" s="73">
        <v>0.0</v>
      </c>
      <c r="E58" s="73">
        <v>0.0</v>
      </c>
      <c r="F58" s="73">
        <v>0.0</v>
      </c>
      <c r="G58" s="73">
        <v>0.0</v>
      </c>
      <c r="H58" s="73">
        <v>0.0</v>
      </c>
      <c r="I58" s="73">
        <v>0.0</v>
      </c>
      <c r="J58" s="73">
        <v>0.0</v>
      </c>
      <c r="K58" s="73">
        <v>0.0</v>
      </c>
      <c r="L58" s="73">
        <v>0.0</v>
      </c>
      <c r="M58" s="73">
        <v>0.0</v>
      </c>
      <c r="N58" s="73">
        <v>0.0</v>
      </c>
      <c r="O58" s="73">
        <v>0.0</v>
      </c>
      <c r="P58" s="73">
        <v>0.0</v>
      </c>
      <c r="Q58" s="73">
        <v>0.0</v>
      </c>
      <c r="R58" s="73">
        <v>0.0</v>
      </c>
      <c r="S58" s="73">
        <v>0.0</v>
      </c>
      <c r="T58" s="73">
        <v>0.0</v>
      </c>
      <c r="U58" s="73">
        <v>0.0</v>
      </c>
      <c r="V58" s="73">
        <v>0.0</v>
      </c>
      <c r="W58" s="73">
        <v>0.0</v>
      </c>
      <c r="X58" s="73">
        <v>0.0</v>
      </c>
      <c r="Y58" s="73">
        <v>0.0</v>
      </c>
      <c r="Z58" s="73">
        <v>0.0</v>
      </c>
      <c r="AA58" s="73">
        <v>0.0</v>
      </c>
      <c r="AB58" s="73">
        <v>0.0</v>
      </c>
      <c r="AC58" s="73">
        <v>0.0</v>
      </c>
      <c r="AD58" s="73">
        <v>0.0</v>
      </c>
      <c r="AE58" s="73">
        <v>0.0</v>
      </c>
      <c r="AF58" s="73">
        <v>0.0</v>
      </c>
      <c r="AG58" s="73">
        <v>0.0</v>
      </c>
      <c r="AH58" s="73">
        <v>0.0</v>
      </c>
      <c r="AI58" s="73">
        <v>0.0</v>
      </c>
      <c r="AJ58" s="73">
        <v>0.0</v>
      </c>
      <c r="AK58" s="73">
        <v>0.0</v>
      </c>
      <c r="AL58" s="73">
        <v>0.0</v>
      </c>
      <c r="AM58" s="73">
        <v>0.0</v>
      </c>
      <c r="AN58" s="73">
        <v>0.0</v>
      </c>
      <c r="AO58" s="73">
        <v>0.0</v>
      </c>
      <c r="AP58" s="73">
        <v>0.0</v>
      </c>
      <c r="AQ58" s="73">
        <v>0.0</v>
      </c>
      <c r="AR58" s="73">
        <v>0.0</v>
      </c>
      <c r="AS58" s="73">
        <v>0.0</v>
      </c>
      <c r="AT58" s="73">
        <v>0.0</v>
      </c>
      <c r="AU58" s="73">
        <v>0.0</v>
      </c>
      <c r="AV58" s="73">
        <v>0.0</v>
      </c>
      <c r="AW58" s="73">
        <v>0.0</v>
      </c>
      <c r="AX58" s="73">
        <v>0.72265625</v>
      </c>
      <c r="AY58" s="73">
        <v>0.99609375</v>
      </c>
      <c r="AZ58" s="73">
        <v>0.98828125</v>
      </c>
      <c r="BA58" s="73">
        <v>0.515625</v>
      </c>
      <c r="BB58" s="73">
        <v>0.12109375</v>
      </c>
      <c r="BC58" s="73">
        <v>0.0</v>
      </c>
      <c r="BD58" s="73">
        <v>0.0</v>
      </c>
      <c r="BE58" s="73">
        <v>0.0</v>
      </c>
      <c r="BF58" s="73">
        <v>0.0</v>
      </c>
      <c r="BG58" s="73">
        <v>0.0</v>
      </c>
      <c r="BH58" s="73">
        <v>0.0</v>
      </c>
      <c r="BI58" s="73">
        <v>0.0</v>
      </c>
      <c r="BJ58" s="73">
        <v>0.109375</v>
      </c>
      <c r="BK58" s="73">
        <v>0.984375</v>
      </c>
      <c r="BL58" s="73">
        <v>0.984375</v>
      </c>
      <c r="BM58" s="73">
        <v>0.984375</v>
      </c>
      <c r="BN58" s="73">
        <v>0.984375</v>
      </c>
      <c r="BO58" s="73">
        <v>0.984375</v>
      </c>
      <c r="BP58" s="73">
        <v>0.65234375</v>
      </c>
      <c r="BQ58" s="73">
        <v>0.0</v>
      </c>
      <c r="BR58" s="73">
        <v>0.0</v>
      </c>
      <c r="BS58" s="73">
        <v>0.0</v>
      </c>
      <c r="BT58" s="73">
        <v>0.0</v>
      </c>
      <c r="BU58" s="73">
        <v>0.0</v>
      </c>
      <c r="BV58" s="73">
        <v>0.0</v>
      </c>
      <c r="BW58" s="73">
        <v>0.046875</v>
      </c>
      <c r="BX58" s="73">
        <v>0.984375</v>
      </c>
      <c r="BY58" s="73">
        <v>0.984375</v>
      </c>
      <c r="BZ58" s="73">
        <v>0.59375</v>
      </c>
      <c r="CA58" s="73">
        <v>0.0234375</v>
      </c>
      <c r="CB58" s="73">
        <v>0.984375</v>
      </c>
      <c r="CC58" s="73">
        <v>0.984375</v>
      </c>
      <c r="CD58" s="73">
        <v>0.0625</v>
      </c>
      <c r="CE58" s="73">
        <v>0.0</v>
      </c>
      <c r="CF58" s="73">
        <v>0.0</v>
      </c>
      <c r="CG58" s="73">
        <v>0.0</v>
      </c>
      <c r="CH58" s="73">
        <v>0.0</v>
      </c>
      <c r="CI58" s="73">
        <v>0.0</v>
      </c>
      <c r="CJ58" s="73">
        <v>0.0</v>
      </c>
      <c r="CK58" s="73">
        <v>0.34765625</v>
      </c>
      <c r="CL58" s="73">
        <v>0.984375</v>
      </c>
      <c r="CM58" s="73">
        <v>0.296875</v>
      </c>
      <c r="CN58" s="73">
        <v>0.38671875</v>
      </c>
      <c r="CO58" s="73">
        <v>0.953125</v>
      </c>
      <c r="CP58" s="73">
        <v>0.984375</v>
      </c>
      <c r="CQ58" s="73">
        <v>0.984375</v>
      </c>
      <c r="CR58" s="73">
        <v>0.0</v>
      </c>
      <c r="CS58" s="73">
        <v>0.0</v>
      </c>
      <c r="CT58" s="73">
        <v>0.0</v>
      </c>
      <c r="CU58" s="73">
        <v>0.0</v>
      </c>
      <c r="CV58" s="73">
        <v>0.0</v>
      </c>
      <c r="CW58" s="73">
        <v>0.0</v>
      </c>
      <c r="CX58" s="73">
        <v>0.0</v>
      </c>
      <c r="CY58" s="73">
        <v>0.66015625</v>
      </c>
      <c r="CZ58" s="73">
        <v>0.984375</v>
      </c>
      <c r="DA58" s="73">
        <v>0.984375</v>
      </c>
      <c r="DB58" s="73">
        <v>0.984375</v>
      </c>
      <c r="DC58" s="73">
        <v>0.94921875</v>
      </c>
      <c r="DD58" s="73">
        <v>0.984375</v>
      </c>
      <c r="DE58" s="73">
        <v>0.56640625</v>
      </c>
      <c r="DF58" s="73">
        <v>0.0</v>
      </c>
      <c r="DG58" s="73">
        <v>0.0</v>
      </c>
      <c r="DH58" s="73">
        <v>0.0</v>
      </c>
      <c r="DI58" s="73">
        <v>0.0</v>
      </c>
      <c r="DJ58" s="73">
        <v>0.0</v>
      </c>
      <c r="DK58" s="73">
        <v>0.0</v>
      </c>
      <c r="DL58" s="73">
        <v>0.0</v>
      </c>
      <c r="DM58" s="73">
        <v>0.1015625</v>
      </c>
      <c r="DN58" s="73">
        <v>0.875</v>
      </c>
      <c r="DO58" s="73">
        <v>0.984375</v>
      </c>
      <c r="DP58" s="73">
        <v>0.5546875</v>
      </c>
      <c r="DQ58" s="73">
        <v>0.98828125</v>
      </c>
      <c r="DR58" s="73">
        <v>0.98828125</v>
      </c>
      <c r="DS58" s="73">
        <v>0.0</v>
      </c>
      <c r="DT58" s="73">
        <v>0.0</v>
      </c>
      <c r="DU58" s="73">
        <v>0.0</v>
      </c>
      <c r="DV58" s="73">
        <v>0.0</v>
      </c>
      <c r="DW58" s="73">
        <v>0.0</v>
      </c>
      <c r="DX58" s="73">
        <v>0.0</v>
      </c>
      <c r="DY58" s="73">
        <v>0.0</v>
      </c>
      <c r="DZ58" s="73">
        <v>0.0</v>
      </c>
      <c r="EA58" s="73">
        <v>0.0</v>
      </c>
      <c r="EB58" s="73">
        <v>0.0</v>
      </c>
      <c r="EC58" s="73">
        <v>0.0</v>
      </c>
      <c r="ED58" s="73">
        <v>0.0</v>
      </c>
      <c r="EE58" s="73">
        <v>0.984375</v>
      </c>
      <c r="EF58" s="73">
        <v>0.859375</v>
      </c>
      <c r="EG58" s="73">
        <v>0.0</v>
      </c>
      <c r="EH58" s="73">
        <v>0.0</v>
      </c>
      <c r="EI58" s="73">
        <v>0.0</v>
      </c>
      <c r="EJ58" s="73">
        <v>0.0</v>
      </c>
      <c r="EK58" s="73">
        <v>0.0</v>
      </c>
      <c r="EL58" s="73">
        <v>0.0</v>
      </c>
      <c r="EM58" s="73">
        <v>0.0</v>
      </c>
      <c r="EN58" s="73">
        <v>0.0</v>
      </c>
      <c r="EO58" s="73">
        <v>0.0</v>
      </c>
      <c r="EP58" s="73">
        <v>0.0</v>
      </c>
      <c r="EQ58" s="73">
        <v>0.0</v>
      </c>
      <c r="ER58" s="73">
        <v>0.47265625</v>
      </c>
      <c r="ES58" s="73">
        <v>0.98828125</v>
      </c>
      <c r="ET58" s="73">
        <v>0.3046875</v>
      </c>
      <c r="EU58" s="73">
        <v>0.0</v>
      </c>
      <c r="EV58" s="73">
        <v>0.0</v>
      </c>
      <c r="EW58" s="73">
        <v>0.0</v>
      </c>
      <c r="EX58" s="73">
        <v>0.0</v>
      </c>
      <c r="EY58" s="73">
        <v>0.0</v>
      </c>
      <c r="EZ58" s="73">
        <v>0.0</v>
      </c>
      <c r="FA58" s="73">
        <v>0.0</v>
      </c>
      <c r="FB58" s="73">
        <v>0.0</v>
      </c>
      <c r="FC58" s="73">
        <v>0.0</v>
      </c>
      <c r="FD58" s="73">
        <v>0.0</v>
      </c>
      <c r="FE58" s="73">
        <v>0.0</v>
      </c>
      <c r="FF58" s="73">
        <v>0.984375</v>
      </c>
      <c r="FG58" s="73">
        <v>0.953125</v>
      </c>
      <c r="FH58" s="73">
        <v>0.0</v>
      </c>
      <c r="FI58" s="73">
        <v>0.0</v>
      </c>
      <c r="FJ58" s="73">
        <v>0.0</v>
      </c>
      <c r="FK58" s="73">
        <v>0.0</v>
      </c>
      <c r="FL58" s="73">
        <v>0.0</v>
      </c>
      <c r="FM58" s="73">
        <v>0.0</v>
      </c>
      <c r="FN58" s="73">
        <v>0.0</v>
      </c>
      <c r="FO58" s="73">
        <v>0.0</v>
      </c>
      <c r="FP58" s="73">
        <v>0.0</v>
      </c>
      <c r="FQ58" s="73">
        <v>0.0</v>
      </c>
      <c r="FR58" s="73">
        <v>0.0</v>
      </c>
      <c r="FS58" s="73">
        <v>0.984375</v>
      </c>
      <c r="FT58" s="73">
        <v>0.984375</v>
      </c>
      <c r="FU58" s="73">
        <v>0.359375</v>
      </c>
      <c r="FV58" s="73">
        <v>0.0</v>
      </c>
      <c r="FW58" s="73">
        <v>0.0</v>
      </c>
      <c r="FX58" s="73">
        <v>0.0</v>
      </c>
      <c r="FY58" s="73">
        <v>0.0</v>
      </c>
      <c r="FZ58" s="73">
        <v>0.0</v>
      </c>
      <c r="GA58" s="73">
        <v>0.0</v>
      </c>
      <c r="GB58" s="73">
        <v>0.0</v>
      </c>
      <c r="GC58" s="73">
        <v>0.0</v>
      </c>
      <c r="GD58" s="73">
        <v>0.0</v>
      </c>
      <c r="GE58" s="73">
        <v>0.0</v>
      </c>
      <c r="GF58" s="73">
        <v>0.0</v>
      </c>
      <c r="GG58" s="73">
        <v>0.984375</v>
      </c>
      <c r="GH58" s="73">
        <v>0.78125</v>
      </c>
      <c r="GI58" s="73">
        <v>0.0</v>
      </c>
      <c r="GJ58" s="73">
        <v>0.0</v>
      </c>
      <c r="GK58" s="73">
        <v>0.0</v>
      </c>
      <c r="GL58" s="73">
        <v>0.0</v>
      </c>
      <c r="GM58" s="73">
        <v>0.0</v>
      </c>
      <c r="GN58" s="73">
        <v>0.0</v>
      </c>
      <c r="GO58" s="73">
        <v>0.0</v>
      </c>
    </row>
    <row r="59">
      <c r="A59" s="73">
        <v>8.0</v>
      </c>
      <c r="B59" s="74">
        <v>0.0</v>
      </c>
      <c r="C59" s="73">
        <v>0.0</v>
      </c>
      <c r="D59" s="73">
        <v>0.0</v>
      </c>
      <c r="E59" s="73">
        <v>0.0</v>
      </c>
      <c r="F59" s="73">
        <v>0.0</v>
      </c>
      <c r="G59" s="73">
        <v>0.0</v>
      </c>
      <c r="H59" s="73">
        <v>0.0</v>
      </c>
      <c r="I59" s="73">
        <v>0.0</v>
      </c>
      <c r="J59" s="73">
        <v>0.0</v>
      </c>
      <c r="K59" s="73">
        <v>0.0</v>
      </c>
      <c r="L59" s="73">
        <v>0.0</v>
      </c>
      <c r="M59" s="73">
        <v>0.0</v>
      </c>
      <c r="N59" s="73">
        <v>0.0</v>
      </c>
      <c r="O59" s="73">
        <v>0.0</v>
      </c>
      <c r="P59" s="73">
        <v>0.0</v>
      </c>
      <c r="Q59" s="73">
        <v>0.0</v>
      </c>
      <c r="R59" s="73">
        <v>0.0</v>
      </c>
      <c r="S59" s="73">
        <v>0.0</v>
      </c>
      <c r="T59" s="73">
        <v>0.0</v>
      </c>
      <c r="U59" s="73">
        <v>0.0</v>
      </c>
      <c r="V59" s="73">
        <v>0.0</v>
      </c>
      <c r="W59" s="73">
        <v>0.0</v>
      </c>
      <c r="X59" s="73">
        <v>0.0</v>
      </c>
      <c r="Y59" s="73">
        <v>0.0</v>
      </c>
      <c r="Z59" s="73">
        <v>0.0</v>
      </c>
      <c r="AA59" s="73">
        <v>0.0</v>
      </c>
      <c r="AB59" s="73">
        <v>0.0</v>
      </c>
      <c r="AC59" s="73">
        <v>0.0</v>
      </c>
      <c r="AD59" s="73">
        <v>0.0</v>
      </c>
      <c r="AE59" s="73">
        <v>0.0</v>
      </c>
      <c r="AF59" s="73">
        <v>0.0</v>
      </c>
      <c r="AG59" s="73">
        <v>0.0</v>
      </c>
      <c r="AH59" s="73">
        <v>0.0</v>
      </c>
      <c r="AI59" s="73">
        <v>0.0</v>
      </c>
      <c r="AJ59" s="73">
        <v>0.59375</v>
      </c>
      <c r="AK59" s="73">
        <v>0.79296875</v>
      </c>
      <c r="AL59" s="73">
        <v>0.55078125</v>
      </c>
      <c r="AM59" s="73">
        <v>0.06640625</v>
      </c>
      <c r="AN59" s="73">
        <v>0.0</v>
      </c>
      <c r="AO59" s="73">
        <v>0.0</v>
      </c>
      <c r="AP59" s="73">
        <v>0.0</v>
      </c>
      <c r="AQ59" s="73">
        <v>0.0</v>
      </c>
      <c r="AR59" s="73">
        <v>0.0</v>
      </c>
      <c r="AS59" s="73">
        <v>0.0</v>
      </c>
      <c r="AT59" s="73">
        <v>0.0</v>
      </c>
      <c r="AU59" s="73">
        <v>0.0</v>
      </c>
      <c r="AV59" s="73">
        <v>0.0</v>
      </c>
      <c r="AW59" s="73">
        <v>0.3203125</v>
      </c>
      <c r="AX59" s="73">
        <v>0.55859375</v>
      </c>
      <c r="AY59" s="73">
        <v>0.984375</v>
      </c>
      <c r="AZ59" s="73">
        <v>0.90625</v>
      </c>
      <c r="BA59" s="73">
        <v>0.9140625</v>
      </c>
      <c r="BB59" s="73">
        <v>0.0</v>
      </c>
      <c r="BC59" s="73">
        <v>0.0</v>
      </c>
      <c r="BD59" s="73">
        <v>0.0</v>
      </c>
      <c r="BE59" s="73">
        <v>0.0</v>
      </c>
      <c r="BF59" s="73">
        <v>0.0</v>
      </c>
      <c r="BG59" s="73">
        <v>0.0</v>
      </c>
      <c r="BH59" s="73">
        <v>0.0</v>
      </c>
      <c r="BI59" s="73">
        <v>0.0</v>
      </c>
      <c r="BJ59" s="73">
        <v>0.98046875</v>
      </c>
      <c r="BK59" s="73">
        <v>0.9921875</v>
      </c>
      <c r="BL59" s="73">
        <v>0.9921875</v>
      </c>
      <c r="BM59" s="73">
        <v>0.9921875</v>
      </c>
      <c r="BN59" s="73">
        <v>0.9609375</v>
      </c>
      <c r="BO59" s="73">
        <v>0.96875</v>
      </c>
      <c r="BP59" s="73">
        <v>0.13671875</v>
      </c>
      <c r="BQ59" s="73">
        <v>0.0</v>
      </c>
      <c r="BR59" s="73">
        <v>0.0</v>
      </c>
      <c r="BS59" s="73">
        <v>0.0</v>
      </c>
      <c r="BT59" s="73">
        <v>0.0</v>
      </c>
      <c r="BU59" s="73">
        <v>0.0</v>
      </c>
      <c r="BV59" s="73">
        <v>0.0</v>
      </c>
      <c r="BW59" s="73">
        <v>0.18359375</v>
      </c>
      <c r="BX59" s="73">
        <v>0.98046875</v>
      </c>
      <c r="BY59" s="73">
        <v>0.0546875</v>
      </c>
      <c r="BZ59" s="73">
        <v>0.0</v>
      </c>
      <c r="CA59" s="73">
        <v>0.0625</v>
      </c>
      <c r="CB59" s="73">
        <v>0.9765625</v>
      </c>
      <c r="CC59" s="73">
        <v>0.828125</v>
      </c>
      <c r="CD59" s="73">
        <v>0.0</v>
      </c>
      <c r="CE59" s="73">
        <v>0.0</v>
      </c>
      <c r="CF59" s="73">
        <v>0.0</v>
      </c>
      <c r="CG59" s="73">
        <v>0.0</v>
      </c>
      <c r="CH59" s="73">
        <v>0.0</v>
      </c>
      <c r="CI59" s="73">
        <v>0.0</v>
      </c>
      <c r="CJ59" s="73">
        <v>0.0</v>
      </c>
      <c r="CK59" s="73">
        <v>0.0</v>
      </c>
      <c r="CL59" s="73">
        <v>0.9921875</v>
      </c>
      <c r="CM59" s="73">
        <v>0.9921875</v>
      </c>
      <c r="CN59" s="73">
        <v>0.71875</v>
      </c>
      <c r="CO59" s="73">
        <v>0.91796875</v>
      </c>
      <c r="CP59" s="73">
        <v>0.87890625</v>
      </c>
      <c r="CQ59" s="73">
        <v>0.0</v>
      </c>
      <c r="CR59" s="73">
        <v>0.0</v>
      </c>
      <c r="CS59" s="73">
        <v>0.0</v>
      </c>
      <c r="CT59" s="73">
        <v>0.0</v>
      </c>
      <c r="CU59" s="73">
        <v>0.0</v>
      </c>
      <c r="CV59" s="73">
        <v>0.0</v>
      </c>
      <c r="CW59" s="73">
        <v>0.0</v>
      </c>
      <c r="CX59" s="73">
        <v>0.0</v>
      </c>
      <c r="CY59" s="73">
        <v>0.0</v>
      </c>
      <c r="CZ59" s="73">
        <v>0.0</v>
      </c>
      <c r="DA59" s="73">
        <v>0.39453125</v>
      </c>
      <c r="DB59" s="73">
        <v>0.9921875</v>
      </c>
      <c r="DC59" s="73">
        <v>0.9921875</v>
      </c>
      <c r="DD59" s="73">
        <v>0.0</v>
      </c>
      <c r="DE59" s="73">
        <v>0.0</v>
      </c>
      <c r="DF59" s="73">
        <v>0.0</v>
      </c>
      <c r="DG59" s="73">
        <v>0.0</v>
      </c>
      <c r="DH59" s="73">
        <v>0.0</v>
      </c>
      <c r="DI59" s="73">
        <v>0.0</v>
      </c>
      <c r="DJ59" s="73">
        <v>0.0</v>
      </c>
      <c r="DK59" s="73">
        <v>0.0</v>
      </c>
      <c r="DL59" s="73">
        <v>0.0</v>
      </c>
      <c r="DM59" s="73">
        <v>0.0</v>
      </c>
      <c r="DN59" s="73">
        <v>0.0</v>
      </c>
      <c r="DO59" s="73">
        <v>0.9921875</v>
      </c>
      <c r="DP59" s="73">
        <v>0.98828125</v>
      </c>
      <c r="DQ59" s="73">
        <v>0.9921875</v>
      </c>
      <c r="DR59" s="73">
        <v>0.87890625</v>
      </c>
      <c r="DS59" s="73">
        <v>0.0</v>
      </c>
      <c r="DT59" s="73">
        <v>0.0</v>
      </c>
      <c r="DU59" s="73">
        <v>0.0</v>
      </c>
      <c r="DV59" s="73">
        <v>0.0</v>
      </c>
      <c r="DW59" s="73">
        <v>0.0</v>
      </c>
      <c r="DX59" s="73">
        <v>0.0</v>
      </c>
      <c r="DY59" s="73">
        <v>0.0</v>
      </c>
      <c r="DZ59" s="73">
        <v>0.0</v>
      </c>
      <c r="EA59" s="73">
        <v>0.0</v>
      </c>
      <c r="EB59" s="73">
        <v>0.3515625</v>
      </c>
      <c r="EC59" s="73">
        <v>0.9921875</v>
      </c>
      <c r="ED59" s="73">
        <v>0.11328125</v>
      </c>
      <c r="EE59" s="73">
        <v>0.21484375</v>
      </c>
      <c r="EF59" s="73">
        <v>0.9921875</v>
      </c>
      <c r="EG59" s="73">
        <v>0.43359375</v>
      </c>
      <c r="EH59" s="73">
        <v>0.0</v>
      </c>
      <c r="EI59" s="73">
        <v>0.0</v>
      </c>
      <c r="EJ59" s="73">
        <v>0.0</v>
      </c>
      <c r="EK59" s="73">
        <v>0.0</v>
      </c>
      <c r="EL59" s="73">
        <v>0.0</v>
      </c>
      <c r="EM59" s="73">
        <v>0.0</v>
      </c>
      <c r="EN59" s="73">
        <v>0.0</v>
      </c>
      <c r="EO59" s="73">
        <v>0.0</v>
      </c>
      <c r="EP59" s="73">
        <v>0.49609375</v>
      </c>
      <c r="EQ59" s="73">
        <v>0.9921875</v>
      </c>
      <c r="ER59" s="73">
        <v>0.0</v>
      </c>
      <c r="ES59" s="73">
        <v>0.0</v>
      </c>
      <c r="ET59" s="73">
        <v>0.984375</v>
      </c>
      <c r="EU59" s="73">
        <v>0.4921875</v>
      </c>
      <c r="EV59" s="73">
        <v>0.0</v>
      </c>
      <c r="EW59" s="73">
        <v>0.0</v>
      </c>
      <c r="EX59" s="73">
        <v>0.0</v>
      </c>
      <c r="EY59" s="73">
        <v>0.0</v>
      </c>
      <c r="EZ59" s="73">
        <v>0.0</v>
      </c>
      <c r="FA59" s="73">
        <v>0.0</v>
      </c>
      <c r="FB59" s="73">
        <v>0.0</v>
      </c>
      <c r="FC59" s="73">
        <v>0.0</v>
      </c>
      <c r="FD59" s="73">
        <v>0.484375</v>
      </c>
      <c r="FE59" s="73">
        <v>0.96875</v>
      </c>
      <c r="FF59" s="73">
        <v>0.44921875</v>
      </c>
      <c r="FG59" s="73">
        <v>0.9921875</v>
      </c>
      <c r="FH59" s="73">
        <v>0.9921875</v>
      </c>
      <c r="FI59" s="73">
        <v>0.39453125</v>
      </c>
      <c r="FJ59" s="73">
        <v>0.0</v>
      </c>
      <c r="FK59" s="73">
        <v>0.0</v>
      </c>
      <c r="FL59" s="73">
        <v>0.0</v>
      </c>
      <c r="FM59" s="73">
        <v>0.0</v>
      </c>
      <c r="FN59" s="73">
        <v>0.0</v>
      </c>
      <c r="FO59" s="73">
        <v>0.0</v>
      </c>
      <c r="FP59" s="73">
        <v>0.0</v>
      </c>
      <c r="FQ59" s="73">
        <v>0.0</v>
      </c>
      <c r="FR59" s="73">
        <v>0.0</v>
      </c>
      <c r="FS59" s="73">
        <v>0.921875</v>
      </c>
      <c r="FT59" s="73">
        <v>0.9921875</v>
      </c>
      <c r="FU59" s="73">
        <v>0.9921875</v>
      </c>
      <c r="FV59" s="73">
        <v>0.1484375</v>
      </c>
      <c r="FW59" s="73">
        <v>0.0</v>
      </c>
      <c r="FX59" s="73">
        <v>0.0</v>
      </c>
      <c r="FY59" s="73">
        <v>0.0</v>
      </c>
      <c r="FZ59" s="73">
        <v>0.0</v>
      </c>
      <c r="GA59" s="73">
        <v>0.0</v>
      </c>
      <c r="GB59" s="73">
        <v>0.0</v>
      </c>
      <c r="GC59" s="73">
        <v>0.0</v>
      </c>
      <c r="GD59" s="73">
        <v>0.0</v>
      </c>
      <c r="GE59" s="73">
        <v>0.0</v>
      </c>
      <c r="GF59" s="73">
        <v>0.0</v>
      </c>
      <c r="GG59" s="73">
        <v>0.0</v>
      </c>
      <c r="GH59" s="73">
        <v>0.0</v>
      </c>
      <c r="GI59" s="73">
        <v>0.0</v>
      </c>
      <c r="GJ59" s="73">
        <v>0.0</v>
      </c>
      <c r="GK59" s="73">
        <v>0.0</v>
      </c>
      <c r="GL59" s="73">
        <v>0.0</v>
      </c>
      <c r="GM59" s="73">
        <v>0.0</v>
      </c>
      <c r="GN59" s="73">
        <v>0.0</v>
      </c>
      <c r="GO59" s="73">
        <v>0.0</v>
      </c>
    </row>
    <row r="60">
      <c r="A60" s="73">
        <v>5.0</v>
      </c>
      <c r="B60" s="74">
        <v>0.0</v>
      </c>
      <c r="C60" s="73">
        <v>0.0</v>
      </c>
      <c r="D60" s="73">
        <v>0.0</v>
      </c>
      <c r="E60" s="73">
        <v>0.0</v>
      </c>
      <c r="F60" s="73">
        <v>0.0</v>
      </c>
      <c r="G60" s="73">
        <v>0.0</v>
      </c>
      <c r="H60" s="73">
        <v>0.0</v>
      </c>
      <c r="I60" s="73">
        <v>0.0</v>
      </c>
      <c r="J60" s="73">
        <v>0.0</v>
      </c>
      <c r="K60" s="73">
        <v>0.0</v>
      </c>
      <c r="L60" s="73">
        <v>0.0</v>
      </c>
      <c r="M60" s="73">
        <v>0.0</v>
      </c>
      <c r="N60" s="73">
        <v>0.0</v>
      </c>
      <c r="O60" s="73">
        <v>0.0</v>
      </c>
      <c r="P60" s="73">
        <v>0.0</v>
      </c>
      <c r="Q60" s="73">
        <v>0.0</v>
      </c>
      <c r="R60" s="73">
        <v>0.0</v>
      </c>
      <c r="S60" s="73">
        <v>0.0</v>
      </c>
      <c r="T60" s="73">
        <v>0.0</v>
      </c>
      <c r="U60" s="73">
        <v>0.0</v>
      </c>
      <c r="V60" s="73">
        <v>0.0</v>
      </c>
      <c r="W60" s="73">
        <v>0.0</v>
      </c>
      <c r="X60" s="73">
        <v>0.0</v>
      </c>
      <c r="Y60" s="73">
        <v>0.0</v>
      </c>
      <c r="Z60" s="73">
        <v>0.0</v>
      </c>
      <c r="AA60" s="73">
        <v>0.0</v>
      </c>
      <c r="AB60" s="73">
        <v>0.0</v>
      </c>
      <c r="AC60" s="73">
        <v>0.0</v>
      </c>
      <c r="AD60" s="73">
        <v>0.0</v>
      </c>
      <c r="AE60" s="73">
        <v>0.0</v>
      </c>
      <c r="AF60" s="73">
        <v>0.0</v>
      </c>
      <c r="AG60" s="73">
        <v>0.0</v>
      </c>
      <c r="AH60" s="73">
        <v>0.0</v>
      </c>
      <c r="AI60" s="73">
        <v>0.0</v>
      </c>
      <c r="AJ60" s="73">
        <v>0.0</v>
      </c>
      <c r="AK60" s="73">
        <v>0.0</v>
      </c>
      <c r="AL60" s="73">
        <v>0.0</v>
      </c>
      <c r="AM60" s="73">
        <v>0.0</v>
      </c>
      <c r="AN60" s="73">
        <v>0.0</v>
      </c>
      <c r="AO60" s="73">
        <v>0.0</v>
      </c>
      <c r="AP60" s="73">
        <v>0.0</v>
      </c>
      <c r="AQ60" s="73">
        <v>0.0</v>
      </c>
      <c r="AR60" s="73">
        <v>0.0</v>
      </c>
      <c r="AS60" s="73">
        <v>0.0</v>
      </c>
      <c r="AT60" s="73">
        <v>0.0</v>
      </c>
      <c r="AU60" s="73">
        <v>0.0</v>
      </c>
      <c r="AV60" s="73">
        <v>0.0</v>
      </c>
      <c r="AW60" s="73">
        <v>0.0</v>
      </c>
      <c r="AX60" s="73">
        <v>0.0</v>
      </c>
      <c r="AY60" s="73">
        <v>0.0</v>
      </c>
      <c r="AZ60" s="73">
        <v>0.99609375</v>
      </c>
      <c r="BA60" s="73">
        <v>0.99609375</v>
      </c>
      <c r="BB60" s="73">
        <v>0.99609375</v>
      </c>
      <c r="BC60" s="73">
        <v>0.99609375</v>
      </c>
      <c r="BD60" s="73">
        <v>0.99609375</v>
      </c>
      <c r="BE60" s="73">
        <v>0.0</v>
      </c>
      <c r="BF60" s="73">
        <v>0.0</v>
      </c>
      <c r="BG60" s="73">
        <v>0.0</v>
      </c>
      <c r="BH60" s="73">
        <v>0.0</v>
      </c>
      <c r="BI60" s="73">
        <v>0.0</v>
      </c>
      <c r="BJ60" s="73">
        <v>0.0</v>
      </c>
      <c r="BK60" s="73">
        <v>0.0</v>
      </c>
      <c r="BL60" s="73">
        <v>0.0</v>
      </c>
      <c r="BM60" s="73">
        <v>0.99609375</v>
      </c>
      <c r="BN60" s="73">
        <v>0.99609375</v>
      </c>
      <c r="BO60" s="73">
        <v>0.99609375</v>
      </c>
      <c r="BP60" s="73">
        <v>0.99609375</v>
      </c>
      <c r="BQ60" s="73">
        <v>0.99609375</v>
      </c>
      <c r="BR60" s="73">
        <v>0.5</v>
      </c>
      <c r="BS60" s="73">
        <v>0.0</v>
      </c>
      <c r="BT60" s="73">
        <v>0.0</v>
      </c>
      <c r="BU60" s="73">
        <v>0.0</v>
      </c>
      <c r="BV60" s="73">
        <v>0.0</v>
      </c>
      <c r="BW60" s="73">
        <v>0.0</v>
      </c>
      <c r="BX60" s="73">
        <v>0.0</v>
      </c>
      <c r="BY60" s="73">
        <v>0.99609375</v>
      </c>
      <c r="BZ60" s="73">
        <v>0.99609375</v>
      </c>
      <c r="CA60" s="73">
        <v>0.25</v>
      </c>
      <c r="CB60" s="73">
        <v>0.0</v>
      </c>
      <c r="CC60" s="73">
        <v>0.0</v>
      </c>
      <c r="CD60" s="73">
        <v>0.0</v>
      </c>
      <c r="CE60" s="73">
        <v>0.0</v>
      </c>
      <c r="CF60" s="73">
        <v>0.0</v>
      </c>
      <c r="CG60" s="73">
        <v>0.0</v>
      </c>
      <c r="CH60" s="73">
        <v>0.0</v>
      </c>
      <c r="CI60" s="73">
        <v>0.0</v>
      </c>
      <c r="CJ60" s="73">
        <v>0.0</v>
      </c>
      <c r="CK60" s="73">
        <v>0.0</v>
      </c>
      <c r="CL60" s="73">
        <v>0.99609375</v>
      </c>
      <c r="CM60" s="73">
        <v>0.99609375</v>
      </c>
      <c r="CN60" s="73">
        <v>0.5</v>
      </c>
      <c r="CO60" s="73">
        <v>0.0</v>
      </c>
      <c r="CP60" s="73">
        <v>0.0</v>
      </c>
      <c r="CQ60" s="73">
        <v>0.0</v>
      </c>
      <c r="CR60" s="73">
        <v>0.0</v>
      </c>
      <c r="CS60" s="73">
        <v>0.0</v>
      </c>
      <c r="CT60" s="73">
        <v>0.0</v>
      </c>
      <c r="CU60" s="73">
        <v>0.0</v>
      </c>
      <c r="CV60" s="73">
        <v>0.0</v>
      </c>
      <c r="CW60" s="73">
        <v>0.0</v>
      </c>
      <c r="CX60" s="73">
        <v>0.0</v>
      </c>
      <c r="CY60" s="73">
        <v>0.0</v>
      </c>
      <c r="CZ60" s="73">
        <v>0.99609375</v>
      </c>
      <c r="DA60" s="73">
        <v>0.99609375</v>
      </c>
      <c r="DB60" s="73">
        <v>0.99609375</v>
      </c>
      <c r="DC60" s="73">
        <v>0.99609375</v>
      </c>
      <c r="DD60" s="73">
        <v>0.0</v>
      </c>
      <c r="DE60" s="73">
        <v>0.0</v>
      </c>
      <c r="DF60" s="73">
        <v>0.0</v>
      </c>
      <c r="DG60" s="73">
        <v>0.0</v>
      </c>
      <c r="DH60" s="73">
        <v>0.0</v>
      </c>
      <c r="DI60" s="73">
        <v>0.0</v>
      </c>
      <c r="DJ60" s="73">
        <v>0.0</v>
      </c>
      <c r="DK60" s="73">
        <v>0.0</v>
      </c>
      <c r="DL60" s="73">
        <v>0.0</v>
      </c>
      <c r="DM60" s="73">
        <v>0.0</v>
      </c>
      <c r="DN60" s="73">
        <v>0.0</v>
      </c>
      <c r="DO60" s="73">
        <v>0.5</v>
      </c>
      <c r="DP60" s="73">
        <v>0.99609375</v>
      </c>
      <c r="DQ60" s="73">
        <v>0.99609375</v>
      </c>
      <c r="DR60" s="73">
        <v>0.99609375</v>
      </c>
      <c r="DS60" s="73">
        <v>0.0</v>
      </c>
      <c r="DT60" s="73">
        <v>0.0</v>
      </c>
      <c r="DU60" s="73">
        <v>0.0</v>
      </c>
      <c r="DV60" s="73">
        <v>0.0</v>
      </c>
      <c r="DW60" s="73">
        <v>0.0</v>
      </c>
      <c r="DX60" s="73">
        <v>0.0</v>
      </c>
      <c r="DY60" s="73">
        <v>0.0</v>
      </c>
      <c r="DZ60" s="73">
        <v>0.0</v>
      </c>
      <c r="EA60" s="73">
        <v>0.0</v>
      </c>
      <c r="EB60" s="73">
        <v>0.0</v>
      </c>
      <c r="EC60" s="73">
        <v>0.0</v>
      </c>
      <c r="ED60" s="73">
        <v>0.25</v>
      </c>
      <c r="EE60" s="73">
        <v>0.99609375</v>
      </c>
      <c r="EF60" s="73">
        <v>0.74609375</v>
      </c>
      <c r="EG60" s="73">
        <v>0.0</v>
      </c>
      <c r="EH60" s="73">
        <v>0.0</v>
      </c>
      <c r="EI60" s="73">
        <v>0.0</v>
      </c>
      <c r="EJ60" s="73">
        <v>0.0</v>
      </c>
      <c r="EK60" s="73">
        <v>0.0</v>
      </c>
      <c r="EL60" s="73">
        <v>0.0</v>
      </c>
      <c r="EM60" s="73">
        <v>0.0</v>
      </c>
      <c r="EN60" s="73">
        <v>0.0</v>
      </c>
      <c r="EO60" s="73">
        <v>0.99609375</v>
      </c>
      <c r="EP60" s="73">
        <v>0.99609375</v>
      </c>
      <c r="EQ60" s="73">
        <v>0.99609375</v>
      </c>
      <c r="ER60" s="73">
        <v>0.99609375</v>
      </c>
      <c r="ES60" s="73">
        <v>0.99609375</v>
      </c>
      <c r="ET60" s="73">
        <v>0.5</v>
      </c>
      <c r="EU60" s="73">
        <v>0.0</v>
      </c>
      <c r="EV60" s="73">
        <v>0.0</v>
      </c>
      <c r="EW60" s="73">
        <v>0.0</v>
      </c>
      <c r="EX60" s="73">
        <v>0.0</v>
      </c>
      <c r="EY60" s="73">
        <v>0.0</v>
      </c>
      <c r="EZ60" s="73">
        <v>0.0</v>
      </c>
      <c r="FA60" s="73">
        <v>0.0</v>
      </c>
      <c r="FB60" s="73">
        <v>0.0</v>
      </c>
      <c r="FC60" s="73">
        <v>0.99609375</v>
      </c>
      <c r="FD60" s="73">
        <v>0.99609375</v>
      </c>
      <c r="FE60" s="73">
        <v>0.99609375</v>
      </c>
      <c r="FF60" s="73">
        <v>0.99609375</v>
      </c>
      <c r="FG60" s="73">
        <v>0.5</v>
      </c>
      <c r="FH60" s="73">
        <v>0.0</v>
      </c>
      <c r="FI60" s="73">
        <v>0.0</v>
      </c>
      <c r="FJ60" s="73">
        <v>0.0</v>
      </c>
      <c r="FK60" s="73">
        <v>0.0</v>
      </c>
      <c r="FL60" s="73">
        <v>0.0</v>
      </c>
      <c r="FM60" s="73">
        <v>0.0</v>
      </c>
      <c r="FN60" s="73">
        <v>0.0</v>
      </c>
      <c r="FO60" s="73">
        <v>0.0</v>
      </c>
      <c r="FP60" s="73">
        <v>0.0</v>
      </c>
      <c r="FQ60" s="73">
        <v>0.0</v>
      </c>
      <c r="FR60" s="73">
        <v>0.0</v>
      </c>
      <c r="FS60" s="73">
        <v>0.0</v>
      </c>
      <c r="FT60" s="73">
        <v>0.0</v>
      </c>
      <c r="FU60" s="73">
        <v>0.0</v>
      </c>
      <c r="FV60" s="73">
        <v>0.0</v>
      </c>
      <c r="FW60" s="73">
        <v>0.0</v>
      </c>
      <c r="FX60" s="73">
        <v>0.0</v>
      </c>
      <c r="FY60" s="73">
        <v>0.0</v>
      </c>
      <c r="FZ60" s="73">
        <v>0.0</v>
      </c>
      <c r="GA60" s="73">
        <v>0.0</v>
      </c>
      <c r="GB60" s="73">
        <v>0.0</v>
      </c>
      <c r="GC60" s="73">
        <v>0.0</v>
      </c>
      <c r="GD60" s="73">
        <v>0.0</v>
      </c>
      <c r="GE60" s="73">
        <v>0.0</v>
      </c>
      <c r="GF60" s="73">
        <v>0.0</v>
      </c>
      <c r="GG60" s="73">
        <v>0.0</v>
      </c>
      <c r="GH60" s="73">
        <v>0.0</v>
      </c>
      <c r="GI60" s="73">
        <v>0.0</v>
      </c>
      <c r="GJ60" s="73">
        <v>0.0</v>
      </c>
      <c r="GK60" s="73">
        <v>0.0</v>
      </c>
      <c r="GL60" s="73">
        <v>0.0</v>
      </c>
      <c r="GM60" s="73">
        <v>0.0</v>
      </c>
      <c r="GN60" s="73">
        <v>0.0</v>
      </c>
      <c r="GO60" s="73">
        <v>0.0</v>
      </c>
    </row>
    <row r="61">
      <c r="A61" s="73">
        <v>9.0</v>
      </c>
      <c r="B61" s="74">
        <v>0.0</v>
      </c>
      <c r="C61" s="73">
        <v>0.0</v>
      </c>
      <c r="D61" s="73">
        <v>0.0</v>
      </c>
      <c r="E61" s="73">
        <v>0.0</v>
      </c>
      <c r="F61" s="73">
        <v>0.0</v>
      </c>
      <c r="G61" s="73">
        <v>0.0</v>
      </c>
      <c r="H61" s="73">
        <v>0.0</v>
      </c>
      <c r="I61" s="73">
        <v>0.0</v>
      </c>
      <c r="J61" s="73">
        <v>0.0</v>
      </c>
      <c r="K61" s="73">
        <v>0.0</v>
      </c>
      <c r="L61" s="73">
        <v>0.0</v>
      </c>
      <c r="M61" s="73">
        <v>0.0</v>
      </c>
      <c r="N61" s="73">
        <v>0.0</v>
      </c>
      <c r="O61" s="73">
        <v>0.0</v>
      </c>
      <c r="P61" s="73">
        <v>0.0</v>
      </c>
      <c r="Q61" s="73">
        <v>0.0</v>
      </c>
      <c r="R61" s="73">
        <v>0.0</v>
      </c>
      <c r="S61" s="73">
        <v>0.0</v>
      </c>
      <c r="T61" s="73">
        <v>0.0</v>
      </c>
      <c r="U61" s="73">
        <v>0.0</v>
      </c>
      <c r="V61" s="73">
        <v>0.0</v>
      </c>
      <c r="W61" s="73">
        <v>0.0</v>
      </c>
      <c r="X61" s="73">
        <v>0.0</v>
      </c>
      <c r="Y61" s="73">
        <v>0.0</v>
      </c>
      <c r="Z61" s="73">
        <v>0.0</v>
      </c>
      <c r="AA61" s="73">
        <v>0.0</v>
      </c>
      <c r="AB61" s="73">
        <v>0.0</v>
      </c>
      <c r="AC61" s="73">
        <v>0.0</v>
      </c>
      <c r="AD61" s="73">
        <v>0.0</v>
      </c>
      <c r="AE61" s="73">
        <v>0.0</v>
      </c>
      <c r="AF61" s="73">
        <v>0.0</v>
      </c>
      <c r="AG61" s="73">
        <v>0.0</v>
      </c>
      <c r="AH61" s="73">
        <v>0.0</v>
      </c>
      <c r="AI61" s="73">
        <v>0.81640625</v>
      </c>
      <c r="AJ61" s="73">
        <v>0.99609375</v>
      </c>
      <c r="AK61" s="73">
        <v>0.05859375</v>
      </c>
      <c r="AL61" s="73">
        <v>0.0</v>
      </c>
      <c r="AM61" s="73">
        <v>0.0</v>
      </c>
      <c r="AN61" s="73">
        <v>0.0</v>
      </c>
      <c r="AO61" s="73">
        <v>0.0</v>
      </c>
      <c r="AP61" s="73">
        <v>0.0</v>
      </c>
      <c r="AQ61" s="73">
        <v>0.0</v>
      </c>
      <c r="AR61" s="73">
        <v>0.0</v>
      </c>
      <c r="AS61" s="73">
        <v>0.0</v>
      </c>
      <c r="AT61" s="73">
        <v>0.0</v>
      </c>
      <c r="AU61" s="73">
        <v>0.0</v>
      </c>
      <c r="AV61" s="73">
        <v>0.42578125</v>
      </c>
      <c r="AW61" s="73">
        <v>0.9921875</v>
      </c>
      <c r="AX61" s="73">
        <v>0.984375</v>
      </c>
      <c r="AY61" s="73">
        <v>0.9375</v>
      </c>
      <c r="AZ61" s="73">
        <v>0.0</v>
      </c>
      <c r="BA61" s="73">
        <v>0.0</v>
      </c>
      <c r="BB61" s="73">
        <v>0.0</v>
      </c>
      <c r="BC61" s="73">
        <v>0.0</v>
      </c>
      <c r="BD61" s="73">
        <v>0.0</v>
      </c>
      <c r="BE61" s="73">
        <v>0.0</v>
      </c>
      <c r="BF61" s="73">
        <v>0.0</v>
      </c>
      <c r="BG61" s="73">
        <v>0.0</v>
      </c>
      <c r="BH61" s="73">
        <v>0.0</v>
      </c>
      <c r="BI61" s="73">
        <v>0.0</v>
      </c>
      <c r="BJ61" s="73">
        <v>0.42578125</v>
      </c>
      <c r="BK61" s="73">
        <v>0.9921875</v>
      </c>
      <c r="BL61" s="73">
        <v>0.4921875</v>
      </c>
      <c r="BM61" s="73">
        <v>0.9921875</v>
      </c>
      <c r="BN61" s="73">
        <v>0.0</v>
      </c>
      <c r="BO61" s="73">
        <v>0.0</v>
      </c>
      <c r="BP61" s="73">
        <v>0.0</v>
      </c>
      <c r="BQ61" s="73">
        <v>0.0</v>
      </c>
      <c r="BR61" s="73">
        <v>0.0</v>
      </c>
      <c r="BS61" s="73">
        <v>0.0</v>
      </c>
      <c r="BT61" s="73">
        <v>0.0</v>
      </c>
      <c r="BU61" s="73">
        <v>0.0</v>
      </c>
      <c r="BV61" s="73">
        <v>0.0</v>
      </c>
      <c r="BW61" s="73">
        <v>0.0</v>
      </c>
      <c r="BX61" s="73">
        <v>0.42578125</v>
      </c>
      <c r="BY61" s="73">
        <v>0.9921875</v>
      </c>
      <c r="BZ61" s="73">
        <v>0.8203125</v>
      </c>
      <c r="CA61" s="73">
        <v>0.9921875</v>
      </c>
      <c r="CB61" s="73">
        <v>0.05859375</v>
      </c>
      <c r="CC61" s="73">
        <v>0.0</v>
      </c>
      <c r="CD61" s="73">
        <v>0.0</v>
      </c>
      <c r="CE61" s="73">
        <v>0.0</v>
      </c>
      <c r="CF61" s="73">
        <v>0.0</v>
      </c>
      <c r="CG61" s="73">
        <v>0.0</v>
      </c>
      <c r="CH61" s="73">
        <v>0.0</v>
      </c>
      <c r="CI61" s="73">
        <v>0.0</v>
      </c>
      <c r="CJ61" s="73">
        <v>0.0</v>
      </c>
      <c r="CK61" s="73">
        <v>0.0</v>
      </c>
      <c r="CL61" s="73">
        <v>0.0234375</v>
      </c>
      <c r="CM61" s="73">
        <v>0.9921875</v>
      </c>
      <c r="CN61" s="73">
        <v>0.9921875</v>
      </c>
      <c r="CO61" s="73">
        <v>0.9921875</v>
      </c>
      <c r="CP61" s="73">
        <v>0.74609375</v>
      </c>
      <c r="CQ61" s="73">
        <v>0.0</v>
      </c>
      <c r="CR61" s="73">
        <v>0.0</v>
      </c>
      <c r="CS61" s="73">
        <v>0.0</v>
      </c>
      <c r="CT61" s="73">
        <v>0.0</v>
      </c>
      <c r="CU61" s="73">
        <v>0.0</v>
      </c>
      <c r="CV61" s="73">
        <v>0.0</v>
      </c>
      <c r="CW61" s="73">
        <v>0.0</v>
      </c>
      <c r="CX61" s="73">
        <v>0.0</v>
      </c>
      <c r="CY61" s="73">
        <v>0.0</v>
      </c>
      <c r="CZ61" s="73">
        <v>0.0</v>
      </c>
      <c r="DA61" s="73">
        <v>0.0</v>
      </c>
      <c r="DB61" s="73">
        <v>0.0</v>
      </c>
      <c r="DC61" s="73">
        <v>0.7109375</v>
      </c>
      <c r="DD61" s="73">
        <v>0.9921875</v>
      </c>
      <c r="DE61" s="73">
        <v>0.0</v>
      </c>
      <c r="DF61" s="73">
        <v>0.0</v>
      </c>
      <c r="DG61" s="73">
        <v>0.0</v>
      </c>
      <c r="DH61" s="73">
        <v>0.0</v>
      </c>
      <c r="DI61" s="73">
        <v>0.0</v>
      </c>
      <c r="DJ61" s="73">
        <v>0.0</v>
      </c>
      <c r="DK61" s="73">
        <v>0.0</v>
      </c>
      <c r="DL61" s="73">
        <v>0.0</v>
      </c>
      <c r="DM61" s="73">
        <v>0.0</v>
      </c>
      <c r="DN61" s="73">
        <v>0.0</v>
      </c>
      <c r="DO61" s="73">
        <v>0.0</v>
      </c>
      <c r="DP61" s="73">
        <v>0.0</v>
      </c>
      <c r="DQ61" s="73">
        <v>0.0</v>
      </c>
      <c r="DR61" s="73">
        <v>0.9921875</v>
      </c>
      <c r="DS61" s="73">
        <v>0.09765625</v>
      </c>
      <c r="DT61" s="73">
        <v>0.0</v>
      </c>
      <c r="DU61" s="73">
        <v>0.0</v>
      </c>
      <c r="DV61" s="73">
        <v>0.0</v>
      </c>
      <c r="DW61" s="73">
        <v>0.0</v>
      </c>
      <c r="DX61" s="73">
        <v>0.0</v>
      </c>
      <c r="DY61" s="73">
        <v>0.0</v>
      </c>
      <c r="DZ61" s="73">
        <v>0.0</v>
      </c>
      <c r="EA61" s="73">
        <v>0.0</v>
      </c>
      <c r="EB61" s="73">
        <v>0.0</v>
      </c>
      <c r="EC61" s="73">
        <v>0.0</v>
      </c>
      <c r="ED61" s="73">
        <v>0.0</v>
      </c>
      <c r="EE61" s="73">
        <v>0.0</v>
      </c>
      <c r="EF61" s="73">
        <v>0.9921875</v>
      </c>
      <c r="EG61" s="73">
        <v>0.421875</v>
      </c>
      <c r="EH61" s="73">
        <v>0.0</v>
      </c>
      <c r="EI61" s="73">
        <v>0.0</v>
      </c>
      <c r="EJ61" s="73">
        <v>0.0</v>
      </c>
      <c r="EK61" s="73">
        <v>0.0</v>
      </c>
      <c r="EL61" s="73">
        <v>0.0</v>
      </c>
      <c r="EM61" s="73">
        <v>0.0</v>
      </c>
      <c r="EN61" s="73">
        <v>0.0</v>
      </c>
      <c r="EO61" s="73">
        <v>0.0</v>
      </c>
      <c r="EP61" s="73">
        <v>0.0</v>
      </c>
      <c r="EQ61" s="73">
        <v>0.859375</v>
      </c>
      <c r="ER61" s="73">
        <v>0.7734375</v>
      </c>
      <c r="ES61" s="73">
        <v>0.0</v>
      </c>
      <c r="ET61" s="73">
        <v>0.9921875</v>
      </c>
      <c r="EU61" s="73">
        <v>0.421875</v>
      </c>
      <c r="EV61" s="73">
        <v>0.0</v>
      </c>
      <c r="EW61" s="73">
        <v>0.0</v>
      </c>
      <c r="EX61" s="73">
        <v>0.0</v>
      </c>
      <c r="EY61" s="73">
        <v>0.0</v>
      </c>
      <c r="EZ61" s="73">
        <v>0.0</v>
      </c>
      <c r="FA61" s="73">
        <v>0.0</v>
      </c>
      <c r="FB61" s="73">
        <v>0.0</v>
      </c>
      <c r="FC61" s="73">
        <v>0.0</v>
      </c>
      <c r="FD61" s="73">
        <v>0.0</v>
      </c>
      <c r="FE61" s="73">
        <v>0.85546875</v>
      </c>
      <c r="FF61" s="73">
        <v>0.984375</v>
      </c>
      <c r="FG61" s="73">
        <v>0.9921875</v>
      </c>
      <c r="FH61" s="73">
        <v>0.9921875</v>
      </c>
      <c r="FI61" s="73">
        <v>0.421875</v>
      </c>
      <c r="FJ61" s="73">
        <v>0.0</v>
      </c>
      <c r="FK61" s="73">
        <v>0.0</v>
      </c>
      <c r="FL61" s="73">
        <v>0.0</v>
      </c>
      <c r="FM61" s="73">
        <v>0.0</v>
      </c>
      <c r="FN61" s="73">
        <v>0.0</v>
      </c>
      <c r="FO61" s="73">
        <v>0.0</v>
      </c>
      <c r="FP61" s="73">
        <v>0.0</v>
      </c>
      <c r="FQ61" s="73">
        <v>0.0</v>
      </c>
      <c r="FR61" s="73">
        <v>0.0</v>
      </c>
      <c r="FS61" s="73">
        <v>0.0</v>
      </c>
      <c r="FT61" s="73">
        <v>0.0078125</v>
      </c>
      <c r="FU61" s="73">
        <v>0.9453125</v>
      </c>
      <c r="FV61" s="73">
        <v>0.9921875</v>
      </c>
      <c r="FW61" s="73">
        <v>0.0</v>
      </c>
      <c r="FX61" s="73">
        <v>0.0</v>
      </c>
      <c r="FY61" s="73">
        <v>0.0</v>
      </c>
      <c r="FZ61" s="73">
        <v>0.0</v>
      </c>
      <c r="GA61" s="73">
        <v>0.0</v>
      </c>
      <c r="GB61" s="73">
        <v>0.0</v>
      </c>
      <c r="GC61" s="73">
        <v>0.0</v>
      </c>
      <c r="GD61" s="73">
        <v>0.0</v>
      </c>
      <c r="GE61" s="73">
        <v>0.0</v>
      </c>
      <c r="GF61" s="73">
        <v>0.0</v>
      </c>
      <c r="GG61" s="73">
        <v>0.0</v>
      </c>
      <c r="GH61" s="73">
        <v>0.0</v>
      </c>
      <c r="GI61" s="73">
        <v>0.0</v>
      </c>
      <c r="GJ61" s="73">
        <v>0.0</v>
      </c>
      <c r="GK61" s="73">
        <v>0.0</v>
      </c>
      <c r="GL61" s="73">
        <v>0.0</v>
      </c>
      <c r="GM61" s="73">
        <v>0.0</v>
      </c>
      <c r="GN61" s="73">
        <v>0.0</v>
      </c>
      <c r="GO61" s="73">
        <v>0.0</v>
      </c>
    </row>
    <row r="62">
      <c r="A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</row>
    <row r="63">
      <c r="A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</row>
    <row r="64">
      <c r="A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</row>
    <row r="65">
      <c r="A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</row>
    <row r="66">
      <c r="A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</row>
    <row r="67">
      <c r="A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</row>
    <row r="68">
      <c r="A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</row>
    <row r="69">
      <c r="A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</row>
    <row r="70">
      <c r="A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  <c r="EC70" s="42"/>
      <c r="ED70" s="42"/>
      <c r="EE70" s="42"/>
      <c r="EF70" s="42"/>
      <c r="EG70" s="42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</row>
    <row r="71">
      <c r="A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</row>
    <row r="72">
      <c r="A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</row>
    <row r="73">
      <c r="A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</row>
    <row r="74">
      <c r="A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</row>
    <row r="75">
      <c r="A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</row>
    <row r="76">
      <c r="A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</row>
    <row r="77">
      <c r="A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</row>
    <row r="78">
      <c r="A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</row>
    <row r="79">
      <c r="A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</row>
    <row r="80">
      <c r="A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</row>
    <row r="81">
      <c r="A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</row>
    <row r="82">
      <c r="A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</row>
    <row r="83">
      <c r="A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</row>
    <row r="84">
      <c r="A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</row>
    <row r="85">
      <c r="A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</row>
    <row r="86">
      <c r="A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</row>
    <row r="87">
      <c r="A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</row>
    <row r="88">
      <c r="A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</row>
    <row r="89">
      <c r="A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</row>
    <row r="90">
      <c r="A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</row>
    <row r="91">
      <c r="A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</row>
    <row r="92">
      <c r="A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</row>
    <row r="93">
      <c r="A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</row>
    <row r="94">
      <c r="A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</row>
    <row r="95">
      <c r="A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</row>
    <row r="96">
      <c r="A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</row>
    <row r="97">
      <c r="A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</row>
    <row r="98">
      <c r="A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</row>
    <row r="99">
      <c r="A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</row>
    <row r="100">
      <c r="A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</row>
    <row r="101">
      <c r="A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</row>
    <row r="102">
      <c r="A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</row>
    <row r="103">
      <c r="A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</row>
    <row r="104">
      <c r="A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</row>
    <row r="105">
      <c r="A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</row>
    <row r="106">
      <c r="A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</row>
    <row r="107">
      <c r="A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</row>
    <row r="108">
      <c r="A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</row>
    <row r="109">
      <c r="A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</row>
    <row r="110">
      <c r="A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</row>
    <row r="111">
      <c r="A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</row>
    <row r="112">
      <c r="A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</row>
    <row r="113">
      <c r="A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</row>
    <row r="114">
      <c r="A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</row>
    <row r="115">
      <c r="A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</row>
    <row r="116">
      <c r="A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</row>
    <row r="117">
      <c r="A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</row>
    <row r="118">
      <c r="A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</row>
    <row r="119">
      <c r="A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</row>
    <row r="120">
      <c r="A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</row>
    <row r="121">
      <c r="A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</row>
    <row r="122">
      <c r="A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</row>
    <row r="123">
      <c r="A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</row>
    <row r="124">
      <c r="A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</row>
    <row r="125">
      <c r="A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</row>
    <row r="126">
      <c r="A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</row>
    <row r="127">
      <c r="A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</row>
    <row r="128">
      <c r="A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</row>
    <row r="129">
      <c r="A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</row>
    <row r="130">
      <c r="A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</row>
    <row r="131">
      <c r="A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</row>
    <row r="132">
      <c r="A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</row>
    <row r="133">
      <c r="A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</row>
    <row r="134">
      <c r="A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</row>
    <row r="135">
      <c r="A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</row>
    <row r="136">
      <c r="A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</row>
    <row r="137">
      <c r="A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</row>
    <row r="138">
      <c r="A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</row>
    <row r="139">
      <c r="A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</row>
    <row r="140">
      <c r="A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</row>
    <row r="141">
      <c r="A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</row>
    <row r="142">
      <c r="A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</row>
    <row r="143">
      <c r="A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</row>
    <row r="144">
      <c r="A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</row>
    <row r="145">
      <c r="A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</row>
    <row r="146">
      <c r="A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</row>
    <row r="147">
      <c r="A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</row>
    <row r="148">
      <c r="A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</row>
    <row r="149">
      <c r="A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</row>
    <row r="150">
      <c r="A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</row>
    <row r="151">
      <c r="A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</row>
    <row r="152">
      <c r="A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</row>
    <row r="153">
      <c r="A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</row>
    <row r="154">
      <c r="A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</row>
    <row r="155">
      <c r="A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</row>
    <row r="156">
      <c r="A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</row>
    <row r="157">
      <c r="A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</row>
    <row r="158">
      <c r="A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</row>
    <row r="159">
      <c r="A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</row>
    <row r="160">
      <c r="A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</row>
    <row r="161">
      <c r="A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</row>
    <row r="162">
      <c r="A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</row>
    <row r="163">
      <c r="A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  <c r="EA163" s="42"/>
      <c r="EB163" s="42"/>
      <c r="EC163" s="42"/>
      <c r="ED163" s="42"/>
      <c r="EE163" s="42"/>
      <c r="EF163" s="42"/>
      <c r="EG163" s="42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</row>
    <row r="164">
      <c r="A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  <c r="EA164" s="42"/>
      <c r="EB164" s="42"/>
      <c r="EC164" s="42"/>
      <c r="ED164" s="42"/>
      <c r="EE164" s="42"/>
      <c r="EF164" s="42"/>
      <c r="EG164" s="42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</row>
    <row r="165">
      <c r="A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  <c r="EA165" s="42"/>
      <c r="EB165" s="42"/>
      <c r="EC165" s="42"/>
      <c r="ED165" s="42"/>
      <c r="EE165" s="42"/>
      <c r="EF165" s="42"/>
      <c r="EG165" s="42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</row>
    <row r="166">
      <c r="A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  <c r="EA166" s="42"/>
      <c r="EB166" s="42"/>
      <c r="EC166" s="42"/>
      <c r="ED166" s="42"/>
      <c r="EE166" s="42"/>
      <c r="EF166" s="42"/>
      <c r="EG166" s="42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</row>
    <row r="167">
      <c r="A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  <c r="EA167" s="42"/>
      <c r="EB167" s="42"/>
      <c r="EC167" s="42"/>
      <c r="ED167" s="42"/>
      <c r="EE167" s="42"/>
      <c r="EF167" s="42"/>
      <c r="EG167" s="42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</row>
    <row r="168">
      <c r="A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  <c r="EA168" s="42"/>
      <c r="EB168" s="42"/>
      <c r="EC168" s="42"/>
      <c r="ED168" s="42"/>
      <c r="EE168" s="42"/>
      <c r="EF168" s="42"/>
      <c r="EG168" s="42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</row>
    <row r="169">
      <c r="A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  <c r="EA169" s="42"/>
      <c r="EB169" s="42"/>
      <c r="EC169" s="42"/>
      <c r="ED169" s="42"/>
      <c r="EE169" s="42"/>
      <c r="EF169" s="42"/>
      <c r="EG169" s="42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</row>
    <row r="170">
      <c r="A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</row>
    <row r="171">
      <c r="A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  <c r="EA171" s="42"/>
      <c r="EB171" s="42"/>
      <c r="EC171" s="42"/>
      <c r="ED171" s="42"/>
      <c r="EE171" s="42"/>
      <c r="EF171" s="42"/>
      <c r="EG171" s="42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</row>
    <row r="172">
      <c r="A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  <c r="EA172" s="42"/>
      <c r="EB172" s="42"/>
      <c r="EC172" s="42"/>
      <c r="ED172" s="42"/>
      <c r="EE172" s="42"/>
      <c r="EF172" s="42"/>
      <c r="EG172" s="42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</row>
    <row r="173">
      <c r="A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  <c r="EA173" s="42"/>
      <c r="EB173" s="42"/>
      <c r="EC173" s="42"/>
      <c r="ED173" s="42"/>
      <c r="EE173" s="42"/>
      <c r="EF173" s="42"/>
      <c r="EG173" s="42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</row>
    <row r="174">
      <c r="A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  <c r="EA174" s="42"/>
      <c r="EB174" s="42"/>
      <c r="EC174" s="42"/>
      <c r="ED174" s="42"/>
      <c r="EE174" s="42"/>
      <c r="EF174" s="42"/>
      <c r="EG174" s="42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</row>
    <row r="175">
      <c r="A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  <c r="EA175" s="42"/>
      <c r="EB175" s="42"/>
      <c r="EC175" s="42"/>
      <c r="ED175" s="42"/>
      <c r="EE175" s="42"/>
      <c r="EF175" s="42"/>
      <c r="EG175" s="42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</row>
    <row r="176">
      <c r="A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  <c r="EA176" s="42"/>
      <c r="EB176" s="42"/>
      <c r="EC176" s="42"/>
      <c r="ED176" s="42"/>
      <c r="EE176" s="42"/>
      <c r="EF176" s="42"/>
      <c r="EG176" s="42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</row>
    <row r="177">
      <c r="A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  <c r="EA177" s="42"/>
      <c r="EB177" s="42"/>
      <c r="EC177" s="42"/>
      <c r="ED177" s="42"/>
      <c r="EE177" s="42"/>
      <c r="EF177" s="42"/>
      <c r="EG177" s="42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</row>
    <row r="178">
      <c r="A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  <c r="EA178" s="42"/>
      <c r="EB178" s="42"/>
      <c r="EC178" s="42"/>
      <c r="ED178" s="42"/>
      <c r="EE178" s="42"/>
      <c r="EF178" s="42"/>
      <c r="EG178" s="42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</row>
    <row r="179">
      <c r="A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  <c r="EA179" s="42"/>
      <c r="EB179" s="42"/>
      <c r="EC179" s="42"/>
      <c r="ED179" s="42"/>
      <c r="EE179" s="42"/>
      <c r="EF179" s="42"/>
      <c r="EG179" s="42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</row>
    <row r="180">
      <c r="A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  <c r="EA180" s="42"/>
      <c r="EB180" s="42"/>
      <c r="EC180" s="42"/>
      <c r="ED180" s="42"/>
      <c r="EE180" s="42"/>
      <c r="EF180" s="42"/>
      <c r="EG180" s="42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</row>
    <row r="181">
      <c r="A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  <c r="EA181" s="42"/>
      <c r="EB181" s="42"/>
      <c r="EC181" s="42"/>
      <c r="ED181" s="42"/>
      <c r="EE181" s="42"/>
      <c r="EF181" s="42"/>
      <c r="EG181" s="42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</row>
    <row r="182">
      <c r="A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  <c r="EA182" s="42"/>
      <c r="EB182" s="42"/>
      <c r="EC182" s="42"/>
      <c r="ED182" s="42"/>
      <c r="EE182" s="42"/>
      <c r="EF182" s="42"/>
      <c r="EG182" s="42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</row>
    <row r="183">
      <c r="A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  <c r="EA183" s="42"/>
      <c r="EB183" s="42"/>
      <c r="EC183" s="42"/>
      <c r="ED183" s="42"/>
      <c r="EE183" s="42"/>
      <c r="EF183" s="42"/>
      <c r="EG183" s="42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</row>
    <row r="184">
      <c r="A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  <c r="EA184" s="42"/>
      <c r="EB184" s="42"/>
      <c r="EC184" s="42"/>
      <c r="ED184" s="42"/>
      <c r="EE184" s="42"/>
      <c r="EF184" s="42"/>
      <c r="EG184" s="42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</row>
    <row r="185">
      <c r="A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  <c r="EA185" s="42"/>
      <c r="EB185" s="42"/>
      <c r="EC185" s="42"/>
      <c r="ED185" s="42"/>
      <c r="EE185" s="42"/>
      <c r="EF185" s="42"/>
      <c r="EG185" s="42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</row>
    <row r="186">
      <c r="A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  <c r="EA186" s="42"/>
      <c r="EB186" s="42"/>
      <c r="EC186" s="42"/>
      <c r="ED186" s="42"/>
      <c r="EE186" s="42"/>
      <c r="EF186" s="42"/>
      <c r="EG186" s="42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</row>
    <row r="187">
      <c r="A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  <c r="EA187" s="42"/>
      <c r="EB187" s="42"/>
      <c r="EC187" s="42"/>
      <c r="ED187" s="42"/>
      <c r="EE187" s="42"/>
      <c r="EF187" s="42"/>
      <c r="EG187" s="42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</row>
    <row r="188">
      <c r="A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  <c r="EA188" s="42"/>
      <c r="EB188" s="42"/>
      <c r="EC188" s="42"/>
      <c r="ED188" s="42"/>
      <c r="EE188" s="42"/>
      <c r="EF188" s="42"/>
      <c r="EG188" s="42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</row>
    <row r="189">
      <c r="A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</row>
    <row r="190">
      <c r="A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  <c r="EA190" s="42"/>
      <c r="EB190" s="42"/>
      <c r="EC190" s="42"/>
      <c r="ED190" s="42"/>
      <c r="EE190" s="42"/>
      <c r="EF190" s="42"/>
      <c r="EG190" s="42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</row>
    <row r="191">
      <c r="A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  <c r="EA191" s="42"/>
      <c r="EB191" s="42"/>
      <c r="EC191" s="42"/>
      <c r="ED191" s="42"/>
      <c r="EE191" s="42"/>
      <c r="EF191" s="42"/>
      <c r="EG191" s="42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</row>
    <row r="192">
      <c r="A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  <c r="EA192" s="42"/>
      <c r="EB192" s="42"/>
      <c r="EC192" s="42"/>
      <c r="ED192" s="42"/>
      <c r="EE192" s="42"/>
      <c r="EF192" s="42"/>
      <c r="EG192" s="42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</row>
    <row r="193">
      <c r="A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  <c r="EA193" s="42"/>
      <c r="EB193" s="42"/>
      <c r="EC193" s="42"/>
      <c r="ED193" s="42"/>
      <c r="EE193" s="42"/>
      <c r="EF193" s="42"/>
      <c r="EG193" s="42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</row>
    <row r="194">
      <c r="A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</row>
    <row r="195">
      <c r="A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  <c r="EA195" s="42"/>
      <c r="EB195" s="42"/>
      <c r="EC195" s="42"/>
      <c r="ED195" s="42"/>
      <c r="EE195" s="42"/>
      <c r="EF195" s="42"/>
      <c r="EG195" s="42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</row>
    <row r="196">
      <c r="A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  <c r="EA196" s="42"/>
      <c r="EB196" s="42"/>
      <c r="EC196" s="42"/>
      <c r="ED196" s="42"/>
      <c r="EE196" s="42"/>
      <c r="EF196" s="42"/>
      <c r="EG196" s="42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</row>
    <row r="197">
      <c r="A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  <c r="EA197" s="42"/>
      <c r="EB197" s="42"/>
      <c r="EC197" s="42"/>
      <c r="ED197" s="42"/>
      <c r="EE197" s="42"/>
      <c r="EF197" s="42"/>
      <c r="EG197" s="42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</row>
    <row r="198">
      <c r="A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  <c r="EA198" s="42"/>
      <c r="EB198" s="42"/>
      <c r="EC198" s="42"/>
      <c r="ED198" s="42"/>
      <c r="EE198" s="42"/>
      <c r="EF198" s="42"/>
      <c r="EG198" s="42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</row>
    <row r="199">
      <c r="A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  <c r="EA199" s="42"/>
      <c r="EB199" s="42"/>
      <c r="EC199" s="42"/>
      <c r="ED199" s="42"/>
      <c r="EE199" s="42"/>
      <c r="EF199" s="42"/>
      <c r="EG199" s="42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</row>
    <row r="200">
      <c r="A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  <c r="EA200" s="42"/>
      <c r="EB200" s="42"/>
      <c r="EC200" s="42"/>
      <c r="ED200" s="42"/>
      <c r="EE200" s="42"/>
      <c r="EF200" s="42"/>
      <c r="EG200" s="42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</row>
    <row r="201">
      <c r="A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  <c r="EA201" s="42"/>
      <c r="EB201" s="42"/>
      <c r="EC201" s="42"/>
      <c r="ED201" s="42"/>
      <c r="EE201" s="42"/>
      <c r="EF201" s="42"/>
      <c r="EG201" s="42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</row>
    <row r="202">
      <c r="A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  <c r="EA202" s="42"/>
      <c r="EB202" s="42"/>
      <c r="EC202" s="42"/>
      <c r="ED202" s="42"/>
      <c r="EE202" s="42"/>
      <c r="EF202" s="42"/>
      <c r="EG202" s="42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</row>
    <row r="203">
      <c r="A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  <c r="EA203" s="42"/>
      <c r="EB203" s="42"/>
      <c r="EC203" s="42"/>
      <c r="ED203" s="42"/>
      <c r="EE203" s="42"/>
      <c r="EF203" s="42"/>
      <c r="EG203" s="42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</row>
    <row r="204">
      <c r="A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  <c r="EA204" s="42"/>
      <c r="EB204" s="42"/>
      <c r="EC204" s="42"/>
      <c r="ED204" s="42"/>
      <c r="EE204" s="42"/>
      <c r="EF204" s="42"/>
      <c r="EG204" s="42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</row>
    <row r="205">
      <c r="A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  <c r="EA205" s="42"/>
      <c r="EB205" s="42"/>
      <c r="EC205" s="42"/>
      <c r="ED205" s="42"/>
      <c r="EE205" s="42"/>
      <c r="EF205" s="42"/>
      <c r="EG205" s="42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</row>
    <row r="206">
      <c r="A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  <c r="EA206" s="42"/>
      <c r="EB206" s="42"/>
      <c r="EC206" s="42"/>
      <c r="ED206" s="42"/>
      <c r="EE206" s="42"/>
      <c r="EF206" s="42"/>
      <c r="EG206" s="42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</row>
    <row r="207">
      <c r="A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</row>
    <row r="208">
      <c r="A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  <c r="EA208" s="42"/>
      <c r="EB208" s="42"/>
      <c r="EC208" s="42"/>
      <c r="ED208" s="42"/>
      <c r="EE208" s="42"/>
      <c r="EF208" s="42"/>
      <c r="EG208" s="42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</row>
    <row r="209">
      <c r="A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  <c r="EC209" s="42"/>
      <c r="ED209" s="42"/>
      <c r="EE209" s="42"/>
      <c r="EF209" s="42"/>
      <c r="EG209" s="42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</row>
    <row r="210">
      <c r="A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  <c r="EA210" s="42"/>
      <c r="EB210" s="42"/>
      <c r="EC210" s="42"/>
      <c r="ED210" s="42"/>
      <c r="EE210" s="42"/>
      <c r="EF210" s="42"/>
      <c r="EG210" s="42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</row>
    <row r="211">
      <c r="A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  <c r="EA211" s="42"/>
      <c r="EB211" s="42"/>
      <c r="EC211" s="42"/>
      <c r="ED211" s="42"/>
      <c r="EE211" s="42"/>
      <c r="EF211" s="42"/>
      <c r="EG211" s="42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</row>
    <row r="212">
      <c r="A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  <c r="EA212" s="42"/>
      <c r="EB212" s="42"/>
      <c r="EC212" s="42"/>
      <c r="ED212" s="42"/>
      <c r="EE212" s="42"/>
      <c r="EF212" s="42"/>
      <c r="EG212" s="42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</row>
    <row r="213">
      <c r="A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  <c r="EA213" s="42"/>
      <c r="EB213" s="42"/>
      <c r="EC213" s="42"/>
      <c r="ED213" s="42"/>
      <c r="EE213" s="42"/>
      <c r="EF213" s="42"/>
      <c r="EG213" s="42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</row>
    <row r="214">
      <c r="A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  <c r="EA214" s="42"/>
      <c r="EB214" s="42"/>
      <c r="EC214" s="42"/>
      <c r="ED214" s="42"/>
      <c r="EE214" s="42"/>
      <c r="EF214" s="42"/>
      <c r="EG214" s="42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</row>
    <row r="215">
      <c r="A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  <c r="EA215" s="42"/>
      <c r="EB215" s="42"/>
      <c r="EC215" s="42"/>
      <c r="ED215" s="42"/>
      <c r="EE215" s="42"/>
      <c r="EF215" s="42"/>
      <c r="EG215" s="42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</row>
    <row r="216">
      <c r="A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  <c r="EA216" s="42"/>
      <c r="EB216" s="42"/>
      <c r="EC216" s="42"/>
      <c r="ED216" s="42"/>
      <c r="EE216" s="42"/>
      <c r="EF216" s="42"/>
      <c r="EG216" s="42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</row>
    <row r="217">
      <c r="A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  <c r="EA217" s="42"/>
      <c r="EB217" s="42"/>
      <c r="EC217" s="42"/>
      <c r="ED217" s="42"/>
      <c r="EE217" s="42"/>
      <c r="EF217" s="42"/>
      <c r="EG217" s="42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</row>
    <row r="218">
      <c r="A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  <c r="EA218" s="42"/>
      <c r="EB218" s="42"/>
      <c r="EC218" s="42"/>
      <c r="ED218" s="42"/>
      <c r="EE218" s="42"/>
      <c r="EF218" s="42"/>
      <c r="EG218" s="42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</row>
    <row r="219">
      <c r="A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  <c r="EA219" s="42"/>
      <c r="EB219" s="42"/>
      <c r="EC219" s="42"/>
      <c r="ED219" s="42"/>
      <c r="EE219" s="42"/>
      <c r="EF219" s="42"/>
      <c r="EG219" s="42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</row>
    <row r="220">
      <c r="A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  <c r="EA220" s="42"/>
      <c r="EB220" s="42"/>
      <c r="EC220" s="42"/>
      <c r="ED220" s="42"/>
      <c r="EE220" s="42"/>
      <c r="EF220" s="42"/>
      <c r="EG220" s="42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</row>
    <row r="221">
      <c r="A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  <c r="EA221" s="42"/>
      <c r="EB221" s="42"/>
      <c r="EC221" s="42"/>
      <c r="ED221" s="42"/>
      <c r="EE221" s="42"/>
      <c r="EF221" s="42"/>
      <c r="EG221" s="42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</row>
    <row r="222">
      <c r="A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  <c r="EA222" s="42"/>
      <c r="EB222" s="42"/>
      <c r="EC222" s="42"/>
      <c r="ED222" s="42"/>
      <c r="EE222" s="42"/>
      <c r="EF222" s="42"/>
      <c r="EG222" s="42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</row>
    <row r="223">
      <c r="A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  <c r="EA223" s="42"/>
      <c r="EB223" s="42"/>
      <c r="EC223" s="42"/>
      <c r="ED223" s="42"/>
      <c r="EE223" s="42"/>
      <c r="EF223" s="42"/>
      <c r="EG223" s="42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</row>
    <row r="224">
      <c r="A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  <c r="EA224" s="42"/>
      <c r="EB224" s="42"/>
      <c r="EC224" s="42"/>
      <c r="ED224" s="42"/>
      <c r="EE224" s="42"/>
      <c r="EF224" s="42"/>
      <c r="EG224" s="42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</row>
    <row r="225">
      <c r="A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</row>
    <row r="226">
      <c r="A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  <c r="EA226" s="42"/>
      <c r="EB226" s="42"/>
      <c r="EC226" s="42"/>
      <c r="ED226" s="42"/>
      <c r="EE226" s="42"/>
      <c r="EF226" s="42"/>
      <c r="EG226" s="42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</row>
    <row r="227">
      <c r="A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  <c r="EA227" s="42"/>
      <c r="EB227" s="42"/>
      <c r="EC227" s="42"/>
      <c r="ED227" s="42"/>
      <c r="EE227" s="42"/>
      <c r="EF227" s="42"/>
      <c r="EG227" s="42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</row>
    <row r="228">
      <c r="A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  <c r="EA228" s="42"/>
      <c r="EB228" s="42"/>
      <c r="EC228" s="42"/>
      <c r="ED228" s="42"/>
      <c r="EE228" s="42"/>
      <c r="EF228" s="42"/>
      <c r="EG228" s="42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</row>
    <row r="229">
      <c r="A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  <c r="EA229" s="42"/>
      <c r="EB229" s="42"/>
      <c r="EC229" s="42"/>
      <c r="ED229" s="42"/>
      <c r="EE229" s="42"/>
      <c r="EF229" s="42"/>
      <c r="EG229" s="42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</row>
    <row r="230">
      <c r="A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  <c r="EA230" s="42"/>
      <c r="EB230" s="42"/>
      <c r="EC230" s="42"/>
      <c r="ED230" s="42"/>
      <c r="EE230" s="42"/>
      <c r="EF230" s="42"/>
      <c r="EG230" s="42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</row>
    <row r="231">
      <c r="A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  <c r="EA231" s="42"/>
      <c r="EB231" s="42"/>
      <c r="EC231" s="42"/>
      <c r="ED231" s="42"/>
      <c r="EE231" s="42"/>
      <c r="EF231" s="42"/>
      <c r="EG231" s="42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</row>
    <row r="232">
      <c r="A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  <c r="EA232" s="42"/>
      <c r="EB232" s="42"/>
      <c r="EC232" s="42"/>
      <c r="ED232" s="42"/>
      <c r="EE232" s="42"/>
      <c r="EF232" s="42"/>
      <c r="EG232" s="42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</row>
    <row r="233">
      <c r="A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  <c r="EA233" s="42"/>
      <c r="EB233" s="42"/>
      <c r="EC233" s="42"/>
      <c r="ED233" s="42"/>
      <c r="EE233" s="42"/>
      <c r="EF233" s="42"/>
      <c r="EG233" s="42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</row>
    <row r="234">
      <c r="A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  <c r="EA234" s="42"/>
      <c r="EB234" s="42"/>
      <c r="EC234" s="42"/>
      <c r="ED234" s="42"/>
      <c r="EE234" s="42"/>
      <c r="EF234" s="42"/>
      <c r="EG234" s="42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</row>
    <row r="235">
      <c r="A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  <c r="EA235" s="42"/>
      <c r="EB235" s="42"/>
      <c r="EC235" s="42"/>
      <c r="ED235" s="42"/>
      <c r="EE235" s="42"/>
      <c r="EF235" s="42"/>
      <c r="EG235" s="42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</row>
    <row r="236">
      <c r="A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  <c r="EA236" s="42"/>
      <c r="EB236" s="42"/>
      <c r="EC236" s="42"/>
      <c r="ED236" s="42"/>
      <c r="EE236" s="42"/>
      <c r="EF236" s="42"/>
      <c r="EG236" s="42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</row>
    <row r="237">
      <c r="A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  <c r="EC237" s="42"/>
      <c r="ED237" s="42"/>
      <c r="EE237" s="42"/>
      <c r="EF237" s="42"/>
      <c r="EG237" s="42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</row>
    <row r="238">
      <c r="A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  <c r="EA238" s="42"/>
      <c r="EB238" s="42"/>
      <c r="EC238" s="42"/>
      <c r="ED238" s="42"/>
      <c r="EE238" s="42"/>
      <c r="EF238" s="42"/>
      <c r="EG238" s="42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</row>
    <row r="239">
      <c r="A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  <c r="EA239" s="42"/>
      <c r="EB239" s="42"/>
      <c r="EC239" s="42"/>
      <c r="ED239" s="42"/>
      <c r="EE239" s="42"/>
      <c r="EF239" s="42"/>
      <c r="EG239" s="42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  <c r="EA240" s="42"/>
      <c r="EB240" s="42"/>
      <c r="EC240" s="42"/>
      <c r="ED240" s="42"/>
      <c r="EE240" s="42"/>
      <c r="EF240" s="42"/>
      <c r="EG240" s="42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  <c r="EA241" s="42"/>
      <c r="EB241" s="42"/>
      <c r="EC241" s="42"/>
      <c r="ED241" s="42"/>
      <c r="EE241" s="42"/>
      <c r="EF241" s="42"/>
      <c r="EG241" s="42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  <c r="EA242" s="42"/>
      <c r="EB242" s="42"/>
      <c r="EC242" s="42"/>
      <c r="ED242" s="42"/>
      <c r="EE242" s="42"/>
      <c r="EF242" s="42"/>
      <c r="EG242" s="42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  <c r="EA244" s="42"/>
      <c r="EB244" s="42"/>
      <c r="EC244" s="42"/>
      <c r="ED244" s="42"/>
      <c r="EE244" s="42"/>
      <c r="EF244" s="42"/>
      <c r="EG244" s="42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  <c r="EA245" s="42"/>
      <c r="EB245" s="42"/>
      <c r="EC245" s="42"/>
      <c r="ED245" s="42"/>
      <c r="EE245" s="42"/>
      <c r="EF245" s="42"/>
      <c r="EG245" s="42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  <c r="EA246" s="42"/>
      <c r="EB246" s="42"/>
      <c r="EC246" s="42"/>
      <c r="ED246" s="42"/>
      <c r="EE246" s="42"/>
      <c r="EF246" s="42"/>
      <c r="EG246" s="42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  <c r="EA247" s="42"/>
      <c r="EB247" s="42"/>
      <c r="EC247" s="42"/>
      <c r="ED247" s="42"/>
      <c r="EE247" s="42"/>
      <c r="EF247" s="42"/>
      <c r="EG247" s="42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  <c r="EA248" s="42"/>
      <c r="EB248" s="42"/>
      <c r="EC248" s="42"/>
      <c r="ED248" s="42"/>
      <c r="EE248" s="42"/>
      <c r="EF248" s="42"/>
      <c r="EG248" s="42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  <c r="EA249" s="42"/>
      <c r="EB249" s="42"/>
      <c r="EC249" s="42"/>
      <c r="ED249" s="42"/>
      <c r="EE249" s="42"/>
      <c r="EF249" s="42"/>
      <c r="EG249" s="42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  <c r="EA250" s="42"/>
      <c r="EB250" s="42"/>
      <c r="EC250" s="42"/>
      <c r="ED250" s="42"/>
      <c r="EE250" s="42"/>
      <c r="EF250" s="42"/>
      <c r="EG250" s="42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  <c r="EA251" s="42"/>
      <c r="EB251" s="42"/>
      <c r="EC251" s="42"/>
      <c r="ED251" s="42"/>
      <c r="EE251" s="42"/>
      <c r="EF251" s="42"/>
      <c r="EG251" s="42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  <c r="EC252" s="42"/>
      <c r="ED252" s="42"/>
      <c r="EE252" s="42"/>
      <c r="EF252" s="42"/>
      <c r="EG252" s="42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  <c r="EA253" s="42"/>
      <c r="EB253" s="42"/>
      <c r="EC253" s="42"/>
      <c r="ED253" s="42"/>
      <c r="EE253" s="42"/>
      <c r="EF253" s="42"/>
      <c r="EG253" s="42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  <c r="EA254" s="42"/>
      <c r="EB254" s="42"/>
      <c r="EC254" s="42"/>
      <c r="ED254" s="42"/>
      <c r="EE254" s="42"/>
      <c r="EF254" s="42"/>
      <c r="EG254" s="42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  <c r="EC255" s="42"/>
      <c r="ED255" s="42"/>
      <c r="EE255" s="42"/>
      <c r="EF255" s="42"/>
      <c r="EG255" s="42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  <c r="EA256" s="42"/>
      <c r="EB256" s="42"/>
      <c r="EC256" s="42"/>
      <c r="ED256" s="42"/>
      <c r="EE256" s="42"/>
      <c r="EF256" s="42"/>
      <c r="EG256" s="42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  <c r="EA257" s="42"/>
      <c r="EB257" s="42"/>
      <c r="EC257" s="42"/>
      <c r="ED257" s="42"/>
      <c r="EE257" s="42"/>
      <c r="EF257" s="42"/>
      <c r="EG257" s="42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  <c r="EA259" s="42"/>
      <c r="EB259" s="42"/>
      <c r="EC259" s="42"/>
      <c r="ED259" s="42"/>
      <c r="EE259" s="42"/>
      <c r="EF259" s="42"/>
      <c r="EG259" s="42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  <c r="EA260" s="42"/>
      <c r="EB260" s="42"/>
      <c r="EC260" s="42"/>
      <c r="ED260" s="42"/>
      <c r="EE260" s="42"/>
      <c r="EF260" s="42"/>
      <c r="EG260" s="42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  <c r="EA262" s="42"/>
      <c r="EB262" s="42"/>
      <c r="EC262" s="42"/>
      <c r="ED262" s="42"/>
      <c r="EE262" s="42"/>
      <c r="EF262" s="42"/>
      <c r="EG262" s="42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  <c r="EA263" s="42"/>
      <c r="EB263" s="42"/>
      <c r="EC263" s="42"/>
      <c r="ED263" s="42"/>
      <c r="EE263" s="42"/>
      <c r="EF263" s="42"/>
      <c r="EG263" s="42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  <c r="EA264" s="42"/>
      <c r="EB264" s="42"/>
      <c r="EC264" s="42"/>
      <c r="ED264" s="42"/>
      <c r="EE264" s="42"/>
      <c r="EF264" s="42"/>
      <c r="EG264" s="42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  <c r="EA265" s="42"/>
      <c r="EB265" s="42"/>
      <c r="EC265" s="42"/>
      <c r="ED265" s="42"/>
      <c r="EE265" s="42"/>
      <c r="EF265" s="42"/>
      <c r="EG265" s="42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  <c r="EA266" s="42"/>
      <c r="EB266" s="42"/>
      <c r="EC266" s="42"/>
      <c r="ED266" s="42"/>
      <c r="EE266" s="42"/>
      <c r="EF266" s="42"/>
      <c r="EG266" s="42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  <c r="EA267" s="42"/>
      <c r="EB267" s="42"/>
      <c r="EC267" s="42"/>
      <c r="ED267" s="42"/>
      <c r="EE267" s="42"/>
      <c r="EF267" s="42"/>
      <c r="EG267" s="42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  <c r="EA268" s="42"/>
      <c r="EB268" s="42"/>
      <c r="EC268" s="42"/>
      <c r="ED268" s="42"/>
      <c r="EE268" s="42"/>
      <c r="EF268" s="42"/>
      <c r="EG268" s="42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  <c r="EA269" s="42"/>
      <c r="EB269" s="42"/>
      <c r="EC269" s="42"/>
      <c r="ED269" s="42"/>
      <c r="EE269" s="42"/>
      <c r="EF269" s="42"/>
      <c r="EG269" s="42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  <c r="EA270" s="42"/>
      <c r="EB270" s="42"/>
      <c r="EC270" s="42"/>
      <c r="ED270" s="42"/>
      <c r="EE270" s="42"/>
      <c r="EF270" s="42"/>
      <c r="EG270" s="42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  <c r="EA271" s="42"/>
      <c r="EB271" s="42"/>
      <c r="EC271" s="42"/>
      <c r="ED271" s="42"/>
      <c r="EE271" s="42"/>
      <c r="EF271" s="42"/>
      <c r="EG271" s="42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  <c r="EA272" s="42"/>
      <c r="EB272" s="42"/>
      <c r="EC272" s="42"/>
      <c r="ED272" s="42"/>
      <c r="EE272" s="42"/>
      <c r="EF272" s="42"/>
      <c r="EG272" s="42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  <c r="EA273" s="42"/>
      <c r="EB273" s="42"/>
      <c r="EC273" s="42"/>
      <c r="ED273" s="42"/>
      <c r="EE273" s="42"/>
      <c r="EF273" s="42"/>
      <c r="EG273" s="42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  <c r="EA274" s="42"/>
      <c r="EB274" s="42"/>
      <c r="EC274" s="42"/>
      <c r="ED274" s="42"/>
      <c r="EE274" s="42"/>
      <c r="EF274" s="42"/>
      <c r="EG274" s="42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  <c r="EA275" s="42"/>
      <c r="EB275" s="42"/>
      <c r="EC275" s="42"/>
      <c r="ED275" s="42"/>
      <c r="EE275" s="42"/>
      <c r="EF275" s="42"/>
      <c r="EG275" s="42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  <c r="EA276" s="42"/>
      <c r="EB276" s="42"/>
      <c r="EC276" s="42"/>
      <c r="ED276" s="42"/>
      <c r="EE276" s="42"/>
      <c r="EF276" s="42"/>
      <c r="EG276" s="42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  <c r="EA277" s="42"/>
      <c r="EB277" s="42"/>
      <c r="EC277" s="42"/>
      <c r="ED277" s="42"/>
      <c r="EE277" s="42"/>
      <c r="EF277" s="42"/>
      <c r="EG277" s="42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  <c r="EC278" s="42"/>
      <c r="ED278" s="42"/>
      <c r="EE278" s="42"/>
      <c r="EF278" s="42"/>
      <c r="EG278" s="42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  <c r="EA280" s="42"/>
      <c r="EB280" s="42"/>
      <c r="EC280" s="42"/>
      <c r="ED280" s="42"/>
      <c r="EE280" s="42"/>
      <c r="EF280" s="42"/>
      <c r="EG280" s="42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  <c r="EA281" s="42"/>
      <c r="EB281" s="42"/>
      <c r="EC281" s="42"/>
      <c r="ED281" s="42"/>
      <c r="EE281" s="42"/>
      <c r="EF281" s="42"/>
      <c r="EG281" s="42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  <c r="EA282" s="42"/>
      <c r="EB282" s="42"/>
      <c r="EC282" s="42"/>
      <c r="ED282" s="42"/>
      <c r="EE282" s="42"/>
      <c r="EF282" s="42"/>
      <c r="EG282" s="42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  <c r="EA283" s="42"/>
      <c r="EB283" s="42"/>
      <c r="EC283" s="42"/>
      <c r="ED283" s="42"/>
      <c r="EE283" s="42"/>
      <c r="EF283" s="42"/>
      <c r="EG283" s="42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  <c r="EA284" s="42"/>
      <c r="EB284" s="42"/>
      <c r="EC284" s="42"/>
      <c r="ED284" s="42"/>
      <c r="EE284" s="42"/>
      <c r="EF284" s="42"/>
      <c r="EG284" s="42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  <c r="EA285" s="42"/>
      <c r="EB285" s="42"/>
      <c r="EC285" s="42"/>
      <c r="ED285" s="42"/>
      <c r="EE285" s="42"/>
      <c r="EF285" s="42"/>
      <c r="EG285" s="42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  <c r="EA286" s="42"/>
      <c r="EB286" s="42"/>
      <c r="EC286" s="42"/>
      <c r="ED286" s="42"/>
      <c r="EE286" s="42"/>
      <c r="EF286" s="42"/>
      <c r="EG286" s="42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  <c r="EA287" s="42"/>
      <c r="EB287" s="42"/>
      <c r="EC287" s="42"/>
      <c r="ED287" s="42"/>
      <c r="EE287" s="42"/>
      <c r="EF287" s="42"/>
      <c r="EG287" s="42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  <c r="EA288" s="42"/>
      <c r="EB288" s="42"/>
      <c r="EC288" s="42"/>
      <c r="ED288" s="42"/>
      <c r="EE288" s="42"/>
      <c r="EF288" s="42"/>
      <c r="EG288" s="42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  <c r="EA289" s="42"/>
      <c r="EB289" s="42"/>
      <c r="EC289" s="42"/>
      <c r="ED289" s="42"/>
      <c r="EE289" s="42"/>
      <c r="EF289" s="42"/>
      <c r="EG289" s="42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  <c r="EA290" s="42"/>
      <c r="EB290" s="42"/>
      <c r="EC290" s="42"/>
      <c r="ED290" s="42"/>
      <c r="EE290" s="42"/>
      <c r="EF290" s="42"/>
      <c r="EG290" s="42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  <c r="EA291" s="42"/>
      <c r="EB291" s="42"/>
      <c r="EC291" s="42"/>
      <c r="ED291" s="42"/>
      <c r="EE291" s="42"/>
      <c r="EF291" s="42"/>
      <c r="EG291" s="42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  <c r="EA292" s="42"/>
      <c r="EB292" s="42"/>
      <c r="EC292" s="42"/>
      <c r="ED292" s="42"/>
      <c r="EE292" s="42"/>
      <c r="EF292" s="42"/>
      <c r="EG292" s="42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  <c r="EA293" s="42"/>
      <c r="EB293" s="42"/>
      <c r="EC293" s="42"/>
      <c r="ED293" s="42"/>
      <c r="EE293" s="42"/>
      <c r="EF293" s="42"/>
      <c r="EG293" s="42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  <c r="EA294" s="42"/>
      <c r="EB294" s="42"/>
      <c r="EC294" s="42"/>
      <c r="ED294" s="42"/>
      <c r="EE294" s="42"/>
      <c r="EF294" s="42"/>
      <c r="EG294" s="42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  <c r="EA295" s="42"/>
      <c r="EB295" s="42"/>
      <c r="EC295" s="42"/>
      <c r="ED295" s="42"/>
      <c r="EE295" s="42"/>
      <c r="EF295" s="42"/>
      <c r="EG295" s="42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  <c r="EA296" s="42"/>
      <c r="EB296" s="42"/>
      <c r="EC296" s="42"/>
      <c r="ED296" s="42"/>
      <c r="EE296" s="42"/>
      <c r="EF296" s="42"/>
      <c r="EG296" s="42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  <c r="EA298" s="42"/>
      <c r="EB298" s="42"/>
      <c r="EC298" s="42"/>
      <c r="ED298" s="42"/>
      <c r="EE298" s="42"/>
      <c r="EF298" s="42"/>
      <c r="EG298" s="42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  <c r="EA299" s="42"/>
      <c r="EB299" s="42"/>
      <c r="EC299" s="42"/>
      <c r="ED299" s="42"/>
      <c r="EE299" s="42"/>
      <c r="EF299" s="42"/>
      <c r="EG299" s="42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2"/>
      <c r="DE300" s="42"/>
      <c r="DF300" s="42"/>
      <c r="DG300" s="42"/>
      <c r="DH300" s="42"/>
      <c r="DI300" s="42"/>
      <c r="DJ300" s="42"/>
      <c r="DK300" s="42"/>
      <c r="DL300" s="42"/>
      <c r="DM300" s="42"/>
      <c r="DN300" s="42"/>
      <c r="DO300" s="42"/>
      <c r="DP300" s="42"/>
      <c r="DQ300" s="42"/>
      <c r="DR300" s="42"/>
      <c r="DS300" s="42"/>
      <c r="DT300" s="42"/>
      <c r="DU300" s="42"/>
      <c r="DV300" s="42"/>
      <c r="DW300" s="42"/>
      <c r="DX300" s="42"/>
      <c r="DY300" s="42"/>
      <c r="DZ300" s="42"/>
      <c r="EA300" s="42"/>
      <c r="EB300" s="42"/>
      <c r="EC300" s="42"/>
      <c r="ED300" s="42"/>
      <c r="EE300" s="42"/>
      <c r="EF300" s="42"/>
      <c r="EG300" s="42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2"/>
      <c r="DI301" s="42"/>
      <c r="DJ301" s="42"/>
      <c r="DK301" s="42"/>
      <c r="DL301" s="42"/>
      <c r="DM301" s="42"/>
      <c r="DN301" s="42"/>
      <c r="DO301" s="42"/>
      <c r="DP301" s="42"/>
      <c r="DQ301" s="42"/>
      <c r="DR301" s="42"/>
      <c r="DS301" s="42"/>
      <c r="DT301" s="42"/>
      <c r="DU301" s="42"/>
      <c r="DV301" s="42"/>
      <c r="DW301" s="42"/>
      <c r="DX301" s="42"/>
      <c r="DY301" s="42"/>
      <c r="DZ301" s="42"/>
      <c r="EA301" s="42"/>
      <c r="EB301" s="42"/>
      <c r="EC301" s="42"/>
      <c r="ED301" s="42"/>
      <c r="EE301" s="42"/>
      <c r="EF301" s="42"/>
      <c r="EG301" s="42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2"/>
      <c r="DE302" s="42"/>
      <c r="DF302" s="42"/>
      <c r="DG302" s="42"/>
      <c r="DH302" s="42"/>
      <c r="DI302" s="42"/>
      <c r="DJ302" s="42"/>
      <c r="DK302" s="42"/>
      <c r="DL302" s="42"/>
      <c r="DM302" s="42"/>
      <c r="DN302" s="42"/>
      <c r="DO302" s="42"/>
      <c r="DP302" s="42"/>
      <c r="DQ302" s="42"/>
      <c r="DR302" s="42"/>
      <c r="DS302" s="42"/>
      <c r="DT302" s="42"/>
      <c r="DU302" s="42"/>
      <c r="DV302" s="42"/>
      <c r="DW302" s="42"/>
      <c r="DX302" s="42"/>
      <c r="DY302" s="42"/>
      <c r="DZ302" s="42"/>
      <c r="EA302" s="42"/>
      <c r="EB302" s="42"/>
      <c r="EC302" s="42"/>
      <c r="ED302" s="42"/>
      <c r="EE302" s="42"/>
      <c r="EF302" s="42"/>
      <c r="EG302" s="42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2"/>
      <c r="DE303" s="42"/>
      <c r="DF303" s="42"/>
      <c r="DG303" s="42"/>
      <c r="DH303" s="42"/>
      <c r="DI303" s="42"/>
      <c r="DJ303" s="42"/>
      <c r="DK303" s="42"/>
      <c r="DL303" s="42"/>
      <c r="DM303" s="42"/>
      <c r="DN303" s="42"/>
      <c r="DO303" s="42"/>
      <c r="DP303" s="42"/>
      <c r="DQ303" s="42"/>
      <c r="DR303" s="42"/>
      <c r="DS303" s="42"/>
      <c r="DT303" s="42"/>
      <c r="DU303" s="42"/>
      <c r="DV303" s="42"/>
      <c r="DW303" s="42"/>
      <c r="DX303" s="42"/>
      <c r="DY303" s="42"/>
      <c r="DZ303" s="42"/>
      <c r="EA303" s="42"/>
      <c r="EB303" s="42"/>
      <c r="EC303" s="42"/>
      <c r="ED303" s="42"/>
      <c r="EE303" s="42"/>
      <c r="EF303" s="42"/>
      <c r="EG303" s="42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2"/>
      <c r="DE304" s="42"/>
      <c r="DF304" s="42"/>
      <c r="DG304" s="42"/>
      <c r="DH304" s="42"/>
      <c r="DI304" s="42"/>
      <c r="DJ304" s="42"/>
      <c r="DK304" s="42"/>
      <c r="DL304" s="42"/>
      <c r="DM304" s="42"/>
      <c r="DN304" s="42"/>
      <c r="DO304" s="42"/>
      <c r="DP304" s="42"/>
      <c r="DQ304" s="42"/>
      <c r="DR304" s="42"/>
      <c r="DS304" s="42"/>
      <c r="DT304" s="42"/>
      <c r="DU304" s="42"/>
      <c r="DV304" s="42"/>
      <c r="DW304" s="42"/>
      <c r="DX304" s="42"/>
      <c r="DY304" s="42"/>
      <c r="DZ304" s="42"/>
      <c r="EA304" s="42"/>
      <c r="EB304" s="42"/>
      <c r="EC304" s="42"/>
      <c r="ED304" s="42"/>
      <c r="EE304" s="42"/>
      <c r="EF304" s="42"/>
      <c r="EG304" s="42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2"/>
      <c r="DE305" s="42"/>
      <c r="DF305" s="42"/>
      <c r="DG305" s="42"/>
      <c r="DH305" s="42"/>
      <c r="DI305" s="42"/>
      <c r="DJ305" s="42"/>
      <c r="DK305" s="42"/>
      <c r="DL305" s="42"/>
      <c r="DM305" s="42"/>
      <c r="DN305" s="42"/>
      <c r="DO305" s="42"/>
      <c r="DP305" s="42"/>
      <c r="DQ305" s="42"/>
      <c r="DR305" s="42"/>
      <c r="DS305" s="42"/>
      <c r="DT305" s="42"/>
      <c r="DU305" s="42"/>
      <c r="DV305" s="42"/>
      <c r="DW305" s="42"/>
      <c r="DX305" s="42"/>
      <c r="DY305" s="42"/>
      <c r="DZ305" s="42"/>
      <c r="EA305" s="42"/>
      <c r="EB305" s="42"/>
      <c r="EC305" s="42"/>
      <c r="ED305" s="42"/>
      <c r="EE305" s="42"/>
      <c r="EF305" s="42"/>
      <c r="EG305" s="42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2"/>
      <c r="DE306" s="42"/>
      <c r="DF306" s="42"/>
      <c r="DG306" s="42"/>
      <c r="DH306" s="42"/>
      <c r="DI306" s="42"/>
      <c r="DJ306" s="42"/>
      <c r="DK306" s="42"/>
      <c r="DL306" s="42"/>
      <c r="DM306" s="42"/>
      <c r="DN306" s="42"/>
      <c r="DO306" s="42"/>
      <c r="DP306" s="42"/>
      <c r="DQ306" s="42"/>
      <c r="DR306" s="42"/>
      <c r="DS306" s="42"/>
      <c r="DT306" s="42"/>
      <c r="DU306" s="42"/>
      <c r="DV306" s="42"/>
      <c r="DW306" s="42"/>
      <c r="DX306" s="42"/>
      <c r="DY306" s="42"/>
      <c r="DZ306" s="42"/>
      <c r="EA306" s="42"/>
      <c r="EB306" s="42"/>
      <c r="EC306" s="42"/>
      <c r="ED306" s="42"/>
      <c r="EE306" s="42"/>
      <c r="EF306" s="42"/>
      <c r="EG306" s="42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2"/>
      <c r="DE307" s="42"/>
      <c r="DF307" s="42"/>
      <c r="DG307" s="42"/>
      <c r="DH307" s="42"/>
      <c r="DI307" s="42"/>
      <c r="DJ307" s="42"/>
      <c r="DK307" s="42"/>
      <c r="DL307" s="42"/>
      <c r="DM307" s="42"/>
      <c r="DN307" s="42"/>
      <c r="DO307" s="42"/>
      <c r="DP307" s="42"/>
      <c r="DQ307" s="42"/>
      <c r="DR307" s="42"/>
      <c r="DS307" s="42"/>
      <c r="DT307" s="42"/>
      <c r="DU307" s="42"/>
      <c r="DV307" s="42"/>
      <c r="DW307" s="42"/>
      <c r="DX307" s="42"/>
      <c r="DY307" s="42"/>
      <c r="DZ307" s="42"/>
      <c r="EA307" s="42"/>
      <c r="EB307" s="42"/>
      <c r="EC307" s="42"/>
      <c r="ED307" s="42"/>
      <c r="EE307" s="42"/>
      <c r="EF307" s="42"/>
      <c r="EG307" s="42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2"/>
      <c r="DE308" s="42"/>
      <c r="DF308" s="42"/>
      <c r="DG308" s="42"/>
      <c r="DH308" s="42"/>
      <c r="DI308" s="42"/>
      <c r="DJ308" s="42"/>
      <c r="DK308" s="42"/>
      <c r="DL308" s="42"/>
      <c r="DM308" s="42"/>
      <c r="DN308" s="42"/>
      <c r="DO308" s="42"/>
      <c r="DP308" s="42"/>
      <c r="DQ308" s="42"/>
      <c r="DR308" s="42"/>
      <c r="DS308" s="42"/>
      <c r="DT308" s="42"/>
      <c r="DU308" s="42"/>
      <c r="DV308" s="42"/>
      <c r="DW308" s="42"/>
      <c r="DX308" s="42"/>
      <c r="DY308" s="42"/>
      <c r="DZ308" s="42"/>
      <c r="EA308" s="42"/>
      <c r="EB308" s="42"/>
      <c r="EC308" s="42"/>
      <c r="ED308" s="42"/>
      <c r="EE308" s="42"/>
      <c r="EF308" s="42"/>
      <c r="EG308" s="42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2"/>
      <c r="DE309" s="42"/>
      <c r="DF309" s="42"/>
      <c r="DG309" s="42"/>
      <c r="DH309" s="42"/>
      <c r="DI309" s="42"/>
      <c r="DJ309" s="42"/>
      <c r="DK309" s="42"/>
      <c r="DL309" s="42"/>
      <c r="DM309" s="42"/>
      <c r="DN309" s="42"/>
      <c r="DO309" s="42"/>
      <c r="DP309" s="42"/>
      <c r="DQ309" s="42"/>
      <c r="DR309" s="42"/>
      <c r="DS309" s="42"/>
      <c r="DT309" s="42"/>
      <c r="DU309" s="42"/>
      <c r="DV309" s="42"/>
      <c r="DW309" s="42"/>
      <c r="DX309" s="42"/>
      <c r="DY309" s="42"/>
      <c r="DZ309" s="42"/>
      <c r="EA309" s="42"/>
      <c r="EB309" s="42"/>
      <c r="EC309" s="42"/>
      <c r="ED309" s="42"/>
      <c r="EE309" s="42"/>
      <c r="EF309" s="42"/>
      <c r="EG309" s="42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2"/>
      <c r="DE310" s="42"/>
      <c r="DF310" s="42"/>
      <c r="DG310" s="42"/>
      <c r="DH310" s="42"/>
      <c r="DI310" s="42"/>
      <c r="DJ310" s="42"/>
      <c r="DK310" s="42"/>
      <c r="DL310" s="42"/>
      <c r="DM310" s="42"/>
      <c r="DN310" s="42"/>
      <c r="DO310" s="42"/>
      <c r="DP310" s="42"/>
      <c r="DQ310" s="42"/>
      <c r="DR310" s="42"/>
      <c r="DS310" s="42"/>
      <c r="DT310" s="42"/>
      <c r="DU310" s="42"/>
      <c r="DV310" s="42"/>
      <c r="DW310" s="42"/>
      <c r="DX310" s="42"/>
      <c r="DY310" s="42"/>
      <c r="DZ310" s="42"/>
      <c r="EA310" s="42"/>
      <c r="EB310" s="42"/>
      <c r="EC310" s="42"/>
      <c r="ED310" s="42"/>
      <c r="EE310" s="42"/>
      <c r="EF310" s="42"/>
      <c r="EG310" s="42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2"/>
      <c r="DE311" s="42"/>
      <c r="DF311" s="42"/>
      <c r="DG311" s="42"/>
      <c r="DH311" s="42"/>
      <c r="DI311" s="42"/>
      <c r="DJ311" s="42"/>
      <c r="DK311" s="42"/>
      <c r="DL311" s="42"/>
      <c r="DM311" s="42"/>
      <c r="DN311" s="42"/>
      <c r="DO311" s="42"/>
      <c r="DP311" s="42"/>
      <c r="DQ311" s="42"/>
      <c r="DR311" s="42"/>
      <c r="DS311" s="42"/>
      <c r="DT311" s="42"/>
      <c r="DU311" s="42"/>
      <c r="DV311" s="42"/>
      <c r="DW311" s="42"/>
      <c r="DX311" s="42"/>
      <c r="DY311" s="42"/>
      <c r="DZ311" s="42"/>
      <c r="EA311" s="42"/>
      <c r="EB311" s="42"/>
      <c r="EC311" s="42"/>
      <c r="ED311" s="42"/>
      <c r="EE311" s="42"/>
      <c r="EF311" s="42"/>
      <c r="EG311" s="42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2"/>
      <c r="DE312" s="42"/>
      <c r="DF312" s="42"/>
      <c r="DG312" s="42"/>
      <c r="DH312" s="42"/>
      <c r="DI312" s="42"/>
      <c r="DJ312" s="42"/>
      <c r="DK312" s="42"/>
      <c r="DL312" s="42"/>
      <c r="DM312" s="42"/>
      <c r="DN312" s="42"/>
      <c r="DO312" s="42"/>
      <c r="DP312" s="42"/>
      <c r="DQ312" s="42"/>
      <c r="DR312" s="42"/>
      <c r="DS312" s="42"/>
      <c r="DT312" s="42"/>
      <c r="DU312" s="42"/>
      <c r="DV312" s="42"/>
      <c r="DW312" s="42"/>
      <c r="DX312" s="42"/>
      <c r="DY312" s="42"/>
      <c r="DZ312" s="42"/>
      <c r="EA312" s="42"/>
      <c r="EB312" s="42"/>
      <c r="EC312" s="42"/>
      <c r="ED312" s="42"/>
      <c r="EE312" s="42"/>
      <c r="EF312" s="42"/>
      <c r="EG312" s="42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2"/>
      <c r="DE313" s="42"/>
      <c r="DF313" s="42"/>
      <c r="DG313" s="42"/>
      <c r="DH313" s="42"/>
      <c r="DI313" s="42"/>
      <c r="DJ313" s="42"/>
      <c r="DK313" s="42"/>
      <c r="DL313" s="42"/>
      <c r="DM313" s="42"/>
      <c r="DN313" s="42"/>
      <c r="DO313" s="42"/>
      <c r="DP313" s="42"/>
      <c r="DQ313" s="42"/>
      <c r="DR313" s="42"/>
      <c r="DS313" s="42"/>
      <c r="DT313" s="42"/>
      <c r="DU313" s="42"/>
      <c r="DV313" s="42"/>
      <c r="DW313" s="42"/>
      <c r="DX313" s="42"/>
      <c r="DY313" s="42"/>
      <c r="DZ313" s="42"/>
      <c r="EA313" s="42"/>
      <c r="EB313" s="42"/>
      <c r="EC313" s="42"/>
      <c r="ED313" s="42"/>
      <c r="EE313" s="42"/>
      <c r="EF313" s="42"/>
      <c r="EG313" s="42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2"/>
      <c r="DE314" s="42"/>
      <c r="DF314" s="42"/>
      <c r="DG314" s="42"/>
      <c r="DH314" s="42"/>
      <c r="DI314" s="42"/>
      <c r="DJ314" s="42"/>
      <c r="DK314" s="42"/>
      <c r="DL314" s="42"/>
      <c r="DM314" s="42"/>
      <c r="DN314" s="42"/>
      <c r="DO314" s="42"/>
      <c r="DP314" s="42"/>
      <c r="DQ314" s="42"/>
      <c r="DR314" s="42"/>
      <c r="DS314" s="42"/>
      <c r="DT314" s="42"/>
      <c r="DU314" s="42"/>
      <c r="DV314" s="42"/>
      <c r="DW314" s="42"/>
      <c r="DX314" s="42"/>
      <c r="DY314" s="42"/>
      <c r="DZ314" s="42"/>
      <c r="EA314" s="42"/>
      <c r="EB314" s="42"/>
      <c r="EC314" s="42"/>
      <c r="ED314" s="42"/>
      <c r="EE314" s="42"/>
      <c r="EF314" s="42"/>
      <c r="EG314" s="42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2"/>
      <c r="DE316" s="42"/>
      <c r="DF316" s="42"/>
      <c r="DG316" s="42"/>
      <c r="DH316" s="42"/>
      <c r="DI316" s="42"/>
      <c r="DJ316" s="42"/>
      <c r="DK316" s="42"/>
      <c r="DL316" s="42"/>
      <c r="DM316" s="42"/>
      <c r="DN316" s="42"/>
      <c r="DO316" s="42"/>
      <c r="DP316" s="42"/>
      <c r="DQ316" s="42"/>
      <c r="DR316" s="42"/>
      <c r="DS316" s="42"/>
      <c r="DT316" s="42"/>
      <c r="DU316" s="42"/>
      <c r="DV316" s="42"/>
      <c r="DW316" s="42"/>
      <c r="DX316" s="42"/>
      <c r="DY316" s="42"/>
      <c r="DZ316" s="42"/>
      <c r="EA316" s="42"/>
      <c r="EB316" s="42"/>
      <c r="EC316" s="42"/>
      <c r="ED316" s="42"/>
      <c r="EE316" s="42"/>
      <c r="EF316" s="42"/>
      <c r="EG316" s="42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2"/>
      <c r="DE317" s="42"/>
      <c r="DF317" s="42"/>
      <c r="DG317" s="42"/>
      <c r="DH317" s="42"/>
      <c r="DI317" s="42"/>
      <c r="DJ317" s="42"/>
      <c r="DK317" s="42"/>
      <c r="DL317" s="42"/>
      <c r="DM317" s="42"/>
      <c r="DN317" s="42"/>
      <c r="DO317" s="42"/>
      <c r="DP317" s="42"/>
      <c r="DQ317" s="42"/>
      <c r="DR317" s="42"/>
      <c r="DS317" s="42"/>
      <c r="DT317" s="42"/>
      <c r="DU317" s="42"/>
      <c r="DV317" s="42"/>
      <c r="DW317" s="42"/>
      <c r="DX317" s="42"/>
      <c r="DY317" s="42"/>
      <c r="DZ317" s="42"/>
      <c r="EA317" s="42"/>
      <c r="EB317" s="42"/>
      <c r="EC317" s="42"/>
      <c r="ED317" s="42"/>
      <c r="EE317" s="42"/>
      <c r="EF317" s="42"/>
      <c r="EG317" s="42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2"/>
      <c r="DE318" s="42"/>
      <c r="DF318" s="42"/>
      <c r="DG318" s="42"/>
      <c r="DH318" s="42"/>
      <c r="DI318" s="42"/>
      <c r="DJ318" s="42"/>
      <c r="DK318" s="42"/>
      <c r="DL318" s="42"/>
      <c r="DM318" s="42"/>
      <c r="DN318" s="42"/>
      <c r="DO318" s="42"/>
      <c r="DP318" s="42"/>
      <c r="DQ318" s="42"/>
      <c r="DR318" s="42"/>
      <c r="DS318" s="42"/>
      <c r="DT318" s="42"/>
      <c r="DU318" s="42"/>
      <c r="DV318" s="42"/>
      <c r="DW318" s="42"/>
      <c r="DX318" s="42"/>
      <c r="DY318" s="42"/>
      <c r="DZ318" s="42"/>
      <c r="EA318" s="42"/>
      <c r="EB318" s="42"/>
      <c r="EC318" s="42"/>
      <c r="ED318" s="42"/>
      <c r="EE318" s="42"/>
      <c r="EF318" s="42"/>
      <c r="EG318" s="42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2"/>
      <c r="DE319" s="42"/>
      <c r="DF319" s="42"/>
      <c r="DG319" s="42"/>
      <c r="DH319" s="42"/>
      <c r="DI319" s="42"/>
      <c r="DJ319" s="42"/>
      <c r="DK319" s="42"/>
      <c r="DL319" s="42"/>
      <c r="DM319" s="42"/>
      <c r="DN319" s="42"/>
      <c r="DO319" s="42"/>
      <c r="DP319" s="42"/>
      <c r="DQ319" s="42"/>
      <c r="DR319" s="42"/>
      <c r="DS319" s="42"/>
      <c r="DT319" s="42"/>
      <c r="DU319" s="42"/>
      <c r="DV319" s="42"/>
      <c r="DW319" s="42"/>
      <c r="DX319" s="42"/>
      <c r="DY319" s="42"/>
      <c r="DZ319" s="42"/>
      <c r="EA319" s="42"/>
      <c r="EB319" s="42"/>
      <c r="EC319" s="42"/>
      <c r="ED319" s="42"/>
      <c r="EE319" s="42"/>
      <c r="EF319" s="42"/>
      <c r="EG319" s="42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2"/>
      <c r="DE320" s="42"/>
      <c r="DF320" s="42"/>
      <c r="DG320" s="42"/>
      <c r="DH320" s="42"/>
      <c r="DI320" s="42"/>
      <c r="DJ320" s="42"/>
      <c r="DK320" s="42"/>
      <c r="DL320" s="42"/>
      <c r="DM320" s="42"/>
      <c r="DN320" s="42"/>
      <c r="DO320" s="42"/>
      <c r="DP320" s="42"/>
      <c r="DQ320" s="42"/>
      <c r="DR320" s="42"/>
      <c r="DS320" s="42"/>
      <c r="DT320" s="42"/>
      <c r="DU320" s="42"/>
      <c r="DV320" s="42"/>
      <c r="DW320" s="42"/>
      <c r="DX320" s="42"/>
      <c r="DY320" s="42"/>
      <c r="DZ320" s="42"/>
      <c r="EA320" s="42"/>
      <c r="EB320" s="42"/>
      <c r="EC320" s="42"/>
      <c r="ED320" s="42"/>
      <c r="EE320" s="42"/>
      <c r="EF320" s="42"/>
      <c r="EG320" s="42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2"/>
      <c r="DE321" s="42"/>
      <c r="DF321" s="42"/>
      <c r="DG321" s="42"/>
      <c r="DH321" s="42"/>
      <c r="DI321" s="42"/>
      <c r="DJ321" s="42"/>
      <c r="DK321" s="42"/>
      <c r="DL321" s="42"/>
      <c r="DM321" s="42"/>
      <c r="DN321" s="42"/>
      <c r="DO321" s="42"/>
      <c r="DP321" s="42"/>
      <c r="DQ321" s="42"/>
      <c r="DR321" s="42"/>
      <c r="DS321" s="42"/>
      <c r="DT321" s="42"/>
      <c r="DU321" s="42"/>
      <c r="DV321" s="42"/>
      <c r="DW321" s="42"/>
      <c r="DX321" s="42"/>
      <c r="DY321" s="42"/>
      <c r="DZ321" s="42"/>
      <c r="EA321" s="42"/>
      <c r="EB321" s="42"/>
      <c r="EC321" s="42"/>
      <c r="ED321" s="42"/>
      <c r="EE321" s="42"/>
      <c r="EF321" s="42"/>
      <c r="EG321" s="42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2"/>
      <c r="DE322" s="42"/>
      <c r="DF322" s="42"/>
      <c r="DG322" s="42"/>
      <c r="DH322" s="42"/>
      <c r="DI322" s="42"/>
      <c r="DJ322" s="42"/>
      <c r="DK322" s="42"/>
      <c r="DL322" s="42"/>
      <c r="DM322" s="42"/>
      <c r="DN322" s="42"/>
      <c r="DO322" s="42"/>
      <c r="DP322" s="42"/>
      <c r="DQ322" s="42"/>
      <c r="DR322" s="42"/>
      <c r="DS322" s="42"/>
      <c r="DT322" s="42"/>
      <c r="DU322" s="42"/>
      <c r="DV322" s="42"/>
      <c r="DW322" s="42"/>
      <c r="DX322" s="42"/>
      <c r="DY322" s="42"/>
      <c r="DZ322" s="42"/>
      <c r="EA322" s="42"/>
      <c r="EB322" s="42"/>
      <c r="EC322" s="42"/>
      <c r="ED322" s="42"/>
      <c r="EE322" s="42"/>
      <c r="EF322" s="42"/>
      <c r="EG322" s="42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2"/>
      <c r="DE323" s="42"/>
      <c r="DF323" s="42"/>
      <c r="DG323" s="42"/>
      <c r="DH323" s="42"/>
      <c r="DI323" s="42"/>
      <c r="DJ323" s="42"/>
      <c r="DK323" s="42"/>
      <c r="DL323" s="42"/>
      <c r="DM323" s="42"/>
      <c r="DN323" s="42"/>
      <c r="DO323" s="42"/>
      <c r="DP323" s="42"/>
      <c r="DQ323" s="42"/>
      <c r="DR323" s="42"/>
      <c r="DS323" s="42"/>
      <c r="DT323" s="42"/>
      <c r="DU323" s="42"/>
      <c r="DV323" s="42"/>
      <c r="DW323" s="42"/>
      <c r="DX323" s="42"/>
      <c r="DY323" s="42"/>
      <c r="DZ323" s="42"/>
      <c r="EA323" s="42"/>
      <c r="EB323" s="42"/>
      <c r="EC323" s="42"/>
      <c r="ED323" s="42"/>
      <c r="EE323" s="42"/>
      <c r="EF323" s="42"/>
      <c r="EG323" s="42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2"/>
      <c r="DE324" s="42"/>
      <c r="DF324" s="42"/>
      <c r="DG324" s="42"/>
      <c r="DH324" s="42"/>
      <c r="DI324" s="42"/>
      <c r="DJ324" s="42"/>
      <c r="DK324" s="42"/>
      <c r="DL324" s="42"/>
      <c r="DM324" s="42"/>
      <c r="DN324" s="42"/>
      <c r="DO324" s="42"/>
      <c r="DP324" s="42"/>
      <c r="DQ324" s="42"/>
      <c r="DR324" s="42"/>
      <c r="DS324" s="42"/>
      <c r="DT324" s="42"/>
      <c r="DU324" s="42"/>
      <c r="DV324" s="42"/>
      <c r="DW324" s="42"/>
      <c r="DX324" s="42"/>
      <c r="DY324" s="42"/>
      <c r="DZ324" s="42"/>
      <c r="EA324" s="42"/>
      <c r="EB324" s="42"/>
      <c r="EC324" s="42"/>
      <c r="ED324" s="42"/>
      <c r="EE324" s="42"/>
      <c r="EF324" s="42"/>
      <c r="EG324" s="42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2"/>
      <c r="DI325" s="42"/>
      <c r="DJ325" s="42"/>
      <c r="DK325" s="42"/>
      <c r="DL325" s="42"/>
      <c r="DM325" s="42"/>
      <c r="DN325" s="42"/>
      <c r="DO325" s="42"/>
      <c r="DP325" s="42"/>
      <c r="DQ325" s="42"/>
      <c r="DR325" s="42"/>
      <c r="DS325" s="42"/>
      <c r="DT325" s="42"/>
      <c r="DU325" s="42"/>
      <c r="DV325" s="42"/>
      <c r="DW325" s="42"/>
      <c r="DX325" s="42"/>
      <c r="DY325" s="42"/>
      <c r="DZ325" s="42"/>
      <c r="EA325" s="42"/>
      <c r="EB325" s="42"/>
      <c r="EC325" s="42"/>
      <c r="ED325" s="42"/>
      <c r="EE325" s="42"/>
      <c r="EF325" s="42"/>
      <c r="EG325" s="42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2"/>
      <c r="DE326" s="42"/>
      <c r="DF326" s="42"/>
      <c r="DG326" s="42"/>
      <c r="DH326" s="42"/>
      <c r="DI326" s="42"/>
      <c r="DJ326" s="42"/>
      <c r="DK326" s="42"/>
      <c r="DL326" s="42"/>
      <c r="DM326" s="42"/>
      <c r="DN326" s="42"/>
      <c r="DO326" s="42"/>
      <c r="DP326" s="42"/>
      <c r="DQ326" s="42"/>
      <c r="DR326" s="42"/>
      <c r="DS326" s="42"/>
      <c r="DT326" s="42"/>
      <c r="DU326" s="42"/>
      <c r="DV326" s="42"/>
      <c r="DW326" s="42"/>
      <c r="DX326" s="42"/>
      <c r="DY326" s="42"/>
      <c r="DZ326" s="42"/>
      <c r="EA326" s="42"/>
      <c r="EB326" s="42"/>
      <c r="EC326" s="42"/>
      <c r="ED326" s="42"/>
      <c r="EE326" s="42"/>
      <c r="EF326" s="42"/>
      <c r="EG326" s="42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2"/>
      <c r="DE327" s="42"/>
      <c r="DF327" s="42"/>
      <c r="DG327" s="42"/>
      <c r="DH327" s="42"/>
      <c r="DI327" s="42"/>
      <c r="DJ327" s="42"/>
      <c r="DK327" s="42"/>
      <c r="DL327" s="42"/>
      <c r="DM327" s="42"/>
      <c r="DN327" s="42"/>
      <c r="DO327" s="42"/>
      <c r="DP327" s="42"/>
      <c r="DQ327" s="42"/>
      <c r="DR327" s="42"/>
      <c r="DS327" s="42"/>
      <c r="DT327" s="42"/>
      <c r="DU327" s="42"/>
      <c r="DV327" s="42"/>
      <c r="DW327" s="42"/>
      <c r="DX327" s="42"/>
      <c r="DY327" s="42"/>
      <c r="DZ327" s="42"/>
      <c r="EA327" s="42"/>
      <c r="EB327" s="42"/>
      <c r="EC327" s="42"/>
      <c r="ED327" s="42"/>
      <c r="EE327" s="42"/>
      <c r="EF327" s="42"/>
      <c r="EG327" s="42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2"/>
      <c r="DI328" s="42"/>
      <c r="DJ328" s="42"/>
      <c r="DK328" s="42"/>
      <c r="DL328" s="42"/>
      <c r="DM328" s="42"/>
      <c r="DN328" s="42"/>
      <c r="DO328" s="42"/>
      <c r="DP328" s="42"/>
      <c r="DQ328" s="42"/>
      <c r="DR328" s="42"/>
      <c r="DS328" s="42"/>
      <c r="DT328" s="42"/>
      <c r="DU328" s="42"/>
      <c r="DV328" s="42"/>
      <c r="DW328" s="42"/>
      <c r="DX328" s="42"/>
      <c r="DY328" s="42"/>
      <c r="DZ328" s="42"/>
      <c r="EA328" s="42"/>
      <c r="EB328" s="42"/>
      <c r="EC328" s="42"/>
      <c r="ED328" s="42"/>
      <c r="EE328" s="42"/>
      <c r="EF328" s="42"/>
      <c r="EG328" s="42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2"/>
      <c r="DE329" s="42"/>
      <c r="DF329" s="42"/>
      <c r="DG329" s="42"/>
      <c r="DH329" s="42"/>
      <c r="DI329" s="42"/>
      <c r="DJ329" s="42"/>
      <c r="DK329" s="42"/>
      <c r="DL329" s="42"/>
      <c r="DM329" s="42"/>
      <c r="DN329" s="42"/>
      <c r="DO329" s="42"/>
      <c r="DP329" s="42"/>
      <c r="DQ329" s="42"/>
      <c r="DR329" s="42"/>
      <c r="DS329" s="42"/>
      <c r="DT329" s="42"/>
      <c r="DU329" s="42"/>
      <c r="DV329" s="42"/>
      <c r="DW329" s="42"/>
      <c r="DX329" s="42"/>
      <c r="DY329" s="42"/>
      <c r="DZ329" s="42"/>
      <c r="EA329" s="42"/>
      <c r="EB329" s="42"/>
      <c r="EC329" s="42"/>
      <c r="ED329" s="42"/>
      <c r="EE329" s="42"/>
      <c r="EF329" s="42"/>
      <c r="EG329" s="42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2"/>
      <c r="DE330" s="42"/>
      <c r="DF330" s="42"/>
      <c r="DG330" s="42"/>
      <c r="DH330" s="42"/>
      <c r="DI330" s="42"/>
      <c r="DJ330" s="42"/>
      <c r="DK330" s="42"/>
      <c r="DL330" s="42"/>
      <c r="DM330" s="42"/>
      <c r="DN330" s="42"/>
      <c r="DO330" s="42"/>
      <c r="DP330" s="42"/>
      <c r="DQ330" s="42"/>
      <c r="DR330" s="42"/>
      <c r="DS330" s="42"/>
      <c r="DT330" s="42"/>
      <c r="DU330" s="42"/>
      <c r="DV330" s="42"/>
      <c r="DW330" s="42"/>
      <c r="DX330" s="42"/>
      <c r="DY330" s="42"/>
      <c r="DZ330" s="42"/>
      <c r="EA330" s="42"/>
      <c r="EB330" s="42"/>
      <c r="EC330" s="42"/>
      <c r="ED330" s="42"/>
      <c r="EE330" s="42"/>
      <c r="EF330" s="42"/>
      <c r="EG330" s="42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2"/>
      <c r="DI331" s="42"/>
      <c r="DJ331" s="42"/>
      <c r="DK331" s="42"/>
      <c r="DL331" s="42"/>
      <c r="DM331" s="42"/>
      <c r="DN331" s="42"/>
      <c r="DO331" s="42"/>
      <c r="DP331" s="42"/>
      <c r="DQ331" s="42"/>
      <c r="DR331" s="42"/>
      <c r="DS331" s="42"/>
      <c r="DT331" s="42"/>
      <c r="DU331" s="42"/>
      <c r="DV331" s="42"/>
      <c r="DW331" s="42"/>
      <c r="DX331" s="42"/>
      <c r="DY331" s="42"/>
      <c r="DZ331" s="42"/>
      <c r="EA331" s="42"/>
      <c r="EB331" s="42"/>
      <c r="EC331" s="42"/>
      <c r="ED331" s="42"/>
      <c r="EE331" s="42"/>
      <c r="EF331" s="42"/>
      <c r="EG331" s="42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2"/>
      <c r="DE332" s="42"/>
      <c r="DF332" s="42"/>
      <c r="DG332" s="42"/>
      <c r="DH332" s="42"/>
      <c r="DI332" s="42"/>
      <c r="DJ332" s="42"/>
      <c r="DK332" s="42"/>
      <c r="DL332" s="42"/>
      <c r="DM332" s="42"/>
      <c r="DN332" s="42"/>
      <c r="DO332" s="42"/>
      <c r="DP332" s="42"/>
      <c r="DQ332" s="42"/>
      <c r="DR332" s="42"/>
      <c r="DS332" s="42"/>
      <c r="DT332" s="42"/>
      <c r="DU332" s="42"/>
      <c r="DV332" s="42"/>
      <c r="DW332" s="42"/>
      <c r="DX332" s="42"/>
      <c r="DY332" s="42"/>
      <c r="DZ332" s="42"/>
      <c r="EA332" s="42"/>
      <c r="EB332" s="42"/>
      <c r="EC332" s="42"/>
      <c r="ED332" s="42"/>
      <c r="EE332" s="42"/>
      <c r="EF332" s="42"/>
      <c r="EG332" s="42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2"/>
      <c r="DE333" s="42"/>
      <c r="DF333" s="42"/>
      <c r="DG333" s="42"/>
      <c r="DH333" s="42"/>
      <c r="DI333" s="42"/>
      <c r="DJ333" s="42"/>
      <c r="DK333" s="42"/>
      <c r="DL333" s="42"/>
      <c r="DM333" s="42"/>
      <c r="DN333" s="42"/>
      <c r="DO333" s="42"/>
      <c r="DP333" s="42"/>
      <c r="DQ333" s="42"/>
      <c r="DR333" s="42"/>
      <c r="DS333" s="42"/>
      <c r="DT333" s="42"/>
      <c r="DU333" s="42"/>
      <c r="DV333" s="42"/>
      <c r="DW333" s="42"/>
      <c r="DX333" s="42"/>
      <c r="DY333" s="42"/>
      <c r="DZ333" s="42"/>
      <c r="EA333" s="42"/>
      <c r="EB333" s="42"/>
      <c r="EC333" s="42"/>
      <c r="ED333" s="42"/>
      <c r="EE333" s="42"/>
      <c r="EF333" s="42"/>
      <c r="EG333" s="42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2"/>
      <c r="DE334" s="42"/>
      <c r="DF334" s="42"/>
      <c r="DG334" s="42"/>
      <c r="DH334" s="42"/>
      <c r="DI334" s="42"/>
      <c r="DJ334" s="42"/>
      <c r="DK334" s="42"/>
      <c r="DL334" s="42"/>
      <c r="DM334" s="42"/>
      <c r="DN334" s="42"/>
      <c r="DO334" s="42"/>
      <c r="DP334" s="42"/>
      <c r="DQ334" s="42"/>
      <c r="DR334" s="42"/>
      <c r="DS334" s="42"/>
      <c r="DT334" s="42"/>
      <c r="DU334" s="42"/>
      <c r="DV334" s="42"/>
      <c r="DW334" s="42"/>
      <c r="DX334" s="42"/>
      <c r="DY334" s="42"/>
      <c r="DZ334" s="42"/>
      <c r="EA334" s="42"/>
      <c r="EB334" s="42"/>
      <c r="EC334" s="42"/>
      <c r="ED334" s="42"/>
      <c r="EE334" s="42"/>
      <c r="EF334" s="42"/>
      <c r="EG334" s="42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2"/>
      <c r="DE335" s="42"/>
      <c r="DF335" s="42"/>
      <c r="DG335" s="42"/>
      <c r="DH335" s="42"/>
      <c r="DI335" s="42"/>
      <c r="DJ335" s="42"/>
      <c r="DK335" s="42"/>
      <c r="DL335" s="42"/>
      <c r="DM335" s="42"/>
      <c r="DN335" s="42"/>
      <c r="DO335" s="42"/>
      <c r="DP335" s="42"/>
      <c r="DQ335" s="42"/>
      <c r="DR335" s="42"/>
      <c r="DS335" s="42"/>
      <c r="DT335" s="42"/>
      <c r="DU335" s="42"/>
      <c r="DV335" s="42"/>
      <c r="DW335" s="42"/>
      <c r="DX335" s="42"/>
      <c r="DY335" s="42"/>
      <c r="DZ335" s="42"/>
      <c r="EA335" s="42"/>
      <c r="EB335" s="42"/>
      <c r="EC335" s="42"/>
      <c r="ED335" s="42"/>
      <c r="EE335" s="42"/>
      <c r="EF335" s="42"/>
      <c r="EG335" s="42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2"/>
      <c r="DE336" s="42"/>
      <c r="DF336" s="42"/>
      <c r="DG336" s="42"/>
      <c r="DH336" s="42"/>
      <c r="DI336" s="42"/>
      <c r="DJ336" s="42"/>
      <c r="DK336" s="42"/>
      <c r="DL336" s="42"/>
      <c r="DM336" s="42"/>
      <c r="DN336" s="42"/>
      <c r="DO336" s="42"/>
      <c r="DP336" s="42"/>
      <c r="DQ336" s="42"/>
      <c r="DR336" s="42"/>
      <c r="DS336" s="42"/>
      <c r="DT336" s="42"/>
      <c r="DU336" s="42"/>
      <c r="DV336" s="42"/>
      <c r="DW336" s="42"/>
      <c r="DX336" s="42"/>
      <c r="DY336" s="42"/>
      <c r="DZ336" s="42"/>
      <c r="EA336" s="42"/>
      <c r="EB336" s="42"/>
      <c r="EC336" s="42"/>
      <c r="ED336" s="42"/>
      <c r="EE336" s="42"/>
      <c r="EF336" s="42"/>
      <c r="EG336" s="42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2"/>
      <c r="DI337" s="42"/>
      <c r="DJ337" s="42"/>
      <c r="DK337" s="42"/>
      <c r="DL337" s="42"/>
      <c r="DM337" s="42"/>
      <c r="DN337" s="42"/>
      <c r="DO337" s="42"/>
      <c r="DP337" s="42"/>
      <c r="DQ337" s="42"/>
      <c r="DR337" s="42"/>
      <c r="DS337" s="42"/>
      <c r="DT337" s="42"/>
      <c r="DU337" s="42"/>
      <c r="DV337" s="42"/>
      <c r="DW337" s="42"/>
      <c r="DX337" s="42"/>
      <c r="DY337" s="42"/>
      <c r="DZ337" s="42"/>
      <c r="EA337" s="42"/>
      <c r="EB337" s="42"/>
      <c r="EC337" s="42"/>
      <c r="ED337" s="42"/>
      <c r="EE337" s="42"/>
      <c r="EF337" s="42"/>
      <c r="EG337" s="42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2"/>
      <c r="DE338" s="42"/>
      <c r="DF338" s="42"/>
      <c r="DG338" s="42"/>
      <c r="DH338" s="42"/>
      <c r="DI338" s="42"/>
      <c r="DJ338" s="42"/>
      <c r="DK338" s="42"/>
      <c r="DL338" s="42"/>
      <c r="DM338" s="42"/>
      <c r="DN338" s="42"/>
      <c r="DO338" s="42"/>
      <c r="DP338" s="42"/>
      <c r="DQ338" s="42"/>
      <c r="DR338" s="42"/>
      <c r="DS338" s="42"/>
      <c r="DT338" s="42"/>
      <c r="DU338" s="42"/>
      <c r="DV338" s="42"/>
      <c r="DW338" s="42"/>
      <c r="DX338" s="42"/>
      <c r="DY338" s="42"/>
      <c r="DZ338" s="42"/>
      <c r="EA338" s="42"/>
      <c r="EB338" s="42"/>
      <c r="EC338" s="42"/>
      <c r="ED338" s="42"/>
      <c r="EE338" s="42"/>
      <c r="EF338" s="42"/>
      <c r="EG338" s="42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2"/>
      <c r="DE339" s="42"/>
      <c r="DF339" s="42"/>
      <c r="DG339" s="42"/>
      <c r="DH339" s="42"/>
      <c r="DI339" s="42"/>
      <c r="DJ339" s="42"/>
      <c r="DK339" s="42"/>
      <c r="DL339" s="42"/>
      <c r="DM339" s="42"/>
      <c r="DN339" s="42"/>
      <c r="DO339" s="42"/>
      <c r="DP339" s="42"/>
      <c r="DQ339" s="42"/>
      <c r="DR339" s="42"/>
      <c r="DS339" s="42"/>
      <c r="DT339" s="42"/>
      <c r="DU339" s="42"/>
      <c r="DV339" s="42"/>
      <c r="DW339" s="42"/>
      <c r="DX339" s="42"/>
      <c r="DY339" s="42"/>
      <c r="DZ339" s="42"/>
      <c r="EA339" s="42"/>
      <c r="EB339" s="42"/>
      <c r="EC339" s="42"/>
      <c r="ED339" s="42"/>
      <c r="EE339" s="42"/>
      <c r="EF339" s="42"/>
      <c r="EG339" s="42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2"/>
      <c r="DI340" s="42"/>
      <c r="DJ340" s="42"/>
      <c r="DK340" s="42"/>
      <c r="DL340" s="42"/>
      <c r="DM340" s="42"/>
      <c r="DN340" s="42"/>
      <c r="DO340" s="42"/>
      <c r="DP340" s="42"/>
      <c r="DQ340" s="42"/>
      <c r="DR340" s="42"/>
      <c r="DS340" s="42"/>
      <c r="DT340" s="42"/>
      <c r="DU340" s="42"/>
      <c r="DV340" s="42"/>
      <c r="DW340" s="42"/>
      <c r="DX340" s="42"/>
      <c r="DY340" s="42"/>
      <c r="DZ340" s="42"/>
      <c r="EA340" s="42"/>
      <c r="EB340" s="42"/>
      <c r="EC340" s="42"/>
      <c r="ED340" s="42"/>
      <c r="EE340" s="42"/>
      <c r="EF340" s="42"/>
      <c r="EG340" s="42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2"/>
      <c r="DE341" s="42"/>
      <c r="DF341" s="42"/>
      <c r="DG341" s="42"/>
      <c r="DH341" s="42"/>
      <c r="DI341" s="42"/>
      <c r="DJ341" s="42"/>
      <c r="DK341" s="42"/>
      <c r="DL341" s="42"/>
      <c r="DM341" s="42"/>
      <c r="DN341" s="42"/>
      <c r="DO341" s="42"/>
      <c r="DP341" s="42"/>
      <c r="DQ341" s="42"/>
      <c r="DR341" s="42"/>
      <c r="DS341" s="42"/>
      <c r="DT341" s="42"/>
      <c r="DU341" s="42"/>
      <c r="DV341" s="42"/>
      <c r="DW341" s="42"/>
      <c r="DX341" s="42"/>
      <c r="DY341" s="42"/>
      <c r="DZ341" s="42"/>
      <c r="EA341" s="42"/>
      <c r="EB341" s="42"/>
      <c r="EC341" s="42"/>
      <c r="ED341" s="42"/>
      <c r="EE341" s="42"/>
      <c r="EF341" s="42"/>
      <c r="EG341" s="42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2"/>
      <c r="DE342" s="42"/>
      <c r="DF342" s="42"/>
      <c r="DG342" s="42"/>
      <c r="DH342" s="42"/>
      <c r="DI342" s="42"/>
      <c r="DJ342" s="42"/>
      <c r="DK342" s="42"/>
      <c r="DL342" s="42"/>
      <c r="DM342" s="42"/>
      <c r="DN342" s="42"/>
      <c r="DO342" s="42"/>
      <c r="DP342" s="42"/>
      <c r="DQ342" s="42"/>
      <c r="DR342" s="42"/>
      <c r="DS342" s="42"/>
      <c r="DT342" s="42"/>
      <c r="DU342" s="42"/>
      <c r="DV342" s="42"/>
      <c r="DW342" s="42"/>
      <c r="DX342" s="42"/>
      <c r="DY342" s="42"/>
      <c r="DZ342" s="42"/>
      <c r="EA342" s="42"/>
      <c r="EB342" s="42"/>
      <c r="EC342" s="42"/>
      <c r="ED342" s="42"/>
      <c r="EE342" s="42"/>
      <c r="EF342" s="42"/>
      <c r="EG342" s="42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2"/>
      <c r="DI343" s="42"/>
      <c r="DJ343" s="42"/>
      <c r="DK343" s="42"/>
      <c r="DL343" s="42"/>
      <c r="DM343" s="42"/>
      <c r="DN343" s="42"/>
      <c r="DO343" s="42"/>
      <c r="DP343" s="42"/>
      <c r="DQ343" s="42"/>
      <c r="DR343" s="42"/>
      <c r="DS343" s="42"/>
      <c r="DT343" s="42"/>
      <c r="DU343" s="42"/>
      <c r="DV343" s="42"/>
      <c r="DW343" s="42"/>
      <c r="DX343" s="42"/>
      <c r="DY343" s="42"/>
      <c r="DZ343" s="42"/>
      <c r="EA343" s="42"/>
      <c r="EB343" s="42"/>
      <c r="EC343" s="42"/>
      <c r="ED343" s="42"/>
      <c r="EE343" s="42"/>
      <c r="EF343" s="42"/>
      <c r="EG343" s="42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2"/>
      <c r="DE344" s="42"/>
      <c r="DF344" s="42"/>
      <c r="DG344" s="42"/>
      <c r="DH344" s="42"/>
      <c r="DI344" s="42"/>
      <c r="DJ344" s="42"/>
      <c r="DK344" s="42"/>
      <c r="DL344" s="42"/>
      <c r="DM344" s="42"/>
      <c r="DN344" s="42"/>
      <c r="DO344" s="42"/>
      <c r="DP344" s="42"/>
      <c r="DQ344" s="42"/>
      <c r="DR344" s="42"/>
      <c r="DS344" s="42"/>
      <c r="DT344" s="42"/>
      <c r="DU344" s="42"/>
      <c r="DV344" s="42"/>
      <c r="DW344" s="42"/>
      <c r="DX344" s="42"/>
      <c r="DY344" s="42"/>
      <c r="DZ344" s="42"/>
      <c r="EA344" s="42"/>
      <c r="EB344" s="42"/>
      <c r="EC344" s="42"/>
      <c r="ED344" s="42"/>
      <c r="EE344" s="42"/>
      <c r="EF344" s="42"/>
      <c r="EG344" s="42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2"/>
      <c r="DE345" s="42"/>
      <c r="DF345" s="42"/>
      <c r="DG345" s="42"/>
      <c r="DH345" s="42"/>
      <c r="DI345" s="42"/>
      <c r="DJ345" s="42"/>
      <c r="DK345" s="42"/>
      <c r="DL345" s="42"/>
      <c r="DM345" s="42"/>
      <c r="DN345" s="42"/>
      <c r="DO345" s="42"/>
      <c r="DP345" s="42"/>
      <c r="DQ345" s="42"/>
      <c r="DR345" s="42"/>
      <c r="DS345" s="42"/>
      <c r="DT345" s="42"/>
      <c r="DU345" s="42"/>
      <c r="DV345" s="42"/>
      <c r="DW345" s="42"/>
      <c r="DX345" s="42"/>
      <c r="DY345" s="42"/>
      <c r="DZ345" s="42"/>
      <c r="EA345" s="42"/>
      <c r="EB345" s="42"/>
      <c r="EC345" s="42"/>
      <c r="ED345" s="42"/>
      <c r="EE345" s="42"/>
      <c r="EF345" s="42"/>
      <c r="EG345" s="42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2"/>
      <c r="DI346" s="42"/>
      <c r="DJ346" s="42"/>
      <c r="DK346" s="42"/>
      <c r="DL346" s="42"/>
      <c r="DM346" s="42"/>
      <c r="DN346" s="42"/>
      <c r="DO346" s="42"/>
      <c r="DP346" s="42"/>
      <c r="DQ346" s="42"/>
      <c r="DR346" s="42"/>
      <c r="DS346" s="42"/>
      <c r="DT346" s="42"/>
      <c r="DU346" s="42"/>
      <c r="DV346" s="42"/>
      <c r="DW346" s="42"/>
      <c r="DX346" s="42"/>
      <c r="DY346" s="42"/>
      <c r="DZ346" s="42"/>
      <c r="EA346" s="42"/>
      <c r="EB346" s="42"/>
      <c r="EC346" s="42"/>
      <c r="ED346" s="42"/>
      <c r="EE346" s="42"/>
      <c r="EF346" s="42"/>
      <c r="EG346" s="42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2"/>
      <c r="DE347" s="42"/>
      <c r="DF347" s="42"/>
      <c r="DG347" s="42"/>
      <c r="DH347" s="42"/>
      <c r="DI347" s="42"/>
      <c r="DJ347" s="42"/>
      <c r="DK347" s="42"/>
      <c r="DL347" s="42"/>
      <c r="DM347" s="42"/>
      <c r="DN347" s="42"/>
      <c r="DO347" s="42"/>
      <c r="DP347" s="42"/>
      <c r="DQ347" s="42"/>
      <c r="DR347" s="42"/>
      <c r="DS347" s="42"/>
      <c r="DT347" s="42"/>
      <c r="DU347" s="42"/>
      <c r="DV347" s="42"/>
      <c r="DW347" s="42"/>
      <c r="DX347" s="42"/>
      <c r="DY347" s="42"/>
      <c r="DZ347" s="42"/>
      <c r="EA347" s="42"/>
      <c r="EB347" s="42"/>
      <c r="EC347" s="42"/>
      <c r="ED347" s="42"/>
      <c r="EE347" s="42"/>
      <c r="EF347" s="42"/>
      <c r="EG347" s="42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2"/>
      <c r="DE348" s="42"/>
      <c r="DF348" s="42"/>
      <c r="DG348" s="42"/>
      <c r="DH348" s="42"/>
      <c r="DI348" s="42"/>
      <c r="DJ348" s="42"/>
      <c r="DK348" s="42"/>
      <c r="DL348" s="42"/>
      <c r="DM348" s="42"/>
      <c r="DN348" s="42"/>
      <c r="DO348" s="42"/>
      <c r="DP348" s="42"/>
      <c r="DQ348" s="42"/>
      <c r="DR348" s="42"/>
      <c r="DS348" s="42"/>
      <c r="DT348" s="42"/>
      <c r="DU348" s="42"/>
      <c r="DV348" s="42"/>
      <c r="DW348" s="42"/>
      <c r="DX348" s="42"/>
      <c r="DY348" s="42"/>
      <c r="DZ348" s="42"/>
      <c r="EA348" s="42"/>
      <c r="EB348" s="42"/>
      <c r="EC348" s="42"/>
      <c r="ED348" s="42"/>
      <c r="EE348" s="42"/>
      <c r="EF348" s="42"/>
      <c r="EG348" s="42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2"/>
      <c r="DE349" s="42"/>
      <c r="DF349" s="42"/>
      <c r="DG349" s="42"/>
      <c r="DH349" s="42"/>
      <c r="DI349" s="42"/>
      <c r="DJ349" s="42"/>
      <c r="DK349" s="42"/>
      <c r="DL349" s="42"/>
      <c r="DM349" s="42"/>
      <c r="DN349" s="42"/>
      <c r="DO349" s="42"/>
      <c r="DP349" s="42"/>
      <c r="DQ349" s="42"/>
      <c r="DR349" s="42"/>
      <c r="DS349" s="42"/>
      <c r="DT349" s="42"/>
      <c r="DU349" s="42"/>
      <c r="DV349" s="42"/>
      <c r="DW349" s="42"/>
      <c r="DX349" s="42"/>
      <c r="DY349" s="42"/>
      <c r="DZ349" s="42"/>
      <c r="EA349" s="42"/>
      <c r="EB349" s="42"/>
      <c r="EC349" s="42"/>
      <c r="ED349" s="42"/>
      <c r="EE349" s="42"/>
      <c r="EF349" s="42"/>
      <c r="EG349" s="42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2"/>
      <c r="DE350" s="42"/>
      <c r="DF350" s="42"/>
      <c r="DG350" s="42"/>
      <c r="DH350" s="42"/>
      <c r="DI350" s="42"/>
      <c r="DJ350" s="42"/>
      <c r="DK350" s="42"/>
      <c r="DL350" s="42"/>
      <c r="DM350" s="42"/>
      <c r="DN350" s="42"/>
      <c r="DO350" s="42"/>
      <c r="DP350" s="42"/>
      <c r="DQ350" s="42"/>
      <c r="DR350" s="42"/>
      <c r="DS350" s="42"/>
      <c r="DT350" s="42"/>
      <c r="DU350" s="42"/>
      <c r="DV350" s="42"/>
      <c r="DW350" s="42"/>
      <c r="DX350" s="42"/>
      <c r="DY350" s="42"/>
      <c r="DZ350" s="42"/>
      <c r="EA350" s="42"/>
      <c r="EB350" s="42"/>
      <c r="EC350" s="42"/>
      <c r="ED350" s="42"/>
      <c r="EE350" s="42"/>
      <c r="EF350" s="42"/>
      <c r="EG350" s="42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2"/>
      <c r="DE351" s="42"/>
      <c r="DF351" s="42"/>
      <c r="DG351" s="42"/>
      <c r="DH351" s="42"/>
      <c r="DI351" s="42"/>
      <c r="DJ351" s="42"/>
      <c r="DK351" s="42"/>
      <c r="DL351" s="42"/>
      <c r="DM351" s="42"/>
      <c r="DN351" s="42"/>
      <c r="DO351" s="42"/>
      <c r="DP351" s="42"/>
      <c r="DQ351" s="42"/>
      <c r="DR351" s="42"/>
      <c r="DS351" s="42"/>
      <c r="DT351" s="42"/>
      <c r="DU351" s="42"/>
      <c r="DV351" s="42"/>
      <c r="DW351" s="42"/>
      <c r="DX351" s="42"/>
      <c r="DY351" s="42"/>
      <c r="DZ351" s="42"/>
      <c r="EA351" s="42"/>
      <c r="EB351" s="42"/>
      <c r="EC351" s="42"/>
      <c r="ED351" s="42"/>
      <c r="EE351" s="42"/>
      <c r="EF351" s="42"/>
      <c r="EG351" s="42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2"/>
      <c r="DE352" s="42"/>
      <c r="DF352" s="42"/>
      <c r="DG352" s="42"/>
      <c r="DH352" s="42"/>
      <c r="DI352" s="42"/>
      <c r="DJ352" s="42"/>
      <c r="DK352" s="42"/>
      <c r="DL352" s="42"/>
      <c r="DM352" s="42"/>
      <c r="DN352" s="42"/>
      <c r="DO352" s="42"/>
      <c r="DP352" s="42"/>
      <c r="DQ352" s="42"/>
      <c r="DR352" s="42"/>
      <c r="DS352" s="42"/>
      <c r="DT352" s="42"/>
      <c r="DU352" s="42"/>
      <c r="DV352" s="42"/>
      <c r="DW352" s="42"/>
      <c r="DX352" s="42"/>
      <c r="DY352" s="42"/>
      <c r="DZ352" s="42"/>
      <c r="EA352" s="42"/>
      <c r="EB352" s="42"/>
      <c r="EC352" s="42"/>
      <c r="ED352" s="42"/>
      <c r="EE352" s="42"/>
      <c r="EF352" s="42"/>
      <c r="EG352" s="42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2"/>
      <c r="DE353" s="42"/>
      <c r="DF353" s="42"/>
      <c r="DG353" s="42"/>
      <c r="DH353" s="42"/>
      <c r="DI353" s="42"/>
      <c r="DJ353" s="42"/>
      <c r="DK353" s="42"/>
      <c r="DL353" s="42"/>
      <c r="DM353" s="42"/>
      <c r="DN353" s="42"/>
      <c r="DO353" s="42"/>
      <c r="DP353" s="42"/>
      <c r="DQ353" s="42"/>
      <c r="DR353" s="42"/>
      <c r="DS353" s="42"/>
      <c r="DT353" s="42"/>
      <c r="DU353" s="42"/>
      <c r="DV353" s="42"/>
      <c r="DW353" s="42"/>
      <c r="DX353" s="42"/>
      <c r="DY353" s="42"/>
      <c r="DZ353" s="42"/>
      <c r="EA353" s="42"/>
      <c r="EB353" s="42"/>
      <c r="EC353" s="42"/>
      <c r="ED353" s="42"/>
      <c r="EE353" s="42"/>
      <c r="EF353" s="42"/>
      <c r="EG353" s="42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2"/>
      <c r="DE354" s="42"/>
      <c r="DF354" s="42"/>
      <c r="DG354" s="42"/>
      <c r="DH354" s="42"/>
      <c r="DI354" s="42"/>
      <c r="DJ354" s="42"/>
      <c r="DK354" s="42"/>
      <c r="DL354" s="42"/>
      <c r="DM354" s="42"/>
      <c r="DN354" s="42"/>
      <c r="DO354" s="42"/>
      <c r="DP354" s="42"/>
      <c r="DQ354" s="42"/>
      <c r="DR354" s="42"/>
      <c r="DS354" s="42"/>
      <c r="DT354" s="42"/>
      <c r="DU354" s="42"/>
      <c r="DV354" s="42"/>
      <c r="DW354" s="42"/>
      <c r="DX354" s="42"/>
      <c r="DY354" s="42"/>
      <c r="DZ354" s="42"/>
      <c r="EA354" s="42"/>
      <c r="EB354" s="42"/>
      <c r="EC354" s="42"/>
      <c r="ED354" s="42"/>
      <c r="EE354" s="42"/>
      <c r="EF354" s="42"/>
      <c r="EG354" s="42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2"/>
      <c r="DE355" s="42"/>
      <c r="DF355" s="42"/>
      <c r="DG355" s="42"/>
      <c r="DH355" s="42"/>
      <c r="DI355" s="42"/>
      <c r="DJ355" s="42"/>
      <c r="DK355" s="42"/>
      <c r="DL355" s="42"/>
      <c r="DM355" s="42"/>
      <c r="DN355" s="42"/>
      <c r="DO355" s="42"/>
      <c r="DP355" s="42"/>
      <c r="DQ355" s="42"/>
      <c r="DR355" s="42"/>
      <c r="DS355" s="42"/>
      <c r="DT355" s="42"/>
      <c r="DU355" s="42"/>
      <c r="DV355" s="42"/>
      <c r="DW355" s="42"/>
      <c r="DX355" s="42"/>
      <c r="DY355" s="42"/>
      <c r="DZ355" s="42"/>
      <c r="EA355" s="42"/>
      <c r="EB355" s="42"/>
      <c r="EC355" s="42"/>
      <c r="ED355" s="42"/>
      <c r="EE355" s="42"/>
      <c r="EF355" s="42"/>
      <c r="EG355" s="42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2"/>
      <c r="DE356" s="42"/>
      <c r="DF356" s="42"/>
      <c r="DG356" s="42"/>
      <c r="DH356" s="42"/>
      <c r="DI356" s="42"/>
      <c r="DJ356" s="42"/>
      <c r="DK356" s="42"/>
      <c r="DL356" s="42"/>
      <c r="DM356" s="42"/>
      <c r="DN356" s="42"/>
      <c r="DO356" s="42"/>
      <c r="DP356" s="42"/>
      <c r="DQ356" s="42"/>
      <c r="DR356" s="42"/>
      <c r="DS356" s="42"/>
      <c r="DT356" s="42"/>
      <c r="DU356" s="42"/>
      <c r="DV356" s="42"/>
      <c r="DW356" s="42"/>
      <c r="DX356" s="42"/>
      <c r="DY356" s="42"/>
      <c r="DZ356" s="42"/>
      <c r="EA356" s="42"/>
      <c r="EB356" s="42"/>
      <c r="EC356" s="42"/>
      <c r="ED356" s="42"/>
      <c r="EE356" s="42"/>
      <c r="EF356" s="42"/>
      <c r="EG356" s="42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2"/>
      <c r="DE357" s="42"/>
      <c r="DF357" s="42"/>
      <c r="DG357" s="42"/>
      <c r="DH357" s="42"/>
      <c r="DI357" s="42"/>
      <c r="DJ357" s="42"/>
      <c r="DK357" s="42"/>
      <c r="DL357" s="42"/>
      <c r="DM357" s="42"/>
      <c r="DN357" s="42"/>
      <c r="DO357" s="42"/>
      <c r="DP357" s="42"/>
      <c r="DQ357" s="42"/>
      <c r="DR357" s="42"/>
      <c r="DS357" s="42"/>
      <c r="DT357" s="42"/>
      <c r="DU357" s="42"/>
      <c r="DV357" s="42"/>
      <c r="DW357" s="42"/>
      <c r="DX357" s="42"/>
      <c r="DY357" s="42"/>
      <c r="DZ357" s="42"/>
      <c r="EA357" s="42"/>
      <c r="EB357" s="42"/>
      <c r="EC357" s="42"/>
      <c r="ED357" s="42"/>
      <c r="EE357" s="42"/>
      <c r="EF357" s="42"/>
      <c r="EG357" s="42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2"/>
      <c r="DE358" s="42"/>
      <c r="DF358" s="42"/>
      <c r="DG358" s="42"/>
      <c r="DH358" s="42"/>
      <c r="DI358" s="42"/>
      <c r="DJ358" s="42"/>
      <c r="DK358" s="42"/>
      <c r="DL358" s="42"/>
      <c r="DM358" s="42"/>
      <c r="DN358" s="42"/>
      <c r="DO358" s="42"/>
      <c r="DP358" s="42"/>
      <c r="DQ358" s="42"/>
      <c r="DR358" s="42"/>
      <c r="DS358" s="42"/>
      <c r="DT358" s="42"/>
      <c r="DU358" s="42"/>
      <c r="DV358" s="42"/>
      <c r="DW358" s="42"/>
      <c r="DX358" s="42"/>
      <c r="DY358" s="42"/>
      <c r="DZ358" s="42"/>
      <c r="EA358" s="42"/>
      <c r="EB358" s="42"/>
      <c r="EC358" s="42"/>
      <c r="ED358" s="42"/>
      <c r="EE358" s="42"/>
      <c r="EF358" s="42"/>
      <c r="EG358" s="42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2"/>
      <c r="DE359" s="42"/>
      <c r="DF359" s="42"/>
      <c r="DG359" s="42"/>
      <c r="DH359" s="42"/>
      <c r="DI359" s="42"/>
      <c r="DJ359" s="42"/>
      <c r="DK359" s="42"/>
      <c r="DL359" s="42"/>
      <c r="DM359" s="42"/>
      <c r="DN359" s="42"/>
      <c r="DO359" s="42"/>
      <c r="DP359" s="42"/>
      <c r="DQ359" s="42"/>
      <c r="DR359" s="42"/>
      <c r="DS359" s="42"/>
      <c r="DT359" s="42"/>
      <c r="DU359" s="42"/>
      <c r="DV359" s="42"/>
      <c r="DW359" s="42"/>
      <c r="DX359" s="42"/>
      <c r="DY359" s="42"/>
      <c r="DZ359" s="42"/>
      <c r="EA359" s="42"/>
      <c r="EB359" s="42"/>
      <c r="EC359" s="42"/>
      <c r="ED359" s="42"/>
      <c r="EE359" s="42"/>
      <c r="EF359" s="42"/>
      <c r="EG359" s="42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2"/>
      <c r="DE360" s="42"/>
      <c r="DF360" s="42"/>
      <c r="DG360" s="42"/>
      <c r="DH360" s="42"/>
      <c r="DI360" s="42"/>
      <c r="DJ360" s="42"/>
      <c r="DK360" s="42"/>
      <c r="DL360" s="42"/>
      <c r="DM360" s="42"/>
      <c r="DN360" s="42"/>
      <c r="DO360" s="42"/>
      <c r="DP360" s="42"/>
      <c r="DQ360" s="42"/>
      <c r="DR360" s="42"/>
      <c r="DS360" s="42"/>
      <c r="DT360" s="42"/>
      <c r="DU360" s="42"/>
      <c r="DV360" s="42"/>
      <c r="DW360" s="42"/>
      <c r="DX360" s="42"/>
      <c r="DY360" s="42"/>
      <c r="DZ360" s="42"/>
      <c r="EA360" s="42"/>
      <c r="EB360" s="42"/>
      <c r="EC360" s="42"/>
      <c r="ED360" s="42"/>
      <c r="EE360" s="42"/>
      <c r="EF360" s="42"/>
      <c r="EG360" s="42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2"/>
      <c r="DE361" s="42"/>
      <c r="DF361" s="42"/>
      <c r="DG361" s="42"/>
      <c r="DH361" s="42"/>
      <c r="DI361" s="42"/>
      <c r="DJ361" s="42"/>
      <c r="DK361" s="42"/>
      <c r="DL361" s="42"/>
      <c r="DM361" s="42"/>
      <c r="DN361" s="42"/>
      <c r="DO361" s="42"/>
      <c r="DP361" s="42"/>
      <c r="DQ361" s="42"/>
      <c r="DR361" s="42"/>
      <c r="DS361" s="42"/>
      <c r="DT361" s="42"/>
      <c r="DU361" s="42"/>
      <c r="DV361" s="42"/>
      <c r="DW361" s="42"/>
      <c r="DX361" s="42"/>
      <c r="DY361" s="42"/>
      <c r="DZ361" s="42"/>
      <c r="EA361" s="42"/>
      <c r="EB361" s="42"/>
      <c r="EC361" s="42"/>
      <c r="ED361" s="42"/>
      <c r="EE361" s="42"/>
      <c r="EF361" s="42"/>
      <c r="EG361" s="42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2"/>
      <c r="DE362" s="42"/>
      <c r="DF362" s="42"/>
      <c r="DG362" s="42"/>
      <c r="DH362" s="42"/>
      <c r="DI362" s="42"/>
      <c r="DJ362" s="42"/>
      <c r="DK362" s="42"/>
      <c r="DL362" s="42"/>
      <c r="DM362" s="42"/>
      <c r="DN362" s="42"/>
      <c r="DO362" s="42"/>
      <c r="DP362" s="42"/>
      <c r="DQ362" s="42"/>
      <c r="DR362" s="42"/>
      <c r="DS362" s="42"/>
      <c r="DT362" s="42"/>
      <c r="DU362" s="42"/>
      <c r="DV362" s="42"/>
      <c r="DW362" s="42"/>
      <c r="DX362" s="42"/>
      <c r="DY362" s="42"/>
      <c r="DZ362" s="42"/>
      <c r="EA362" s="42"/>
      <c r="EB362" s="42"/>
      <c r="EC362" s="42"/>
      <c r="ED362" s="42"/>
      <c r="EE362" s="42"/>
      <c r="EF362" s="42"/>
      <c r="EG362" s="42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2"/>
      <c r="DE363" s="42"/>
      <c r="DF363" s="42"/>
      <c r="DG363" s="42"/>
      <c r="DH363" s="42"/>
      <c r="DI363" s="42"/>
      <c r="DJ363" s="42"/>
      <c r="DK363" s="42"/>
      <c r="DL363" s="42"/>
      <c r="DM363" s="42"/>
      <c r="DN363" s="42"/>
      <c r="DO363" s="42"/>
      <c r="DP363" s="42"/>
      <c r="DQ363" s="42"/>
      <c r="DR363" s="42"/>
      <c r="DS363" s="42"/>
      <c r="DT363" s="42"/>
      <c r="DU363" s="42"/>
      <c r="DV363" s="42"/>
      <c r="DW363" s="42"/>
      <c r="DX363" s="42"/>
      <c r="DY363" s="42"/>
      <c r="DZ363" s="42"/>
      <c r="EA363" s="42"/>
      <c r="EB363" s="42"/>
      <c r="EC363" s="42"/>
      <c r="ED363" s="42"/>
      <c r="EE363" s="42"/>
      <c r="EF363" s="42"/>
      <c r="EG363" s="42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2"/>
      <c r="DE364" s="42"/>
      <c r="DF364" s="42"/>
      <c r="DG364" s="42"/>
      <c r="DH364" s="42"/>
      <c r="DI364" s="42"/>
      <c r="DJ364" s="42"/>
      <c r="DK364" s="42"/>
      <c r="DL364" s="42"/>
      <c r="DM364" s="42"/>
      <c r="DN364" s="42"/>
      <c r="DO364" s="42"/>
      <c r="DP364" s="42"/>
      <c r="DQ364" s="42"/>
      <c r="DR364" s="42"/>
      <c r="DS364" s="42"/>
      <c r="DT364" s="42"/>
      <c r="DU364" s="42"/>
      <c r="DV364" s="42"/>
      <c r="DW364" s="42"/>
      <c r="DX364" s="42"/>
      <c r="DY364" s="42"/>
      <c r="DZ364" s="42"/>
      <c r="EA364" s="42"/>
      <c r="EB364" s="42"/>
      <c r="EC364" s="42"/>
      <c r="ED364" s="42"/>
      <c r="EE364" s="42"/>
      <c r="EF364" s="42"/>
      <c r="EG364" s="42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2"/>
      <c r="DE365" s="42"/>
      <c r="DF365" s="42"/>
      <c r="DG365" s="42"/>
      <c r="DH365" s="42"/>
      <c r="DI365" s="42"/>
      <c r="DJ365" s="42"/>
      <c r="DK365" s="42"/>
      <c r="DL365" s="42"/>
      <c r="DM365" s="42"/>
      <c r="DN365" s="42"/>
      <c r="DO365" s="42"/>
      <c r="DP365" s="42"/>
      <c r="DQ365" s="42"/>
      <c r="DR365" s="42"/>
      <c r="DS365" s="42"/>
      <c r="DT365" s="42"/>
      <c r="DU365" s="42"/>
      <c r="DV365" s="42"/>
      <c r="DW365" s="42"/>
      <c r="DX365" s="42"/>
      <c r="DY365" s="42"/>
      <c r="DZ365" s="42"/>
      <c r="EA365" s="42"/>
      <c r="EB365" s="42"/>
      <c r="EC365" s="42"/>
      <c r="ED365" s="42"/>
      <c r="EE365" s="42"/>
      <c r="EF365" s="42"/>
      <c r="EG365" s="42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2"/>
      <c r="DE366" s="42"/>
      <c r="DF366" s="42"/>
      <c r="DG366" s="42"/>
      <c r="DH366" s="42"/>
      <c r="DI366" s="42"/>
      <c r="DJ366" s="42"/>
      <c r="DK366" s="42"/>
      <c r="DL366" s="42"/>
      <c r="DM366" s="42"/>
      <c r="DN366" s="42"/>
      <c r="DO366" s="42"/>
      <c r="DP366" s="42"/>
      <c r="DQ366" s="42"/>
      <c r="DR366" s="42"/>
      <c r="DS366" s="42"/>
      <c r="DT366" s="42"/>
      <c r="DU366" s="42"/>
      <c r="DV366" s="42"/>
      <c r="DW366" s="42"/>
      <c r="DX366" s="42"/>
      <c r="DY366" s="42"/>
      <c r="DZ366" s="42"/>
      <c r="EA366" s="42"/>
      <c r="EB366" s="42"/>
      <c r="EC366" s="42"/>
      <c r="ED366" s="42"/>
      <c r="EE366" s="42"/>
      <c r="EF366" s="42"/>
      <c r="EG366" s="42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2"/>
      <c r="DE367" s="42"/>
      <c r="DF367" s="42"/>
      <c r="DG367" s="42"/>
      <c r="DH367" s="42"/>
      <c r="DI367" s="42"/>
      <c r="DJ367" s="42"/>
      <c r="DK367" s="42"/>
      <c r="DL367" s="42"/>
      <c r="DM367" s="42"/>
      <c r="DN367" s="42"/>
      <c r="DO367" s="42"/>
      <c r="DP367" s="42"/>
      <c r="DQ367" s="42"/>
      <c r="DR367" s="42"/>
      <c r="DS367" s="42"/>
      <c r="DT367" s="42"/>
      <c r="DU367" s="42"/>
      <c r="DV367" s="42"/>
      <c r="DW367" s="42"/>
      <c r="DX367" s="42"/>
      <c r="DY367" s="42"/>
      <c r="DZ367" s="42"/>
      <c r="EA367" s="42"/>
      <c r="EB367" s="42"/>
      <c r="EC367" s="42"/>
      <c r="ED367" s="42"/>
      <c r="EE367" s="42"/>
      <c r="EF367" s="42"/>
      <c r="EG367" s="42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2"/>
      <c r="DE368" s="42"/>
      <c r="DF368" s="42"/>
      <c r="DG368" s="42"/>
      <c r="DH368" s="42"/>
      <c r="DI368" s="42"/>
      <c r="DJ368" s="42"/>
      <c r="DK368" s="42"/>
      <c r="DL368" s="42"/>
      <c r="DM368" s="42"/>
      <c r="DN368" s="42"/>
      <c r="DO368" s="42"/>
      <c r="DP368" s="42"/>
      <c r="DQ368" s="42"/>
      <c r="DR368" s="42"/>
      <c r="DS368" s="42"/>
      <c r="DT368" s="42"/>
      <c r="DU368" s="42"/>
      <c r="DV368" s="42"/>
      <c r="DW368" s="42"/>
      <c r="DX368" s="42"/>
      <c r="DY368" s="42"/>
      <c r="DZ368" s="42"/>
      <c r="EA368" s="42"/>
      <c r="EB368" s="42"/>
      <c r="EC368" s="42"/>
      <c r="ED368" s="42"/>
      <c r="EE368" s="42"/>
      <c r="EF368" s="42"/>
      <c r="EG368" s="42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2"/>
      <c r="DE369" s="42"/>
      <c r="DF369" s="42"/>
      <c r="DG369" s="42"/>
      <c r="DH369" s="42"/>
      <c r="DI369" s="42"/>
      <c r="DJ369" s="42"/>
      <c r="DK369" s="42"/>
      <c r="DL369" s="42"/>
      <c r="DM369" s="42"/>
      <c r="DN369" s="42"/>
      <c r="DO369" s="42"/>
      <c r="DP369" s="42"/>
      <c r="DQ369" s="42"/>
      <c r="DR369" s="42"/>
      <c r="DS369" s="42"/>
      <c r="DT369" s="42"/>
      <c r="DU369" s="42"/>
      <c r="DV369" s="42"/>
      <c r="DW369" s="42"/>
      <c r="DX369" s="42"/>
      <c r="DY369" s="42"/>
      <c r="DZ369" s="42"/>
      <c r="EA369" s="42"/>
      <c r="EB369" s="42"/>
      <c r="EC369" s="42"/>
      <c r="ED369" s="42"/>
      <c r="EE369" s="42"/>
      <c r="EF369" s="42"/>
      <c r="EG369" s="42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/>
      <c r="CI370" s="42"/>
      <c r="CJ370" s="42"/>
      <c r="CK370" s="42"/>
      <c r="CL370" s="42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2"/>
      <c r="DE370" s="42"/>
      <c r="DF370" s="42"/>
      <c r="DG370" s="42"/>
      <c r="DH370" s="42"/>
      <c r="DI370" s="42"/>
      <c r="DJ370" s="42"/>
      <c r="DK370" s="42"/>
      <c r="DL370" s="42"/>
      <c r="DM370" s="42"/>
      <c r="DN370" s="42"/>
      <c r="DO370" s="42"/>
      <c r="DP370" s="42"/>
      <c r="DQ370" s="42"/>
      <c r="DR370" s="42"/>
      <c r="DS370" s="42"/>
      <c r="DT370" s="42"/>
      <c r="DU370" s="42"/>
      <c r="DV370" s="42"/>
      <c r="DW370" s="42"/>
      <c r="DX370" s="42"/>
      <c r="DY370" s="42"/>
      <c r="DZ370" s="42"/>
      <c r="EA370" s="42"/>
      <c r="EB370" s="42"/>
      <c r="EC370" s="42"/>
      <c r="ED370" s="42"/>
      <c r="EE370" s="42"/>
      <c r="EF370" s="42"/>
      <c r="EG370" s="42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/>
      <c r="CI371" s="42"/>
      <c r="CJ371" s="42"/>
      <c r="CK371" s="42"/>
      <c r="CL371" s="42"/>
      <c r="CM371" s="42"/>
      <c r="CN371" s="42"/>
      <c r="CO371" s="42"/>
      <c r="CP371" s="42"/>
      <c r="CQ371" s="42"/>
      <c r="CR371" s="42"/>
      <c r="CS371" s="42"/>
      <c r="CT371" s="42"/>
      <c r="CU371" s="42"/>
      <c r="CV371" s="42"/>
      <c r="CW371" s="42"/>
      <c r="CX371" s="42"/>
      <c r="CY371" s="42"/>
      <c r="CZ371" s="42"/>
      <c r="DA371" s="42"/>
      <c r="DB371" s="42"/>
      <c r="DC371" s="42"/>
      <c r="DD371" s="42"/>
      <c r="DE371" s="42"/>
      <c r="DF371" s="42"/>
      <c r="DG371" s="42"/>
      <c r="DH371" s="42"/>
      <c r="DI371" s="42"/>
      <c r="DJ371" s="42"/>
      <c r="DK371" s="42"/>
      <c r="DL371" s="42"/>
      <c r="DM371" s="42"/>
      <c r="DN371" s="42"/>
      <c r="DO371" s="42"/>
      <c r="DP371" s="42"/>
      <c r="DQ371" s="42"/>
      <c r="DR371" s="42"/>
      <c r="DS371" s="42"/>
      <c r="DT371" s="42"/>
      <c r="DU371" s="42"/>
      <c r="DV371" s="42"/>
      <c r="DW371" s="42"/>
      <c r="DX371" s="42"/>
      <c r="DY371" s="42"/>
      <c r="DZ371" s="42"/>
      <c r="EA371" s="42"/>
      <c r="EB371" s="42"/>
      <c r="EC371" s="42"/>
      <c r="ED371" s="42"/>
      <c r="EE371" s="42"/>
      <c r="EF371" s="42"/>
      <c r="EG371" s="42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/>
      <c r="CI372" s="42"/>
      <c r="CJ372" s="42"/>
      <c r="CK372" s="42"/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2"/>
      <c r="DE372" s="42"/>
      <c r="DF372" s="42"/>
      <c r="DG372" s="42"/>
      <c r="DH372" s="42"/>
      <c r="DI372" s="42"/>
      <c r="DJ372" s="42"/>
      <c r="DK372" s="42"/>
      <c r="DL372" s="42"/>
      <c r="DM372" s="42"/>
      <c r="DN372" s="42"/>
      <c r="DO372" s="42"/>
      <c r="DP372" s="42"/>
      <c r="DQ372" s="42"/>
      <c r="DR372" s="42"/>
      <c r="DS372" s="42"/>
      <c r="DT372" s="42"/>
      <c r="DU372" s="42"/>
      <c r="DV372" s="42"/>
      <c r="DW372" s="42"/>
      <c r="DX372" s="42"/>
      <c r="DY372" s="42"/>
      <c r="DZ372" s="42"/>
      <c r="EA372" s="42"/>
      <c r="EB372" s="42"/>
      <c r="EC372" s="42"/>
      <c r="ED372" s="42"/>
      <c r="EE372" s="42"/>
      <c r="EF372" s="42"/>
      <c r="EG372" s="42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/>
      <c r="CI373" s="42"/>
      <c r="CJ373" s="42"/>
      <c r="CK373" s="42"/>
      <c r="CL373" s="42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2"/>
      <c r="DE373" s="42"/>
      <c r="DF373" s="42"/>
      <c r="DG373" s="42"/>
      <c r="DH373" s="42"/>
      <c r="DI373" s="42"/>
      <c r="DJ373" s="42"/>
      <c r="DK373" s="42"/>
      <c r="DL373" s="42"/>
      <c r="DM373" s="42"/>
      <c r="DN373" s="42"/>
      <c r="DO373" s="42"/>
      <c r="DP373" s="42"/>
      <c r="DQ373" s="42"/>
      <c r="DR373" s="42"/>
      <c r="DS373" s="42"/>
      <c r="DT373" s="42"/>
      <c r="DU373" s="42"/>
      <c r="DV373" s="42"/>
      <c r="DW373" s="42"/>
      <c r="DX373" s="42"/>
      <c r="DY373" s="42"/>
      <c r="DZ373" s="42"/>
      <c r="EA373" s="42"/>
      <c r="EB373" s="42"/>
      <c r="EC373" s="42"/>
      <c r="ED373" s="42"/>
      <c r="EE373" s="42"/>
      <c r="EF373" s="42"/>
      <c r="EG373" s="42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/>
      <c r="CI374" s="42"/>
      <c r="CJ374" s="42"/>
      <c r="CK374" s="42"/>
      <c r="CL374" s="42"/>
      <c r="CM374" s="42"/>
      <c r="CN374" s="42"/>
      <c r="CO374" s="42"/>
      <c r="CP374" s="42"/>
      <c r="CQ374" s="42"/>
      <c r="CR374" s="42"/>
      <c r="CS374" s="42"/>
      <c r="CT374" s="42"/>
      <c r="CU374" s="42"/>
      <c r="CV374" s="42"/>
      <c r="CW374" s="42"/>
      <c r="CX374" s="42"/>
      <c r="CY374" s="42"/>
      <c r="CZ374" s="42"/>
      <c r="DA374" s="42"/>
      <c r="DB374" s="42"/>
      <c r="DC374" s="42"/>
      <c r="DD374" s="42"/>
      <c r="DE374" s="42"/>
      <c r="DF374" s="42"/>
      <c r="DG374" s="42"/>
      <c r="DH374" s="42"/>
      <c r="DI374" s="42"/>
      <c r="DJ374" s="42"/>
      <c r="DK374" s="42"/>
      <c r="DL374" s="42"/>
      <c r="DM374" s="42"/>
      <c r="DN374" s="42"/>
      <c r="DO374" s="42"/>
      <c r="DP374" s="42"/>
      <c r="DQ374" s="42"/>
      <c r="DR374" s="42"/>
      <c r="DS374" s="42"/>
      <c r="DT374" s="42"/>
      <c r="DU374" s="42"/>
      <c r="DV374" s="42"/>
      <c r="DW374" s="42"/>
      <c r="DX374" s="42"/>
      <c r="DY374" s="42"/>
      <c r="DZ374" s="42"/>
      <c r="EA374" s="42"/>
      <c r="EB374" s="42"/>
      <c r="EC374" s="42"/>
      <c r="ED374" s="42"/>
      <c r="EE374" s="42"/>
      <c r="EF374" s="42"/>
      <c r="EG374" s="42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/>
      <c r="CI375" s="42"/>
      <c r="CJ375" s="42"/>
      <c r="CK375" s="42"/>
      <c r="CL375" s="42"/>
      <c r="CM375" s="42"/>
      <c r="CN375" s="42"/>
      <c r="CO375" s="42"/>
      <c r="CP375" s="42"/>
      <c r="CQ375" s="42"/>
      <c r="CR375" s="42"/>
      <c r="CS375" s="42"/>
      <c r="CT375" s="42"/>
      <c r="CU375" s="42"/>
      <c r="CV375" s="42"/>
      <c r="CW375" s="42"/>
      <c r="CX375" s="42"/>
      <c r="CY375" s="42"/>
      <c r="CZ375" s="42"/>
      <c r="DA375" s="42"/>
      <c r="DB375" s="42"/>
      <c r="DC375" s="42"/>
      <c r="DD375" s="42"/>
      <c r="DE375" s="42"/>
      <c r="DF375" s="42"/>
      <c r="DG375" s="42"/>
      <c r="DH375" s="42"/>
      <c r="DI375" s="42"/>
      <c r="DJ375" s="42"/>
      <c r="DK375" s="42"/>
      <c r="DL375" s="42"/>
      <c r="DM375" s="42"/>
      <c r="DN375" s="42"/>
      <c r="DO375" s="42"/>
      <c r="DP375" s="42"/>
      <c r="DQ375" s="42"/>
      <c r="DR375" s="42"/>
      <c r="DS375" s="42"/>
      <c r="DT375" s="42"/>
      <c r="DU375" s="42"/>
      <c r="DV375" s="42"/>
      <c r="DW375" s="42"/>
      <c r="DX375" s="42"/>
      <c r="DY375" s="42"/>
      <c r="DZ375" s="42"/>
      <c r="EA375" s="42"/>
      <c r="EB375" s="42"/>
      <c r="EC375" s="42"/>
      <c r="ED375" s="42"/>
      <c r="EE375" s="42"/>
      <c r="EF375" s="42"/>
      <c r="EG375" s="42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/>
      <c r="CI376" s="42"/>
      <c r="CJ376" s="42"/>
      <c r="CK376" s="42"/>
      <c r="CL376" s="42"/>
      <c r="CM376" s="42"/>
      <c r="CN376" s="42"/>
      <c r="CO376" s="42"/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2"/>
      <c r="DE376" s="42"/>
      <c r="DF376" s="42"/>
      <c r="DG376" s="42"/>
      <c r="DH376" s="42"/>
      <c r="DI376" s="42"/>
      <c r="DJ376" s="42"/>
      <c r="DK376" s="42"/>
      <c r="DL376" s="42"/>
      <c r="DM376" s="42"/>
      <c r="DN376" s="42"/>
      <c r="DO376" s="42"/>
      <c r="DP376" s="42"/>
      <c r="DQ376" s="42"/>
      <c r="DR376" s="42"/>
      <c r="DS376" s="42"/>
      <c r="DT376" s="42"/>
      <c r="DU376" s="42"/>
      <c r="DV376" s="42"/>
      <c r="DW376" s="42"/>
      <c r="DX376" s="42"/>
      <c r="DY376" s="42"/>
      <c r="DZ376" s="42"/>
      <c r="EA376" s="42"/>
      <c r="EB376" s="42"/>
      <c r="EC376" s="42"/>
      <c r="ED376" s="42"/>
      <c r="EE376" s="42"/>
      <c r="EF376" s="42"/>
      <c r="EG376" s="42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/>
      <c r="CI377" s="42"/>
      <c r="CJ377" s="42"/>
      <c r="CK377" s="42"/>
      <c r="CL377" s="42"/>
      <c r="CM377" s="42"/>
      <c r="CN377" s="42"/>
      <c r="CO377" s="42"/>
      <c r="CP377" s="42"/>
      <c r="CQ377" s="42"/>
      <c r="CR377" s="42"/>
      <c r="CS377" s="42"/>
      <c r="CT377" s="42"/>
      <c r="CU377" s="42"/>
      <c r="CV377" s="42"/>
      <c r="CW377" s="42"/>
      <c r="CX377" s="42"/>
      <c r="CY377" s="42"/>
      <c r="CZ377" s="42"/>
      <c r="DA377" s="42"/>
      <c r="DB377" s="42"/>
      <c r="DC377" s="42"/>
      <c r="DD377" s="42"/>
      <c r="DE377" s="42"/>
      <c r="DF377" s="42"/>
      <c r="DG377" s="42"/>
      <c r="DH377" s="42"/>
      <c r="DI377" s="42"/>
      <c r="DJ377" s="42"/>
      <c r="DK377" s="42"/>
      <c r="DL377" s="42"/>
      <c r="DM377" s="42"/>
      <c r="DN377" s="42"/>
      <c r="DO377" s="42"/>
      <c r="DP377" s="42"/>
      <c r="DQ377" s="42"/>
      <c r="DR377" s="42"/>
      <c r="DS377" s="42"/>
      <c r="DT377" s="42"/>
      <c r="DU377" s="42"/>
      <c r="DV377" s="42"/>
      <c r="DW377" s="42"/>
      <c r="DX377" s="42"/>
      <c r="DY377" s="42"/>
      <c r="DZ377" s="42"/>
      <c r="EA377" s="42"/>
      <c r="EB377" s="42"/>
      <c r="EC377" s="42"/>
      <c r="ED377" s="42"/>
      <c r="EE377" s="42"/>
      <c r="EF377" s="42"/>
      <c r="EG377" s="42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/>
      <c r="CI378" s="42"/>
      <c r="CJ378" s="42"/>
      <c r="CK378" s="42"/>
      <c r="CL378" s="42"/>
      <c r="CM378" s="42"/>
      <c r="CN378" s="42"/>
      <c r="CO378" s="42"/>
      <c r="CP378" s="42"/>
      <c r="CQ378" s="42"/>
      <c r="CR378" s="42"/>
      <c r="CS378" s="42"/>
      <c r="CT378" s="42"/>
      <c r="CU378" s="42"/>
      <c r="CV378" s="42"/>
      <c r="CW378" s="42"/>
      <c r="CX378" s="42"/>
      <c r="CY378" s="42"/>
      <c r="CZ378" s="42"/>
      <c r="DA378" s="42"/>
      <c r="DB378" s="42"/>
      <c r="DC378" s="42"/>
      <c r="DD378" s="42"/>
      <c r="DE378" s="42"/>
      <c r="DF378" s="42"/>
      <c r="DG378" s="42"/>
      <c r="DH378" s="42"/>
      <c r="DI378" s="42"/>
      <c r="DJ378" s="42"/>
      <c r="DK378" s="42"/>
      <c r="DL378" s="42"/>
      <c r="DM378" s="42"/>
      <c r="DN378" s="42"/>
      <c r="DO378" s="42"/>
      <c r="DP378" s="42"/>
      <c r="DQ378" s="42"/>
      <c r="DR378" s="42"/>
      <c r="DS378" s="42"/>
      <c r="DT378" s="42"/>
      <c r="DU378" s="42"/>
      <c r="DV378" s="42"/>
      <c r="DW378" s="42"/>
      <c r="DX378" s="42"/>
      <c r="DY378" s="42"/>
      <c r="DZ378" s="42"/>
      <c r="EA378" s="42"/>
      <c r="EB378" s="42"/>
      <c r="EC378" s="42"/>
      <c r="ED378" s="42"/>
      <c r="EE378" s="42"/>
      <c r="EF378" s="42"/>
      <c r="EG378" s="42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/>
      <c r="CI379" s="42"/>
      <c r="CJ379" s="42"/>
      <c r="CK379" s="42"/>
      <c r="CL379" s="42"/>
      <c r="CM379" s="42"/>
      <c r="CN379" s="42"/>
      <c r="CO379" s="42"/>
      <c r="CP379" s="42"/>
      <c r="CQ379" s="42"/>
      <c r="CR379" s="42"/>
      <c r="CS379" s="42"/>
      <c r="CT379" s="42"/>
      <c r="CU379" s="42"/>
      <c r="CV379" s="42"/>
      <c r="CW379" s="42"/>
      <c r="CX379" s="42"/>
      <c r="CY379" s="42"/>
      <c r="CZ379" s="42"/>
      <c r="DA379" s="42"/>
      <c r="DB379" s="42"/>
      <c r="DC379" s="42"/>
      <c r="DD379" s="42"/>
      <c r="DE379" s="42"/>
      <c r="DF379" s="42"/>
      <c r="DG379" s="42"/>
      <c r="DH379" s="42"/>
      <c r="DI379" s="42"/>
      <c r="DJ379" s="42"/>
      <c r="DK379" s="42"/>
      <c r="DL379" s="42"/>
      <c r="DM379" s="42"/>
      <c r="DN379" s="42"/>
      <c r="DO379" s="42"/>
      <c r="DP379" s="42"/>
      <c r="DQ379" s="42"/>
      <c r="DR379" s="42"/>
      <c r="DS379" s="42"/>
      <c r="DT379" s="42"/>
      <c r="DU379" s="42"/>
      <c r="DV379" s="42"/>
      <c r="DW379" s="42"/>
      <c r="DX379" s="42"/>
      <c r="DY379" s="42"/>
      <c r="DZ379" s="42"/>
      <c r="EA379" s="42"/>
      <c r="EB379" s="42"/>
      <c r="EC379" s="42"/>
      <c r="ED379" s="42"/>
      <c r="EE379" s="42"/>
      <c r="EF379" s="42"/>
      <c r="EG379" s="42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/>
      <c r="CI380" s="42"/>
      <c r="CJ380" s="42"/>
      <c r="CK380" s="42"/>
      <c r="CL380" s="42"/>
      <c r="CM380" s="42"/>
      <c r="CN380" s="42"/>
      <c r="CO380" s="42"/>
      <c r="CP380" s="42"/>
      <c r="CQ380" s="42"/>
      <c r="CR380" s="42"/>
      <c r="CS380" s="42"/>
      <c r="CT380" s="42"/>
      <c r="CU380" s="42"/>
      <c r="CV380" s="42"/>
      <c r="CW380" s="42"/>
      <c r="CX380" s="42"/>
      <c r="CY380" s="42"/>
      <c r="CZ380" s="42"/>
      <c r="DA380" s="42"/>
      <c r="DB380" s="42"/>
      <c r="DC380" s="42"/>
      <c r="DD380" s="42"/>
      <c r="DE380" s="42"/>
      <c r="DF380" s="42"/>
      <c r="DG380" s="42"/>
      <c r="DH380" s="42"/>
      <c r="DI380" s="42"/>
      <c r="DJ380" s="42"/>
      <c r="DK380" s="42"/>
      <c r="DL380" s="42"/>
      <c r="DM380" s="42"/>
      <c r="DN380" s="42"/>
      <c r="DO380" s="42"/>
      <c r="DP380" s="42"/>
      <c r="DQ380" s="42"/>
      <c r="DR380" s="42"/>
      <c r="DS380" s="42"/>
      <c r="DT380" s="42"/>
      <c r="DU380" s="42"/>
      <c r="DV380" s="42"/>
      <c r="DW380" s="42"/>
      <c r="DX380" s="42"/>
      <c r="DY380" s="42"/>
      <c r="DZ380" s="42"/>
      <c r="EA380" s="42"/>
      <c r="EB380" s="42"/>
      <c r="EC380" s="42"/>
      <c r="ED380" s="42"/>
      <c r="EE380" s="42"/>
      <c r="EF380" s="42"/>
      <c r="EG380" s="42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/>
      <c r="CI381" s="42"/>
      <c r="CJ381" s="42"/>
      <c r="CK381" s="42"/>
      <c r="CL381" s="42"/>
      <c r="CM381" s="42"/>
      <c r="CN381" s="42"/>
      <c r="CO381" s="42"/>
      <c r="CP381" s="42"/>
      <c r="CQ381" s="42"/>
      <c r="CR381" s="42"/>
      <c r="CS381" s="42"/>
      <c r="CT381" s="42"/>
      <c r="CU381" s="42"/>
      <c r="CV381" s="42"/>
      <c r="CW381" s="42"/>
      <c r="CX381" s="42"/>
      <c r="CY381" s="42"/>
      <c r="CZ381" s="42"/>
      <c r="DA381" s="42"/>
      <c r="DB381" s="42"/>
      <c r="DC381" s="42"/>
      <c r="DD381" s="42"/>
      <c r="DE381" s="42"/>
      <c r="DF381" s="42"/>
      <c r="DG381" s="42"/>
      <c r="DH381" s="42"/>
      <c r="DI381" s="42"/>
      <c r="DJ381" s="42"/>
      <c r="DK381" s="42"/>
      <c r="DL381" s="42"/>
      <c r="DM381" s="42"/>
      <c r="DN381" s="42"/>
      <c r="DO381" s="42"/>
      <c r="DP381" s="42"/>
      <c r="DQ381" s="42"/>
      <c r="DR381" s="42"/>
      <c r="DS381" s="42"/>
      <c r="DT381" s="42"/>
      <c r="DU381" s="42"/>
      <c r="DV381" s="42"/>
      <c r="DW381" s="42"/>
      <c r="DX381" s="42"/>
      <c r="DY381" s="42"/>
      <c r="DZ381" s="42"/>
      <c r="EA381" s="42"/>
      <c r="EB381" s="42"/>
      <c r="EC381" s="42"/>
      <c r="ED381" s="42"/>
      <c r="EE381" s="42"/>
      <c r="EF381" s="42"/>
      <c r="EG381" s="42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/>
      <c r="CI382" s="42"/>
      <c r="CJ382" s="42"/>
      <c r="CK382" s="42"/>
      <c r="CL382" s="42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2"/>
      <c r="DE382" s="42"/>
      <c r="DF382" s="42"/>
      <c r="DG382" s="42"/>
      <c r="DH382" s="42"/>
      <c r="DI382" s="42"/>
      <c r="DJ382" s="42"/>
      <c r="DK382" s="42"/>
      <c r="DL382" s="42"/>
      <c r="DM382" s="42"/>
      <c r="DN382" s="42"/>
      <c r="DO382" s="42"/>
      <c r="DP382" s="42"/>
      <c r="DQ382" s="42"/>
      <c r="DR382" s="42"/>
      <c r="DS382" s="42"/>
      <c r="DT382" s="42"/>
      <c r="DU382" s="42"/>
      <c r="DV382" s="42"/>
      <c r="DW382" s="42"/>
      <c r="DX382" s="42"/>
      <c r="DY382" s="42"/>
      <c r="DZ382" s="42"/>
      <c r="EA382" s="42"/>
      <c r="EB382" s="42"/>
      <c r="EC382" s="42"/>
      <c r="ED382" s="42"/>
      <c r="EE382" s="42"/>
      <c r="EF382" s="42"/>
      <c r="EG382" s="42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/>
      <c r="CI383" s="42"/>
      <c r="CJ383" s="42"/>
      <c r="CK383" s="42"/>
      <c r="CL383" s="42"/>
      <c r="CM383" s="42"/>
      <c r="CN383" s="42"/>
      <c r="CO383" s="42"/>
      <c r="CP383" s="42"/>
      <c r="CQ383" s="42"/>
      <c r="CR383" s="42"/>
      <c r="CS383" s="42"/>
      <c r="CT383" s="42"/>
      <c r="CU383" s="42"/>
      <c r="CV383" s="42"/>
      <c r="CW383" s="42"/>
      <c r="CX383" s="42"/>
      <c r="CY383" s="42"/>
      <c r="CZ383" s="42"/>
      <c r="DA383" s="42"/>
      <c r="DB383" s="42"/>
      <c r="DC383" s="42"/>
      <c r="DD383" s="42"/>
      <c r="DE383" s="42"/>
      <c r="DF383" s="42"/>
      <c r="DG383" s="42"/>
      <c r="DH383" s="42"/>
      <c r="DI383" s="42"/>
      <c r="DJ383" s="42"/>
      <c r="DK383" s="42"/>
      <c r="DL383" s="42"/>
      <c r="DM383" s="42"/>
      <c r="DN383" s="42"/>
      <c r="DO383" s="42"/>
      <c r="DP383" s="42"/>
      <c r="DQ383" s="42"/>
      <c r="DR383" s="42"/>
      <c r="DS383" s="42"/>
      <c r="DT383" s="42"/>
      <c r="DU383" s="42"/>
      <c r="DV383" s="42"/>
      <c r="DW383" s="42"/>
      <c r="DX383" s="42"/>
      <c r="DY383" s="42"/>
      <c r="DZ383" s="42"/>
      <c r="EA383" s="42"/>
      <c r="EB383" s="42"/>
      <c r="EC383" s="42"/>
      <c r="ED383" s="42"/>
      <c r="EE383" s="42"/>
      <c r="EF383" s="42"/>
      <c r="EG383" s="42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/>
      <c r="CI384" s="42"/>
      <c r="CJ384" s="42"/>
      <c r="CK384" s="42"/>
      <c r="CL384" s="42"/>
      <c r="CM384" s="42"/>
      <c r="CN384" s="42"/>
      <c r="CO384" s="42"/>
      <c r="CP384" s="42"/>
      <c r="CQ384" s="42"/>
      <c r="CR384" s="42"/>
      <c r="CS384" s="42"/>
      <c r="CT384" s="42"/>
      <c r="CU384" s="42"/>
      <c r="CV384" s="42"/>
      <c r="CW384" s="42"/>
      <c r="CX384" s="42"/>
      <c r="CY384" s="42"/>
      <c r="CZ384" s="42"/>
      <c r="DA384" s="42"/>
      <c r="DB384" s="42"/>
      <c r="DC384" s="42"/>
      <c r="DD384" s="42"/>
      <c r="DE384" s="42"/>
      <c r="DF384" s="42"/>
      <c r="DG384" s="42"/>
      <c r="DH384" s="42"/>
      <c r="DI384" s="42"/>
      <c r="DJ384" s="42"/>
      <c r="DK384" s="42"/>
      <c r="DL384" s="42"/>
      <c r="DM384" s="42"/>
      <c r="DN384" s="42"/>
      <c r="DO384" s="42"/>
      <c r="DP384" s="42"/>
      <c r="DQ384" s="42"/>
      <c r="DR384" s="42"/>
      <c r="DS384" s="42"/>
      <c r="DT384" s="42"/>
      <c r="DU384" s="42"/>
      <c r="DV384" s="42"/>
      <c r="DW384" s="42"/>
      <c r="DX384" s="42"/>
      <c r="DY384" s="42"/>
      <c r="DZ384" s="42"/>
      <c r="EA384" s="42"/>
      <c r="EB384" s="42"/>
      <c r="EC384" s="42"/>
      <c r="ED384" s="42"/>
      <c r="EE384" s="42"/>
      <c r="EF384" s="42"/>
      <c r="EG384" s="42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/>
      <c r="CI385" s="42"/>
      <c r="CJ385" s="42"/>
      <c r="CK385" s="42"/>
      <c r="CL385" s="42"/>
      <c r="CM385" s="42"/>
      <c r="CN385" s="42"/>
      <c r="CO385" s="42"/>
      <c r="CP385" s="42"/>
      <c r="CQ385" s="42"/>
      <c r="CR385" s="42"/>
      <c r="CS385" s="42"/>
      <c r="CT385" s="42"/>
      <c r="CU385" s="42"/>
      <c r="CV385" s="42"/>
      <c r="CW385" s="42"/>
      <c r="CX385" s="42"/>
      <c r="CY385" s="42"/>
      <c r="CZ385" s="42"/>
      <c r="DA385" s="42"/>
      <c r="DB385" s="42"/>
      <c r="DC385" s="42"/>
      <c r="DD385" s="42"/>
      <c r="DE385" s="42"/>
      <c r="DF385" s="42"/>
      <c r="DG385" s="42"/>
      <c r="DH385" s="42"/>
      <c r="DI385" s="42"/>
      <c r="DJ385" s="42"/>
      <c r="DK385" s="42"/>
      <c r="DL385" s="42"/>
      <c r="DM385" s="42"/>
      <c r="DN385" s="42"/>
      <c r="DO385" s="42"/>
      <c r="DP385" s="42"/>
      <c r="DQ385" s="42"/>
      <c r="DR385" s="42"/>
      <c r="DS385" s="42"/>
      <c r="DT385" s="42"/>
      <c r="DU385" s="42"/>
      <c r="DV385" s="42"/>
      <c r="DW385" s="42"/>
      <c r="DX385" s="42"/>
      <c r="DY385" s="42"/>
      <c r="DZ385" s="42"/>
      <c r="EA385" s="42"/>
      <c r="EB385" s="42"/>
      <c r="EC385" s="42"/>
      <c r="ED385" s="42"/>
      <c r="EE385" s="42"/>
      <c r="EF385" s="42"/>
      <c r="EG385" s="42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/>
      <c r="CI386" s="42"/>
      <c r="CJ386" s="42"/>
      <c r="CK386" s="42"/>
      <c r="CL386" s="42"/>
      <c r="CM386" s="42"/>
      <c r="CN386" s="42"/>
      <c r="CO386" s="42"/>
      <c r="CP386" s="42"/>
      <c r="CQ386" s="42"/>
      <c r="CR386" s="42"/>
      <c r="CS386" s="42"/>
      <c r="CT386" s="42"/>
      <c r="CU386" s="42"/>
      <c r="CV386" s="42"/>
      <c r="CW386" s="42"/>
      <c r="CX386" s="42"/>
      <c r="CY386" s="42"/>
      <c r="CZ386" s="42"/>
      <c r="DA386" s="42"/>
      <c r="DB386" s="42"/>
      <c r="DC386" s="42"/>
      <c r="DD386" s="42"/>
      <c r="DE386" s="42"/>
      <c r="DF386" s="42"/>
      <c r="DG386" s="42"/>
      <c r="DH386" s="42"/>
      <c r="DI386" s="42"/>
      <c r="DJ386" s="42"/>
      <c r="DK386" s="42"/>
      <c r="DL386" s="42"/>
      <c r="DM386" s="42"/>
      <c r="DN386" s="42"/>
      <c r="DO386" s="42"/>
      <c r="DP386" s="42"/>
      <c r="DQ386" s="42"/>
      <c r="DR386" s="42"/>
      <c r="DS386" s="42"/>
      <c r="DT386" s="42"/>
      <c r="DU386" s="42"/>
      <c r="DV386" s="42"/>
      <c r="DW386" s="42"/>
      <c r="DX386" s="42"/>
      <c r="DY386" s="42"/>
      <c r="DZ386" s="42"/>
      <c r="EA386" s="42"/>
      <c r="EB386" s="42"/>
      <c r="EC386" s="42"/>
      <c r="ED386" s="42"/>
      <c r="EE386" s="42"/>
      <c r="EF386" s="42"/>
      <c r="EG386" s="42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/>
      <c r="CI387" s="42"/>
      <c r="CJ387" s="42"/>
      <c r="CK387" s="42"/>
      <c r="CL387" s="42"/>
      <c r="CM387" s="42"/>
      <c r="CN387" s="42"/>
      <c r="CO387" s="42"/>
      <c r="CP387" s="42"/>
      <c r="CQ387" s="42"/>
      <c r="CR387" s="42"/>
      <c r="CS387" s="42"/>
      <c r="CT387" s="42"/>
      <c r="CU387" s="42"/>
      <c r="CV387" s="42"/>
      <c r="CW387" s="42"/>
      <c r="CX387" s="42"/>
      <c r="CY387" s="42"/>
      <c r="CZ387" s="42"/>
      <c r="DA387" s="42"/>
      <c r="DB387" s="42"/>
      <c r="DC387" s="42"/>
      <c r="DD387" s="42"/>
      <c r="DE387" s="42"/>
      <c r="DF387" s="42"/>
      <c r="DG387" s="42"/>
      <c r="DH387" s="42"/>
      <c r="DI387" s="42"/>
      <c r="DJ387" s="42"/>
      <c r="DK387" s="42"/>
      <c r="DL387" s="42"/>
      <c r="DM387" s="42"/>
      <c r="DN387" s="42"/>
      <c r="DO387" s="42"/>
      <c r="DP387" s="42"/>
      <c r="DQ387" s="42"/>
      <c r="DR387" s="42"/>
      <c r="DS387" s="42"/>
      <c r="DT387" s="42"/>
      <c r="DU387" s="42"/>
      <c r="DV387" s="42"/>
      <c r="DW387" s="42"/>
      <c r="DX387" s="42"/>
      <c r="DY387" s="42"/>
      <c r="DZ387" s="42"/>
      <c r="EA387" s="42"/>
      <c r="EB387" s="42"/>
      <c r="EC387" s="42"/>
      <c r="ED387" s="42"/>
      <c r="EE387" s="42"/>
      <c r="EF387" s="42"/>
      <c r="EG387" s="42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/>
      <c r="CI388" s="42"/>
      <c r="CJ388" s="42"/>
      <c r="CK388" s="42"/>
      <c r="CL388" s="42"/>
      <c r="CM388" s="42"/>
      <c r="CN388" s="42"/>
      <c r="CO388" s="42"/>
      <c r="CP388" s="42"/>
      <c r="CQ388" s="42"/>
      <c r="CR388" s="42"/>
      <c r="CS388" s="42"/>
      <c r="CT388" s="42"/>
      <c r="CU388" s="42"/>
      <c r="CV388" s="42"/>
      <c r="CW388" s="42"/>
      <c r="CX388" s="42"/>
      <c r="CY388" s="42"/>
      <c r="CZ388" s="42"/>
      <c r="DA388" s="42"/>
      <c r="DB388" s="42"/>
      <c r="DC388" s="42"/>
      <c r="DD388" s="42"/>
      <c r="DE388" s="42"/>
      <c r="DF388" s="42"/>
      <c r="DG388" s="42"/>
      <c r="DH388" s="42"/>
      <c r="DI388" s="42"/>
      <c r="DJ388" s="42"/>
      <c r="DK388" s="42"/>
      <c r="DL388" s="42"/>
      <c r="DM388" s="42"/>
      <c r="DN388" s="42"/>
      <c r="DO388" s="42"/>
      <c r="DP388" s="42"/>
      <c r="DQ388" s="42"/>
      <c r="DR388" s="42"/>
      <c r="DS388" s="42"/>
      <c r="DT388" s="42"/>
      <c r="DU388" s="42"/>
      <c r="DV388" s="42"/>
      <c r="DW388" s="42"/>
      <c r="DX388" s="42"/>
      <c r="DY388" s="42"/>
      <c r="DZ388" s="42"/>
      <c r="EA388" s="42"/>
      <c r="EB388" s="42"/>
      <c r="EC388" s="42"/>
      <c r="ED388" s="42"/>
      <c r="EE388" s="42"/>
      <c r="EF388" s="42"/>
      <c r="EG388" s="42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/>
      <c r="CI389" s="42"/>
      <c r="CJ389" s="42"/>
      <c r="CK389" s="42"/>
      <c r="CL389" s="42"/>
      <c r="CM389" s="42"/>
      <c r="CN389" s="42"/>
      <c r="CO389" s="42"/>
      <c r="CP389" s="42"/>
      <c r="CQ389" s="42"/>
      <c r="CR389" s="42"/>
      <c r="CS389" s="42"/>
      <c r="CT389" s="42"/>
      <c r="CU389" s="42"/>
      <c r="CV389" s="42"/>
      <c r="CW389" s="42"/>
      <c r="CX389" s="42"/>
      <c r="CY389" s="42"/>
      <c r="CZ389" s="42"/>
      <c r="DA389" s="42"/>
      <c r="DB389" s="42"/>
      <c r="DC389" s="42"/>
      <c r="DD389" s="42"/>
      <c r="DE389" s="42"/>
      <c r="DF389" s="42"/>
      <c r="DG389" s="42"/>
      <c r="DH389" s="42"/>
      <c r="DI389" s="42"/>
      <c r="DJ389" s="42"/>
      <c r="DK389" s="42"/>
      <c r="DL389" s="42"/>
      <c r="DM389" s="42"/>
      <c r="DN389" s="42"/>
      <c r="DO389" s="42"/>
      <c r="DP389" s="42"/>
      <c r="DQ389" s="42"/>
      <c r="DR389" s="42"/>
      <c r="DS389" s="42"/>
      <c r="DT389" s="42"/>
      <c r="DU389" s="42"/>
      <c r="DV389" s="42"/>
      <c r="DW389" s="42"/>
      <c r="DX389" s="42"/>
      <c r="DY389" s="42"/>
      <c r="DZ389" s="42"/>
      <c r="EA389" s="42"/>
      <c r="EB389" s="42"/>
      <c r="EC389" s="42"/>
      <c r="ED389" s="42"/>
      <c r="EE389" s="42"/>
      <c r="EF389" s="42"/>
      <c r="EG389" s="42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/>
      <c r="CI390" s="42"/>
      <c r="CJ390" s="42"/>
      <c r="CK390" s="42"/>
      <c r="CL390" s="42"/>
      <c r="CM390" s="42"/>
      <c r="CN390" s="42"/>
      <c r="CO390" s="42"/>
      <c r="CP390" s="42"/>
      <c r="CQ390" s="42"/>
      <c r="CR390" s="42"/>
      <c r="CS390" s="42"/>
      <c r="CT390" s="42"/>
      <c r="CU390" s="42"/>
      <c r="CV390" s="42"/>
      <c r="CW390" s="42"/>
      <c r="CX390" s="42"/>
      <c r="CY390" s="42"/>
      <c r="CZ390" s="42"/>
      <c r="DA390" s="42"/>
      <c r="DB390" s="42"/>
      <c r="DC390" s="42"/>
      <c r="DD390" s="42"/>
      <c r="DE390" s="42"/>
      <c r="DF390" s="42"/>
      <c r="DG390" s="42"/>
      <c r="DH390" s="42"/>
      <c r="DI390" s="42"/>
      <c r="DJ390" s="42"/>
      <c r="DK390" s="42"/>
      <c r="DL390" s="42"/>
      <c r="DM390" s="42"/>
      <c r="DN390" s="42"/>
      <c r="DO390" s="42"/>
      <c r="DP390" s="42"/>
      <c r="DQ390" s="42"/>
      <c r="DR390" s="42"/>
      <c r="DS390" s="42"/>
      <c r="DT390" s="42"/>
      <c r="DU390" s="42"/>
      <c r="DV390" s="42"/>
      <c r="DW390" s="42"/>
      <c r="DX390" s="42"/>
      <c r="DY390" s="42"/>
      <c r="DZ390" s="42"/>
      <c r="EA390" s="42"/>
      <c r="EB390" s="42"/>
      <c r="EC390" s="42"/>
      <c r="ED390" s="42"/>
      <c r="EE390" s="42"/>
      <c r="EF390" s="42"/>
      <c r="EG390" s="42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/>
      <c r="CI391" s="42"/>
      <c r="CJ391" s="42"/>
      <c r="CK391" s="42"/>
      <c r="CL391" s="42"/>
      <c r="CM391" s="42"/>
      <c r="CN391" s="42"/>
      <c r="CO391" s="42"/>
      <c r="CP391" s="42"/>
      <c r="CQ391" s="42"/>
      <c r="CR391" s="42"/>
      <c r="CS391" s="42"/>
      <c r="CT391" s="42"/>
      <c r="CU391" s="42"/>
      <c r="CV391" s="42"/>
      <c r="CW391" s="42"/>
      <c r="CX391" s="42"/>
      <c r="CY391" s="42"/>
      <c r="CZ391" s="42"/>
      <c r="DA391" s="42"/>
      <c r="DB391" s="42"/>
      <c r="DC391" s="42"/>
      <c r="DD391" s="42"/>
      <c r="DE391" s="42"/>
      <c r="DF391" s="42"/>
      <c r="DG391" s="42"/>
      <c r="DH391" s="42"/>
      <c r="DI391" s="42"/>
      <c r="DJ391" s="42"/>
      <c r="DK391" s="42"/>
      <c r="DL391" s="42"/>
      <c r="DM391" s="42"/>
      <c r="DN391" s="42"/>
      <c r="DO391" s="42"/>
      <c r="DP391" s="42"/>
      <c r="DQ391" s="42"/>
      <c r="DR391" s="42"/>
      <c r="DS391" s="42"/>
      <c r="DT391" s="42"/>
      <c r="DU391" s="42"/>
      <c r="DV391" s="42"/>
      <c r="DW391" s="42"/>
      <c r="DX391" s="42"/>
      <c r="DY391" s="42"/>
      <c r="DZ391" s="42"/>
      <c r="EA391" s="42"/>
      <c r="EB391" s="42"/>
      <c r="EC391" s="42"/>
      <c r="ED391" s="42"/>
      <c r="EE391" s="42"/>
      <c r="EF391" s="42"/>
      <c r="EG391" s="42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/>
      <c r="CI392" s="42"/>
      <c r="CJ392" s="42"/>
      <c r="CK392" s="42"/>
      <c r="CL392" s="42"/>
      <c r="CM392" s="42"/>
      <c r="CN392" s="42"/>
      <c r="CO392" s="42"/>
      <c r="CP392" s="42"/>
      <c r="CQ392" s="42"/>
      <c r="CR392" s="42"/>
      <c r="CS392" s="42"/>
      <c r="CT392" s="42"/>
      <c r="CU392" s="42"/>
      <c r="CV392" s="42"/>
      <c r="CW392" s="42"/>
      <c r="CX392" s="42"/>
      <c r="CY392" s="42"/>
      <c r="CZ392" s="42"/>
      <c r="DA392" s="42"/>
      <c r="DB392" s="42"/>
      <c r="DC392" s="42"/>
      <c r="DD392" s="42"/>
      <c r="DE392" s="42"/>
      <c r="DF392" s="42"/>
      <c r="DG392" s="42"/>
      <c r="DH392" s="42"/>
      <c r="DI392" s="42"/>
      <c r="DJ392" s="42"/>
      <c r="DK392" s="42"/>
      <c r="DL392" s="42"/>
      <c r="DM392" s="42"/>
      <c r="DN392" s="42"/>
      <c r="DO392" s="42"/>
      <c r="DP392" s="42"/>
      <c r="DQ392" s="42"/>
      <c r="DR392" s="42"/>
      <c r="DS392" s="42"/>
      <c r="DT392" s="42"/>
      <c r="DU392" s="42"/>
      <c r="DV392" s="42"/>
      <c r="DW392" s="42"/>
      <c r="DX392" s="42"/>
      <c r="DY392" s="42"/>
      <c r="DZ392" s="42"/>
      <c r="EA392" s="42"/>
      <c r="EB392" s="42"/>
      <c r="EC392" s="42"/>
      <c r="ED392" s="42"/>
      <c r="EE392" s="42"/>
      <c r="EF392" s="42"/>
      <c r="EG392" s="42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/>
      <c r="CI393" s="42"/>
      <c r="CJ393" s="42"/>
      <c r="CK393" s="42"/>
      <c r="CL393" s="42"/>
      <c r="CM393" s="42"/>
      <c r="CN393" s="42"/>
      <c r="CO393" s="42"/>
      <c r="CP393" s="42"/>
      <c r="CQ393" s="42"/>
      <c r="CR393" s="42"/>
      <c r="CS393" s="42"/>
      <c r="CT393" s="42"/>
      <c r="CU393" s="42"/>
      <c r="CV393" s="42"/>
      <c r="CW393" s="42"/>
      <c r="CX393" s="42"/>
      <c r="CY393" s="42"/>
      <c r="CZ393" s="42"/>
      <c r="DA393" s="42"/>
      <c r="DB393" s="42"/>
      <c r="DC393" s="42"/>
      <c r="DD393" s="42"/>
      <c r="DE393" s="42"/>
      <c r="DF393" s="42"/>
      <c r="DG393" s="42"/>
      <c r="DH393" s="42"/>
      <c r="DI393" s="42"/>
      <c r="DJ393" s="42"/>
      <c r="DK393" s="42"/>
      <c r="DL393" s="42"/>
      <c r="DM393" s="42"/>
      <c r="DN393" s="42"/>
      <c r="DO393" s="42"/>
      <c r="DP393" s="42"/>
      <c r="DQ393" s="42"/>
      <c r="DR393" s="42"/>
      <c r="DS393" s="42"/>
      <c r="DT393" s="42"/>
      <c r="DU393" s="42"/>
      <c r="DV393" s="42"/>
      <c r="DW393" s="42"/>
      <c r="DX393" s="42"/>
      <c r="DY393" s="42"/>
      <c r="DZ393" s="42"/>
      <c r="EA393" s="42"/>
      <c r="EB393" s="42"/>
      <c r="EC393" s="42"/>
      <c r="ED393" s="42"/>
      <c r="EE393" s="42"/>
      <c r="EF393" s="42"/>
      <c r="EG393" s="42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/>
      <c r="CI394" s="42"/>
      <c r="CJ394" s="42"/>
      <c r="CK394" s="42"/>
      <c r="CL394" s="42"/>
      <c r="CM394" s="42"/>
      <c r="CN394" s="42"/>
      <c r="CO394" s="42"/>
      <c r="CP394" s="42"/>
      <c r="CQ394" s="42"/>
      <c r="CR394" s="42"/>
      <c r="CS394" s="42"/>
      <c r="CT394" s="42"/>
      <c r="CU394" s="42"/>
      <c r="CV394" s="42"/>
      <c r="CW394" s="42"/>
      <c r="CX394" s="42"/>
      <c r="CY394" s="42"/>
      <c r="CZ394" s="42"/>
      <c r="DA394" s="42"/>
      <c r="DB394" s="42"/>
      <c r="DC394" s="42"/>
      <c r="DD394" s="42"/>
      <c r="DE394" s="42"/>
      <c r="DF394" s="42"/>
      <c r="DG394" s="42"/>
      <c r="DH394" s="42"/>
      <c r="DI394" s="42"/>
      <c r="DJ394" s="42"/>
      <c r="DK394" s="42"/>
      <c r="DL394" s="42"/>
      <c r="DM394" s="42"/>
      <c r="DN394" s="42"/>
      <c r="DO394" s="42"/>
      <c r="DP394" s="42"/>
      <c r="DQ394" s="42"/>
      <c r="DR394" s="42"/>
      <c r="DS394" s="42"/>
      <c r="DT394" s="42"/>
      <c r="DU394" s="42"/>
      <c r="DV394" s="42"/>
      <c r="DW394" s="42"/>
      <c r="DX394" s="42"/>
      <c r="DY394" s="42"/>
      <c r="DZ394" s="42"/>
      <c r="EA394" s="42"/>
      <c r="EB394" s="42"/>
      <c r="EC394" s="42"/>
      <c r="ED394" s="42"/>
      <c r="EE394" s="42"/>
      <c r="EF394" s="42"/>
      <c r="EG394" s="42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/>
      <c r="CI395" s="42"/>
      <c r="CJ395" s="42"/>
      <c r="CK395" s="42"/>
      <c r="CL395" s="42"/>
      <c r="CM395" s="42"/>
      <c r="CN395" s="42"/>
      <c r="CO395" s="42"/>
      <c r="CP395" s="42"/>
      <c r="CQ395" s="42"/>
      <c r="CR395" s="42"/>
      <c r="CS395" s="42"/>
      <c r="CT395" s="42"/>
      <c r="CU395" s="42"/>
      <c r="CV395" s="42"/>
      <c r="CW395" s="42"/>
      <c r="CX395" s="42"/>
      <c r="CY395" s="42"/>
      <c r="CZ395" s="42"/>
      <c r="DA395" s="42"/>
      <c r="DB395" s="42"/>
      <c r="DC395" s="42"/>
      <c r="DD395" s="42"/>
      <c r="DE395" s="42"/>
      <c r="DF395" s="42"/>
      <c r="DG395" s="42"/>
      <c r="DH395" s="42"/>
      <c r="DI395" s="42"/>
      <c r="DJ395" s="42"/>
      <c r="DK395" s="42"/>
      <c r="DL395" s="42"/>
      <c r="DM395" s="42"/>
      <c r="DN395" s="42"/>
      <c r="DO395" s="42"/>
      <c r="DP395" s="42"/>
      <c r="DQ395" s="42"/>
      <c r="DR395" s="42"/>
      <c r="DS395" s="42"/>
      <c r="DT395" s="42"/>
      <c r="DU395" s="42"/>
      <c r="DV395" s="42"/>
      <c r="DW395" s="42"/>
      <c r="DX395" s="42"/>
      <c r="DY395" s="42"/>
      <c r="DZ395" s="42"/>
      <c r="EA395" s="42"/>
      <c r="EB395" s="42"/>
      <c r="EC395" s="42"/>
      <c r="ED395" s="42"/>
      <c r="EE395" s="42"/>
      <c r="EF395" s="42"/>
      <c r="EG395" s="42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/>
      <c r="CI396" s="42"/>
      <c r="CJ396" s="42"/>
      <c r="CK396" s="42"/>
      <c r="CL396" s="42"/>
      <c r="CM396" s="42"/>
      <c r="CN396" s="42"/>
      <c r="CO396" s="42"/>
      <c r="CP396" s="42"/>
      <c r="CQ396" s="42"/>
      <c r="CR396" s="42"/>
      <c r="CS396" s="42"/>
      <c r="CT396" s="42"/>
      <c r="CU396" s="42"/>
      <c r="CV396" s="42"/>
      <c r="CW396" s="42"/>
      <c r="CX396" s="42"/>
      <c r="CY396" s="42"/>
      <c r="CZ396" s="42"/>
      <c r="DA396" s="42"/>
      <c r="DB396" s="42"/>
      <c r="DC396" s="42"/>
      <c r="DD396" s="42"/>
      <c r="DE396" s="42"/>
      <c r="DF396" s="42"/>
      <c r="DG396" s="42"/>
      <c r="DH396" s="42"/>
      <c r="DI396" s="42"/>
      <c r="DJ396" s="42"/>
      <c r="DK396" s="42"/>
      <c r="DL396" s="42"/>
      <c r="DM396" s="42"/>
      <c r="DN396" s="42"/>
      <c r="DO396" s="42"/>
      <c r="DP396" s="42"/>
      <c r="DQ396" s="42"/>
      <c r="DR396" s="42"/>
      <c r="DS396" s="42"/>
      <c r="DT396" s="42"/>
      <c r="DU396" s="42"/>
      <c r="DV396" s="42"/>
      <c r="DW396" s="42"/>
      <c r="DX396" s="42"/>
      <c r="DY396" s="42"/>
      <c r="DZ396" s="42"/>
      <c r="EA396" s="42"/>
      <c r="EB396" s="42"/>
      <c r="EC396" s="42"/>
      <c r="ED396" s="42"/>
      <c r="EE396" s="42"/>
      <c r="EF396" s="42"/>
      <c r="EG396" s="42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/>
      <c r="CI397" s="42"/>
      <c r="CJ397" s="42"/>
      <c r="CK397" s="42"/>
      <c r="CL397" s="42"/>
      <c r="CM397" s="42"/>
      <c r="CN397" s="42"/>
      <c r="CO397" s="42"/>
      <c r="CP397" s="42"/>
      <c r="CQ397" s="42"/>
      <c r="CR397" s="42"/>
      <c r="CS397" s="42"/>
      <c r="CT397" s="42"/>
      <c r="CU397" s="42"/>
      <c r="CV397" s="42"/>
      <c r="CW397" s="42"/>
      <c r="CX397" s="42"/>
      <c r="CY397" s="42"/>
      <c r="CZ397" s="42"/>
      <c r="DA397" s="42"/>
      <c r="DB397" s="42"/>
      <c r="DC397" s="42"/>
      <c r="DD397" s="42"/>
      <c r="DE397" s="42"/>
      <c r="DF397" s="42"/>
      <c r="DG397" s="42"/>
      <c r="DH397" s="42"/>
      <c r="DI397" s="42"/>
      <c r="DJ397" s="42"/>
      <c r="DK397" s="42"/>
      <c r="DL397" s="42"/>
      <c r="DM397" s="42"/>
      <c r="DN397" s="42"/>
      <c r="DO397" s="42"/>
      <c r="DP397" s="42"/>
      <c r="DQ397" s="42"/>
      <c r="DR397" s="42"/>
      <c r="DS397" s="42"/>
      <c r="DT397" s="42"/>
      <c r="DU397" s="42"/>
      <c r="DV397" s="42"/>
      <c r="DW397" s="42"/>
      <c r="DX397" s="42"/>
      <c r="DY397" s="42"/>
      <c r="DZ397" s="42"/>
      <c r="EA397" s="42"/>
      <c r="EB397" s="42"/>
      <c r="EC397" s="42"/>
      <c r="ED397" s="42"/>
      <c r="EE397" s="42"/>
      <c r="EF397" s="42"/>
      <c r="EG397" s="42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/>
      <c r="CI398" s="42"/>
      <c r="CJ398" s="42"/>
      <c r="CK398" s="42"/>
      <c r="CL398" s="42"/>
      <c r="CM398" s="42"/>
      <c r="CN398" s="42"/>
      <c r="CO398" s="42"/>
      <c r="CP398" s="42"/>
      <c r="CQ398" s="42"/>
      <c r="CR398" s="42"/>
      <c r="CS398" s="42"/>
      <c r="CT398" s="42"/>
      <c r="CU398" s="42"/>
      <c r="CV398" s="42"/>
      <c r="CW398" s="42"/>
      <c r="CX398" s="42"/>
      <c r="CY398" s="42"/>
      <c r="CZ398" s="42"/>
      <c r="DA398" s="42"/>
      <c r="DB398" s="42"/>
      <c r="DC398" s="42"/>
      <c r="DD398" s="42"/>
      <c r="DE398" s="42"/>
      <c r="DF398" s="42"/>
      <c r="DG398" s="42"/>
      <c r="DH398" s="42"/>
      <c r="DI398" s="42"/>
      <c r="DJ398" s="42"/>
      <c r="DK398" s="42"/>
      <c r="DL398" s="42"/>
      <c r="DM398" s="42"/>
      <c r="DN398" s="42"/>
      <c r="DO398" s="42"/>
      <c r="DP398" s="42"/>
      <c r="DQ398" s="42"/>
      <c r="DR398" s="42"/>
      <c r="DS398" s="42"/>
      <c r="DT398" s="42"/>
      <c r="DU398" s="42"/>
      <c r="DV398" s="42"/>
      <c r="DW398" s="42"/>
      <c r="DX398" s="42"/>
      <c r="DY398" s="42"/>
      <c r="DZ398" s="42"/>
      <c r="EA398" s="42"/>
      <c r="EB398" s="42"/>
      <c r="EC398" s="42"/>
      <c r="ED398" s="42"/>
      <c r="EE398" s="42"/>
      <c r="EF398" s="42"/>
      <c r="EG398" s="42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/>
      <c r="CI399" s="42"/>
      <c r="CJ399" s="42"/>
      <c r="CK399" s="42"/>
      <c r="CL399" s="42"/>
      <c r="CM399" s="42"/>
      <c r="CN399" s="42"/>
      <c r="CO399" s="42"/>
      <c r="CP399" s="42"/>
      <c r="CQ399" s="42"/>
      <c r="CR399" s="42"/>
      <c r="CS399" s="42"/>
      <c r="CT399" s="42"/>
      <c r="CU399" s="42"/>
      <c r="CV399" s="42"/>
      <c r="CW399" s="42"/>
      <c r="CX399" s="42"/>
      <c r="CY399" s="42"/>
      <c r="CZ399" s="42"/>
      <c r="DA399" s="42"/>
      <c r="DB399" s="42"/>
      <c r="DC399" s="42"/>
      <c r="DD399" s="42"/>
      <c r="DE399" s="42"/>
      <c r="DF399" s="42"/>
      <c r="DG399" s="42"/>
      <c r="DH399" s="42"/>
      <c r="DI399" s="42"/>
      <c r="DJ399" s="42"/>
      <c r="DK399" s="42"/>
      <c r="DL399" s="42"/>
      <c r="DM399" s="42"/>
      <c r="DN399" s="42"/>
      <c r="DO399" s="42"/>
      <c r="DP399" s="42"/>
      <c r="DQ399" s="42"/>
      <c r="DR399" s="42"/>
      <c r="DS399" s="42"/>
      <c r="DT399" s="42"/>
      <c r="DU399" s="42"/>
      <c r="DV399" s="42"/>
      <c r="DW399" s="42"/>
      <c r="DX399" s="42"/>
      <c r="DY399" s="42"/>
      <c r="DZ399" s="42"/>
      <c r="EA399" s="42"/>
      <c r="EB399" s="42"/>
      <c r="EC399" s="42"/>
      <c r="ED399" s="42"/>
      <c r="EE399" s="42"/>
      <c r="EF399" s="42"/>
      <c r="EG399" s="42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/>
      <c r="CI400" s="42"/>
      <c r="CJ400" s="42"/>
      <c r="CK400" s="42"/>
      <c r="CL400" s="42"/>
      <c r="CM400" s="42"/>
      <c r="CN400" s="42"/>
      <c r="CO400" s="42"/>
      <c r="CP400" s="42"/>
      <c r="CQ400" s="42"/>
      <c r="CR400" s="42"/>
      <c r="CS400" s="42"/>
      <c r="CT400" s="42"/>
      <c r="CU400" s="42"/>
      <c r="CV400" s="42"/>
      <c r="CW400" s="42"/>
      <c r="CX400" s="42"/>
      <c r="CY400" s="42"/>
      <c r="CZ400" s="42"/>
      <c r="DA400" s="42"/>
      <c r="DB400" s="42"/>
      <c r="DC400" s="42"/>
      <c r="DD400" s="42"/>
      <c r="DE400" s="42"/>
      <c r="DF400" s="42"/>
      <c r="DG400" s="42"/>
      <c r="DH400" s="42"/>
      <c r="DI400" s="42"/>
      <c r="DJ400" s="42"/>
      <c r="DK400" s="42"/>
      <c r="DL400" s="42"/>
      <c r="DM400" s="42"/>
      <c r="DN400" s="42"/>
      <c r="DO400" s="42"/>
      <c r="DP400" s="42"/>
      <c r="DQ400" s="42"/>
      <c r="DR400" s="42"/>
      <c r="DS400" s="42"/>
      <c r="DT400" s="42"/>
      <c r="DU400" s="42"/>
      <c r="DV400" s="42"/>
      <c r="DW400" s="42"/>
      <c r="DX400" s="42"/>
      <c r="DY400" s="42"/>
      <c r="DZ400" s="42"/>
      <c r="EA400" s="42"/>
      <c r="EB400" s="42"/>
      <c r="EC400" s="42"/>
      <c r="ED400" s="42"/>
      <c r="EE400" s="42"/>
      <c r="EF400" s="42"/>
      <c r="EG400" s="42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/>
      <c r="CI401" s="42"/>
      <c r="CJ401" s="42"/>
      <c r="CK401" s="42"/>
      <c r="CL401" s="42"/>
      <c r="CM401" s="42"/>
      <c r="CN401" s="42"/>
      <c r="CO401" s="42"/>
      <c r="CP401" s="42"/>
      <c r="CQ401" s="42"/>
      <c r="CR401" s="42"/>
      <c r="CS401" s="42"/>
      <c r="CT401" s="42"/>
      <c r="CU401" s="42"/>
      <c r="CV401" s="42"/>
      <c r="CW401" s="42"/>
      <c r="CX401" s="42"/>
      <c r="CY401" s="42"/>
      <c r="CZ401" s="42"/>
      <c r="DA401" s="42"/>
      <c r="DB401" s="42"/>
      <c r="DC401" s="42"/>
      <c r="DD401" s="42"/>
      <c r="DE401" s="42"/>
      <c r="DF401" s="42"/>
      <c r="DG401" s="42"/>
      <c r="DH401" s="42"/>
      <c r="DI401" s="42"/>
      <c r="DJ401" s="42"/>
      <c r="DK401" s="42"/>
      <c r="DL401" s="42"/>
      <c r="DM401" s="42"/>
      <c r="DN401" s="42"/>
      <c r="DO401" s="42"/>
      <c r="DP401" s="42"/>
      <c r="DQ401" s="42"/>
      <c r="DR401" s="42"/>
      <c r="DS401" s="42"/>
      <c r="DT401" s="42"/>
      <c r="DU401" s="42"/>
      <c r="DV401" s="42"/>
      <c r="DW401" s="42"/>
      <c r="DX401" s="42"/>
      <c r="DY401" s="42"/>
      <c r="DZ401" s="42"/>
      <c r="EA401" s="42"/>
      <c r="EB401" s="42"/>
      <c r="EC401" s="42"/>
      <c r="ED401" s="42"/>
      <c r="EE401" s="42"/>
      <c r="EF401" s="42"/>
      <c r="EG401" s="42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/>
      <c r="CI402" s="42"/>
      <c r="CJ402" s="42"/>
      <c r="CK402" s="42"/>
      <c r="CL402" s="42"/>
      <c r="CM402" s="42"/>
      <c r="CN402" s="42"/>
      <c r="CO402" s="42"/>
      <c r="CP402" s="42"/>
      <c r="CQ402" s="42"/>
      <c r="CR402" s="42"/>
      <c r="CS402" s="42"/>
      <c r="CT402" s="42"/>
      <c r="CU402" s="42"/>
      <c r="CV402" s="42"/>
      <c r="CW402" s="42"/>
      <c r="CX402" s="42"/>
      <c r="CY402" s="42"/>
      <c r="CZ402" s="42"/>
      <c r="DA402" s="42"/>
      <c r="DB402" s="42"/>
      <c r="DC402" s="42"/>
      <c r="DD402" s="42"/>
      <c r="DE402" s="42"/>
      <c r="DF402" s="42"/>
      <c r="DG402" s="42"/>
      <c r="DH402" s="42"/>
      <c r="DI402" s="42"/>
      <c r="DJ402" s="42"/>
      <c r="DK402" s="42"/>
      <c r="DL402" s="42"/>
      <c r="DM402" s="42"/>
      <c r="DN402" s="42"/>
      <c r="DO402" s="42"/>
      <c r="DP402" s="42"/>
      <c r="DQ402" s="42"/>
      <c r="DR402" s="42"/>
      <c r="DS402" s="42"/>
      <c r="DT402" s="42"/>
      <c r="DU402" s="42"/>
      <c r="DV402" s="42"/>
      <c r="DW402" s="42"/>
      <c r="DX402" s="42"/>
      <c r="DY402" s="42"/>
      <c r="DZ402" s="42"/>
      <c r="EA402" s="42"/>
      <c r="EB402" s="42"/>
      <c r="EC402" s="42"/>
      <c r="ED402" s="42"/>
      <c r="EE402" s="42"/>
      <c r="EF402" s="42"/>
      <c r="EG402" s="42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/>
      <c r="CI403" s="42"/>
      <c r="CJ403" s="42"/>
      <c r="CK403" s="42"/>
      <c r="CL403" s="42"/>
      <c r="CM403" s="42"/>
      <c r="CN403" s="42"/>
      <c r="CO403" s="42"/>
      <c r="CP403" s="42"/>
      <c r="CQ403" s="42"/>
      <c r="CR403" s="42"/>
      <c r="CS403" s="42"/>
      <c r="CT403" s="42"/>
      <c r="CU403" s="42"/>
      <c r="CV403" s="42"/>
      <c r="CW403" s="42"/>
      <c r="CX403" s="42"/>
      <c r="CY403" s="42"/>
      <c r="CZ403" s="42"/>
      <c r="DA403" s="42"/>
      <c r="DB403" s="42"/>
      <c r="DC403" s="42"/>
      <c r="DD403" s="42"/>
      <c r="DE403" s="42"/>
      <c r="DF403" s="42"/>
      <c r="DG403" s="42"/>
      <c r="DH403" s="42"/>
      <c r="DI403" s="42"/>
      <c r="DJ403" s="42"/>
      <c r="DK403" s="42"/>
      <c r="DL403" s="42"/>
      <c r="DM403" s="42"/>
      <c r="DN403" s="42"/>
      <c r="DO403" s="42"/>
      <c r="DP403" s="42"/>
      <c r="DQ403" s="42"/>
      <c r="DR403" s="42"/>
      <c r="DS403" s="42"/>
      <c r="DT403" s="42"/>
      <c r="DU403" s="42"/>
      <c r="DV403" s="42"/>
      <c r="DW403" s="42"/>
      <c r="DX403" s="42"/>
      <c r="DY403" s="42"/>
      <c r="DZ403" s="42"/>
      <c r="EA403" s="42"/>
      <c r="EB403" s="42"/>
      <c r="EC403" s="42"/>
      <c r="ED403" s="42"/>
      <c r="EE403" s="42"/>
      <c r="EF403" s="42"/>
      <c r="EG403" s="42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/>
      <c r="CI404" s="42"/>
      <c r="CJ404" s="42"/>
      <c r="CK404" s="42"/>
      <c r="CL404" s="42"/>
      <c r="CM404" s="42"/>
      <c r="CN404" s="42"/>
      <c r="CO404" s="42"/>
      <c r="CP404" s="42"/>
      <c r="CQ404" s="42"/>
      <c r="CR404" s="42"/>
      <c r="CS404" s="42"/>
      <c r="CT404" s="42"/>
      <c r="CU404" s="42"/>
      <c r="CV404" s="42"/>
      <c r="CW404" s="42"/>
      <c r="CX404" s="42"/>
      <c r="CY404" s="42"/>
      <c r="CZ404" s="42"/>
      <c r="DA404" s="42"/>
      <c r="DB404" s="42"/>
      <c r="DC404" s="42"/>
      <c r="DD404" s="42"/>
      <c r="DE404" s="42"/>
      <c r="DF404" s="42"/>
      <c r="DG404" s="42"/>
      <c r="DH404" s="42"/>
      <c r="DI404" s="42"/>
      <c r="DJ404" s="42"/>
      <c r="DK404" s="42"/>
      <c r="DL404" s="42"/>
      <c r="DM404" s="42"/>
      <c r="DN404" s="42"/>
      <c r="DO404" s="42"/>
      <c r="DP404" s="42"/>
      <c r="DQ404" s="42"/>
      <c r="DR404" s="42"/>
      <c r="DS404" s="42"/>
      <c r="DT404" s="42"/>
      <c r="DU404" s="42"/>
      <c r="DV404" s="42"/>
      <c r="DW404" s="42"/>
      <c r="DX404" s="42"/>
      <c r="DY404" s="42"/>
      <c r="DZ404" s="42"/>
      <c r="EA404" s="42"/>
      <c r="EB404" s="42"/>
      <c r="EC404" s="42"/>
      <c r="ED404" s="42"/>
      <c r="EE404" s="42"/>
      <c r="EF404" s="42"/>
      <c r="EG404" s="42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/>
      <c r="CI405" s="42"/>
      <c r="CJ405" s="42"/>
      <c r="CK405" s="42"/>
      <c r="CL405" s="42"/>
      <c r="CM405" s="42"/>
      <c r="CN405" s="42"/>
      <c r="CO405" s="42"/>
      <c r="CP405" s="42"/>
      <c r="CQ405" s="42"/>
      <c r="CR405" s="42"/>
      <c r="CS405" s="42"/>
      <c r="CT405" s="42"/>
      <c r="CU405" s="42"/>
      <c r="CV405" s="42"/>
      <c r="CW405" s="42"/>
      <c r="CX405" s="42"/>
      <c r="CY405" s="42"/>
      <c r="CZ405" s="42"/>
      <c r="DA405" s="42"/>
      <c r="DB405" s="42"/>
      <c r="DC405" s="42"/>
      <c r="DD405" s="42"/>
      <c r="DE405" s="42"/>
      <c r="DF405" s="42"/>
      <c r="DG405" s="42"/>
      <c r="DH405" s="42"/>
      <c r="DI405" s="42"/>
      <c r="DJ405" s="42"/>
      <c r="DK405" s="42"/>
      <c r="DL405" s="42"/>
      <c r="DM405" s="42"/>
      <c r="DN405" s="42"/>
      <c r="DO405" s="42"/>
      <c r="DP405" s="42"/>
      <c r="DQ405" s="42"/>
      <c r="DR405" s="42"/>
      <c r="DS405" s="42"/>
      <c r="DT405" s="42"/>
      <c r="DU405" s="42"/>
      <c r="DV405" s="42"/>
      <c r="DW405" s="42"/>
      <c r="DX405" s="42"/>
      <c r="DY405" s="42"/>
      <c r="DZ405" s="42"/>
      <c r="EA405" s="42"/>
      <c r="EB405" s="42"/>
      <c r="EC405" s="42"/>
      <c r="ED405" s="42"/>
      <c r="EE405" s="42"/>
      <c r="EF405" s="42"/>
      <c r="EG405" s="42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/>
      <c r="CI406" s="42"/>
      <c r="CJ406" s="42"/>
      <c r="CK406" s="42"/>
      <c r="CL406" s="42"/>
      <c r="CM406" s="42"/>
      <c r="CN406" s="42"/>
      <c r="CO406" s="42"/>
      <c r="CP406" s="42"/>
      <c r="CQ406" s="42"/>
      <c r="CR406" s="42"/>
      <c r="CS406" s="42"/>
      <c r="CT406" s="42"/>
      <c r="CU406" s="42"/>
      <c r="CV406" s="42"/>
      <c r="CW406" s="42"/>
      <c r="CX406" s="42"/>
      <c r="CY406" s="42"/>
      <c r="CZ406" s="42"/>
      <c r="DA406" s="42"/>
      <c r="DB406" s="42"/>
      <c r="DC406" s="42"/>
      <c r="DD406" s="42"/>
      <c r="DE406" s="42"/>
      <c r="DF406" s="42"/>
      <c r="DG406" s="42"/>
      <c r="DH406" s="42"/>
      <c r="DI406" s="42"/>
      <c r="DJ406" s="42"/>
      <c r="DK406" s="42"/>
      <c r="DL406" s="42"/>
      <c r="DM406" s="42"/>
      <c r="DN406" s="42"/>
      <c r="DO406" s="42"/>
      <c r="DP406" s="42"/>
      <c r="DQ406" s="42"/>
      <c r="DR406" s="42"/>
      <c r="DS406" s="42"/>
      <c r="DT406" s="42"/>
      <c r="DU406" s="42"/>
      <c r="DV406" s="42"/>
      <c r="DW406" s="42"/>
      <c r="DX406" s="42"/>
      <c r="DY406" s="42"/>
      <c r="DZ406" s="42"/>
      <c r="EA406" s="42"/>
      <c r="EB406" s="42"/>
      <c r="EC406" s="42"/>
      <c r="ED406" s="42"/>
      <c r="EE406" s="42"/>
      <c r="EF406" s="42"/>
      <c r="EG406" s="42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/>
      <c r="CI407" s="42"/>
      <c r="CJ407" s="42"/>
      <c r="CK407" s="42"/>
      <c r="CL407" s="42"/>
      <c r="CM407" s="42"/>
      <c r="CN407" s="42"/>
      <c r="CO407" s="42"/>
      <c r="CP407" s="42"/>
      <c r="CQ407" s="42"/>
      <c r="CR407" s="42"/>
      <c r="CS407" s="42"/>
      <c r="CT407" s="42"/>
      <c r="CU407" s="42"/>
      <c r="CV407" s="42"/>
      <c r="CW407" s="42"/>
      <c r="CX407" s="42"/>
      <c r="CY407" s="42"/>
      <c r="CZ407" s="42"/>
      <c r="DA407" s="42"/>
      <c r="DB407" s="42"/>
      <c r="DC407" s="42"/>
      <c r="DD407" s="42"/>
      <c r="DE407" s="42"/>
      <c r="DF407" s="42"/>
      <c r="DG407" s="42"/>
      <c r="DH407" s="42"/>
      <c r="DI407" s="42"/>
      <c r="DJ407" s="42"/>
      <c r="DK407" s="42"/>
      <c r="DL407" s="42"/>
      <c r="DM407" s="42"/>
      <c r="DN407" s="42"/>
      <c r="DO407" s="42"/>
      <c r="DP407" s="42"/>
      <c r="DQ407" s="42"/>
      <c r="DR407" s="42"/>
      <c r="DS407" s="42"/>
      <c r="DT407" s="42"/>
      <c r="DU407" s="42"/>
      <c r="DV407" s="42"/>
      <c r="DW407" s="42"/>
      <c r="DX407" s="42"/>
      <c r="DY407" s="42"/>
      <c r="DZ407" s="42"/>
      <c r="EA407" s="42"/>
      <c r="EB407" s="42"/>
      <c r="EC407" s="42"/>
      <c r="ED407" s="42"/>
      <c r="EE407" s="42"/>
      <c r="EF407" s="42"/>
      <c r="EG407" s="42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/>
      <c r="CI408" s="42"/>
      <c r="CJ408" s="42"/>
      <c r="CK408" s="42"/>
      <c r="CL408" s="42"/>
      <c r="CM408" s="42"/>
      <c r="CN408" s="42"/>
      <c r="CO408" s="42"/>
      <c r="CP408" s="42"/>
      <c r="CQ408" s="42"/>
      <c r="CR408" s="42"/>
      <c r="CS408" s="42"/>
      <c r="CT408" s="42"/>
      <c r="CU408" s="42"/>
      <c r="CV408" s="42"/>
      <c r="CW408" s="42"/>
      <c r="CX408" s="42"/>
      <c r="CY408" s="42"/>
      <c r="CZ408" s="42"/>
      <c r="DA408" s="42"/>
      <c r="DB408" s="42"/>
      <c r="DC408" s="42"/>
      <c r="DD408" s="42"/>
      <c r="DE408" s="42"/>
      <c r="DF408" s="42"/>
      <c r="DG408" s="42"/>
      <c r="DH408" s="42"/>
      <c r="DI408" s="42"/>
      <c r="DJ408" s="42"/>
      <c r="DK408" s="42"/>
      <c r="DL408" s="42"/>
      <c r="DM408" s="42"/>
      <c r="DN408" s="42"/>
      <c r="DO408" s="42"/>
      <c r="DP408" s="42"/>
      <c r="DQ408" s="42"/>
      <c r="DR408" s="42"/>
      <c r="DS408" s="42"/>
      <c r="DT408" s="42"/>
      <c r="DU408" s="42"/>
      <c r="DV408" s="42"/>
      <c r="DW408" s="42"/>
      <c r="DX408" s="42"/>
      <c r="DY408" s="42"/>
      <c r="DZ408" s="42"/>
      <c r="EA408" s="42"/>
      <c r="EB408" s="42"/>
      <c r="EC408" s="42"/>
      <c r="ED408" s="42"/>
      <c r="EE408" s="42"/>
      <c r="EF408" s="42"/>
      <c r="EG408" s="42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/>
      <c r="CI409" s="42"/>
      <c r="CJ409" s="42"/>
      <c r="CK409" s="42"/>
      <c r="CL409" s="42"/>
      <c r="CM409" s="42"/>
      <c r="CN409" s="42"/>
      <c r="CO409" s="42"/>
      <c r="CP409" s="42"/>
      <c r="CQ409" s="42"/>
      <c r="CR409" s="42"/>
      <c r="CS409" s="42"/>
      <c r="CT409" s="42"/>
      <c r="CU409" s="42"/>
      <c r="CV409" s="42"/>
      <c r="CW409" s="42"/>
      <c r="CX409" s="42"/>
      <c r="CY409" s="42"/>
      <c r="CZ409" s="42"/>
      <c r="DA409" s="42"/>
      <c r="DB409" s="42"/>
      <c r="DC409" s="42"/>
      <c r="DD409" s="42"/>
      <c r="DE409" s="42"/>
      <c r="DF409" s="42"/>
      <c r="DG409" s="42"/>
      <c r="DH409" s="42"/>
      <c r="DI409" s="42"/>
      <c r="DJ409" s="42"/>
      <c r="DK409" s="42"/>
      <c r="DL409" s="42"/>
      <c r="DM409" s="42"/>
      <c r="DN409" s="42"/>
      <c r="DO409" s="42"/>
      <c r="DP409" s="42"/>
      <c r="DQ409" s="42"/>
      <c r="DR409" s="42"/>
      <c r="DS409" s="42"/>
      <c r="DT409" s="42"/>
      <c r="DU409" s="42"/>
      <c r="DV409" s="42"/>
      <c r="DW409" s="42"/>
      <c r="DX409" s="42"/>
      <c r="DY409" s="42"/>
      <c r="DZ409" s="42"/>
      <c r="EA409" s="42"/>
      <c r="EB409" s="42"/>
      <c r="EC409" s="42"/>
      <c r="ED409" s="42"/>
      <c r="EE409" s="42"/>
      <c r="EF409" s="42"/>
      <c r="EG409" s="42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/>
      <c r="CI410" s="42"/>
      <c r="CJ410" s="42"/>
      <c r="CK410" s="42"/>
      <c r="CL410" s="42"/>
      <c r="CM410" s="42"/>
      <c r="CN410" s="42"/>
      <c r="CO410" s="42"/>
      <c r="CP410" s="42"/>
      <c r="CQ410" s="42"/>
      <c r="CR410" s="42"/>
      <c r="CS410" s="42"/>
      <c r="CT410" s="42"/>
      <c r="CU410" s="42"/>
      <c r="CV410" s="42"/>
      <c r="CW410" s="42"/>
      <c r="CX410" s="42"/>
      <c r="CY410" s="42"/>
      <c r="CZ410" s="42"/>
      <c r="DA410" s="42"/>
      <c r="DB410" s="42"/>
      <c r="DC410" s="42"/>
      <c r="DD410" s="42"/>
      <c r="DE410" s="42"/>
      <c r="DF410" s="42"/>
      <c r="DG410" s="42"/>
      <c r="DH410" s="42"/>
      <c r="DI410" s="42"/>
      <c r="DJ410" s="42"/>
      <c r="DK410" s="42"/>
      <c r="DL410" s="42"/>
      <c r="DM410" s="42"/>
      <c r="DN410" s="42"/>
      <c r="DO410" s="42"/>
      <c r="DP410" s="42"/>
      <c r="DQ410" s="42"/>
      <c r="DR410" s="42"/>
      <c r="DS410" s="42"/>
      <c r="DT410" s="42"/>
      <c r="DU410" s="42"/>
      <c r="DV410" s="42"/>
      <c r="DW410" s="42"/>
      <c r="DX410" s="42"/>
      <c r="DY410" s="42"/>
      <c r="DZ410" s="42"/>
      <c r="EA410" s="42"/>
      <c r="EB410" s="42"/>
      <c r="EC410" s="42"/>
      <c r="ED410" s="42"/>
      <c r="EE410" s="42"/>
      <c r="EF410" s="42"/>
      <c r="EG410" s="42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/>
      <c r="CI411" s="42"/>
      <c r="CJ411" s="42"/>
      <c r="CK411" s="42"/>
      <c r="CL411" s="42"/>
      <c r="CM411" s="42"/>
      <c r="CN411" s="42"/>
      <c r="CO411" s="42"/>
      <c r="CP411" s="42"/>
      <c r="CQ411" s="42"/>
      <c r="CR411" s="42"/>
      <c r="CS411" s="42"/>
      <c r="CT411" s="42"/>
      <c r="CU411" s="42"/>
      <c r="CV411" s="42"/>
      <c r="CW411" s="42"/>
      <c r="CX411" s="42"/>
      <c r="CY411" s="42"/>
      <c r="CZ411" s="42"/>
      <c r="DA411" s="42"/>
      <c r="DB411" s="42"/>
      <c r="DC411" s="42"/>
      <c r="DD411" s="42"/>
      <c r="DE411" s="42"/>
      <c r="DF411" s="42"/>
      <c r="DG411" s="42"/>
      <c r="DH411" s="42"/>
      <c r="DI411" s="42"/>
      <c r="DJ411" s="42"/>
      <c r="DK411" s="42"/>
      <c r="DL411" s="42"/>
      <c r="DM411" s="42"/>
      <c r="DN411" s="42"/>
      <c r="DO411" s="42"/>
      <c r="DP411" s="42"/>
      <c r="DQ411" s="42"/>
      <c r="DR411" s="42"/>
      <c r="DS411" s="42"/>
      <c r="DT411" s="42"/>
      <c r="DU411" s="42"/>
      <c r="DV411" s="42"/>
      <c r="DW411" s="42"/>
      <c r="DX411" s="42"/>
      <c r="DY411" s="42"/>
      <c r="DZ411" s="42"/>
      <c r="EA411" s="42"/>
      <c r="EB411" s="42"/>
      <c r="EC411" s="42"/>
      <c r="ED411" s="42"/>
      <c r="EE411" s="42"/>
      <c r="EF411" s="42"/>
      <c r="EG411" s="42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/>
      <c r="CI412" s="42"/>
      <c r="CJ412" s="42"/>
      <c r="CK412" s="42"/>
      <c r="CL412" s="42"/>
      <c r="CM412" s="42"/>
      <c r="CN412" s="42"/>
      <c r="CO412" s="42"/>
      <c r="CP412" s="42"/>
      <c r="CQ412" s="42"/>
      <c r="CR412" s="42"/>
      <c r="CS412" s="42"/>
      <c r="CT412" s="42"/>
      <c r="CU412" s="42"/>
      <c r="CV412" s="42"/>
      <c r="CW412" s="42"/>
      <c r="CX412" s="42"/>
      <c r="CY412" s="42"/>
      <c r="CZ412" s="42"/>
      <c r="DA412" s="42"/>
      <c r="DB412" s="42"/>
      <c r="DC412" s="42"/>
      <c r="DD412" s="42"/>
      <c r="DE412" s="42"/>
      <c r="DF412" s="42"/>
      <c r="DG412" s="42"/>
      <c r="DH412" s="42"/>
      <c r="DI412" s="42"/>
      <c r="DJ412" s="42"/>
      <c r="DK412" s="42"/>
      <c r="DL412" s="42"/>
      <c r="DM412" s="42"/>
      <c r="DN412" s="42"/>
      <c r="DO412" s="42"/>
      <c r="DP412" s="42"/>
      <c r="DQ412" s="42"/>
      <c r="DR412" s="42"/>
      <c r="DS412" s="42"/>
      <c r="DT412" s="42"/>
      <c r="DU412" s="42"/>
      <c r="DV412" s="42"/>
      <c r="DW412" s="42"/>
      <c r="DX412" s="42"/>
      <c r="DY412" s="42"/>
      <c r="DZ412" s="42"/>
      <c r="EA412" s="42"/>
      <c r="EB412" s="42"/>
      <c r="EC412" s="42"/>
      <c r="ED412" s="42"/>
      <c r="EE412" s="42"/>
      <c r="EF412" s="42"/>
      <c r="EG412" s="42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/>
      <c r="CI413" s="42"/>
      <c r="CJ413" s="42"/>
      <c r="CK413" s="42"/>
      <c r="CL413" s="42"/>
      <c r="CM413" s="42"/>
      <c r="CN413" s="42"/>
      <c r="CO413" s="42"/>
      <c r="CP413" s="42"/>
      <c r="CQ413" s="42"/>
      <c r="CR413" s="42"/>
      <c r="CS413" s="42"/>
      <c r="CT413" s="42"/>
      <c r="CU413" s="42"/>
      <c r="CV413" s="42"/>
      <c r="CW413" s="42"/>
      <c r="CX413" s="42"/>
      <c r="CY413" s="42"/>
      <c r="CZ413" s="42"/>
      <c r="DA413" s="42"/>
      <c r="DB413" s="42"/>
      <c r="DC413" s="42"/>
      <c r="DD413" s="42"/>
      <c r="DE413" s="42"/>
      <c r="DF413" s="42"/>
      <c r="DG413" s="42"/>
      <c r="DH413" s="42"/>
      <c r="DI413" s="42"/>
      <c r="DJ413" s="42"/>
      <c r="DK413" s="42"/>
      <c r="DL413" s="42"/>
      <c r="DM413" s="42"/>
      <c r="DN413" s="42"/>
      <c r="DO413" s="42"/>
      <c r="DP413" s="42"/>
      <c r="DQ413" s="42"/>
      <c r="DR413" s="42"/>
      <c r="DS413" s="42"/>
      <c r="DT413" s="42"/>
      <c r="DU413" s="42"/>
      <c r="DV413" s="42"/>
      <c r="DW413" s="42"/>
      <c r="DX413" s="42"/>
      <c r="DY413" s="42"/>
      <c r="DZ413" s="42"/>
      <c r="EA413" s="42"/>
      <c r="EB413" s="42"/>
      <c r="EC413" s="42"/>
      <c r="ED413" s="42"/>
      <c r="EE413" s="42"/>
      <c r="EF413" s="42"/>
      <c r="EG413" s="42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/>
      <c r="CI414" s="42"/>
      <c r="CJ414" s="42"/>
      <c r="CK414" s="42"/>
      <c r="CL414" s="42"/>
      <c r="CM414" s="42"/>
      <c r="CN414" s="42"/>
      <c r="CO414" s="42"/>
      <c r="CP414" s="42"/>
      <c r="CQ414" s="42"/>
      <c r="CR414" s="42"/>
      <c r="CS414" s="42"/>
      <c r="CT414" s="42"/>
      <c r="CU414" s="42"/>
      <c r="CV414" s="42"/>
      <c r="CW414" s="42"/>
      <c r="CX414" s="42"/>
      <c r="CY414" s="42"/>
      <c r="CZ414" s="42"/>
      <c r="DA414" s="42"/>
      <c r="DB414" s="42"/>
      <c r="DC414" s="42"/>
      <c r="DD414" s="42"/>
      <c r="DE414" s="42"/>
      <c r="DF414" s="42"/>
      <c r="DG414" s="42"/>
      <c r="DH414" s="42"/>
      <c r="DI414" s="42"/>
      <c r="DJ414" s="42"/>
      <c r="DK414" s="42"/>
      <c r="DL414" s="42"/>
      <c r="DM414" s="42"/>
      <c r="DN414" s="42"/>
      <c r="DO414" s="42"/>
      <c r="DP414" s="42"/>
      <c r="DQ414" s="42"/>
      <c r="DR414" s="42"/>
      <c r="DS414" s="42"/>
      <c r="DT414" s="42"/>
      <c r="DU414" s="42"/>
      <c r="DV414" s="42"/>
      <c r="DW414" s="42"/>
      <c r="DX414" s="42"/>
      <c r="DY414" s="42"/>
      <c r="DZ414" s="42"/>
      <c r="EA414" s="42"/>
      <c r="EB414" s="42"/>
      <c r="EC414" s="42"/>
      <c r="ED414" s="42"/>
      <c r="EE414" s="42"/>
      <c r="EF414" s="42"/>
      <c r="EG414" s="42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/>
      <c r="CI415" s="42"/>
      <c r="CJ415" s="42"/>
      <c r="CK415" s="42"/>
      <c r="CL415" s="42"/>
      <c r="CM415" s="42"/>
      <c r="CN415" s="42"/>
      <c r="CO415" s="42"/>
      <c r="CP415" s="42"/>
      <c r="CQ415" s="42"/>
      <c r="CR415" s="42"/>
      <c r="CS415" s="42"/>
      <c r="CT415" s="42"/>
      <c r="CU415" s="42"/>
      <c r="CV415" s="42"/>
      <c r="CW415" s="42"/>
      <c r="CX415" s="42"/>
      <c r="CY415" s="42"/>
      <c r="CZ415" s="42"/>
      <c r="DA415" s="42"/>
      <c r="DB415" s="42"/>
      <c r="DC415" s="42"/>
      <c r="DD415" s="42"/>
      <c r="DE415" s="42"/>
      <c r="DF415" s="42"/>
      <c r="DG415" s="42"/>
      <c r="DH415" s="42"/>
      <c r="DI415" s="42"/>
      <c r="DJ415" s="42"/>
      <c r="DK415" s="42"/>
      <c r="DL415" s="42"/>
      <c r="DM415" s="42"/>
      <c r="DN415" s="42"/>
      <c r="DO415" s="42"/>
      <c r="DP415" s="42"/>
      <c r="DQ415" s="42"/>
      <c r="DR415" s="42"/>
      <c r="DS415" s="42"/>
      <c r="DT415" s="42"/>
      <c r="DU415" s="42"/>
      <c r="DV415" s="42"/>
      <c r="DW415" s="42"/>
      <c r="DX415" s="42"/>
      <c r="DY415" s="42"/>
      <c r="DZ415" s="42"/>
      <c r="EA415" s="42"/>
      <c r="EB415" s="42"/>
      <c r="EC415" s="42"/>
      <c r="ED415" s="42"/>
      <c r="EE415" s="42"/>
      <c r="EF415" s="42"/>
      <c r="EG415" s="42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/>
      <c r="CI416" s="42"/>
      <c r="CJ416" s="42"/>
      <c r="CK416" s="42"/>
      <c r="CL416" s="42"/>
      <c r="CM416" s="42"/>
      <c r="CN416" s="42"/>
      <c r="CO416" s="42"/>
      <c r="CP416" s="42"/>
      <c r="CQ416" s="42"/>
      <c r="CR416" s="42"/>
      <c r="CS416" s="42"/>
      <c r="CT416" s="42"/>
      <c r="CU416" s="42"/>
      <c r="CV416" s="42"/>
      <c r="CW416" s="42"/>
      <c r="CX416" s="42"/>
      <c r="CY416" s="42"/>
      <c r="CZ416" s="42"/>
      <c r="DA416" s="42"/>
      <c r="DB416" s="42"/>
      <c r="DC416" s="42"/>
      <c r="DD416" s="42"/>
      <c r="DE416" s="42"/>
      <c r="DF416" s="42"/>
      <c r="DG416" s="42"/>
      <c r="DH416" s="42"/>
      <c r="DI416" s="42"/>
      <c r="DJ416" s="42"/>
      <c r="DK416" s="42"/>
      <c r="DL416" s="42"/>
      <c r="DM416" s="42"/>
      <c r="DN416" s="42"/>
      <c r="DO416" s="42"/>
      <c r="DP416" s="42"/>
      <c r="DQ416" s="42"/>
      <c r="DR416" s="42"/>
      <c r="DS416" s="42"/>
      <c r="DT416" s="42"/>
      <c r="DU416" s="42"/>
      <c r="DV416" s="42"/>
      <c r="DW416" s="42"/>
      <c r="DX416" s="42"/>
      <c r="DY416" s="42"/>
      <c r="DZ416" s="42"/>
      <c r="EA416" s="42"/>
      <c r="EB416" s="42"/>
      <c r="EC416" s="42"/>
      <c r="ED416" s="42"/>
      <c r="EE416" s="42"/>
      <c r="EF416" s="42"/>
      <c r="EG416" s="42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/>
      <c r="CI417" s="42"/>
      <c r="CJ417" s="42"/>
      <c r="CK417" s="42"/>
      <c r="CL417" s="42"/>
      <c r="CM417" s="42"/>
      <c r="CN417" s="42"/>
      <c r="CO417" s="42"/>
      <c r="CP417" s="42"/>
      <c r="CQ417" s="42"/>
      <c r="CR417" s="42"/>
      <c r="CS417" s="42"/>
      <c r="CT417" s="42"/>
      <c r="CU417" s="42"/>
      <c r="CV417" s="42"/>
      <c r="CW417" s="42"/>
      <c r="CX417" s="42"/>
      <c r="CY417" s="42"/>
      <c r="CZ417" s="42"/>
      <c r="DA417" s="42"/>
      <c r="DB417" s="42"/>
      <c r="DC417" s="42"/>
      <c r="DD417" s="42"/>
      <c r="DE417" s="42"/>
      <c r="DF417" s="42"/>
      <c r="DG417" s="42"/>
      <c r="DH417" s="42"/>
      <c r="DI417" s="42"/>
      <c r="DJ417" s="42"/>
      <c r="DK417" s="42"/>
      <c r="DL417" s="42"/>
      <c r="DM417" s="42"/>
      <c r="DN417" s="42"/>
      <c r="DO417" s="42"/>
      <c r="DP417" s="42"/>
      <c r="DQ417" s="42"/>
      <c r="DR417" s="42"/>
      <c r="DS417" s="42"/>
      <c r="DT417" s="42"/>
      <c r="DU417" s="42"/>
      <c r="DV417" s="42"/>
      <c r="DW417" s="42"/>
      <c r="DX417" s="42"/>
      <c r="DY417" s="42"/>
      <c r="DZ417" s="42"/>
      <c r="EA417" s="42"/>
      <c r="EB417" s="42"/>
      <c r="EC417" s="42"/>
      <c r="ED417" s="42"/>
      <c r="EE417" s="42"/>
      <c r="EF417" s="42"/>
      <c r="EG417" s="42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/>
      <c r="CI418" s="42"/>
      <c r="CJ418" s="42"/>
      <c r="CK418" s="42"/>
      <c r="CL418" s="42"/>
      <c r="CM418" s="42"/>
      <c r="CN418" s="42"/>
      <c r="CO418" s="42"/>
      <c r="CP418" s="42"/>
      <c r="CQ418" s="42"/>
      <c r="CR418" s="42"/>
      <c r="CS418" s="42"/>
      <c r="CT418" s="42"/>
      <c r="CU418" s="42"/>
      <c r="CV418" s="42"/>
      <c r="CW418" s="42"/>
      <c r="CX418" s="42"/>
      <c r="CY418" s="42"/>
      <c r="CZ418" s="42"/>
      <c r="DA418" s="42"/>
      <c r="DB418" s="42"/>
      <c r="DC418" s="42"/>
      <c r="DD418" s="42"/>
      <c r="DE418" s="42"/>
      <c r="DF418" s="42"/>
      <c r="DG418" s="42"/>
      <c r="DH418" s="42"/>
      <c r="DI418" s="42"/>
      <c r="DJ418" s="42"/>
      <c r="DK418" s="42"/>
      <c r="DL418" s="42"/>
      <c r="DM418" s="42"/>
      <c r="DN418" s="42"/>
      <c r="DO418" s="42"/>
      <c r="DP418" s="42"/>
      <c r="DQ418" s="42"/>
      <c r="DR418" s="42"/>
      <c r="DS418" s="42"/>
      <c r="DT418" s="42"/>
      <c r="DU418" s="42"/>
      <c r="DV418" s="42"/>
      <c r="DW418" s="42"/>
      <c r="DX418" s="42"/>
      <c r="DY418" s="42"/>
      <c r="DZ418" s="42"/>
      <c r="EA418" s="42"/>
      <c r="EB418" s="42"/>
      <c r="EC418" s="42"/>
      <c r="ED418" s="42"/>
      <c r="EE418" s="42"/>
      <c r="EF418" s="42"/>
      <c r="EG418" s="42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/>
      <c r="CI419" s="42"/>
      <c r="CJ419" s="42"/>
      <c r="CK419" s="42"/>
      <c r="CL419" s="42"/>
      <c r="CM419" s="42"/>
      <c r="CN419" s="42"/>
      <c r="CO419" s="42"/>
      <c r="CP419" s="42"/>
      <c r="CQ419" s="42"/>
      <c r="CR419" s="42"/>
      <c r="CS419" s="42"/>
      <c r="CT419" s="42"/>
      <c r="CU419" s="42"/>
      <c r="CV419" s="42"/>
      <c r="CW419" s="42"/>
      <c r="CX419" s="42"/>
      <c r="CY419" s="42"/>
      <c r="CZ419" s="42"/>
      <c r="DA419" s="42"/>
      <c r="DB419" s="42"/>
      <c r="DC419" s="42"/>
      <c r="DD419" s="42"/>
      <c r="DE419" s="42"/>
      <c r="DF419" s="42"/>
      <c r="DG419" s="42"/>
      <c r="DH419" s="42"/>
      <c r="DI419" s="42"/>
      <c r="DJ419" s="42"/>
      <c r="DK419" s="42"/>
      <c r="DL419" s="42"/>
      <c r="DM419" s="42"/>
      <c r="DN419" s="42"/>
      <c r="DO419" s="42"/>
      <c r="DP419" s="42"/>
      <c r="DQ419" s="42"/>
      <c r="DR419" s="42"/>
      <c r="DS419" s="42"/>
      <c r="DT419" s="42"/>
      <c r="DU419" s="42"/>
      <c r="DV419" s="42"/>
      <c r="DW419" s="42"/>
      <c r="DX419" s="42"/>
      <c r="DY419" s="42"/>
      <c r="DZ419" s="42"/>
      <c r="EA419" s="42"/>
      <c r="EB419" s="42"/>
      <c r="EC419" s="42"/>
      <c r="ED419" s="42"/>
      <c r="EE419" s="42"/>
      <c r="EF419" s="42"/>
      <c r="EG419" s="42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/>
      <c r="CI420" s="42"/>
      <c r="CJ420" s="42"/>
      <c r="CK420" s="42"/>
      <c r="CL420" s="42"/>
      <c r="CM420" s="42"/>
      <c r="CN420" s="42"/>
      <c r="CO420" s="42"/>
      <c r="CP420" s="42"/>
      <c r="CQ420" s="42"/>
      <c r="CR420" s="42"/>
      <c r="CS420" s="42"/>
      <c r="CT420" s="42"/>
      <c r="CU420" s="42"/>
      <c r="CV420" s="42"/>
      <c r="CW420" s="42"/>
      <c r="CX420" s="42"/>
      <c r="CY420" s="42"/>
      <c r="CZ420" s="42"/>
      <c r="DA420" s="42"/>
      <c r="DB420" s="42"/>
      <c r="DC420" s="42"/>
      <c r="DD420" s="42"/>
      <c r="DE420" s="42"/>
      <c r="DF420" s="42"/>
      <c r="DG420" s="42"/>
      <c r="DH420" s="42"/>
      <c r="DI420" s="42"/>
      <c r="DJ420" s="42"/>
      <c r="DK420" s="42"/>
      <c r="DL420" s="42"/>
      <c r="DM420" s="42"/>
      <c r="DN420" s="42"/>
      <c r="DO420" s="42"/>
      <c r="DP420" s="42"/>
      <c r="DQ420" s="42"/>
      <c r="DR420" s="42"/>
      <c r="DS420" s="42"/>
      <c r="DT420" s="42"/>
      <c r="DU420" s="42"/>
      <c r="DV420" s="42"/>
      <c r="DW420" s="42"/>
      <c r="DX420" s="42"/>
      <c r="DY420" s="42"/>
      <c r="DZ420" s="42"/>
      <c r="EA420" s="42"/>
      <c r="EB420" s="42"/>
      <c r="EC420" s="42"/>
      <c r="ED420" s="42"/>
      <c r="EE420" s="42"/>
      <c r="EF420" s="42"/>
      <c r="EG420" s="42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/>
      <c r="CI421" s="42"/>
      <c r="CJ421" s="42"/>
      <c r="CK421" s="42"/>
      <c r="CL421" s="42"/>
      <c r="CM421" s="42"/>
      <c r="CN421" s="42"/>
      <c r="CO421" s="42"/>
      <c r="CP421" s="42"/>
      <c r="CQ421" s="42"/>
      <c r="CR421" s="42"/>
      <c r="CS421" s="42"/>
      <c r="CT421" s="42"/>
      <c r="CU421" s="42"/>
      <c r="CV421" s="42"/>
      <c r="CW421" s="42"/>
      <c r="CX421" s="42"/>
      <c r="CY421" s="42"/>
      <c r="CZ421" s="42"/>
      <c r="DA421" s="42"/>
      <c r="DB421" s="42"/>
      <c r="DC421" s="42"/>
      <c r="DD421" s="42"/>
      <c r="DE421" s="42"/>
      <c r="DF421" s="42"/>
      <c r="DG421" s="42"/>
      <c r="DH421" s="42"/>
      <c r="DI421" s="42"/>
      <c r="DJ421" s="42"/>
      <c r="DK421" s="42"/>
      <c r="DL421" s="42"/>
      <c r="DM421" s="42"/>
      <c r="DN421" s="42"/>
      <c r="DO421" s="42"/>
      <c r="DP421" s="42"/>
      <c r="DQ421" s="42"/>
      <c r="DR421" s="42"/>
      <c r="DS421" s="42"/>
      <c r="DT421" s="42"/>
      <c r="DU421" s="42"/>
      <c r="DV421" s="42"/>
      <c r="DW421" s="42"/>
      <c r="DX421" s="42"/>
      <c r="DY421" s="42"/>
      <c r="DZ421" s="42"/>
      <c r="EA421" s="42"/>
      <c r="EB421" s="42"/>
      <c r="EC421" s="42"/>
      <c r="ED421" s="42"/>
      <c r="EE421" s="42"/>
      <c r="EF421" s="42"/>
      <c r="EG421" s="42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/>
      <c r="CI422" s="42"/>
      <c r="CJ422" s="42"/>
      <c r="CK422" s="42"/>
      <c r="CL422" s="42"/>
      <c r="CM422" s="42"/>
      <c r="CN422" s="42"/>
      <c r="CO422" s="42"/>
      <c r="CP422" s="42"/>
      <c r="CQ422" s="42"/>
      <c r="CR422" s="42"/>
      <c r="CS422" s="42"/>
      <c r="CT422" s="42"/>
      <c r="CU422" s="42"/>
      <c r="CV422" s="42"/>
      <c r="CW422" s="42"/>
      <c r="CX422" s="42"/>
      <c r="CY422" s="42"/>
      <c r="CZ422" s="42"/>
      <c r="DA422" s="42"/>
      <c r="DB422" s="42"/>
      <c r="DC422" s="42"/>
      <c r="DD422" s="42"/>
      <c r="DE422" s="42"/>
      <c r="DF422" s="42"/>
      <c r="DG422" s="42"/>
      <c r="DH422" s="42"/>
      <c r="DI422" s="42"/>
      <c r="DJ422" s="42"/>
      <c r="DK422" s="42"/>
      <c r="DL422" s="42"/>
      <c r="DM422" s="42"/>
      <c r="DN422" s="42"/>
      <c r="DO422" s="42"/>
      <c r="DP422" s="42"/>
      <c r="DQ422" s="42"/>
      <c r="DR422" s="42"/>
      <c r="DS422" s="42"/>
      <c r="DT422" s="42"/>
      <c r="DU422" s="42"/>
      <c r="DV422" s="42"/>
      <c r="DW422" s="42"/>
      <c r="DX422" s="42"/>
      <c r="DY422" s="42"/>
      <c r="DZ422" s="42"/>
      <c r="EA422" s="42"/>
      <c r="EB422" s="42"/>
      <c r="EC422" s="42"/>
      <c r="ED422" s="42"/>
      <c r="EE422" s="42"/>
      <c r="EF422" s="42"/>
      <c r="EG422" s="42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/>
      <c r="CI423" s="42"/>
      <c r="CJ423" s="42"/>
      <c r="CK423" s="42"/>
      <c r="CL423" s="42"/>
      <c r="CM423" s="42"/>
      <c r="CN423" s="42"/>
      <c r="CO423" s="42"/>
      <c r="CP423" s="42"/>
      <c r="CQ423" s="42"/>
      <c r="CR423" s="42"/>
      <c r="CS423" s="42"/>
      <c r="CT423" s="42"/>
      <c r="CU423" s="42"/>
      <c r="CV423" s="42"/>
      <c r="CW423" s="42"/>
      <c r="CX423" s="42"/>
      <c r="CY423" s="42"/>
      <c r="CZ423" s="42"/>
      <c r="DA423" s="42"/>
      <c r="DB423" s="42"/>
      <c r="DC423" s="42"/>
      <c r="DD423" s="42"/>
      <c r="DE423" s="42"/>
      <c r="DF423" s="42"/>
      <c r="DG423" s="42"/>
      <c r="DH423" s="42"/>
      <c r="DI423" s="42"/>
      <c r="DJ423" s="42"/>
      <c r="DK423" s="42"/>
      <c r="DL423" s="42"/>
      <c r="DM423" s="42"/>
      <c r="DN423" s="42"/>
      <c r="DO423" s="42"/>
      <c r="DP423" s="42"/>
      <c r="DQ423" s="42"/>
      <c r="DR423" s="42"/>
      <c r="DS423" s="42"/>
      <c r="DT423" s="42"/>
      <c r="DU423" s="42"/>
      <c r="DV423" s="42"/>
      <c r="DW423" s="42"/>
      <c r="DX423" s="42"/>
      <c r="DY423" s="42"/>
      <c r="DZ423" s="42"/>
      <c r="EA423" s="42"/>
      <c r="EB423" s="42"/>
      <c r="EC423" s="42"/>
      <c r="ED423" s="42"/>
      <c r="EE423" s="42"/>
      <c r="EF423" s="42"/>
      <c r="EG423" s="42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/>
      <c r="CI424" s="42"/>
      <c r="CJ424" s="42"/>
      <c r="CK424" s="42"/>
      <c r="CL424" s="42"/>
      <c r="CM424" s="42"/>
      <c r="CN424" s="42"/>
      <c r="CO424" s="42"/>
      <c r="CP424" s="42"/>
      <c r="CQ424" s="42"/>
      <c r="CR424" s="42"/>
      <c r="CS424" s="42"/>
      <c r="CT424" s="42"/>
      <c r="CU424" s="42"/>
      <c r="CV424" s="42"/>
      <c r="CW424" s="42"/>
      <c r="CX424" s="42"/>
      <c r="CY424" s="42"/>
      <c r="CZ424" s="42"/>
      <c r="DA424" s="42"/>
      <c r="DB424" s="42"/>
      <c r="DC424" s="42"/>
      <c r="DD424" s="42"/>
      <c r="DE424" s="42"/>
      <c r="DF424" s="42"/>
      <c r="DG424" s="42"/>
      <c r="DH424" s="42"/>
      <c r="DI424" s="42"/>
      <c r="DJ424" s="42"/>
      <c r="DK424" s="42"/>
      <c r="DL424" s="42"/>
      <c r="DM424" s="42"/>
      <c r="DN424" s="42"/>
      <c r="DO424" s="42"/>
      <c r="DP424" s="42"/>
      <c r="DQ424" s="42"/>
      <c r="DR424" s="42"/>
      <c r="DS424" s="42"/>
      <c r="DT424" s="42"/>
      <c r="DU424" s="42"/>
      <c r="DV424" s="42"/>
      <c r="DW424" s="42"/>
      <c r="DX424" s="42"/>
      <c r="DY424" s="42"/>
      <c r="DZ424" s="42"/>
      <c r="EA424" s="42"/>
      <c r="EB424" s="42"/>
      <c r="EC424" s="42"/>
      <c r="ED424" s="42"/>
      <c r="EE424" s="42"/>
      <c r="EF424" s="42"/>
      <c r="EG424" s="42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/>
      <c r="CI425" s="42"/>
      <c r="CJ425" s="42"/>
      <c r="CK425" s="42"/>
      <c r="CL425" s="42"/>
      <c r="CM425" s="42"/>
      <c r="CN425" s="42"/>
      <c r="CO425" s="42"/>
      <c r="CP425" s="42"/>
      <c r="CQ425" s="42"/>
      <c r="CR425" s="42"/>
      <c r="CS425" s="42"/>
      <c r="CT425" s="42"/>
      <c r="CU425" s="42"/>
      <c r="CV425" s="42"/>
      <c r="CW425" s="42"/>
      <c r="CX425" s="42"/>
      <c r="CY425" s="42"/>
      <c r="CZ425" s="42"/>
      <c r="DA425" s="42"/>
      <c r="DB425" s="42"/>
      <c r="DC425" s="42"/>
      <c r="DD425" s="42"/>
      <c r="DE425" s="42"/>
      <c r="DF425" s="42"/>
      <c r="DG425" s="42"/>
      <c r="DH425" s="42"/>
      <c r="DI425" s="42"/>
      <c r="DJ425" s="42"/>
      <c r="DK425" s="42"/>
      <c r="DL425" s="42"/>
      <c r="DM425" s="42"/>
      <c r="DN425" s="42"/>
      <c r="DO425" s="42"/>
      <c r="DP425" s="42"/>
      <c r="DQ425" s="42"/>
      <c r="DR425" s="42"/>
      <c r="DS425" s="42"/>
      <c r="DT425" s="42"/>
      <c r="DU425" s="42"/>
      <c r="DV425" s="42"/>
      <c r="DW425" s="42"/>
      <c r="DX425" s="42"/>
      <c r="DY425" s="42"/>
      <c r="DZ425" s="42"/>
      <c r="EA425" s="42"/>
      <c r="EB425" s="42"/>
      <c r="EC425" s="42"/>
      <c r="ED425" s="42"/>
      <c r="EE425" s="42"/>
      <c r="EF425" s="42"/>
      <c r="EG425" s="42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/>
      <c r="CI426" s="42"/>
      <c r="CJ426" s="42"/>
      <c r="CK426" s="42"/>
      <c r="CL426" s="42"/>
      <c r="CM426" s="42"/>
      <c r="CN426" s="42"/>
      <c r="CO426" s="42"/>
      <c r="CP426" s="42"/>
      <c r="CQ426" s="42"/>
      <c r="CR426" s="42"/>
      <c r="CS426" s="42"/>
      <c r="CT426" s="42"/>
      <c r="CU426" s="42"/>
      <c r="CV426" s="42"/>
      <c r="CW426" s="42"/>
      <c r="CX426" s="42"/>
      <c r="CY426" s="42"/>
      <c r="CZ426" s="42"/>
      <c r="DA426" s="42"/>
      <c r="DB426" s="42"/>
      <c r="DC426" s="42"/>
      <c r="DD426" s="42"/>
      <c r="DE426" s="42"/>
      <c r="DF426" s="42"/>
      <c r="DG426" s="42"/>
      <c r="DH426" s="42"/>
      <c r="DI426" s="42"/>
      <c r="DJ426" s="42"/>
      <c r="DK426" s="42"/>
      <c r="DL426" s="42"/>
      <c r="DM426" s="42"/>
      <c r="DN426" s="42"/>
      <c r="DO426" s="42"/>
      <c r="DP426" s="42"/>
      <c r="DQ426" s="42"/>
      <c r="DR426" s="42"/>
      <c r="DS426" s="42"/>
      <c r="DT426" s="42"/>
      <c r="DU426" s="42"/>
      <c r="DV426" s="42"/>
      <c r="DW426" s="42"/>
      <c r="DX426" s="42"/>
      <c r="DY426" s="42"/>
      <c r="DZ426" s="42"/>
      <c r="EA426" s="42"/>
      <c r="EB426" s="42"/>
      <c r="EC426" s="42"/>
      <c r="ED426" s="42"/>
      <c r="EE426" s="42"/>
      <c r="EF426" s="42"/>
      <c r="EG426" s="42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/>
      <c r="CI427" s="42"/>
      <c r="CJ427" s="42"/>
      <c r="CK427" s="42"/>
      <c r="CL427" s="42"/>
      <c r="CM427" s="42"/>
      <c r="CN427" s="42"/>
      <c r="CO427" s="42"/>
      <c r="CP427" s="42"/>
      <c r="CQ427" s="42"/>
      <c r="CR427" s="42"/>
      <c r="CS427" s="42"/>
      <c r="CT427" s="42"/>
      <c r="CU427" s="42"/>
      <c r="CV427" s="42"/>
      <c r="CW427" s="42"/>
      <c r="CX427" s="42"/>
      <c r="CY427" s="42"/>
      <c r="CZ427" s="42"/>
      <c r="DA427" s="42"/>
      <c r="DB427" s="42"/>
      <c r="DC427" s="42"/>
      <c r="DD427" s="42"/>
      <c r="DE427" s="42"/>
      <c r="DF427" s="42"/>
      <c r="DG427" s="42"/>
      <c r="DH427" s="42"/>
      <c r="DI427" s="42"/>
      <c r="DJ427" s="42"/>
      <c r="DK427" s="42"/>
      <c r="DL427" s="42"/>
      <c r="DM427" s="42"/>
      <c r="DN427" s="42"/>
      <c r="DO427" s="42"/>
      <c r="DP427" s="42"/>
      <c r="DQ427" s="42"/>
      <c r="DR427" s="42"/>
      <c r="DS427" s="42"/>
      <c r="DT427" s="42"/>
      <c r="DU427" s="42"/>
      <c r="DV427" s="42"/>
      <c r="DW427" s="42"/>
      <c r="DX427" s="42"/>
      <c r="DY427" s="42"/>
      <c r="DZ427" s="42"/>
      <c r="EA427" s="42"/>
      <c r="EB427" s="42"/>
      <c r="EC427" s="42"/>
      <c r="ED427" s="42"/>
      <c r="EE427" s="42"/>
      <c r="EF427" s="42"/>
      <c r="EG427" s="42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/>
      <c r="CI428" s="42"/>
      <c r="CJ428" s="42"/>
      <c r="CK428" s="42"/>
      <c r="CL428" s="42"/>
      <c r="CM428" s="42"/>
      <c r="CN428" s="42"/>
      <c r="CO428" s="42"/>
      <c r="CP428" s="42"/>
      <c r="CQ428" s="42"/>
      <c r="CR428" s="42"/>
      <c r="CS428" s="42"/>
      <c r="CT428" s="42"/>
      <c r="CU428" s="42"/>
      <c r="CV428" s="42"/>
      <c r="CW428" s="42"/>
      <c r="CX428" s="42"/>
      <c r="CY428" s="42"/>
      <c r="CZ428" s="42"/>
      <c r="DA428" s="42"/>
      <c r="DB428" s="42"/>
      <c r="DC428" s="42"/>
      <c r="DD428" s="42"/>
      <c r="DE428" s="42"/>
      <c r="DF428" s="42"/>
      <c r="DG428" s="42"/>
      <c r="DH428" s="42"/>
      <c r="DI428" s="42"/>
      <c r="DJ428" s="42"/>
      <c r="DK428" s="42"/>
      <c r="DL428" s="42"/>
      <c r="DM428" s="42"/>
      <c r="DN428" s="42"/>
      <c r="DO428" s="42"/>
      <c r="DP428" s="42"/>
      <c r="DQ428" s="42"/>
      <c r="DR428" s="42"/>
      <c r="DS428" s="42"/>
      <c r="DT428" s="42"/>
      <c r="DU428" s="42"/>
      <c r="DV428" s="42"/>
      <c r="DW428" s="42"/>
      <c r="DX428" s="42"/>
      <c r="DY428" s="42"/>
      <c r="DZ428" s="42"/>
      <c r="EA428" s="42"/>
      <c r="EB428" s="42"/>
      <c r="EC428" s="42"/>
      <c r="ED428" s="42"/>
      <c r="EE428" s="42"/>
      <c r="EF428" s="42"/>
      <c r="EG428" s="42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/>
      <c r="CI429" s="42"/>
      <c r="CJ429" s="42"/>
      <c r="CK429" s="42"/>
      <c r="CL429" s="42"/>
      <c r="CM429" s="42"/>
      <c r="CN429" s="42"/>
      <c r="CO429" s="42"/>
      <c r="CP429" s="42"/>
      <c r="CQ429" s="42"/>
      <c r="CR429" s="42"/>
      <c r="CS429" s="42"/>
      <c r="CT429" s="42"/>
      <c r="CU429" s="42"/>
      <c r="CV429" s="42"/>
      <c r="CW429" s="42"/>
      <c r="CX429" s="42"/>
      <c r="CY429" s="42"/>
      <c r="CZ429" s="42"/>
      <c r="DA429" s="42"/>
      <c r="DB429" s="42"/>
      <c r="DC429" s="42"/>
      <c r="DD429" s="42"/>
      <c r="DE429" s="42"/>
      <c r="DF429" s="42"/>
      <c r="DG429" s="42"/>
      <c r="DH429" s="42"/>
      <c r="DI429" s="42"/>
      <c r="DJ429" s="42"/>
      <c r="DK429" s="42"/>
      <c r="DL429" s="42"/>
      <c r="DM429" s="42"/>
      <c r="DN429" s="42"/>
      <c r="DO429" s="42"/>
      <c r="DP429" s="42"/>
      <c r="DQ429" s="42"/>
      <c r="DR429" s="42"/>
      <c r="DS429" s="42"/>
      <c r="DT429" s="42"/>
      <c r="DU429" s="42"/>
      <c r="DV429" s="42"/>
      <c r="DW429" s="42"/>
      <c r="DX429" s="42"/>
      <c r="DY429" s="42"/>
      <c r="DZ429" s="42"/>
      <c r="EA429" s="42"/>
      <c r="EB429" s="42"/>
      <c r="EC429" s="42"/>
      <c r="ED429" s="42"/>
      <c r="EE429" s="42"/>
      <c r="EF429" s="42"/>
      <c r="EG429" s="42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/>
      <c r="CI430" s="42"/>
      <c r="CJ430" s="42"/>
      <c r="CK430" s="42"/>
      <c r="CL430" s="42"/>
      <c r="CM430" s="42"/>
      <c r="CN430" s="42"/>
      <c r="CO430" s="42"/>
      <c r="CP430" s="42"/>
      <c r="CQ430" s="42"/>
      <c r="CR430" s="42"/>
      <c r="CS430" s="42"/>
      <c r="CT430" s="42"/>
      <c r="CU430" s="42"/>
      <c r="CV430" s="42"/>
      <c r="CW430" s="42"/>
      <c r="CX430" s="42"/>
      <c r="CY430" s="42"/>
      <c r="CZ430" s="42"/>
      <c r="DA430" s="42"/>
      <c r="DB430" s="42"/>
      <c r="DC430" s="42"/>
      <c r="DD430" s="42"/>
      <c r="DE430" s="42"/>
      <c r="DF430" s="42"/>
      <c r="DG430" s="42"/>
      <c r="DH430" s="42"/>
      <c r="DI430" s="42"/>
      <c r="DJ430" s="42"/>
      <c r="DK430" s="42"/>
      <c r="DL430" s="42"/>
      <c r="DM430" s="42"/>
      <c r="DN430" s="42"/>
      <c r="DO430" s="42"/>
      <c r="DP430" s="42"/>
      <c r="DQ430" s="42"/>
      <c r="DR430" s="42"/>
      <c r="DS430" s="42"/>
      <c r="DT430" s="42"/>
      <c r="DU430" s="42"/>
      <c r="DV430" s="42"/>
      <c r="DW430" s="42"/>
      <c r="DX430" s="42"/>
      <c r="DY430" s="42"/>
      <c r="DZ430" s="42"/>
      <c r="EA430" s="42"/>
      <c r="EB430" s="42"/>
      <c r="EC430" s="42"/>
      <c r="ED430" s="42"/>
      <c r="EE430" s="42"/>
      <c r="EF430" s="42"/>
      <c r="EG430" s="42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/>
      <c r="CI431" s="42"/>
      <c r="CJ431" s="42"/>
      <c r="CK431" s="42"/>
      <c r="CL431" s="42"/>
      <c r="CM431" s="42"/>
      <c r="CN431" s="42"/>
      <c r="CO431" s="42"/>
      <c r="CP431" s="42"/>
      <c r="CQ431" s="42"/>
      <c r="CR431" s="42"/>
      <c r="CS431" s="42"/>
      <c r="CT431" s="42"/>
      <c r="CU431" s="42"/>
      <c r="CV431" s="42"/>
      <c r="CW431" s="42"/>
      <c r="CX431" s="42"/>
      <c r="CY431" s="42"/>
      <c r="CZ431" s="42"/>
      <c r="DA431" s="42"/>
      <c r="DB431" s="42"/>
      <c r="DC431" s="42"/>
      <c r="DD431" s="42"/>
      <c r="DE431" s="42"/>
      <c r="DF431" s="42"/>
      <c r="DG431" s="42"/>
      <c r="DH431" s="42"/>
      <c r="DI431" s="42"/>
      <c r="DJ431" s="42"/>
      <c r="DK431" s="42"/>
      <c r="DL431" s="42"/>
      <c r="DM431" s="42"/>
      <c r="DN431" s="42"/>
      <c r="DO431" s="42"/>
      <c r="DP431" s="42"/>
      <c r="DQ431" s="42"/>
      <c r="DR431" s="42"/>
      <c r="DS431" s="42"/>
      <c r="DT431" s="42"/>
      <c r="DU431" s="42"/>
      <c r="DV431" s="42"/>
      <c r="DW431" s="42"/>
      <c r="DX431" s="42"/>
      <c r="DY431" s="42"/>
      <c r="DZ431" s="42"/>
      <c r="EA431" s="42"/>
      <c r="EB431" s="42"/>
      <c r="EC431" s="42"/>
      <c r="ED431" s="42"/>
      <c r="EE431" s="42"/>
      <c r="EF431" s="42"/>
      <c r="EG431" s="42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/>
      <c r="CI432" s="42"/>
      <c r="CJ432" s="42"/>
      <c r="CK432" s="42"/>
      <c r="CL432" s="42"/>
      <c r="CM432" s="42"/>
      <c r="CN432" s="42"/>
      <c r="CO432" s="42"/>
      <c r="CP432" s="42"/>
      <c r="CQ432" s="42"/>
      <c r="CR432" s="42"/>
      <c r="CS432" s="42"/>
      <c r="CT432" s="42"/>
      <c r="CU432" s="42"/>
      <c r="CV432" s="42"/>
      <c r="CW432" s="42"/>
      <c r="CX432" s="42"/>
      <c r="CY432" s="42"/>
      <c r="CZ432" s="42"/>
      <c r="DA432" s="42"/>
      <c r="DB432" s="42"/>
      <c r="DC432" s="42"/>
      <c r="DD432" s="42"/>
      <c r="DE432" s="42"/>
      <c r="DF432" s="42"/>
      <c r="DG432" s="42"/>
      <c r="DH432" s="42"/>
      <c r="DI432" s="42"/>
      <c r="DJ432" s="42"/>
      <c r="DK432" s="42"/>
      <c r="DL432" s="42"/>
      <c r="DM432" s="42"/>
      <c r="DN432" s="42"/>
      <c r="DO432" s="42"/>
      <c r="DP432" s="42"/>
      <c r="DQ432" s="42"/>
      <c r="DR432" s="42"/>
      <c r="DS432" s="42"/>
      <c r="DT432" s="42"/>
      <c r="DU432" s="42"/>
      <c r="DV432" s="42"/>
      <c r="DW432" s="42"/>
      <c r="DX432" s="42"/>
      <c r="DY432" s="42"/>
      <c r="DZ432" s="42"/>
      <c r="EA432" s="42"/>
      <c r="EB432" s="42"/>
      <c r="EC432" s="42"/>
      <c r="ED432" s="42"/>
      <c r="EE432" s="42"/>
      <c r="EF432" s="42"/>
      <c r="EG432" s="42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/>
      <c r="CI433" s="42"/>
      <c r="CJ433" s="42"/>
      <c r="CK433" s="42"/>
      <c r="CL433" s="42"/>
      <c r="CM433" s="42"/>
      <c r="CN433" s="42"/>
      <c r="CO433" s="42"/>
      <c r="CP433" s="42"/>
      <c r="CQ433" s="42"/>
      <c r="CR433" s="42"/>
      <c r="CS433" s="42"/>
      <c r="CT433" s="42"/>
      <c r="CU433" s="42"/>
      <c r="CV433" s="42"/>
      <c r="CW433" s="42"/>
      <c r="CX433" s="42"/>
      <c r="CY433" s="42"/>
      <c r="CZ433" s="42"/>
      <c r="DA433" s="42"/>
      <c r="DB433" s="42"/>
      <c r="DC433" s="42"/>
      <c r="DD433" s="42"/>
      <c r="DE433" s="42"/>
      <c r="DF433" s="42"/>
      <c r="DG433" s="42"/>
      <c r="DH433" s="42"/>
      <c r="DI433" s="42"/>
      <c r="DJ433" s="42"/>
      <c r="DK433" s="42"/>
      <c r="DL433" s="42"/>
      <c r="DM433" s="42"/>
      <c r="DN433" s="42"/>
      <c r="DO433" s="42"/>
      <c r="DP433" s="42"/>
      <c r="DQ433" s="42"/>
      <c r="DR433" s="42"/>
      <c r="DS433" s="42"/>
      <c r="DT433" s="42"/>
      <c r="DU433" s="42"/>
      <c r="DV433" s="42"/>
      <c r="DW433" s="42"/>
      <c r="DX433" s="42"/>
      <c r="DY433" s="42"/>
      <c r="DZ433" s="42"/>
      <c r="EA433" s="42"/>
      <c r="EB433" s="42"/>
      <c r="EC433" s="42"/>
      <c r="ED433" s="42"/>
      <c r="EE433" s="42"/>
      <c r="EF433" s="42"/>
      <c r="EG433" s="42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/>
      <c r="CI434" s="42"/>
      <c r="CJ434" s="42"/>
      <c r="CK434" s="42"/>
      <c r="CL434" s="42"/>
      <c r="CM434" s="42"/>
      <c r="CN434" s="42"/>
      <c r="CO434" s="42"/>
      <c r="CP434" s="42"/>
      <c r="CQ434" s="42"/>
      <c r="CR434" s="42"/>
      <c r="CS434" s="42"/>
      <c r="CT434" s="42"/>
      <c r="CU434" s="42"/>
      <c r="CV434" s="42"/>
      <c r="CW434" s="42"/>
      <c r="CX434" s="42"/>
      <c r="CY434" s="42"/>
      <c r="CZ434" s="42"/>
      <c r="DA434" s="42"/>
      <c r="DB434" s="42"/>
      <c r="DC434" s="42"/>
      <c r="DD434" s="42"/>
      <c r="DE434" s="42"/>
      <c r="DF434" s="42"/>
      <c r="DG434" s="42"/>
      <c r="DH434" s="42"/>
      <c r="DI434" s="42"/>
      <c r="DJ434" s="42"/>
      <c r="DK434" s="42"/>
      <c r="DL434" s="42"/>
      <c r="DM434" s="42"/>
      <c r="DN434" s="42"/>
      <c r="DO434" s="42"/>
      <c r="DP434" s="42"/>
      <c r="DQ434" s="42"/>
      <c r="DR434" s="42"/>
      <c r="DS434" s="42"/>
      <c r="DT434" s="42"/>
      <c r="DU434" s="42"/>
      <c r="DV434" s="42"/>
      <c r="DW434" s="42"/>
      <c r="DX434" s="42"/>
      <c r="DY434" s="42"/>
      <c r="DZ434" s="42"/>
      <c r="EA434" s="42"/>
      <c r="EB434" s="42"/>
      <c r="EC434" s="42"/>
      <c r="ED434" s="42"/>
      <c r="EE434" s="42"/>
      <c r="EF434" s="42"/>
      <c r="EG434" s="42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/>
      <c r="CI435" s="42"/>
      <c r="CJ435" s="42"/>
      <c r="CK435" s="42"/>
      <c r="CL435" s="42"/>
      <c r="CM435" s="42"/>
      <c r="CN435" s="42"/>
      <c r="CO435" s="42"/>
      <c r="CP435" s="42"/>
      <c r="CQ435" s="42"/>
      <c r="CR435" s="42"/>
      <c r="CS435" s="42"/>
      <c r="CT435" s="42"/>
      <c r="CU435" s="42"/>
      <c r="CV435" s="42"/>
      <c r="CW435" s="42"/>
      <c r="CX435" s="42"/>
      <c r="CY435" s="42"/>
      <c r="CZ435" s="42"/>
      <c r="DA435" s="42"/>
      <c r="DB435" s="42"/>
      <c r="DC435" s="42"/>
      <c r="DD435" s="42"/>
      <c r="DE435" s="42"/>
      <c r="DF435" s="42"/>
      <c r="DG435" s="42"/>
      <c r="DH435" s="42"/>
      <c r="DI435" s="42"/>
      <c r="DJ435" s="42"/>
      <c r="DK435" s="42"/>
      <c r="DL435" s="42"/>
      <c r="DM435" s="42"/>
      <c r="DN435" s="42"/>
      <c r="DO435" s="42"/>
      <c r="DP435" s="42"/>
      <c r="DQ435" s="42"/>
      <c r="DR435" s="42"/>
      <c r="DS435" s="42"/>
      <c r="DT435" s="42"/>
      <c r="DU435" s="42"/>
      <c r="DV435" s="42"/>
      <c r="DW435" s="42"/>
      <c r="DX435" s="42"/>
      <c r="DY435" s="42"/>
      <c r="DZ435" s="42"/>
      <c r="EA435" s="42"/>
      <c r="EB435" s="42"/>
      <c r="EC435" s="42"/>
      <c r="ED435" s="42"/>
      <c r="EE435" s="42"/>
      <c r="EF435" s="42"/>
      <c r="EG435" s="42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/>
      <c r="CI436" s="42"/>
      <c r="CJ436" s="42"/>
      <c r="CK436" s="42"/>
      <c r="CL436" s="42"/>
      <c r="CM436" s="42"/>
      <c r="CN436" s="42"/>
      <c r="CO436" s="42"/>
      <c r="CP436" s="42"/>
      <c r="CQ436" s="42"/>
      <c r="CR436" s="42"/>
      <c r="CS436" s="42"/>
      <c r="CT436" s="42"/>
      <c r="CU436" s="42"/>
      <c r="CV436" s="42"/>
      <c r="CW436" s="42"/>
      <c r="CX436" s="42"/>
      <c r="CY436" s="42"/>
      <c r="CZ436" s="42"/>
      <c r="DA436" s="42"/>
      <c r="DB436" s="42"/>
      <c r="DC436" s="42"/>
      <c r="DD436" s="42"/>
      <c r="DE436" s="42"/>
      <c r="DF436" s="42"/>
      <c r="DG436" s="42"/>
      <c r="DH436" s="42"/>
      <c r="DI436" s="42"/>
      <c r="DJ436" s="42"/>
      <c r="DK436" s="42"/>
      <c r="DL436" s="42"/>
      <c r="DM436" s="42"/>
      <c r="DN436" s="42"/>
      <c r="DO436" s="42"/>
      <c r="DP436" s="42"/>
      <c r="DQ436" s="42"/>
      <c r="DR436" s="42"/>
      <c r="DS436" s="42"/>
      <c r="DT436" s="42"/>
      <c r="DU436" s="42"/>
      <c r="DV436" s="42"/>
      <c r="DW436" s="42"/>
      <c r="DX436" s="42"/>
      <c r="DY436" s="42"/>
      <c r="DZ436" s="42"/>
      <c r="EA436" s="42"/>
      <c r="EB436" s="42"/>
      <c r="EC436" s="42"/>
      <c r="ED436" s="42"/>
      <c r="EE436" s="42"/>
      <c r="EF436" s="42"/>
      <c r="EG436" s="42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/>
      <c r="CI437" s="42"/>
      <c r="CJ437" s="42"/>
      <c r="CK437" s="42"/>
      <c r="CL437" s="42"/>
      <c r="CM437" s="42"/>
      <c r="CN437" s="42"/>
      <c r="CO437" s="42"/>
      <c r="CP437" s="42"/>
      <c r="CQ437" s="42"/>
      <c r="CR437" s="42"/>
      <c r="CS437" s="42"/>
      <c r="CT437" s="42"/>
      <c r="CU437" s="42"/>
      <c r="CV437" s="42"/>
      <c r="CW437" s="42"/>
      <c r="CX437" s="42"/>
      <c r="CY437" s="42"/>
      <c r="CZ437" s="42"/>
      <c r="DA437" s="42"/>
      <c r="DB437" s="42"/>
      <c r="DC437" s="42"/>
      <c r="DD437" s="42"/>
      <c r="DE437" s="42"/>
      <c r="DF437" s="42"/>
      <c r="DG437" s="42"/>
      <c r="DH437" s="42"/>
      <c r="DI437" s="42"/>
      <c r="DJ437" s="42"/>
      <c r="DK437" s="42"/>
      <c r="DL437" s="42"/>
      <c r="DM437" s="42"/>
      <c r="DN437" s="42"/>
      <c r="DO437" s="42"/>
      <c r="DP437" s="42"/>
      <c r="DQ437" s="42"/>
      <c r="DR437" s="42"/>
      <c r="DS437" s="42"/>
      <c r="DT437" s="42"/>
      <c r="DU437" s="42"/>
      <c r="DV437" s="42"/>
      <c r="DW437" s="42"/>
      <c r="DX437" s="42"/>
      <c r="DY437" s="42"/>
      <c r="DZ437" s="42"/>
      <c r="EA437" s="42"/>
      <c r="EB437" s="42"/>
      <c r="EC437" s="42"/>
      <c r="ED437" s="42"/>
      <c r="EE437" s="42"/>
      <c r="EF437" s="42"/>
      <c r="EG437" s="42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/>
      <c r="CI438" s="42"/>
      <c r="CJ438" s="42"/>
      <c r="CK438" s="42"/>
      <c r="CL438" s="42"/>
      <c r="CM438" s="42"/>
      <c r="CN438" s="42"/>
      <c r="CO438" s="42"/>
      <c r="CP438" s="42"/>
      <c r="CQ438" s="42"/>
      <c r="CR438" s="42"/>
      <c r="CS438" s="42"/>
      <c r="CT438" s="42"/>
      <c r="CU438" s="42"/>
      <c r="CV438" s="42"/>
      <c r="CW438" s="42"/>
      <c r="CX438" s="42"/>
      <c r="CY438" s="42"/>
      <c r="CZ438" s="42"/>
      <c r="DA438" s="42"/>
      <c r="DB438" s="42"/>
      <c r="DC438" s="42"/>
      <c r="DD438" s="42"/>
      <c r="DE438" s="42"/>
      <c r="DF438" s="42"/>
      <c r="DG438" s="42"/>
      <c r="DH438" s="42"/>
      <c r="DI438" s="42"/>
      <c r="DJ438" s="42"/>
      <c r="DK438" s="42"/>
      <c r="DL438" s="42"/>
      <c r="DM438" s="42"/>
      <c r="DN438" s="42"/>
      <c r="DO438" s="42"/>
      <c r="DP438" s="42"/>
      <c r="DQ438" s="42"/>
      <c r="DR438" s="42"/>
      <c r="DS438" s="42"/>
      <c r="DT438" s="42"/>
      <c r="DU438" s="42"/>
      <c r="DV438" s="42"/>
      <c r="DW438" s="42"/>
      <c r="DX438" s="42"/>
      <c r="DY438" s="42"/>
      <c r="DZ438" s="42"/>
      <c r="EA438" s="42"/>
      <c r="EB438" s="42"/>
      <c r="EC438" s="42"/>
      <c r="ED438" s="42"/>
      <c r="EE438" s="42"/>
      <c r="EF438" s="42"/>
      <c r="EG438" s="42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/>
      <c r="CI439" s="42"/>
      <c r="CJ439" s="42"/>
      <c r="CK439" s="42"/>
      <c r="CL439" s="42"/>
      <c r="CM439" s="42"/>
      <c r="CN439" s="42"/>
      <c r="CO439" s="42"/>
      <c r="CP439" s="42"/>
      <c r="CQ439" s="42"/>
      <c r="CR439" s="42"/>
      <c r="CS439" s="42"/>
      <c r="CT439" s="42"/>
      <c r="CU439" s="42"/>
      <c r="CV439" s="42"/>
      <c r="CW439" s="42"/>
      <c r="CX439" s="42"/>
      <c r="CY439" s="42"/>
      <c r="CZ439" s="42"/>
      <c r="DA439" s="42"/>
      <c r="DB439" s="42"/>
      <c r="DC439" s="42"/>
      <c r="DD439" s="42"/>
      <c r="DE439" s="42"/>
      <c r="DF439" s="42"/>
      <c r="DG439" s="42"/>
      <c r="DH439" s="42"/>
      <c r="DI439" s="42"/>
      <c r="DJ439" s="42"/>
      <c r="DK439" s="42"/>
      <c r="DL439" s="42"/>
      <c r="DM439" s="42"/>
      <c r="DN439" s="42"/>
      <c r="DO439" s="42"/>
      <c r="DP439" s="42"/>
      <c r="DQ439" s="42"/>
      <c r="DR439" s="42"/>
      <c r="DS439" s="42"/>
      <c r="DT439" s="42"/>
      <c r="DU439" s="42"/>
      <c r="DV439" s="42"/>
      <c r="DW439" s="42"/>
      <c r="DX439" s="42"/>
      <c r="DY439" s="42"/>
      <c r="DZ439" s="42"/>
      <c r="EA439" s="42"/>
      <c r="EB439" s="42"/>
      <c r="EC439" s="42"/>
      <c r="ED439" s="42"/>
      <c r="EE439" s="42"/>
      <c r="EF439" s="42"/>
      <c r="EG439" s="42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/>
      <c r="CI440" s="42"/>
      <c r="CJ440" s="42"/>
      <c r="CK440" s="42"/>
      <c r="CL440" s="42"/>
      <c r="CM440" s="42"/>
      <c r="CN440" s="42"/>
      <c r="CO440" s="42"/>
      <c r="CP440" s="42"/>
      <c r="CQ440" s="42"/>
      <c r="CR440" s="42"/>
      <c r="CS440" s="42"/>
      <c r="CT440" s="42"/>
      <c r="CU440" s="42"/>
      <c r="CV440" s="42"/>
      <c r="CW440" s="42"/>
      <c r="CX440" s="42"/>
      <c r="CY440" s="42"/>
      <c r="CZ440" s="42"/>
      <c r="DA440" s="42"/>
      <c r="DB440" s="42"/>
      <c r="DC440" s="42"/>
      <c r="DD440" s="42"/>
      <c r="DE440" s="42"/>
      <c r="DF440" s="42"/>
      <c r="DG440" s="42"/>
      <c r="DH440" s="42"/>
      <c r="DI440" s="42"/>
      <c r="DJ440" s="42"/>
      <c r="DK440" s="42"/>
      <c r="DL440" s="42"/>
      <c r="DM440" s="42"/>
      <c r="DN440" s="42"/>
      <c r="DO440" s="42"/>
      <c r="DP440" s="42"/>
      <c r="DQ440" s="42"/>
      <c r="DR440" s="42"/>
      <c r="DS440" s="42"/>
      <c r="DT440" s="42"/>
      <c r="DU440" s="42"/>
      <c r="DV440" s="42"/>
      <c r="DW440" s="42"/>
      <c r="DX440" s="42"/>
      <c r="DY440" s="42"/>
      <c r="DZ440" s="42"/>
      <c r="EA440" s="42"/>
      <c r="EB440" s="42"/>
      <c r="EC440" s="42"/>
      <c r="ED440" s="42"/>
      <c r="EE440" s="42"/>
      <c r="EF440" s="42"/>
      <c r="EG440" s="42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/>
      <c r="CI441" s="42"/>
      <c r="CJ441" s="42"/>
      <c r="CK441" s="42"/>
      <c r="CL441" s="42"/>
      <c r="CM441" s="42"/>
      <c r="CN441" s="42"/>
      <c r="CO441" s="42"/>
      <c r="CP441" s="42"/>
      <c r="CQ441" s="42"/>
      <c r="CR441" s="42"/>
      <c r="CS441" s="42"/>
      <c r="CT441" s="42"/>
      <c r="CU441" s="42"/>
      <c r="CV441" s="42"/>
      <c r="CW441" s="42"/>
      <c r="CX441" s="42"/>
      <c r="CY441" s="42"/>
      <c r="CZ441" s="42"/>
      <c r="DA441" s="42"/>
      <c r="DB441" s="42"/>
      <c r="DC441" s="42"/>
      <c r="DD441" s="42"/>
      <c r="DE441" s="42"/>
      <c r="DF441" s="42"/>
      <c r="DG441" s="42"/>
      <c r="DH441" s="42"/>
      <c r="DI441" s="42"/>
      <c r="DJ441" s="42"/>
      <c r="DK441" s="42"/>
      <c r="DL441" s="42"/>
      <c r="DM441" s="42"/>
      <c r="DN441" s="42"/>
      <c r="DO441" s="42"/>
      <c r="DP441" s="42"/>
      <c r="DQ441" s="42"/>
      <c r="DR441" s="42"/>
      <c r="DS441" s="42"/>
      <c r="DT441" s="42"/>
      <c r="DU441" s="42"/>
      <c r="DV441" s="42"/>
      <c r="DW441" s="42"/>
      <c r="DX441" s="42"/>
      <c r="DY441" s="42"/>
      <c r="DZ441" s="42"/>
      <c r="EA441" s="42"/>
      <c r="EB441" s="42"/>
      <c r="EC441" s="42"/>
      <c r="ED441" s="42"/>
      <c r="EE441" s="42"/>
      <c r="EF441" s="42"/>
      <c r="EG441" s="42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/>
      <c r="CI442" s="42"/>
      <c r="CJ442" s="42"/>
      <c r="CK442" s="42"/>
      <c r="CL442" s="42"/>
      <c r="CM442" s="42"/>
      <c r="CN442" s="42"/>
      <c r="CO442" s="42"/>
      <c r="CP442" s="42"/>
      <c r="CQ442" s="42"/>
      <c r="CR442" s="42"/>
      <c r="CS442" s="42"/>
      <c r="CT442" s="42"/>
      <c r="CU442" s="42"/>
      <c r="CV442" s="42"/>
      <c r="CW442" s="42"/>
      <c r="CX442" s="42"/>
      <c r="CY442" s="42"/>
      <c r="CZ442" s="42"/>
      <c r="DA442" s="42"/>
      <c r="DB442" s="42"/>
      <c r="DC442" s="42"/>
      <c r="DD442" s="42"/>
      <c r="DE442" s="42"/>
      <c r="DF442" s="42"/>
      <c r="DG442" s="42"/>
      <c r="DH442" s="42"/>
      <c r="DI442" s="42"/>
      <c r="DJ442" s="42"/>
      <c r="DK442" s="42"/>
      <c r="DL442" s="42"/>
      <c r="DM442" s="42"/>
      <c r="DN442" s="42"/>
      <c r="DO442" s="42"/>
      <c r="DP442" s="42"/>
      <c r="DQ442" s="42"/>
      <c r="DR442" s="42"/>
      <c r="DS442" s="42"/>
      <c r="DT442" s="42"/>
      <c r="DU442" s="42"/>
      <c r="DV442" s="42"/>
      <c r="DW442" s="42"/>
      <c r="DX442" s="42"/>
      <c r="DY442" s="42"/>
      <c r="DZ442" s="42"/>
      <c r="EA442" s="42"/>
      <c r="EB442" s="42"/>
      <c r="EC442" s="42"/>
      <c r="ED442" s="42"/>
      <c r="EE442" s="42"/>
      <c r="EF442" s="42"/>
      <c r="EG442" s="42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/>
      <c r="CI443" s="42"/>
      <c r="CJ443" s="42"/>
      <c r="CK443" s="42"/>
      <c r="CL443" s="42"/>
      <c r="CM443" s="42"/>
      <c r="CN443" s="42"/>
      <c r="CO443" s="42"/>
      <c r="CP443" s="42"/>
      <c r="CQ443" s="42"/>
      <c r="CR443" s="42"/>
      <c r="CS443" s="42"/>
      <c r="CT443" s="42"/>
      <c r="CU443" s="42"/>
      <c r="CV443" s="42"/>
      <c r="CW443" s="42"/>
      <c r="CX443" s="42"/>
      <c r="CY443" s="42"/>
      <c r="CZ443" s="42"/>
      <c r="DA443" s="42"/>
      <c r="DB443" s="42"/>
      <c r="DC443" s="42"/>
      <c r="DD443" s="42"/>
      <c r="DE443" s="42"/>
      <c r="DF443" s="42"/>
      <c r="DG443" s="42"/>
      <c r="DH443" s="42"/>
      <c r="DI443" s="42"/>
      <c r="DJ443" s="42"/>
      <c r="DK443" s="42"/>
      <c r="DL443" s="42"/>
      <c r="DM443" s="42"/>
      <c r="DN443" s="42"/>
      <c r="DO443" s="42"/>
      <c r="DP443" s="42"/>
      <c r="DQ443" s="42"/>
      <c r="DR443" s="42"/>
      <c r="DS443" s="42"/>
      <c r="DT443" s="42"/>
      <c r="DU443" s="42"/>
      <c r="DV443" s="42"/>
      <c r="DW443" s="42"/>
      <c r="DX443" s="42"/>
      <c r="DY443" s="42"/>
      <c r="DZ443" s="42"/>
      <c r="EA443" s="42"/>
      <c r="EB443" s="42"/>
      <c r="EC443" s="42"/>
      <c r="ED443" s="42"/>
      <c r="EE443" s="42"/>
      <c r="EF443" s="42"/>
      <c r="EG443" s="42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/>
      <c r="CI444" s="42"/>
      <c r="CJ444" s="42"/>
      <c r="CK444" s="42"/>
      <c r="CL444" s="42"/>
      <c r="CM444" s="42"/>
      <c r="CN444" s="42"/>
      <c r="CO444" s="42"/>
      <c r="CP444" s="42"/>
      <c r="CQ444" s="42"/>
      <c r="CR444" s="42"/>
      <c r="CS444" s="42"/>
      <c r="CT444" s="42"/>
      <c r="CU444" s="42"/>
      <c r="CV444" s="42"/>
      <c r="CW444" s="42"/>
      <c r="CX444" s="42"/>
      <c r="CY444" s="42"/>
      <c r="CZ444" s="42"/>
      <c r="DA444" s="42"/>
      <c r="DB444" s="42"/>
      <c r="DC444" s="42"/>
      <c r="DD444" s="42"/>
      <c r="DE444" s="42"/>
      <c r="DF444" s="42"/>
      <c r="DG444" s="42"/>
      <c r="DH444" s="42"/>
      <c r="DI444" s="42"/>
      <c r="DJ444" s="42"/>
      <c r="DK444" s="42"/>
      <c r="DL444" s="42"/>
      <c r="DM444" s="42"/>
      <c r="DN444" s="42"/>
      <c r="DO444" s="42"/>
      <c r="DP444" s="42"/>
      <c r="DQ444" s="42"/>
      <c r="DR444" s="42"/>
      <c r="DS444" s="42"/>
      <c r="DT444" s="42"/>
      <c r="DU444" s="42"/>
      <c r="DV444" s="42"/>
      <c r="DW444" s="42"/>
      <c r="DX444" s="42"/>
      <c r="DY444" s="42"/>
      <c r="DZ444" s="42"/>
      <c r="EA444" s="42"/>
      <c r="EB444" s="42"/>
      <c r="EC444" s="42"/>
      <c r="ED444" s="42"/>
      <c r="EE444" s="42"/>
      <c r="EF444" s="42"/>
      <c r="EG444" s="42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/>
      <c r="CI445" s="42"/>
      <c r="CJ445" s="42"/>
      <c r="CK445" s="42"/>
      <c r="CL445" s="42"/>
      <c r="CM445" s="42"/>
      <c r="CN445" s="42"/>
      <c r="CO445" s="42"/>
      <c r="CP445" s="42"/>
      <c r="CQ445" s="42"/>
      <c r="CR445" s="42"/>
      <c r="CS445" s="42"/>
      <c r="CT445" s="42"/>
      <c r="CU445" s="42"/>
      <c r="CV445" s="42"/>
      <c r="CW445" s="42"/>
      <c r="CX445" s="42"/>
      <c r="CY445" s="42"/>
      <c r="CZ445" s="42"/>
      <c r="DA445" s="42"/>
      <c r="DB445" s="42"/>
      <c r="DC445" s="42"/>
      <c r="DD445" s="42"/>
      <c r="DE445" s="42"/>
      <c r="DF445" s="42"/>
      <c r="DG445" s="42"/>
      <c r="DH445" s="42"/>
      <c r="DI445" s="42"/>
      <c r="DJ445" s="42"/>
      <c r="DK445" s="42"/>
      <c r="DL445" s="42"/>
      <c r="DM445" s="42"/>
      <c r="DN445" s="42"/>
      <c r="DO445" s="42"/>
      <c r="DP445" s="42"/>
      <c r="DQ445" s="42"/>
      <c r="DR445" s="42"/>
      <c r="DS445" s="42"/>
      <c r="DT445" s="42"/>
      <c r="DU445" s="42"/>
      <c r="DV445" s="42"/>
      <c r="DW445" s="42"/>
      <c r="DX445" s="42"/>
      <c r="DY445" s="42"/>
      <c r="DZ445" s="42"/>
      <c r="EA445" s="42"/>
      <c r="EB445" s="42"/>
      <c r="EC445" s="42"/>
      <c r="ED445" s="42"/>
      <c r="EE445" s="42"/>
      <c r="EF445" s="42"/>
      <c r="EG445" s="42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/>
      <c r="CI446" s="42"/>
      <c r="CJ446" s="42"/>
      <c r="CK446" s="42"/>
      <c r="CL446" s="42"/>
      <c r="CM446" s="42"/>
      <c r="CN446" s="42"/>
      <c r="CO446" s="42"/>
      <c r="CP446" s="42"/>
      <c r="CQ446" s="42"/>
      <c r="CR446" s="42"/>
      <c r="CS446" s="42"/>
      <c r="CT446" s="42"/>
      <c r="CU446" s="42"/>
      <c r="CV446" s="42"/>
      <c r="CW446" s="42"/>
      <c r="CX446" s="42"/>
      <c r="CY446" s="42"/>
      <c r="CZ446" s="42"/>
      <c r="DA446" s="42"/>
      <c r="DB446" s="42"/>
      <c r="DC446" s="42"/>
      <c r="DD446" s="42"/>
      <c r="DE446" s="42"/>
      <c r="DF446" s="42"/>
      <c r="DG446" s="42"/>
      <c r="DH446" s="42"/>
      <c r="DI446" s="42"/>
      <c r="DJ446" s="42"/>
      <c r="DK446" s="42"/>
      <c r="DL446" s="42"/>
      <c r="DM446" s="42"/>
      <c r="DN446" s="42"/>
      <c r="DO446" s="42"/>
      <c r="DP446" s="42"/>
      <c r="DQ446" s="42"/>
      <c r="DR446" s="42"/>
      <c r="DS446" s="42"/>
      <c r="DT446" s="42"/>
      <c r="DU446" s="42"/>
      <c r="DV446" s="42"/>
      <c r="DW446" s="42"/>
      <c r="DX446" s="42"/>
      <c r="DY446" s="42"/>
      <c r="DZ446" s="42"/>
      <c r="EA446" s="42"/>
      <c r="EB446" s="42"/>
      <c r="EC446" s="42"/>
      <c r="ED446" s="42"/>
      <c r="EE446" s="42"/>
      <c r="EF446" s="42"/>
      <c r="EG446" s="42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/>
      <c r="CI447" s="42"/>
      <c r="CJ447" s="42"/>
      <c r="CK447" s="42"/>
      <c r="CL447" s="42"/>
      <c r="CM447" s="42"/>
      <c r="CN447" s="42"/>
      <c r="CO447" s="42"/>
      <c r="CP447" s="42"/>
      <c r="CQ447" s="42"/>
      <c r="CR447" s="42"/>
      <c r="CS447" s="42"/>
      <c r="CT447" s="42"/>
      <c r="CU447" s="42"/>
      <c r="CV447" s="42"/>
      <c r="CW447" s="42"/>
      <c r="CX447" s="42"/>
      <c r="CY447" s="42"/>
      <c r="CZ447" s="42"/>
      <c r="DA447" s="42"/>
      <c r="DB447" s="42"/>
      <c r="DC447" s="42"/>
      <c r="DD447" s="42"/>
      <c r="DE447" s="42"/>
      <c r="DF447" s="42"/>
      <c r="DG447" s="42"/>
      <c r="DH447" s="42"/>
      <c r="DI447" s="42"/>
      <c r="DJ447" s="42"/>
      <c r="DK447" s="42"/>
      <c r="DL447" s="42"/>
      <c r="DM447" s="42"/>
      <c r="DN447" s="42"/>
      <c r="DO447" s="42"/>
      <c r="DP447" s="42"/>
      <c r="DQ447" s="42"/>
      <c r="DR447" s="42"/>
      <c r="DS447" s="42"/>
      <c r="DT447" s="42"/>
      <c r="DU447" s="42"/>
      <c r="DV447" s="42"/>
      <c r="DW447" s="42"/>
      <c r="DX447" s="42"/>
      <c r="DY447" s="42"/>
      <c r="DZ447" s="42"/>
      <c r="EA447" s="42"/>
      <c r="EB447" s="42"/>
      <c r="EC447" s="42"/>
      <c r="ED447" s="42"/>
      <c r="EE447" s="42"/>
      <c r="EF447" s="42"/>
      <c r="EG447" s="42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/>
      <c r="CI448" s="42"/>
      <c r="CJ448" s="42"/>
      <c r="CK448" s="42"/>
      <c r="CL448" s="42"/>
      <c r="CM448" s="42"/>
      <c r="CN448" s="42"/>
      <c r="CO448" s="42"/>
      <c r="CP448" s="42"/>
      <c r="CQ448" s="42"/>
      <c r="CR448" s="42"/>
      <c r="CS448" s="42"/>
      <c r="CT448" s="42"/>
      <c r="CU448" s="42"/>
      <c r="CV448" s="42"/>
      <c r="CW448" s="42"/>
      <c r="CX448" s="42"/>
      <c r="CY448" s="42"/>
      <c r="CZ448" s="42"/>
      <c r="DA448" s="42"/>
      <c r="DB448" s="42"/>
      <c r="DC448" s="42"/>
      <c r="DD448" s="42"/>
      <c r="DE448" s="42"/>
      <c r="DF448" s="42"/>
      <c r="DG448" s="42"/>
      <c r="DH448" s="42"/>
      <c r="DI448" s="42"/>
      <c r="DJ448" s="42"/>
      <c r="DK448" s="42"/>
      <c r="DL448" s="42"/>
      <c r="DM448" s="42"/>
      <c r="DN448" s="42"/>
      <c r="DO448" s="42"/>
      <c r="DP448" s="42"/>
      <c r="DQ448" s="42"/>
      <c r="DR448" s="42"/>
      <c r="DS448" s="42"/>
      <c r="DT448" s="42"/>
      <c r="DU448" s="42"/>
      <c r="DV448" s="42"/>
      <c r="DW448" s="42"/>
      <c r="DX448" s="42"/>
      <c r="DY448" s="42"/>
      <c r="DZ448" s="42"/>
      <c r="EA448" s="42"/>
      <c r="EB448" s="42"/>
      <c r="EC448" s="42"/>
      <c r="ED448" s="42"/>
      <c r="EE448" s="42"/>
      <c r="EF448" s="42"/>
      <c r="EG448" s="42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/>
      <c r="CI449" s="42"/>
      <c r="CJ449" s="42"/>
      <c r="CK449" s="42"/>
      <c r="CL449" s="42"/>
      <c r="CM449" s="42"/>
      <c r="CN449" s="42"/>
      <c r="CO449" s="42"/>
      <c r="CP449" s="42"/>
      <c r="CQ449" s="42"/>
      <c r="CR449" s="42"/>
      <c r="CS449" s="42"/>
      <c r="CT449" s="42"/>
      <c r="CU449" s="42"/>
      <c r="CV449" s="42"/>
      <c r="CW449" s="42"/>
      <c r="CX449" s="42"/>
      <c r="CY449" s="42"/>
      <c r="CZ449" s="42"/>
      <c r="DA449" s="42"/>
      <c r="DB449" s="42"/>
      <c r="DC449" s="42"/>
      <c r="DD449" s="42"/>
      <c r="DE449" s="42"/>
      <c r="DF449" s="42"/>
      <c r="DG449" s="42"/>
      <c r="DH449" s="42"/>
      <c r="DI449" s="42"/>
      <c r="DJ449" s="42"/>
      <c r="DK449" s="42"/>
      <c r="DL449" s="42"/>
      <c r="DM449" s="42"/>
      <c r="DN449" s="42"/>
      <c r="DO449" s="42"/>
      <c r="DP449" s="42"/>
      <c r="DQ449" s="42"/>
      <c r="DR449" s="42"/>
      <c r="DS449" s="42"/>
      <c r="DT449" s="42"/>
      <c r="DU449" s="42"/>
      <c r="DV449" s="42"/>
      <c r="DW449" s="42"/>
      <c r="DX449" s="42"/>
      <c r="DY449" s="42"/>
      <c r="DZ449" s="42"/>
      <c r="EA449" s="42"/>
      <c r="EB449" s="42"/>
      <c r="EC449" s="42"/>
      <c r="ED449" s="42"/>
      <c r="EE449" s="42"/>
      <c r="EF449" s="42"/>
      <c r="EG449" s="42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/>
      <c r="CI450" s="42"/>
      <c r="CJ450" s="42"/>
      <c r="CK450" s="42"/>
      <c r="CL450" s="42"/>
      <c r="CM450" s="42"/>
      <c r="CN450" s="42"/>
      <c r="CO450" s="42"/>
      <c r="CP450" s="42"/>
      <c r="CQ450" s="42"/>
      <c r="CR450" s="42"/>
      <c r="CS450" s="42"/>
      <c r="CT450" s="42"/>
      <c r="CU450" s="42"/>
      <c r="CV450" s="42"/>
      <c r="CW450" s="42"/>
      <c r="CX450" s="42"/>
      <c r="CY450" s="42"/>
      <c r="CZ450" s="42"/>
      <c r="DA450" s="42"/>
      <c r="DB450" s="42"/>
      <c r="DC450" s="42"/>
      <c r="DD450" s="42"/>
      <c r="DE450" s="42"/>
      <c r="DF450" s="42"/>
      <c r="DG450" s="42"/>
      <c r="DH450" s="42"/>
      <c r="DI450" s="42"/>
      <c r="DJ450" s="42"/>
      <c r="DK450" s="42"/>
      <c r="DL450" s="42"/>
      <c r="DM450" s="42"/>
      <c r="DN450" s="42"/>
      <c r="DO450" s="42"/>
      <c r="DP450" s="42"/>
      <c r="DQ450" s="42"/>
      <c r="DR450" s="42"/>
      <c r="DS450" s="42"/>
      <c r="DT450" s="42"/>
      <c r="DU450" s="42"/>
      <c r="DV450" s="42"/>
      <c r="DW450" s="42"/>
      <c r="DX450" s="42"/>
      <c r="DY450" s="42"/>
      <c r="DZ450" s="42"/>
      <c r="EA450" s="42"/>
      <c r="EB450" s="42"/>
      <c r="EC450" s="42"/>
      <c r="ED450" s="42"/>
      <c r="EE450" s="42"/>
      <c r="EF450" s="42"/>
      <c r="EG450" s="42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/>
      <c r="CI451" s="42"/>
      <c r="CJ451" s="42"/>
      <c r="CK451" s="42"/>
      <c r="CL451" s="42"/>
      <c r="CM451" s="42"/>
      <c r="CN451" s="42"/>
      <c r="CO451" s="42"/>
      <c r="CP451" s="42"/>
      <c r="CQ451" s="42"/>
      <c r="CR451" s="42"/>
      <c r="CS451" s="42"/>
      <c r="CT451" s="42"/>
      <c r="CU451" s="42"/>
      <c r="CV451" s="42"/>
      <c r="CW451" s="42"/>
      <c r="CX451" s="42"/>
      <c r="CY451" s="42"/>
      <c r="CZ451" s="42"/>
      <c r="DA451" s="42"/>
      <c r="DB451" s="42"/>
      <c r="DC451" s="42"/>
      <c r="DD451" s="42"/>
      <c r="DE451" s="42"/>
      <c r="DF451" s="42"/>
      <c r="DG451" s="42"/>
      <c r="DH451" s="42"/>
      <c r="DI451" s="42"/>
      <c r="DJ451" s="42"/>
      <c r="DK451" s="42"/>
      <c r="DL451" s="42"/>
      <c r="DM451" s="42"/>
      <c r="DN451" s="42"/>
      <c r="DO451" s="42"/>
      <c r="DP451" s="42"/>
      <c r="DQ451" s="42"/>
      <c r="DR451" s="42"/>
      <c r="DS451" s="42"/>
      <c r="DT451" s="42"/>
      <c r="DU451" s="42"/>
      <c r="DV451" s="42"/>
      <c r="DW451" s="42"/>
      <c r="DX451" s="42"/>
      <c r="DY451" s="42"/>
      <c r="DZ451" s="42"/>
      <c r="EA451" s="42"/>
      <c r="EB451" s="42"/>
      <c r="EC451" s="42"/>
      <c r="ED451" s="42"/>
      <c r="EE451" s="42"/>
      <c r="EF451" s="42"/>
      <c r="EG451" s="42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/>
      <c r="CI452" s="42"/>
      <c r="CJ452" s="42"/>
      <c r="CK452" s="42"/>
      <c r="CL452" s="42"/>
      <c r="CM452" s="42"/>
      <c r="CN452" s="42"/>
      <c r="CO452" s="42"/>
      <c r="CP452" s="42"/>
      <c r="CQ452" s="42"/>
      <c r="CR452" s="42"/>
      <c r="CS452" s="42"/>
      <c r="CT452" s="42"/>
      <c r="CU452" s="42"/>
      <c r="CV452" s="42"/>
      <c r="CW452" s="42"/>
      <c r="CX452" s="42"/>
      <c r="CY452" s="42"/>
      <c r="CZ452" s="42"/>
      <c r="DA452" s="42"/>
      <c r="DB452" s="42"/>
      <c r="DC452" s="42"/>
      <c r="DD452" s="42"/>
      <c r="DE452" s="42"/>
      <c r="DF452" s="42"/>
      <c r="DG452" s="42"/>
      <c r="DH452" s="42"/>
      <c r="DI452" s="42"/>
      <c r="DJ452" s="42"/>
      <c r="DK452" s="42"/>
      <c r="DL452" s="42"/>
      <c r="DM452" s="42"/>
      <c r="DN452" s="42"/>
      <c r="DO452" s="42"/>
      <c r="DP452" s="42"/>
      <c r="DQ452" s="42"/>
      <c r="DR452" s="42"/>
      <c r="DS452" s="42"/>
      <c r="DT452" s="42"/>
      <c r="DU452" s="42"/>
      <c r="DV452" s="42"/>
      <c r="DW452" s="42"/>
      <c r="DX452" s="42"/>
      <c r="DY452" s="42"/>
      <c r="DZ452" s="42"/>
      <c r="EA452" s="42"/>
      <c r="EB452" s="42"/>
      <c r="EC452" s="42"/>
      <c r="ED452" s="42"/>
      <c r="EE452" s="42"/>
      <c r="EF452" s="42"/>
      <c r="EG452" s="42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/>
      <c r="CI453" s="42"/>
      <c r="CJ453" s="42"/>
      <c r="CK453" s="42"/>
      <c r="CL453" s="42"/>
      <c r="CM453" s="42"/>
      <c r="CN453" s="42"/>
      <c r="CO453" s="42"/>
      <c r="CP453" s="42"/>
      <c r="CQ453" s="42"/>
      <c r="CR453" s="42"/>
      <c r="CS453" s="42"/>
      <c r="CT453" s="42"/>
      <c r="CU453" s="42"/>
      <c r="CV453" s="42"/>
      <c r="CW453" s="42"/>
      <c r="CX453" s="42"/>
      <c r="CY453" s="42"/>
      <c r="CZ453" s="42"/>
      <c r="DA453" s="42"/>
      <c r="DB453" s="42"/>
      <c r="DC453" s="42"/>
      <c r="DD453" s="42"/>
      <c r="DE453" s="42"/>
      <c r="DF453" s="42"/>
      <c r="DG453" s="42"/>
      <c r="DH453" s="42"/>
      <c r="DI453" s="42"/>
      <c r="DJ453" s="42"/>
      <c r="DK453" s="42"/>
      <c r="DL453" s="42"/>
      <c r="DM453" s="42"/>
      <c r="DN453" s="42"/>
      <c r="DO453" s="42"/>
      <c r="DP453" s="42"/>
      <c r="DQ453" s="42"/>
      <c r="DR453" s="42"/>
      <c r="DS453" s="42"/>
      <c r="DT453" s="42"/>
      <c r="DU453" s="42"/>
      <c r="DV453" s="42"/>
      <c r="DW453" s="42"/>
      <c r="DX453" s="42"/>
      <c r="DY453" s="42"/>
      <c r="DZ453" s="42"/>
      <c r="EA453" s="42"/>
      <c r="EB453" s="42"/>
      <c r="EC453" s="42"/>
      <c r="ED453" s="42"/>
      <c r="EE453" s="42"/>
      <c r="EF453" s="42"/>
      <c r="EG453" s="42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/>
      <c r="CI454" s="42"/>
      <c r="CJ454" s="42"/>
      <c r="CK454" s="42"/>
      <c r="CL454" s="42"/>
      <c r="CM454" s="42"/>
      <c r="CN454" s="42"/>
      <c r="CO454" s="42"/>
      <c r="CP454" s="42"/>
      <c r="CQ454" s="42"/>
      <c r="CR454" s="42"/>
      <c r="CS454" s="42"/>
      <c r="CT454" s="42"/>
      <c r="CU454" s="42"/>
      <c r="CV454" s="42"/>
      <c r="CW454" s="42"/>
      <c r="CX454" s="42"/>
      <c r="CY454" s="42"/>
      <c r="CZ454" s="42"/>
      <c r="DA454" s="42"/>
      <c r="DB454" s="42"/>
      <c r="DC454" s="42"/>
      <c r="DD454" s="42"/>
      <c r="DE454" s="42"/>
      <c r="DF454" s="42"/>
      <c r="DG454" s="42"/>
      <c r="DH454" s="42"/>
      <c r="DI454" s="42"/>
      <c r="DJ454" s="42"/>
      <c r="DK454" s="42"/>
      <c r="DL454" s="42"/>
      <c r="DM454" s="42"/>
      <c r="DN454" s="42"/>
      <c r="DO454" s="42"/>
      <c r="DP454" s="42"/>
      <c r="DQ454" s="42"/>
      <c r="DR454" s="42"/>
      <c r="DS454" s="42"/>
      <c r="DT454" s="42"/>
      <c r="DU454" s="42"/>
      <c r="DV454" s="42"/>
      <c r="DW454" s="42"/>
      <c r="DX454" s="42"/>
      <c r="DY454" s="42"/>
      <c r="DZ454" s="42"/>
      <c r="EA454" s="42"/>
      <c r="EB454" s="42"/>
      <c r="EC454" s="42"/>
      <c r="ED454" s="42"/>
      <c r="EE454" s="42"/>
      <c r="EF454" s="42"/>
      <c r="EG454" s="42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/>
      <c r="CI455" s="42"/>
      <c r="CJ455" s="42"/>
      <c r="CK455" s="42"/>
      <c r="CL455" s="42"/>
      <c r="CM455" s="42"/>
      <c r="CN455" s="42"/>
      <c r="CO455" s="42"/>
      <c r="CP455" s="42"/>
      <c r="CQ455" s="42"/>
      <c r="CR455" s="42"/>
      <c r="CS455" s="42"/>
      <c r="CT455" s="42"/>
      <c r="CU455" s="42"/>
      <c r="CV455" s="42"/>
      <c r="CW455" s="42"/>
      <c r="CX455" s="42"/>
      <c r="CY455" s="42"/>
      <c r="CZ455" s="42"/>
      <c r="DA455" s="42"/>
      <c r="DB455" s="42"/>
      <c r="DC455" s="42"/>
      <c r="DD455" s="42"/>
      <c r="DE455" s="42"/>
      <c r="DF455" s="42"/>
      <c r="DG455" s="42"/>
      <c r="DH455" s="42"/>
      <c r="DI455" s="42"/>
      <c r="DJ455" s="42"/>
      <c r="DK455" s="42"/>
      <c r="DL455" s="42"/>
      <c r="DM455" s="42"/>
      <c r="DN455" s="42"/>
      <c r="DO455" s="42"/>
      <c r="DP455" s="42"/>
      <c r="DQ455" s="42"/>
      <c r="DR455" s="42"/>
      <c r="DS455" s="42"/>
      <c r="DT455" s="42"/>
      <c r="DU455" s="42"/>
      <c r="DV455" s="42"/>
      <c r="DW455" s="42"/>
      <c r="DX455" s="42"/>
      <c r="DY455" s="42"/>
      <c r="DZ455" s="42"/>
      <c r="EA455" s="42"/>
      <c r="EB455" s="42"/>
      <c r="EC455" s="42"/>
      <c r="ED455" s="42"/>
      <c r="EE455" s="42"/>
      <c r="EF455" s="42"/>
      <c r="EG455" s="42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/>
      <c r="CI456" s="42"/>
      <c r="CJ456" s="42"/>
      <c r="CK456" s="42"/>
      <c r="CL456" s="42"/>
      <c r="CM456" s="42"/>
      <c r="CN456" s="42"/>
      <c r="CO456" s="42"/>
      <c r="CP456" s="42"/>
      <c r="CQ456" s="42"/>
      <c r="CR456" s="42"/>
      <c r="CS456" s="42"/>
      <c r="CT456" s="42"/>
      <c r="CU456" s="42"/>
      <c r="CV456" s="42"/>
      <c r="CW456" s="42"/>
      <c r="CX456" s="42"/>
      <c r="CY456" s="42"/>
      <c r="CZ456" s="42"/>
      <c r="DA456" s="42"/>
      <c r="DB456" s="42"/>
      <c r="DC456" s="42"/>
      <c r="DD456" s="42"/>
      <c r="DE456" s="42"/>
      <c r="DF456" s="42"/>
      <c r="DG456" s="42"/>
      <c r="DH456" s="42"/>
      <c r="DI456" s="42"/>
      <c r="DJ456" s="42"/>
      <c r="DK456" s="42"/>
      <c r="DL456" s="42"/>
      <c r="DM456" s="42"/>
      <c r="DN456" s="42"/>
      <c r="DO456" s="42"/>
      <c r="DP456" s="42"/>
      <c r="DQ456" s="42"/>
      <c r="DR456" s="42"/>
      <c r="DS456" s="42"/>
      <c r="DT456" s="42"/>
      <c r="DU456" s="42"/>
      <c r="DV456" s="42"/>
      <c r="DW456" s="42"/>
      <c r="DX456" s="42"/>
      <c r="DY456" s="42"/>
      <c r="DZ456" s="42"/>
      <c r="EA456" s="42"/>
      <c r="EB456" s="42"/>
      <c r="EC456" s="42"/>
      <c r="ED456" s="42"/>
      <c r="EE456" s="42"/>
      <c r="EF456" s="42"/>
      <c r="EG456" s="42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/>
      <c r="CI457" s="42"/>
      <c r="CJ457" s="42"/>
      <c r="CK457" s="42"/>
      <c r="CL457" s="42"/>
      <c r="CM457" s="42"/>
      <c r="CN457" s="42"/>
      <c r="CO457" s="42"/>
      <c r="CP457" s="42"/>
      <c r="CQ457" s="42"/>
      <c r="CR457" s="42"/>
      <c r="CS457" s="42"/>
      <c r="CT457" s="42"/>
      <c r="CU457" s="42"/>
      <c r="CV457" s="42"/>
      <c r="CW457" s="42"/>
      <c r="CX457" s="42"/>
      <c r="CY457" s="42"/>
      <c r="CZ457" s="42"/>
      <c r="DA457" s="42"/>
      <c r="DB457" s="42"/>
      <c r="DC457" s="42"/>
      <c r="DD457" s="42"/>
      <c r="DE457" s="42"/>
      <c r="DF457" s="42"/>
      <c r="DG457" s="42"/>
      <c r="DH457" s="42"/>
      <c r="DI457" s="42"/>
      <c r="DJ457" s="42"/>
      <c r="DK457" s="42"/>
      <c r="DL457" s="42"/>
      <c r="DM457" s="42"/>
      <c r="DN457" s="42"/>
      <c r="DO457" s="42"/>
      <c r="DP457" s="42"/>
      <c r="DQ457" s="42"/>
      <c r="DR457" s="42"/>
      <c r="DS457" s="42"/>
      <c r="DT457" s="42"/>
      <c r="DU457" s="42"/>
      <c r="DV457" s="42"/>
      <c r="DW457" s="42"/>
      <c r="DX457" s="42"/>
      <c r="DY457" s="42"/>
      <c r="DZ457" s="42"/>
      <c r="EA457" s="42"/>
      <c r="EB457" s="42"/>
      <c r="EC457" s="42"/>
      <c r="ED457" s="42"/>
      <c r="EE457" s="42"/>
      <c r="EF457" s="42"/>
      <c r="EG457" s="42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/>
      <c r="CI458" s="42"/>
      <c r="CJ458" s="42"/>
      <c r="CK458" s="42"/>
      <c r="CL458" s="42"/>
      <c r="CM458" s="42"/>
      <c r="CN458" s="42"/>
      <c r="CO458" s="42"/>
      <c r="CP458" s="42"/>
      <c r="CQ458" s="42"/>
      <c r="CR458" s="42"/>
      <c r="CS458" s="42"/>
      <c r="CT458" s="42"/>
      <c r="CU458" s="42"/>
      <c r="CV458" s="42"/>
      <c r="CW458" s="42"/>
      <c r="CX458" s="42"/>
      <c r="CY458" s="42"/>
      <c r="CZ458" s="42"/>
      <c r="DA458" s="42"/>
      <c r="DB458" s="42"/>
      <c r="DC458" s="42"/>
      <c r="DD458" s="42"/>
      <c r="DE458" s="42"/>
      <c r="DF458" s="42"/>
      <c r="DG458" s="42"/>
      <c r="DH458" s="42"/>
      <c r="DI458" s="42"/>
      <c r="DJ458" s="42"/>
      <c r="DK458" s="42"/>
      <c r="DL458" s="42"/>
      <c r="DM458" s="42"/>
      <c r="DN458" s="42"/>
      <c r="DO458" s="42"/>
      <c r="DP458" s="42"/>
      <c r="DQ458" s="42"/>
      <c r="DR458" s="42"/>
      <c r="DS458" s="42"/>
      <c r="DT458" s="42"/>
      <c r="DU458" s="42"/>
      <c r="DV458" s="42"/>
      <c r="DW458" s="42"/>
      <c r="DX458" s="42"/>
      <c r="DY458" s="42"/>
      <c r="DZ458" s="42"/>
      <c r="EA458" s="42"/>
      <c r="EB458" s="42"/>
      <c r="EC458" s="42"/>
      <c r="ED458" s="42"/>
      <c r="EE458" s="42"/>
      <c r="EF458" s="42"/>
      <c r="EG458" s="42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/>
      <c r="CI459" s="42"/>
      <c r="CJ459" s="42"/>
      <c r="CK459" s="42"/>
      <c r="CL459" s="42"/>
      <c r="CM459" s="42"/>
      <c r="CN459" s="42"/>
      <c r="CO459" s="42"/>
      <c r="CP459" s="42"/>
      <c r="CQ459" s="42"/>
      <c r="CR459" s="42"/>
      <c r="CS459" s="42"/>
      <c r="CT459" s="42"/>
      <c r="CU459" s="42"/>
      <c r="CV459" s="42"/>
      <c r="CW459" s="42"/>
      <c r="CX459" s="42"/>
      <c r="CY459" s="42"/>
      <c r="CZ459" s="42"/>
      <c r="DA459" s="42"/>
      <c r="DB459" s="42"/>
      <c r="DC459" s="42"/>
      <c r="DD459" s="42"/>
      <c r="DE459" s="42"/>
      <c r="DF459" s="42"/>
      <c r="DG459" s="42"/>
      <c r="DH459" s="42"/>
      <c r="DI459" s="42"/>
      <c r="DJ459" s="42"/>
      <c r="DK459" s="42"/>
      <c r="DL459" s="42"/>
      <c r="DM459" s="42"/>
      <c r="DN459" s="42"/>
      <c r="DO459" s="42"/>
      <c r="DP459" s="42"/>
      <c r="DQ459" s="42"/>
      <c r="DR459" s="42"/>
      <c r="DS459" s="42"/>
      <c r="DT459" s="42"/>
      <c r="DU459" s="42"/>
      <c r="DV459" s="42"/>
      <c r="DW459" s="42"/>
      <c r="DX459" s="42"/>
      <c r="DY459" s="42"/>
      <c r="DZ459" s="42"/>
      <c r="EA459" s="42"/>
      <c r="EB459" s="42"/>
      <c r="EC459" s="42"/>
      <c r="ED459" s="42"/>
      <c r="EE459" s="42"/>
      <c r="EF459" s="42"/>
      <c r="EG459" s="42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/>
      <c r="CI460" s="42"/>
      <c r="CJ460" s="42"/>
      <c r="CK460" s="42"/>
      <c r="CL460" s="42"/>
      <c r="CM460" s="42"/>
      <c r="CN460" s="42"/>
      <c r="CO460" s="42"/>
      <c r="CP460" s="42"/>
      <c r="CQ460" s="42"/>
      <c r="CR460" s="42"/>
      <c r="CS460" s="42"/>
      <c r="CT460" s="42"/>
      <c r="CU460" s="42"/>
      <c r="CV460" s="42"/>
      <c r="CW460" s="42"/>
      <c r="CX460" s="42"/>
      <c r="CY460" s="42"/>
      <c r="CZ460" s="42"/>
      <c r="DA460" s="42"/>
      <c r="DB460" s="42"/>
      <c r="DC460" s="42"/>
      <c r="DD460" s="42"/>
      <c r="DE460" s="42"/>
      <c r="DF460" s="42"/>
      <c r="DG460" s="42"/>
      <c r="DH460" s="42"/>
      <c r="DI460" s="42"/>
      <c r="DJ460" s="42"/>
      <c r="DK460" s="42"/>
      <c r="DL460" s="42"/>
      <c r="DM460" s="42"/>
      <c r="DN460" s="42"/>
      <c r="DO460" s="42"/>
      <c r="DP460" s="42"/>
      <c r="DQ460" s="42"/>
      <c r="DR460" s="42"/>
      <c r="DS460" s="42"/>
      <c r="DT460" s="42"/>
      <c r="DU460" s="42"/>
      <c r="DV460" s="42"/>
      <c r="DW460" s="42"/>
      <c r="DX460" s="42"/>
      <c r="DY460" s="42"/>
      <c r="DZ460" s="42"/>
      <c r="EA460" s="42"/>
      <c r="EB460" s="42"/>
      <c r="EC460" s="42"/>
      <c r="ED460" s="42"/>
      <c r="EE460" s="42"/>
      <c r="EF460" s="42"/>
      <c r="EG460" s="42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/>
      <c r="CI461" s="42"/>
      <c r="CJ461" s="42"/>
      <c r="CK461" s="42"/>
      <c r="CL461" s="42"/>
      <c r="CM461" s="42"/>
      <c r="CN461" s="42"/>
      <c r="CO461" s="42"/>
      <c r="CP461" s="42"/>
      <c r="CQ461" s="42"/>
      <c r="CR461" s="42"/>
      <c r="CS461" s="42"/>
      <c r="CT461" s="42"/>
      <c r="CU461" s="42"/>
      <c r="CV461" s="42"/>
      <c r="CW461" s="42"/>
      <c r="CX461" s="42"/>
      <c r="CY461" s="42"/>
      <c r="CZ461" s="42"/>
      <c r="DA461" s="42"/>
      <c r="DB461" s="42"/>
      <c r="DC461" s="42"/>
      <c r="DD461" s="42"/>
      <c r="DE461" s="42"/>
      <c r="DF461" s="42"/>
      <c r="DG461" s="42"/>
      <c r="DH461" s="42"/>
      <c r="DI461" s="42"/>
      <c r="DJ461" s="42"/>
      <c r="DK461" s="42"/>
      <c r="DL461" s="42"/>
      <c r="DM461" s="42"/>
      <c r="DN461" s="42"/>
      <c r="DO461" s="42"/>
      <c r="DP461" s="42"/>
      <c r="DQ461" s="42"/>
      <c r="DR461" s="42"/>
      <c r="DS461" s="42"/>
      <c r="DT461" s="42"/>
      <c r="DU461" s="42"/>
      <c r="DV461" s="42"/>
      <c r="DW461" s="42"/>
      <c r="DX461" s="42"/>
      <c r="DY461" s="42"/>
      <c r="DZ461" s="42"/>
      <c r="EA461" s="42"/>
      <c r="EB461" s="42"/>
      <c r="EC461" s="42"/>
      <c r="ED461" s="42"/>
      <c r="EE461" s="42"/>
      <c r="EF461" s="42"/>
      <c r="EG461" s="42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/>
      <c r="CI462" s="42"/>
      <c r="CJ462" s="42"/>
      <c r="CK462" s="42"/>
      <c r="CL462" s="42"/>
      <c r="CM462" s="42"/>
      <c r="CN462" s="42"/>
      <c r="CO462" s="42"/>
      <c r="CP462" s="42"/>
      <c r="CQ462" s="42"/>
      <c r="CR462" s="42"/>
      <c r="CS462" s="42"/>
      <c r="CT462" s="42"/>
      <c r="CU462" s="42"/>
      <c r="CV462" s="42"/>
      <c r="CW462" s="42"/>
      <c r="CX462" s="42"/>
      <c r="CY462" s="42"/>
      <c r="CZ462" s="42"/>
      <c r="DA462" s="42"/>
      <c r="DB462" s="42"/>
      <c r="DC462" s="42"/>
      <c r="DD462" s="42"/>
      <c r="DE462" s="42"/>
      <c r="DF462" s="42"/>
      <c r="DG462" s="42"/>
      <c r="DH462" s="42"/>
      <c r="DI462" s="42"/>
      <c r="DJ462" s="42"/>
      <c r="DK462" s="42"/>
      <c r="DL462" s="42"/>
      <c r="DM462" s="42"/>
      <c r="DN462" s="42"/>
      <c r="DO462" s="42"/>
      <c r="DP462" s="42"/>
      <c r="DQ462" s="42"/>
      <c r="DR462" s="42"/>
      <c r="DS462" s="42"/>
      <c r="DT462" s="42"/>
      <c r="DU462" s="42"/>
      <c r="DV462" s="42"/>
      <c r="DW462" s="42"/>
      <c r="DX462" s="42"/>
      <c r="DY462" s="42"/>
      <c r="DZ462" s="42"/>
      <c r="EA462" s="42"/>
      <c r="EB462" s="42"/>
      <c r="EC462" s="42"/>
      <c r="ED462" s="42"/>
      <c r="EE462" s="42"/>
      <c r="EF462" s="42"/>
      <c r="EG462" s="42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/>
      <c r="CI463" s="42"/>
      <c r="CJ463" s="42"/>
      <c r="CK463" s="42"/>
      <c r="CL463" s="42"/>
      <c r="CM463" s="42"/>
      <c r="CN463" s="42"/>
      <c r="CO463" s="42"/>
      <c r="CP463" s="42"/>
      <c r="CQ463" s="42"/>
      <c r="CR463" s="42"/>
      <c r="CS463" s="42"/>
      <c r="CT463" s="42"/>
      <c r="CU463" s="42"/>
      <c r="CV463" s="42"/>
      <c r="CW463" s="42"/>
      <c r="CX463" s="42"/>
      <c r="CY463" s="42"/>
      <c r="CZ463" s="42"/>
      <c r="DA463" s="42"/>
      <c r="DB463" s="42"/>
      <c r="DC463" s="42"/>
      <c r="DD463" s="42"/>
      <c r="DE463" s="42"/>
      <c r="DF463" s="42"/>
      <c r="DG463" s="42"/>
      <c r="DH463" s="42"/>
      <c r="DI463" s="42"/>
      <c r="DJ463" s="42"/>
      <c r="DK463" s="42"/>
      <c r="DL463" s="42"/>
      <c r="DM463" s="42"/>
      <c r="DN463" s="42"/>
      <c r="DO463" s="42"/>
      <c r="DP463" s="42"/>
      <c r="DQ463" s="42"/>
      <c r="DR463" s="42"/>
      <c r="DS463" s="42"/>
      <c r="DT463" s="42"/>
      <c r="DU463" s="42"/>
      <c r="DV463" s="42"/>
      <c r="DW463" s="42"/>
      <c r="DX463" s="42"/>
      <c r="DY463" s="42"/>
      <c r="DZ463" s="42"/>
      <c r="EA463" s="42"/>
      <c r="EB463" s="42"/>
      <c r="EC463" s="42"/>
      <c r="ED463" s="42"/>
      <c r="EE463" s="42"/>
      <c r="EF463" s="42"/>
      <c r="EG463" s="42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/>
      <c r="CI464" s="42"/>
      <c r="CJ464" s="42"/>
      <c r="CK464" s="42"/>
      <c r="CL464" s="42"/>
      <c r="CM464" s="42"/>
      <c r="CN464" s="42"/>
      <c r="CO464" s="42"/>
      <c r="CP464" s="42"/>
      <c r="CQ464" s="42"/>
      <c r="CR464" s="42"/>
      <c r="CS464" s="42"/>
      <c r="CT464" s="42"/>
      <c r="CU464" s="42"/>
      <c r="CV464" s="42"/>
      <c r="CW464" s="42"/>
      <c r="CX464" s="42"/>
      <c r="CY464" s="42"/>
      <c r="CZ464" s="42"/>
      <c r="DA464" s="42"/>
      <c r="DB464" s="42"/>
      <c r="DC464" s="42"/>
      <c r="DD464" s="42"/>
      <c r="DE464" s="42"/>
      <c r="DF464" s="42"/>
      <c r="DG464" s="42"/>
      <c r="DH464" s="42"/>
      <c r="DI464" s="42"/>
      <c r="DJ464" s="42"/>
      <c r="DK464" s="42"/>
      <c r="DL464" s="42"/>
      <c r="DM464" s="42"/>
      <c r="DN464" s="42"/>
      <c r="DO464" s="42"/>
      <c r="DP464" s="42"/>
      <c r="DQ464" s="42"/>
      <c r="DR464" s="42"/>
      <c r="DS464" s="42"/>
      <c r="DT464" s="42"/>
      <c r="DU464" s="42"/>
      <c r="DV464" s="42"/>
      <c r="DW464" s="42"/>
      <c r="DX464" s="42"/>
      <c r="DY464" s="42"/>
      <c r="DZ464" s="42"/>
      <c r="EA464" s="42"/>
      <c r="EB464" s="42"/>
      <c r="EC464" s="42"/>
      <c r="ED464" s="42"/>
      <c r="EE464" s="42"/>
      <c r="EF464" s="42"/>
      <c r="EG464" s="42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/>
      <c r="CI465" s="42"/>
      <c r="CJ465" s="42"/>
      <c r="CK465" s="42"/>
      <c r="CL465" s="42"/>
      <c r="CM465" s="42"/>
      <c r="CN465" s="42"/>
      <c r="CO465" s="42"/>
      <c r="CP465" s="42"/>
      <c r="CQ465" s="42"/>
      <c r="CR465" s="42"/>
      <c r="CS465" s="42"/>
      <c r="CT465" s="42"/>
      <c r="CU465" s="42"/>
      <c r="CV465" s="42"/>
      <c r="CW465" s="42"/>
      <c r="CX465" s="42"/>
      <c r="CY465" s="42"/>
      <c r="CZ465" s="42"/>
      <c r="DA465" s="42"/>
      <c r="DB465" s="42"/>
      <c r="DC465" s="42"/>
      <c r="DD465" s="42"/>
      <c r="DE465" s="42"/>
      <c r="DF465" s="42"/>
      <c r="DG465" s="42"/>
      <c r="DH465" s="42"/>
      <c r="DI465" s="42"/>
      <c r="DJ465" s="42"/>
      <c r="DK465" s="42"/>
      <c r="DL465" s="42"/>
      <c r="DM465" s="42"/>
      <c r="DN465" s="42"/>
      <c r="DO465" s="42"/>
      <c r="DP465" s="42"/>
      <c r="DQ465" s="42"/>
      <c r="DR465" s="42"/>
      <c r="DS465" s="42"/>
      <c r="DT465" s="42"/>
      <c r="DU465" s="42"/>
      <c r="DV465" s="42"/>
      <c r="DW465" s="42"/>
      <c r="DX465" s="42"/>
      <c r="DY465" s="42"/>
      <c r="DZ465" s="42"/>
      <c r="EA465" s="42"/>
      <c r="EB465" s="42"/>
      <c r="EC465" s="42"/>
      <c r="ED465" s="42"/>
      <c r="EE465" s="42"/>
      <c r="EF465" s="42"/>
      <c r="EG465" s="42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/>
      <c r="CI466" s="42"/>
      <c r="CJ466" s="42"/>
      <c r="CK466" s="42"/>
      <c r="CL466" s="42"/>
      <c r="CM466" s="42"/>
      <c r="CN466" s="42"/>
      <c r="CO466" s="42"/>
      <c r="CP466" s="42"/>
      <c r="CQ466" s="42"/>
      <c r="CR466" s="42"/>
      <c r="CS466" s="42"/>
      <c r="CT466" s="42"/>
      <c r="CU466" s="42"/>
      <c r="CV466" s="42"/>
      <c r="CW466" s="42"/>
      <c r="CX466" s="42"/>
      <c r="CY466" s="42"/>
      <c r="CZ466" s="42"/>
      <c r="DA466" s="42"/>
      <c r="DB466" s="42"/>
      <c r="DC466" s="42"/>
      <c r="DD466" s="42"/>
      <c r="DE466" s="42"/>
      <c r="DF466" s="42"/>
      <c r="DG466" s="42"/>
      <c r="DH466" s="42"/>
      <c r="DI466" s="42"/>
      <c r="DJ466" s="42"/>
      <c r="DK466" s="42"/>
      <c r="DL466" s="42"/>
      <c r="DM466" s="42"/>
      <c r="DN466" s="42"/>
      <c r="DO466" s="42"/>
      <c r="DP466" s="42"/>
      <c r="DQ466" s="42"/>
      <c r="DR466" s="42"/>
      <c r="DS466" s="42"/>
      <c r="DT466" s="42"/>
      <c r="DU466" s="42"/>
      <c r="DV466" s="42"/>
      <c r="DW466" s="42"/>
      <c r="DX466" s="42"/>
      <c r="DY466" s="42"/>
      <c r="DZ466" s="42"/>
      <c r="EA466" s="42"/>
      <c r="EB466" s="42"/>
      <c r="EC466" s="42"/>
      <c r="ED466" s="42"/>
      <c r="EE466" s="42"/>
      <c r="EF466" s="42"/>
      <c r="EG466" s="42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/>
      <c r="CI467" s="42"/>
      <c r="CJ467" s="42"/>
      <c r="CK467" s="42"/>
      <c r="CL467" s="42"/>
      <c r="CM467" s="42"/>
      <c r="CN467" s="42"/>
      <c r="CO467" s="42"/>
      <c r="CP467" s="42"/>
      <c r="CQ467" s="42"/>
      <c r="CR467" s="42"/>
      <c r="CS467" s="42"/>
      <c r="CT467" s="42"/>
      <c r="CU467" s="42"/>
      <c r="CV467" s="42"/>
      <c r="CW467" s="42"/>
      <c r="CX467" s="42"/>
      <c r="CY467" s="42"/>
      <c r="CZ467" s="42"/>
      <c r="DA467" s="42"/>
      <c r="DB467" s="42"/>
      <c r="DC467" s="42"/>
      <c r="DD467" s="42"/>
      <c r="DE467" s="42"/>
      <c r="DF467" s="42"/>
      <c r="DG467" s="42"/>
      <c r="DH467" s="42"/>
      <c r="DI467" s="42"/>
      <c r="DJ467" s="42"/>
      <c r="DK467" s="42"/>
      <c r="DL467" s="42"/>
      <c r="DM467" s="42"/>
      <c r="DN467" s="42"/>
      <c r="DO467" s="42"/>
      <c r="DP467" s="42"/>
      <c r="DQ467" s="42"/>
      <c r="DR467" s="42"/>
      <c r="DS467" s="42"/>
      <c r="DT467" s="42"/>
      <c r="DU467" s="42"/>
      <c r="DV467" s="42"/>
      <c r="DW467" s="42"/>
      <c r="DX467" s="42"/>
      <c r="DY467" s="42"/>
      <c r="DZ467" s="42"/>
      <c r="EA467" s="42"/>
      <c r="EB467" s="42"/>
      <c r="EC467" s="42"/>
      <c r="ED467" s="42"/>
      <c r="EE467" s="42"/>
      <c r="EF467" s="42"/>
      <c r="EG467" s="42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/>
      <c r="CI468" s="42"/>
      <c r="CJ468" s="42"/>
      <c r="CK468" s="42"/>
      <c r="CL468" s="42"/>
      <c r="CM468" s="42"/>
      <c r="CN468" s="42"/>
      <c r="CO468" s="42"/>
      <c r="CP468" s="42"/>
      <c r="CQ468" s="42"/>
      <c r="CR468" s="42"/>
      <c r="CS468" s="42"/>
      <c r="CT468" s="42"/>
      <c r="CU468" s="42"/>
      <c r="CV468" s="42"/>
      <c r="CW468" s="42"/>
      <c r="CX468" s="42"/>
      <c r="CY468" s="42"/>
      <c r="CZ468" s="42"/>
      <c r="DA468" s="42"/>
      <c r="DB468" s="42"/>
      <c r="DC468" s="42"/>
      <c r="DD468" s="42"/>
      <c r="DE468" s="42"/>
      <c r="DF468" s="42"/>
      <c r="DG468" s="42"/>
      <c r="DH468" s="42"/>
      <c r="DI468" s="42"/>
      <c r="DJ468" s="42"/>
      <c r="DK468" s="42"/>
      <c r="DL468" s="42"/>
      <c r="DM468" s="42"/>
      <c r="DN468" s="42"/>
      <c r="DO468" s="42"/>
      <c r="DP468" s="42"/>
      <c r="DQ468" s="42"/>
      <c r="DR468" s="42"/>
      <c r="DS468" s="42"/>
      <c r="DT468" s="42"/>
      <c r="DU468" s="42"/>
      <c r="DV468" s="42"/>
      <c r="DW468" s="42"/>
      <c r="DX468" s="42"/>
      <c r="DY468" s="42"/>
      <c r="DZ468" s="42"/>
      <c r="EA468" s="42"/>
      <c r="EB468" s="42"/>
      <c r="EC468" s="42"/>
      <c r="ED468" s="42"/>
      <c r="EE468" s="42"/>
      <c r="EF468" s="42"/>
      <c r="EG468" s="42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/>
      <c r="CI469" s="42"/>
      <c r="CJ469" s="42"/>
      <c r="CK469" s="42"/>
      <c r="CL469" s="42"/>
      <c r="CM469" s="42"/>
      <c r="CN469" s="42"/>
      <c r="CO469" s="42"/>
      <c r="CP469" s="42"/>
      <c r="CQ469" s="42"/>
      <c r="CR469" s="42"/>
      <c r="CS469" s="42"/>
      <c r="CT469" s="42"/>
      <c r="CU469" s="42"/>
      <c r="CV469" s="42"/>
      <c r="CW469" s="42"/>
      <c r="CX469" s="42"/>
      <c r="CY469" s="42"/>
      <c r="CZ469" s="42"/>
      <c r="DA469" s="42"/>
      <c r="DB469" s="42"/>
      <c r="DC469" s="42"/>
      <c r="DD469" s="42"/>
      <c r="DE469" s="42"/>
      <c r="DF469" s="42"/>
      <c r="DG469" s="42"/>
      <c r="DH469" s="42"/>
      <c r="DI469" s="42"/>
      <c r="DJ469" s="42"/>
      <c r="DK469" s="42"/>
      <c r="DL469" s="42"/>
      <c r="DM469" s="42"/>
      <c r="DN469" s="42"/>
      <c r="DO469" s="42"/>
      <c r="DP469" s="42"/>
      <c r="DQ469" s="42"/>
      <c r="DR469" s="42"/>
      <c r="DS469" s="42"/>
      <c r="DT469" s="42"/>
      <c r="DU469" s="42"/>
      <c r="DV469" s="42"/>
      <c r="DW469" s="42"/>
      <c r="DX469" s="42"/>
      <c r="DY469" s="42"/>
      <c r="DZ469" s="42"/>
      <c r="EA469" s="42"/>
      <c r="EB469" s="42"/>
      <c r="EC469" s="42"/>
      <c r="ED469" s="42"/>
      <c r="EE469" s="42"/>
      <c r="EF469" s="42"/>
      <c r="EG469" s="42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/>
      <c r="CI470" s="42"/>
      <c r="CJ470" s="42"/>
      <c r="CK470" s="42"/>
      <c r="CL470" s="42"/>
      <c r="CM470" s="42"/>
      <c r="CN470" s="42"/>
      <c r="CO470" s="42"/>
      <c r="CP470" s="42"/>
      <c r="CQ470" s="42"/>
      <c r="CR470" s="42"/>
      <c r="CS470" s="42"/>
      <c r="CT470" s="42"/>
      <c r="CU470" s="42"/>
      <c r="CV470" s="42"/>
      <c r="CW470" s="42"/>
      <c r="CX470" s="42"/>
      <c r="CY470" s="42"/>
      <c r="CZ470" s="42"/>
      <c r="DA470" s="42"/>
      <c r="DB470" s="42"/>
      <c r="DC470" s="42"/>
      <c r="DD470" s="42"/>
      <c r="DE470" s="42"/>
      <c r="DF470" s="42"/>
      <c r="DG470" s="42"/>
      <c r="DH470" s="42"/>
      <c r="DI470" s="42"/>
      <c r="DJ470" s="42"/>
      <c r="DK470" s="42"/>
      <c r="DL470" s="42"/>
      <c r="DM470" s="42"/>
      <c r="DN470" s="42"/>
      <c r="DO470" s="42"/>
      <c r="DP470" s="42"/>
      <c r="DQ470" s="42"/>
      <c r="DR470" s="42"/>
      <c r="DS470" s="42"/>
      <c r="DT470" s="42"/>
      <c r="DU470" s="42"/>
      <c r="DV470" s="42"/>
      <c r="DW470" s="42"/>
      <c r="DX470" s="42"/>
      <c r="DY470" s="42"/>
      <c r="DZ470" s="42"/>
      <c r="EA470" s="42"/>
      <c r="EB470" s="42"/>
      <c r="EC470" s="42"/>
      <c r="ED470" s="42"/>
      <c r="EE470" s="42"/>
      <c r="EF470" s="42"/>
      <c r="EG470" s="42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/>
      <c r="CI471" s="42"/>
      <c r="CJ471" s="42"/>
      <c r="CK471" s="42"/>
      <c r="CL471" s="42"/>
      <c r="CM471" s="42"/>
      <c r="CN471" s="42"/>
      <c r="CO471" s="42"/>
      <c r="CP471" s="42"/>
      <c r="CQ471" s="42"/>
      <c r="CR471" s="42"/>
      <c r="CS471" s="42"/>
      <c r="CT471" s="42"/>
      <c r="CU471" s="42"/>
      <c r="CV471" s="42"/>
      <c r="CW471" s="42"/>
      <c r="CX471" s="42"/>
      <c r="CY471" s="42"/>
      <c r="CZ471" s="42"/>
      <c r="DA471" s="42"/>
      <c r="DB471" s="42"/>
      <c r="DC471" s="42"/>
      <c r="DD471" s="42"/>
      <c r="DE471" s="42"/>
      <c r="DF471" s="42"/>
      <c r="DG471" s="42"/>
      <c r="DH471" s="42"/>
      <c r="DI471" s="42"/>
      <c r="DJ471" s="42"/>
      <c r="DK471" s="42"/>
      <c r="DL471" s="42"/>
      <c r="DM471" s="42"/>
      <c r="DN471" s="42"/>
      <c r="DO471" s="42"/>
      <c r="DP471" s="42"/>
      <c r="DQ471" s="42"/>
      <c r="DR471" s="42"/>
      <c r="DS471" s="42"/>
      <c r="DT471" s="42"/>
      <c r="DU471" s="42"/>
      <c r="DV471" s="42"/>
      <c r="DW471" s="42"/>
      <c r="DX471" s="42"/>
      <c r="DY471" s="42"/>
      <c r="DZ471" s="42"/>
      <c r="EA471" s="42"/>
      <c r="EB471" s="42"/>
      <c r="EC471" s="42"/>
      <c r="ED471" s="42"/>
      <c r="EE471" s="42"/>
      <c r="EF471" s="42"/>
      <c r="EG471" s="42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/>
      <c r="CI472" s="42"/>
      <c r="CJ472" s="42"/>
      <c r="CK472" s="42"/>
      <c r="CL472" s="42"/>
      <c r="CM472" s="42"/>
      <c r="CN472" s="42"/>
      <c r="CO472" s="42"/>
      <c r="CP472" s="42"/>
      <c r="CQ472" s="42"/>
      <c r="CR472" s="42"/>
      <c r="CS472" s="42"/>
      <c r="CT472" s="42"/>
      <c r="CU472" s="42"/>
      <c r="CV472" s="42"/>
      <c r="CW472" s="42"/>
      <c r="CX472" s="42"/>
      <c r="CY472" s="42"/>
      <c r="CZ472" s="42"/>
      <c r="DA472" s="42"/>
      <c r="DB472" s="42"/>
      <c r="DC472" s="42"/>
      <c r="DD472" s="42"/>
      <c r="DE472" s="42"/>
      <c r="DF472" s="42"/>
      <c r="DG472" s="42"/>
      <c r="DH472" s="42"/>
      <c r="DI472" s="42"/>
      <c r="DJ472" s="42"/>
      <c r="DK472" s="42"/>
      <c r="DL472" s="42"/>
      <c r="DM472" s="42"/>
      <c r="DN472" s="42"/>
      <c r="DO472" s="42"/>
      <c r="DP472" s="42"/>
      <c r="DQ472" s="42"/>
      <c r="DR472" s="42"/>
      <c r="DS472" s="42"/>
      <c r="DT472" s="42"/>
      <c r="DU472" s="42"/>
      <c r="DV472" s="42"/>
      <c r="DW472" s="42"/>
      <c r="DX472" s="42"/>
      <c r="DY472" s="42"/>
      <c r="DZ472" s="42"/>
      <c r="EA472" s="42"/>
      <c r="EB472" s="42"/>
      <c r="EC472" s="42"/>
      <c r="ED472" s="42"/>
      <c r="EE472" s="42"/>
      <c r="EF472" s="42"/>
      <c r="EG472" s="42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/>
      <c r="CI473" s="42"/>
      <c r="CJ473" s="42"/>
      <c r="CK473" s="42"/>
      <c r="CL473" s="42"/>
      <c r="CM473" s="42"/>
      <c r="CN473" s="42"/>
      <c r="CO473" s="42"/>
      <c r="CP473" s="42"/>
      <c r="CQ473" s="42"/>
      <c r="CR473" s="42"/>
      <c r="CS473" s="42"/>
      <c r="CT473" s="42"/>
      <c r="CU473" s="42"/>
      <c r="CV473" s="42"/>
      <c r="CW473" s="42"/>
      <c r="CX473" s="42"/>
      <c r="CY473" s="42"/>
      <c r="CZ473" s="42"/>
      <c r="DA473" s="42"/>
      <c r="DB473" s="42"/>
      <c r="DC473" s="42"/>
      <c r="DD473" s="42"/>
      <c r="DE473" s="42"/>
      <c r="DF473" s="42"/>
      <c r="DG473" s="42"/>
      <c r="DH473" s="42"/>
      <c r="DI473" s="42"/>
      <c r="DJ473" s="42"/>
      <c r="DK473" s="42"/>
      <c r="DL473" s="42"/>
      <c r="DM473" s="42"/>
      <c r="DN473" s="42"/>
      <c r="DO473" s="42"/>
      <c r="DP473" s="42"/>
      <c r="DQ473" s="42"/>
      <c r="DR473" s="42"/>
      <c r="DS473" s="42"/>
      <c r="DT473" s="42"/>
      <c r="DU473" s="42"/>
      <c r="DV473" s="42"/>
      <c r="DW473" s="42"/>
      <c r="DX473" s="42"/>
      <c r="DY473" s="42"/>
      <c r="DZ473" s="42"/>
      <c r="EA473" s="42"/>
      <c r="EB473" s="42"/>
      <c r="EC473" s="42"/>
      <c r="ED473" s="42"/>
      <c r="EE473" s="42"/>
      <c r="EF473" s="42"/>
      <c r="EG473" s="42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/>
      <c r="CI474" s="42"/>
      <c r="CJ474" s="42"/>
      <c r="CK474" s="42"/>
      <c r="CL474" s="42"/>
      <c r="CM474" s="42"/>
      <c r="CN474" s="42"/>
      <c r="CO474" s="42"/>
      <c r="CP474" s="42"/>
      <c r="CQ474" s="42"/>
      <c r="CR474" s="42"/>
      <c r="CS474" s="42"/>
      <c r="CT474" s="42"/>
      <c r="CU474" s="42"/>
      <c r="CV474" s="42"/>
      <c r="CW474" s="42"/>
      <c r="CX474" s="42"/>
      <c r="CY474" s="42"/>
      <c r="CZ474" s="42"/>
      <c r="DA474" s="42"/>
      <c r="DB474" s="42"/>
      <c r="DC474" s="42"/>
      <c r="DD474" s="42"/>
      <c r="DE474" s="42"/>
      <c r="DF474" s="42"/>
      <c r="DG474" s="42"/>
      <c r="DH474" s="42"/>
      <c r="DI474" s="42"/>
      <c r="DJ474" s="42"/>
      <c r="DK474" s="42"/>
      <c r="DL474" s="42"/>
      <c r="DM474" s="42"/>
      <c r="DN474" s="42"/>
      <c r="DO474" s="42"/>
      <c r="DP474" s="42"/>
      <c r="DQ474" s="42"/>
      <c r="DR474" s="42"/>
      <c r="DS474" s="42"/>
      <c r="DT474" s="42"/>
      <c r="DU474" s="42"/>
      <c r="DV474" s="42"/>
      <c r="DW474" s="42"/>
      <c r="DX474" s="42"/>
      <c r="DY474" s="42"/>
      <c r="DZ474" s="42"/>
      <c r="EA474" s="42"/>
      <c r="EB474" s="42"/>
      <c r="EC474" s="42"/>
      <c r="ED474" s="42"/>
      <c r="EE474" s="42"/>
      <c r="EF474" s="42"/>
      <c r="EG474" s="42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/>
      <c r="CI475" s="42"/>
      <c r="CJ475" s="42"/>
      <c r="CK475" s="42"/>
      <c r="CL475" s="42"/>
      <c r="CM475" s="42"/>
      <c r="CN475" s="42"/>
      <c r="CO475" s="42"/>
      <c r="CP475" s="42"/>
      <c r="CQ475" s="42"/>
      <c r="CR475" s="42"/>
      <c r="CS475" s="42"/>
      <c r="CT475" s="42"/>
      <c r="CU475" s="42"/>
      <c r="CV475" s="42"/>
      <c r="CW475" s="42"/>
      <c r="CX475" s="42"/>
      <c r="CY475" s="42"/>
      <c r="CZ475" s="42"/>
      <c r="DA475" s="42"/>
      <c r="DB475" s="42"/>
      <c r="DC475" s="42"/>
      <c r="DD475" s="42"/>
      <c r="DE475" s="42"/>
      <c r="DF475" s="42"/>
      <c r="DG475" s="42"/>
      <c r="DH475" s="42"/>
      <c r="DI475" s="42"/>
      <c r="DJ475" s="42"/>
      <c r="DK475" s="42"/>
      <c r="DL475" s="42"/>
      <c r="DM475" s="42"/>
      <c r="DN475" s="42"/>
      <c r="DO475" s="42"/>
      <c r="DP475" s="42"/>
      <c r="DQ475" s="42"/>
      <c r="DR475" s="42"/>
      <c r="DS475" s="42"/>
      <c r="DT475" s="42"/>
      <c r="DU475" s="42"/>
      <c r="DV475" s="42"/>
      <c r="DW475" s="42"/>
      <c r="DX475" s="42"/>
      <c r="DY475" s="42"/>
      <c r="DZ475" s="42"/>
      <c r="EA475" s="42"/>
      <c r="EB475" s="42"/>
      <c r="EC475" s="42"/>
      <c r="ED475" s="42"/>
      <c r="EE475" s="42"/>
      <c r="EF475" s="42"/>
      <c r="EG475" s="42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/>
      <c r="CI476" s="42"/>
      <c r="CJ476" s="42"/>
      <c r="CK476" s="42"/>
      <c r="CL476" s="42"/>
      <c r="CM476" s="42"/>
      <c r="CN476" s="42"/>
      <c r="CO476" s="42"/>
      <c r="CP476" s="42"/>
      <c r="CQ476" s="42"/>
      <c r="CR476" s="42"/>
      <c r="CS476" s="42"/>
      <c r="CT476" s="42"/>
      <c r="CU476" s="42"/>
      <c r="CV476" s="42"/>
      <c r="CW476" s="42"/>
      <c r="CX476" s="42"/>
      <c r="CY476" s="42"/>
      <c r="CZ476" s="42"/>
      <c r="DA476" s="42"/>
      <c r="DB476" s="42"/>
      <c r="DC476" s="42"/>
      <c r="DD476" s="42"/>
      <c r="DE476" s="42"/>
      <c r="DF476" s="42"/>
      <c r="DG476" s="42"/>
      <c r="DH476" s="42"/>
      <c r="DI476" s="42"/>
      <c r="DJ476" s="42"/>
      <c r="DK476" s="42"/>
      <c r="DL476" s="42"/>
      <c r="DM476" s="42"/>
      <c r="DN476" s="42"/>
      <c r="DO476" s="42"/>
      <c r="DP476" s="42"/>
      <c r="DQ476" s="42"/>
      <c r="DR476" s="42"/>
      <c r="DS476" s="42"/>
      <c r="DT476" s="42"/>
      <c r="DU476" s="42"/>
      <c r="DV476" s="42"/>
      <c r="DW476" s="42"/>
      <c r="DX476" s="42"/>
      <c r="DY476" s="42"/>
      <c r="DZ476" s="42"/>
      <c r="EA476" s="42"/>
      <c r="EB476" s="42"/>
      <c r="EC476" s="42"/>
      <c r="ED476" s="42"/>
      <c r="EE476" s="42"/>
      <c r="EF476" s="42"/>
      <c r="EG476" s="42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/>
      <c r="CI477" s="42"/>
      <c r="CJ477" s="42"/>
      <c r="CK477" s="42"/>
      <c r="CL477" s="42"/>
      <c r="CM477" s="42"/>
      <c r="CN477" s="42"/>
      <c r="CO477" s="42"/>
      <c r="CP477" s="42"/>
      <c r="CQ477" s="42"/>
      <c r="CR477" s="42"/>
      <c r="CS477" s="42"/>
      <c r="CT477" s="42"/>
      <c r="CU477" s="42"/>
      <c r="CV477" s="42"/>
      <c r="CW477" s="42"/>
      <c r="CX477" s="42"/>
      <c r="CY477" s="42"/>
      <c r="CZ477" s="42"/>
      <c r="DA477" s="42"/>
      <c r="DB477" s="42"/>
      <c r="DC477" s="42"/>
      <c r="DD477" s="42"/>
      <c r="DE477" s="42"/>
      <c r="DF477" s="42"/>
      <c r="DG477" s="42"/>
      <c r="DH477" s="42"/>
      <c r="DI477" s="42"/>
      <c r="DJ477" s="42"/>
      <c r="DK477" s="42"/>
      <c r="DL477" s="42"/>
      <c r="DM477" s="42"/>
      <c r="DN477" s="42"/>
      <c r="DO477" s="42"/>
      <c r="DP477" s="42"/>
      <c r="DQ477" s="42"/>
      <c r="DR477" s="42"/>
      <c r="DS477" s="42"/>
      <c r="DT477" s="42"/>
      <c r="DU477" s="42"/>
      <c r="DV477" s="42"/>
      <c r="DW477" s="42"/>
      <c r="DX477" s="42"/>
      <c r="DY477" s="42"/>
      <c r="DZ477" s="42"/>
      <c r="EA477" s="42"/>
      <c r="EB477" s="42"/>
      <c r="EC477" s="42"/>
      <c r="ED477" s="42"/>
      <c r="EE477" s="42"/>
      <c r="EF477" s="42"/>
      <c r="EG477" s="42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/>
      <c r="CI478" s="42"/>
      <c r="CJ478" s="42"/>
      <c r="CK478" s="42"/>
      <c r="CL478" s="42"/>
      <c r="CM478" s="42"/>
      <c r="CN478" s="42"/>
      <c r="CO478" s="42"/>
      <c r="CP478" s="42"/>
      <c r="CQ478" s="42"/>
      <c r="CR478" s="42"/>
      <c r="CS478" s="42"/>
      <c r="CT478" s="42"/>
      <c r="CU478" s="42"/>
      <c r="CV478" s="42"/>
      <c r="CW478" s="42"/>
      <c r="CX478" s="42"/>
      <c r="CY478" s="42"/>
      <c r="CZ478" s="42"/>
      <c r="DA478" s="42"/>
      <c r="DB478" s="42"/>
      <c r="DC478" s="42"/>
      <c r="DD478" s="42"/>
      <c r="DE478" s="42"/>
      <c r="DF478" s="42"/>
      <c r="DG478" s="42"/>
      <c r="DH478" s="42"/>
      <c r="DI478" s="42"/>
      <c r="DJ478" s="42"/>
      <c r="DK478" s="42"/>
      <c r="DL478" s="42"/>
      <c r="DM478" s="42"/>
      <c r="DN478" s="42"/>
      <c r="DO478" s="42"/>
      <c r="DP478" s="42"/>
      <c r="DQ478" s="42"/>
      <c r="DR478" s="42"/>
      <c r="DS478" s="42"/>
      <c r="DT478" s="42"/>
      <c r="DU478" s="42"/>
      <c r="DV478" s="42"/>
      <c r="DW478" s="42"/>
      <c r="DX478" s="42"/>
      <c r="DY478" s="42"/>
      <c r="DZ478" s="42"/>
      <c r="EA478" s="42"/>
      <c r="EB478" s="42"/>
      <c r="EC478" s="42"/>
      <c r="ED478" s="42"/>
      <c r="EE478" s="42"/>
      <c r="EF478" s="42"/>
      <c r="EG478" s="42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/>
      <c r="CI479" s="42"/>
      <c r="CJ479" s="42"/>
      <c r="CK479" s="42"/>
      <c r="CL479" s="42"/>
      <c r="CM479" s="42"/>
      <c r="CN479" s="42"/>
      <c r="CO479" s="42"/>
      <c r="CP479" s="42"/>
      <c r="CQ479" s="42"/>
      <c r="CR479" s="42"/>
      <c r="CS479" s="42"/>
      <c r="CT479" s="42"/>
      <c r="CU479" s="42"/>
      <c r="CV479" s="42"/>
      <c r="CW479" s="42"/>
      <c r="CX479" s="42"/>
      <c r="CY479" s="42"/>
      <c r="CZ479" s="42"/>
      <c r="DA479" s="42"/>
      <c r="DB479" s="42"/>
      <c r="DC479" s="42"/>
      <c r="DD479" s="42"/>
      <c r="DE479" s="42"/>
      <c r="DF479" s="42"/>
      <c r="DG479" s="42"/>
      <c r="DH479" s="42"/>
      <c r="DI479" s="42"/>
      <c r="DJ479" s="42"/>
      <c r="DK479" s="42"/>
      <c r="DL479" s="42"/>
      <c r="DM479" s="42"/>
      <c r="DN479" s="42"/>
      <c r="DO479" s="42"/>
      <c r="DP479" s="42"/>
      <c r="DQ479" s="42"/>
      <c r="DR479" s="42"/>
      <c r="DS479" s="42"/>
      <c r="DT479" s="42"/>
      <c r="DU479" s="42"/>
      <c r="DV479" s="42"/>
      <c r="DW479" s="42"/>
      <c r="DX479" s="42"/>
      <c r="DY479" s="42"/>
      <c r="DZ479" s="42"/>
      <c r="EA479" s="42"/>
      <c r="EB479" s="42"/>
      <c r="EC479" s="42"/>
      <c r="ED479" s="42"/>
      <c r="EE479" s="42"/>
      <c r="EF479" s="42"/>
      <c r="EG479" s="42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/>
      <c r="CI480" s="42"/>
      <c r="CJ480" s="42"/>
      <c r="CK480" s="42"/>
      <c r="CL480" s="42"/>
      <c r="CM480" s="42"/>
      <c r="CN480" s="42"/>
      <c r="CO480" s="42"/>
      <c r="CP480" s="42"/>
      <c r="CQ480" s="42"/>
      <c r="CR480" s="42"/>
      <c r="CS480" s="42"/>
      <c r="CT480" s="42"/>
      <c r="CU480" s="42"/>
      <c r="CV480" s="42"/>
      <c r="CW480" s="42"/>
      <c r="CX480" s="42"/>
      <c r="CY480" s="42"/>
      <c r="CZ480" s="42"/>
      <c r="DA480" s="42"/>
      <c r="DB480" s="42"/>
      <c r="DC480" s="42"/>
      <c r="DD480" s="42"/>
      <c r="DE480" s="42"/>
      <c r="DF480" s="42"/>
      <c r="DG480" s="42"/>
      <c r="DH480" s="42"/>
      <c r="DI480" s="42"/>
      <c r="DJ480" s="42"/>
      <c r="DK480" s="42"/>
      <c r="DL480" s="42"/>
      <c r="DM480" s="42"/>
      <c r="DN480" s="42"/>
      <c r="DO480" s="42"/>
      <c r="DP480" s="42"/>
      <c r="DQ480" s="42"/>
      <c r="DR480" s="42"/>
      <c r="DS480" s="42"/>
      <c r="DT480" s="42"/>
      <c r="DU480" s="42"/>
      <c r="DV480" s="42"/>
      <c r="DW480" s="42"/>
      <c r="DX480" s="42"/>
      <c r="DY480" s="42"/>
      <c r="DZ480" s="42"/>
      <c r="EA480" s="42"/>
      <c r="EB480" s="42"/>
      <c r="EC480" s="42"/>
      <c r="ED480" s="42"/>
      <c r="EE480" s="42"/>
      <c r="EF480" s="42"/>
      <c r="EG480" s="42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/>
      <c r="CI481" s="42"/>
      <c r="CJ481" s="42"/>
      <c r="CK481" s="42"/>
      <c r="CL481" s="42"/>
      <c r="CM481" s="42"/>
      <c r="CN481" s="42"/>
      <c r="CO481" s="42"/>
      <c r="CP481" s="42"/>
      <c r="CQ481" s="42"/>
      <c r="CR481" s="42"/>
      <c r="CS481" s="42"/>
      <c r="CT481" s="42"/>
      <c r="CU481" s="42"/>
      <c r="CV481" s="42"/>
      <c r="CW481" s="42"/>
      <c r="CX481" s="42"/>
      <c r="CY481" s="42"/>
      <c r="CZ481" s="42"/>
      <c r="DA481" s="42"/>
      <c r="DB481" s="42"/>
      <c r="DC481" s="42"/>
      <c r="DD481" s="42"/>
      <c r="DE481" s="42"/>
      <c r="DF481" s="42"/>
      <c r="DG481" s="42"/>
      <c r="DH481" s="42"/>
      <c r="DI481" s="42"/>
      <c r="DJ481" s="42"/>
      <c r="DK481" s="42"/>
      <c r="DL481" s="42"/>
      <c r="DM481" s="42"/>
      <c r="DN481" s="42"/>
      <c r="DO481" s="42"/>
      <c r="DP481" s="42"/>
      <c r="DQ481" s="42"/>
      <c r="DR481" s="42"/>
      <c r="DS481" s="42"/>
      <c r="DT481" s="42"/>
      <c r="DU481" s="42"/>
      <c r="DV481" s="42"/>
      <c r="DW481" s="42"/>
      <c r="DX481" s="42"/>
      <c r="DY481" s="42"/>
      <c r="DZ481" s="42"/>
      <c r="EA481" s="42"/>
      <c r="EB481" s="42"/>
      <c r="EC481" s="42"/>
      <c r="ED481" s="42"/>
      <c r="EE481" s="42"/>
      <c r="EF481" s="42"/>
      <c r="EG481" s="42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/>
      <c r="CI482" s="42"/>
      <c r="CJ482" s="42"/>
      <c r="CK482" s="42"/>
      <c r="CL482" s="42"/>
      <c r="CM482" s="42"/>
      <c r="CN482" s="42"/>
      <c r="CO482" s="42"/>
      <c r="CP482" s="42"/>
      <c r="CQ482" s="42"/>
      <c r="CR482" s="42"/>
      <c r="CS482" s="42"/>
      <c r="CT482" s="42"/>
      <c r="CU482" s="42"/>
      <c r="CV482" s="42"/>
      <c r="CW482" s="42"/>
      <c r="CX482" s="42"/>
      <c r="CY482" s="42"/>
      <c r="CZ482" s="42"/>
      <c r="DA482" s="42"/>
      <c r="DB482" s="42"/>
      <c r="DC482" s="42"/>
      <c r="DD482" s="42"/>
      <c r="DE482" s="42"/>
      <c r="DF482" s="42"/>
      <c r="DG482" s="42"/>
      <c r="DH482" s="42"/>
      <c r="DI482" s="42"/>
      <c r="DJ482" s="42"/>
      <c r="DK482" s="42"/>
      <c r="DL482" s="42"/>
      <c r="DM482" s="42"/>
      <c r="DN482" s="42"/>
      <c r="DO482" s="42"/>
      <c r="DP482" s="42"/>
      <c r="DQ482" s="42"/>
      <c r="DR482" s="42"/>
      <c r="DS482" s="42"/>
      <c r="DT482" s="42"/>
      <c r="DU482" s="42"/>
      <c r="DV482" s="42"/>
      <c r="DW482" s="42"/>
      <c r="DX482" s="42"/>
      <c r="DY482" s="42"/>
      <c r="DZ482" s="42"/>
      <c r="EA482" s="42"/>
      <c r="EB482" s="42"/>
      <c r="EC482" s="42"/>
      <c r="ED482" s="42"/>
      <c r="EE482" s="42"/>
      <c r="EF482" s="42"/>
      <c r="EG482" s="42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/>
      <c r="CI483" s="42"/>
      <c r="CJ483" s="42"/>
      <c r="CK483" s="42"/>
      <c r="CL483" s="42"/>
      <c r="CM483" s="42"/>
      <c r="CN483" s="42"/>
      <c r="CO483" s="42"/>
      <c r="CP483" s="42"/>
      <c r="CQ483" s="42"/>
      <c r="CR483" s="42"/>
      <c r="CS483" s="42"/>
      <c r="CT483" s="42"/>
      <c r="CU483" s="42"/>
      <c r="CV483" s="42"/>
      <c r="CW483" s="42"/>
      <c r="CX483" s="42"/>
      <c r="CY483" s="42"/>
      <c r="CZ483" s="42"/>
      <c r="DA483" s="42"/>
      <c r="DB483" s="42"/>
      <c r="DC483" s="42"/>
      <c r="DD483" s="42"/>
      <c r="DE483" s="42"/>
      <c r="DF483" s="42"/>
      <c r="DG483" s="42"/>
      <c r="DH483" s="42"/>
      <c r="DI483" s="42"/>
      <c r="DJ483" s="42"/>
      <c r="DK483" s="42"/>
      <c r="DL483" s="42"/>
      <c r="DM483" s="42"/>
      <c r="DN483" s="42"/>
      <c r="DO483" s="42"/>
      <c r="DP483" s="42"/>
      <c r="DQ483" s="42"/>
      <c r="DR483" s="42"/>
      <c r="DS483" s="42"/>
      <c r="DT483" s="42"/>
      <c r="DU483" s="42"/>
      <c r="DV483" s="42"/>
      <c r="DW483" s="42"/>
      <c r="DX483" s="42"/>
      <c r="DY483" s="42"/>
      <c r="DZ483" s="42"/>
      <c r="EA483" s="42"/>
      <c r="EB483" s="42"/>
      <c r="EC483" s="42"/>
      <c r="ED483" s="42"/>
      <c r="EE483" s="42"/>
      <c r="EF483" s="42"/>
      <c r="EG483" s="42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/>
      <c r="CI484" s="42"/>
      <c r="CJ484" s="42"/>
      <c r="CK484" s="42"/>
      <c r="CL484" s="42"/>
      <c r="CM484" s="42"/>
      <c r="CN484" s="42"/>
      <c r="CO484" s="42"/>
      <c r="CP484" s="42"/>
      <c r="CQ484" s="42"/>
      <c r="CR484" s="42"/>
      <c r="CS484" s="42"/>
      <c r="CT484" s="42"/>
      <c r="CU484" s="42"/>
      <c r="CV484" s="42"/>
      <c r="CW484" s="42"/>
      <c r="CX484" s="42"/>
      <c r="CY484" s="42"/>
      <c r="CZ484" s="42"/>
      <c r="DA484" s="42"/>
      <c r="DB484" s="42"/>
      <c r="DC484" s="42"/>
      <c r="DD484" s="42"/>
      <c r="DE484" s="42"/>
      <c r="DF484" s="42"/>
      <c r="DG484" s="42"/>
      <c r="DH484" s="42"/>
      <c r="DI484" s="42"/>
      <c r="DJ484" s="42"/>
      <c r="DK484" s="42"/>
      <c r="DL484" s="42"/>
      <c r="DM484" s="42"/>
      <c r="DN484" s="42"/>
      <c r="DO484" s="42"/>
      <c r="DP484" s="42"/>
      <c r="DQ484" s="42"/>
      <c r="DR484" s="42"/>
      <c r="DS484" s="42"/>
      <c r="DT484" s="42"/>
      <c r="DU484" s="42"/>
      <c r="DV484" s="42"/>
      <c r="DW484" s="42"/>
      <c r="DX484" s="42"/>
      <c r="DY484" s="42"/>
      <c r="DZ484" s="42"/>
      <c r="EA484" s="42"/>
      <c r="EB484" s="42"/>
      <c r="EC484" s="42"/>
      <c r="ED484" s="42"/>
      <c r="EE484" s="42"/>
      <c r="EF484" s="42"/>
      <c r="EG484" s="42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/>
      <c r="CI485" s="42"/>
      <c r="CJ485" s="42"/>
      <c r="CK485" s="42"/>
      <c r="CL485" s="42"/>
      <c r="CM485" s="42"/>
      <c r="CN485" s="42"/>
      <c r="CO485" s="42"/>
      <c r="CP485" s="42"/>
      <c r="CQ485" s="42"/>
      <c r="CR485" s="42"/>
      <c r="CS485" s="42"/>
      <c r="CT485" s="42"/>
      <c r="CU485" s="42"/>
      <c r="CV485" s="42"/>
      <c r="CW485" s="42"/>
      <c r="CX485" s="42"/>
      <c r="CY485" s="42"/>
      <c r="CZ485" s="42"/>
      <c r="DA485" s="42"/>
      <c r="DB485" s="42"/>
      <c r="DC485" s="42"/>
      <c r="DD485" s="42"/>
      <c r="DE485" s="42"/>
      <c r="DF485" s="42"/>
      <c r="DG485" s="42"/>
      <c r="DH485" s="42"/>
      <c r="DI485" s="42"/>
      <c r="DJ485" s="42"/>
      <c r="DK485" s="42"/>
      <c r="DL485" s="42"/>
      <c r="DM485" s="42"/>
      <c r="DN485" s="42"/>
      <c r="DO485" s="42"/>
      <c r="DP485" s="42"/>
      <c r="DQ485" s="42"/>
      <c r="DR485" s="42"/>
      <c r="DS485" s="42"/>
      <c r="DT485" s="42"/>
      <c r="DU485" s="42"/>
      <c r="DV485" s="42"/>
      <c r="DW485" s="42"/>
      <c r="DX485" s="42"/>
      <c r="DY485" s="42"/>
      <c r="DZ485" s="42"/>
      <c r="EA485" s="42"/>
      <c r="EB485" s="42"/>
      <c r="EC485" s="42"/>
      <c r="ED485" s="42"/>
      <c r="EE485" s="42"/>
      <c r="EF485" s="42"/>
      <c r="EG485" s="42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/>
      <c r="CI486" s="42"/>
      <c r="CJ486" s="42"/>
      <c r="CK486" s="42"/>
      <c r="CL486" s="42"/>
      <c r="CM486" s="42"/>
      <c r="CN486" s="42"/>
      <c r="CO486" s="42"/>
      <c r="CP486" s="42"/>
      <c r="CQ486" s="42"/>
      <c r="CR486" s="42"/>
      <c r="CS486" s="42"/>
      <c r="CT486" s="42"/>
      <c r="CU486" s="42"/>
      <c r="CV486" s="42"/>
      <c r="CW486" s="42"/>
      <c r="CX486" s="42"/>
      <c r="CY486" s="42"/>
      <c r="CZ486" s="42"/>
      <c r="DA486" s="42"/>
      <c r="DB486" s="42"/>
      <c r="DC486" s="42"/>
      <c r="DD486" s="42"/>
      <c r="DE486" s="42"/>
      <c r="DF486" s="42"/>
      <c r="DG486" s="42"/>
      <c r="DH486" s="42"/>
      <c r="DI486" s="42"/>
      <c r="DJ486" s="42"/>
      <c r="DK486" s="42"/>
      <c r="DL486" s="42"/>
      <c r="DM486" s="42"/>
      <c r="DN486" s="42"/>
      <c r="DO486" s="42"/>
      <c r="DP486" s="42"/>
      <c r="DQ486" s="42"/>
      <c r="DR486" s="42"/>
      <c r="DS486" s="42"/>
      <c r="DT486" s="42"/>
      <c r="DU486" s="42"/>
      <c r="DV486" s="42"/>
      <c r="DW486" s="42"/>
      <c r="DX486" s="42"/>
      <c r="DY486" s="42"/>
      <c r="DZ486" s="42"/>
      <c r="EA486" s="42"/>
      <c r="EB486" s="42"/>
      <c r="EC486" s="42"/>
      <c r="ED486" s="42"/>
      <c r="EE486" s="42"/>
      <c r="EF486" s="42"/>
      <c r="EG486" s="42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/>
      <c r="CI487" s="42"/>
      <c r="CJ487" s="42"/>
      <c r="CK487" s="42"/>
      <c r="CL487" s="42"/>
      <c r="CM487" s="42"/>
      <c r="CN487" s="42"/>
      <c r="CO487" s="42"/>
      <c r="CP487" s="42"/>
      <c r="CQ487" s="42"/>
      <c r="CR487" s="42"/>
      <c r="CS487" s="42"/>
      <c r="CT487" s="42"/>
      <c r="CU487" s="42"/>
      <c r="CV487" s="42"/>
      <c r="CW487" s="42"/>
      <c r="CX487" s="42"/>
      <c r="CY487" s="42"/>
      <c r="CZ487" s="42"/>
      <c r="DA487" s="42"/>
      <c r="DB487" s="42"/>
      <c r="DC487" s="42"/>
      <c r="DD487" s="42"/>
      <c r="DE487" s="42"/>
      <c r="DF487" s="42"/>
      <c r="DG487" s="42"/>
      <c r="DH487" s="42"/>
      <c r="DI487" s="42"/>
      <c r="DJ487" s="42"/>
      <c r="DK487" s="42"/>
      <c r="DL487" s="42"/>
      <c r="DM487" s="42"/>
      <c r="DN487" s="42"/>
      <c r="DO487" s="42"/>
      <c r="DP487" s="42"/>
      <c r="DQ487" s="42"/>
      <c r="DR487" s="42"/>
      <c r="DS487" s="42"/>
      <c r="DT487" s="42"/>
      <c r="DU487" s="42"/>
      <c r="DV487" s="42"/>
      <c r="DW487" s="42"/>
      <c r="DX487" s="42"/>
      <c r="DY487" s="42"/>
      <c r="DZ487" s="42"/>
      <c r="EA487" s="42"/>
      <c r="EB487" s="42"/>
      <c r="EC487" s="42"/>
      <c r="ED487" s="42"/>
      <c r="EE487" s="42"/>
      <c r="EF487" s="42"/>
      <c r="EG487" s="42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/>
      <c r="CI488" s="42"/>
      <c r="CJ488" s="42"/>
      <c r="CK488" s="42"/>
      <c r="CL488" s="42"/>
      <c r="CM488" s="42"/>
      <c r="CN488" s="42"/>
      <c r="CO488" s="42"/>
      <c r="CP488" s="42"/>
      <c r="CQ488" s="42"/>
      <c r="CR488" s="42"/>
      <c r="CS488" s="42"/>
      <c r="CT488" s="42"/>
      <c r="CU488" s="42"/>
      <c r="CV488" s="42"/>
      <c r="CW488" s="42"/>
      <c r="CX488" s="42"/>
      <c r="CY488" s="42"/>
      <c r="CZ488" s="42"/>
      <c r="DA488" s="42"/>
      <c r="DB488" s="42"/>
      <c r="DC488" s="42"/>
      <c r="DD488" s="42"/>
      <c r="DE488" s="42"/>
      <c r="DF488" s="42"/>
      <c r="DG488" s="42"/>
      <c r="DH488" s="42"/>
      <c r="DI488" s="42"/>
      <c r="DJ488" s="42"/>
      <c r="DK488" s="42"/>
      <c r="DL488" s="42"/>
      <c r="DM488" s="42"/>
      <c r="DN488" s="42"/>
      <c r="DO488" s="42"/>
      <c r="DP488" s="42"/>
      <c r="DQ488" s="42"/>
      <c r="DR488" s="42"/>
      <c r="DS488" s="42"/>
      <c r="DT488" s="42"/>
      <c r="DU488" s="42"/>
      <c r="DV488" s="42"/>
      <c r="DW488" s="42"/>
      <c r="DX488" s="42"/>
      <c r="DY488" s="42"/>
      <c r="DZ488" s="42"/>
      <c r="EA488" s="42"/>
      <c r="EB488" s="42"/>
      <c r="EC488" s="42"/>
      <c r="ED488" s="42"/>
      <c r="EE488" s="42"/>
      <c r="EF488" s="42"/>
      <c r="EG488" s="42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/>
      <c r="CI489" s="42"/>
      <c r="CJ489" s="42"/>
      <c r="CK489" s="42"/>
      <c r="CL489" s="42"/>
      <c r="CM489" s="42"/>
      <c r="CN489" s="42"/>
      <c r="CO489" s="42"/>
      <c r="CP489" s="42"/>
      <c r="CQ489" s="42"/>
      <c r="CR489" s="42"/>
      <c r="CS489" s="42"/>
      <c r="CT489" s="42"/>
      <c r="CU489" s="42"/>
      <c r="CV489" s="42"/>
      <c r="CW489" s="42"/>
      <c r="CX489" s="42"/>
      <c r="CY489" s="42"/>
      <c r="CZ489" s="42"/>
      <c r="DA489" s="42"/>
      <c r="DB489" s="42"/>
      <c r="DC489" s="42"/>
      <c r="DD489" s="42"/>
      <c r="DE489" s="42"/>
      <c r="DF489" s="42"/>
      <c r="DG489" s="42"/>
      <c r="DH489" s="42"/>
      <c r="DI489" s="42"/>
      <c r="DJ489" s="42"/>
      <c r="DK489" s="42"/>
      <c r="DL489" s="42"/>
      <c r="DM489" s="42"/>
      <c r="DN489" s="42"/>
      <c r="DO489" s="42"/>
      <c r="DP489" s="42"/>
      <c r="DQ489" s="42"/>
      <c r="DR489" s="42"/>
      <c r="DS489" s="42"/>
      <c r="DT489" s="42"/>
      <c r="DU489" s="42"/>
      <c r="DV489" s="42"/>
      <c r="DW489" s="42"/>
      <c r="DX489" s="42"/>
      <c r="DY489" s="42"/>
      <c r="DZ489" s="42"/>
      <c r="EA489" s="42"/>
      <c r="EB489" s="42"/>
      <c r="EC489" s="42"/>
      <c r="ED489" s="42"/>
      <c r="EE489" s="42"/>
      <c r="EF489" s="42"/>
      <c r="EG489" s="42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/>
      <c r="CI490" s="42"/>
      <c r="CJ490" s="42"/>
      <c r="CK490" s="42"/>
      <c r="CL490" s="42"/>
      <c r="CM490" s="42"/>
      <c r="CN490" s="42"/>
      <c r="CO490" s="42"/>
      <c r="CP490" s="42"/>
      <c r="CQ490" s="42"/>
      <c r="CR490" s="42"/>
      <c r="CS490" s="42"/>
      <c r="CT490" s="42"/>
      <c r="CU490" s="42"/>
      <c r="CV490" s="42"/>
      <c r="CW490" s="42"/>
      <c r="CX490" s="42"/>
      <c r="CY490" s="42"/>
      <c r="CZ490" s="42"/>
      <c r="DA490" s="42"/>
      <c r="DB490" s="42"/>
      <c r="DC490" s="42"/>
      <c r="DD490" s="42"/>
      <c r="DE490" s="42"/>
      <c r="DF490" s="42"/>
      <c r="DG490" s="42"/>
      <c r="DH490" s="42"/>
      <c r="DI490" s="42"/>
      <c r="DJ490" s="42"/>
      <c r="DK490" s="42"/>
      <c r="DL490" s="42"/>
      <c r="DM490" s="42"/>
      <c r="DN490" s="42"/>
      <c r="DO490" s="42"/>
      <c r="DP490" s="42"/>
      <c r="DQ490" s="42"/>
      <c r="DR490" s="42"/>
      <c r="DS490" s="42"/>
      <c r="DT490" s="42"/>
      <c r="DU490" s="42"/>
      <c r="DV490" s="42"/>
      <c r="DW490" s="42"/>
      <c r="DX490" s="42"/>
      <c r="DY490" s="42"/>
      <c r="DZ490" s="42"/>
      <c r="EA490" s="42"/>
      <c r="EB490" s="42"/>
      <c r="EC490" s="42"/>
      <c r="ED490" s="42"/>
      <c r="EE490" s="42"/>
      <c r="EF490" s="42"/>
      <c r="EG490" s="42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/>
      <c r="CI491" s="42"/>
      <c r="CJ491" s="42"/>
      <c r="CK491" s="42"/>
      <c r="CL491" s="42"/>
      <c r="CM491" s="42"/>
      <c r="CN491" s="42"/>
      <c r="CO491" s="42"/>
      <c r="CP491" s="42"/>
      <c r="CQ491" s="42"/>
      <c r="CR491" s="42"/>
      <c r="CS491" s="42"/>
      <c r="CT491" s="42"/>
      <c r="CU491" s="42"/>
      <c r="CV491" s="42"/>
      <c r="CW491" s="42"/>
      <c r="CX491" s="42"/>
      <c r="CY491" s="42"/>
      <c r="CZ491" s="42"/>
      <c r="DA491" s="42"/>
      <c r="DB491" s="42"/>
      <c r="DC491" s="42"/>
      <c r="DD491" s="42"/>
      <c r="DE491" s="42"/>
      <c r="DF491" s="42"/>
      <c r="DG491" s="42"/>
      <c r="DH491" s="42"/>
      <c r="DI491" s="42"/>
      <c r="DJ491" s="42"/>
      <c r="DK491" s="42"/>
      <c r="DL491" s="42"/>
      <c r="DM491" s="42"/>
      <c r="DN491" s="42"/>
      <c r="DO491" s="42"/>
      <c r="DP491" s="42"/>
      <c r="DQ491" s="42"/>
      <c r="DR491" s="42"/>
      <c r="DS491" s="42"/>
      <c r="DT491" s="42"/>
      <c r="DU491" s="42"/>
      <c r="DV491" s="42"/>
      <c r="DW491" s="42"/>
      <c r="DX491" s="42"/>
      <c r="DY491" s="42"/>
      <c r="DZ491" s="42"/>
      <c r="EA491" s="42"/>
      <c r="EB491" s="42"/>
      <c r="EC491" s="42"/>
      <c r="ED491" s="42"/>
      <c r="EE491" s="42"/>
      <c r="EF491" s="42"/>
      <c r="EG491" s="42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/>
      <c r="CI492" s="42"/>
      <c r="CJ492" s="42"/>
      <c r="CK492" s="42"/>
      <c r="CL492" s="42"/>
      <c r="CM492" s="42"/>
      <c r="CN492" s="42"/>
      <c r="CO492" s="42"/>
      <c r="CP492" s="42"/>
      <c r="CQ492" s="42"/>
      <c r="CR492" s="42"/>
      <c r="CS492" s="42"/>
      <c r="CT492" s="42"/>
      <c r="CU492" s="42"/>
      <c r="CV492" s="42"/>
      <c r="CW492" s="42"/>
      <c r="CX492" s="42"/>
      <c r="CY492" s="42"/>
      <c r="CZ492" s="42"/>
      <c r="DA492" s="42"/>
      <c r="DB492" s="42"/>
      <c r="DC492" s="42"/>
      <c r="DD492" s="42"/>
      <c r="DE492" s="42"/>
      <c r="DF492" s="42"/>
      <c r="DG492" s="42"/>
      <c r="DH492" s="42"/>
      <c r="DI492" s="42"/>
      <c r="DJ492" s="42"/>
      <c r="DK492" s="42"/>
      <c r="DL492" s="42"/>
      <c r="DM492" s="42"/>
      <c r="DN492" s="42"/>
      <c r="DO492" s="42"/>
      <c r="DP492" s="42"/>
      <c r="DQ492" s="42"/>
      <c r="DR492" s="42"/>
      <c r="DS492" s="42"/>
      <c r="DT492" s="42"/>
      <c r="DU492" s="42"/>
      <c r="DV492" s="42"/>
      <c r="DW492" s="42"/>
      <c r="DX492" s="42"/>
      <c r="DY492" s="42"/>
      <c r="DZ492" s="42"/>
      <c r="EA492" s="42"/>
      <c r="EB492" s="42"/>
      <c r="EC492" s="42"/>
      <c r="ED492" s="42"/>
      <c r="EE492" s="42"/>
      <c r="EF492" s="42"/>
      <c r="EG492" s="42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/>
      <c r="CI493" s="42"/>
      <c r="CJ493" s="42"/>
      <c r="CK493" s="42"/>
      <c r="CL493" s="42"/>
      <c r="CM493" s="42"/>
      <c r="CN493" s="42"/>
      <c r="CO493" s="42"/>
      <c r="CP493" s="42"/>
      <c r="CQ493" s="42"/>
      <c r="CR493" s="42"/>
      <c r="CS493" s="42"/>
      <c r="CT493" s="42"/>
      <c r="CU493" s="42"/>
      <c r="CV493" s="42"/>
      <c r="CW493" s="42"/>
      <c r="CX493" s="42"/>
      <c r="CY493" s="42"/>
      <c r="CZ493" s="42"/>
      <c r="DA493" s="42"/>
      <c r="DB493" s="42"/>
      <c r="DC493" s="42"/>
      <c r="DD493" s="42"/>
      <c r="DE493" s="42"/>
      <c r="DF493" s="42"/>
      <c r="DG493" s="42"/>
      <c r="DH493" s="42"/>
      <c r="DI493" s="42"/>
      <c r="DJ493" s="42"/>
      <c r="DK493" s="42"/>
      <c r="DL493" s="42"/>
      <c r="DM493" s="42"/>
      <c r="DN493" s="42"/>
      <c r="DO493" s="42"/>
      <c r="DP493" s="42"/>
      <c r="DQ493" s="42"/>
      <c r="DR493" s="42"/>
      <c r="DS493" s="42"/>
      <c r="DT493" s="42"/>
      <c r="DU493" s="42"/>
      <c r="DV493" s="42"/>
      <c r="DW493" s="42"/>
      <c r="DX493" s="42"/>
      <c r="DY493" s="42"/>
      <c r="DZ493" s="42"/>
      <c r="EA493" s="42"/>
      <c r="EB493" s="42"/>
      <c r="EC493" s="42"/>
      <c r="ED493" s="42"/>
      <c r="EE493" s="42"/>
      <c r="EF493" s="42"/>
      <c r="EG493" s="42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/>
      <c r="CI494" s="42"/>
      <c r="CJ494" s="42"/>
      <c r="CK494" s="42"/>
      <c r="CL494" s="42"/>
      <c r="CM494" s="42"/>
      <c r="CN494" s="42"/>
      <c r="CO494" s="42"/>
      <c r="CP494" s="42"/>
      <c r="CQ494" s="42"/>
      <c r="CR494" s="42"/>
      <c r="CS494" s="42"/>
      <c r="CT494" s="42"/>
      <c r="CU494" s="42"/>
      <c r="CV494" s="42"/>
      <c r="CW494" s="42"/>
      <c r="CX494" s="42"/>
      <c r="CY494" s="42"/>
      <c r="CZ494" s="42"/>
      <c r="DA494" s="42"/>
      <c r="DB494" s="42"/>
      <c r="DC494" s="42"/>
      <c r="DD494" s="42"/>
      <c r="DE494" s="42"/>
      <c r="DF494" s="42"/>
      <c r="DG494" s="42"/>
      <c r="DH494" s="42"/>
      <c r="DI494" s="42"/>
      <c r="DJ494" s="42"/>
      <c r="DK494" s="42"/>
      <c r="DL494" s="42"/>
      <c r="DM494" s="42"/>
      <c r="DN494" s="42"/>
      <c r="DO494" s="42"/>
      <c r="DP494" s="42"/>
      <c r="DQ494" s="42"/>
      <c r="DR494" s="42"/>
      <c r="DS494" s="42"/>
      <c r="DT494" s="42"/>
      <c r="DU494" s="42"/>
      <c r="DV494" s="42"/>
      <c r="DW494" s="42"/>
      <c r="DX494" s="42"/>
      <c r="DY494" s="42"/>
      <c r="DZ494" s="42"/>
      <c r="EA494" s="42"/>
      <c r="EB494" s="42"/>
      <c r="EC494" s="42"/>
      <c r="ED494" s="42"/>
      <c r="EE494" s="42"/>
      <c r="EF494" s="42"/>
      <c r="EG494" s="42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/>
      <c r="CI495" s="42"/>
      <c r="CJ495" s="42"/>
      <c r="CK495" s="42"/>
      <c r="CL495" s="42"/>
      <c r="CM495" s="42"/>
      <c r="CN495" s="42"/>
      <c r="CO495" s="42"/>
      <c r="CP495" s="42"/>
      <c r="CQ495" s="42"/>
      <c r="CR495" s="42"/>
      <c r="CS495" s="42"/>
      <c r="CT495" s="42"/>
      <c r="CU495" s="42"/>
      <c r="CV495" s="42"/>
      <c r="CW495" s="42"/>
      <c r="CX495" s="42"/>
      <c r="CY495" s="42"/>
      <c r="CZ495" s="42"/>
      <c r="DA495" s="42"/>
      <c r="DB495" s="42"/>
      <c r="DC495" s="42"/>
      <c r="DD495" s="42"/>
      <c r="DE495" s="42"/>
      <c r="DF495" s="42"/>
      <c r="DG495" s="42"/>
      <c r="DH495" s="42"/>
      <c r="DI495" s="42"/>
      <c r="DJ495" s="42"/>
      <c r="DK495" s="42"/>
      <c r="DL495" s="42"/>
      <c r="DM495" s="42"/>
      <c r="DN495" s="42"/>
      <c r="DO495" s="42"/>
      <c r="DP495" s="42"/>
      <c r="DQ495" s="42"/>
      <c r="DR495" s="42"/>
      <c r="DS495" s="42"/>
      <c r="DT495" s="42"/>
      <c r="DU495" s="42"/>
      <c r="DV495" s="42"/>
      <c r="DW495" s="42"/>
      <c r="DX495" s="42"/>
      <c r="DY495" s="42"/>
      <c r="DZ495" s="42"/>
      <c r="EA495" s="42"/>
      <c r="EB495" s="42"/>
      <c r="EC495" s="42"/>
      <c r="ED495" s="42"/>
      <c r="EE495" s="42"/>
      <c r="EF495" s="42"/>
      <c r="EG495" s="42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/>
      <c r="CI496" s="42"/>
      <c r="CJ496" s="42"/>
      <c r="CK496" s="42"/>
      <c r="CL496" s="42"/>
      <c r="CM496" s="42"/>
      <c r="CN496" s="42"/>
      <c r="CO496" s="42"/>
      <c r="CP496" s="42"/>
      <c r="CQ496" s="42"/>
      <c r="CR496" s="42"/>
      <c r="CS496" s="42"/>
      <c r="CT496" s="42"/>
      <c r="CU496" s="42"/>
      <c r="CV496" s="42"/>
      <c r="CW496" s="42"/>
      <c r="CX496" s="42"/>
      <c r="CY496" s="42"/>
      <c r="CZ496" s="42"/>
      <c r="DA496" s="42"/>
      <c r="DB496" s="42"/>
      <c r="DC496" s="42"/>
      <c r="DD496" s="42"/>
      <c r="DE496" s="42"/>
      <c r="DF496" s="42"/>
      <c r="DG496" s="42"/>
      <c r="DH496" s="42"/>
      <c r="DI496" s="42"/>
      <c r="DJ496" s="42"/>
      <c r="DK496" s="42"/>
      <c r="DL496" s="42"/>
      <c r="DM496" s="42"/>
      <c r="DN496" s="42"/>
      <c r="DO496" s="42"/>
      <c r="DP496" s="42"/>
      <c r="DQ496" s="42"/>
      <c r="DR496" s="42"/>
      <c r="DS496" s="42"/>
      <c r="DT496" s="42"/>
      <c r="DU496" s="42"/>
      <c r="DV496" s="42"/>
      <c r="DW496" s="42"/>
      <c r="DX496" s="42"/>
      <c r="DY496" s="42"/>
      <c r="DZ496" s="42"/>
      <c r="EA496" s="42"/>
      <c r="EB496" s="42"/>
      <c r="EC496" s="42"/>
      <c r="ED496" s="42"/>
      <c r="EE496" s="42"/>
      <c r="EF496" s="42"/>
      <c r="EG496" s="42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/>
      <c r="CI497" s="42"/>
      <c r="CJ497" s="42"/>
      <c r="CK497" s="42"/>
      <c r="CL497" s="42"/>
      <c r="CM497" s="42"/>
      <c r="CN497" s="42"/>
      <c r="CO497" s="42"/>
      <c r="CP497" s="42"/>
      <c r="CQ497" s="42"/>
      <c r="CR497" s="42"/>
      <c r="CS497" s="42"/>
      <c r="CT497" s="42"/>
      <c r="CU497" s="42"/>
      <c r="CV497" s="42"/>
      <c r="CW497" s="42"/>
      <c r="CX497" s="42"/>
      <c r="CY497" s="42"/>
      <c r="CZ497" s="42"/>
      <c r="DA497" s="42"/>
      <c r="DB497" s="42"/>
      <c r="DC497" s="42"/>
      <c r="DD497" s="42"/>
      <c r="DE497" s="42"/>
      <c r="DF497" s="42"/>
      <c r="DG497" s="42"/>
      <c r="DH497" s="42"/>
      <c r="DI497" s="42"/>
      <c r="DJ497" s="42"/>
      <c r="DK497" s="42"/>
      <c r="DL497" s="42"/>
      <c r="DM497" s="42"/>
      <c r="DN497" s="42"/>
      <c r="DO497" s="42"/>
      <c r="DP497" s="42"/>
      <c r="DQ497" s="42"/>
      <c r="DR497" s="42"/>
      <c r="DS497" s="42"/>
      <c r="DT497" s="42"/>
      <c r="DU497" s="42"/>
      <c r="DV497" s="42"/>
      <c r="DW497" s="42"/>
      <c r="DX497" s="42"/>
      <c r="DY497" s="42"/>
      <c r="DZ497" s="42"/>
      <c r="EA497" s="42"/>
      <c r="EB497" s="42"/>
      <c r="EC497" s="42"/>
      <c r="ED497" s="42"/>
      <c r="EE497" s="42"/>
      <c r="EF497" s="42"/>
      <c r="EG497" s="42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/>
      <c r="CI498" s="42"/>
      <c r="CJ498" s="42"/>
      <c r="CK498" s="42"/>
      <c r="CL498" s="42"/>
      <c r="CM498" s="42"/>
      <c r="CN498" s="42"/>
      <c r="CO498" s="42"/>
      <c r="CP498" s="42"/>
      <c r="CQ498" s="42"/>
      <c r="CR498" s="42"/>
      <c r="CS498" s="42"/>
      <c r="CT498" s="42"/>
      <c r="CU498" s="42"/>
      <c r="CV498" s="42"/>
      <c r="CW498" s="42"/>
      <c r="CX498" s="42"/>
      <c r="CY498" s="42"/>
      <c r="CZ498" s="42"/>
      <c r="DA498" s="42"/>
      <c r="DB498" s="42"/>
      <c r="DC498" s="42"/>
      <c r="DD498" s="42"/>
      <c r="DE498" s="42"/>
      <c r="DF498" s="42"/>
      <c r="DG498" s="42"/>
      <c r="DH498" s="42"/>
      <c r="DI498" s="42"/>
      <c r="DJ498" s="42"/>
      <c r="DK498" s="42"/>
      <c r="DL498" s="42"/>
      <c r="DM498" s="42"/>
      <c r="DN498" s="42"/>
      <c r="DO498" s="42"/>
      <c r="DP498" s="42"/>
      <c r="DQ498" s="42"/>
      <c r="DR498" s="42"/>
      <c r="DS498" s="42"/>
      <c r="DT498" s="42"/>
      <c r="DU498" s="42"/>
      <c r="DV498" s="42"/>
      <c r="DW498" s="42"/>
      <c r="DX498" s="42"/>
      <c r="DY498" s="42"/>
      <c r="DZ498" s="42"/>
      <c r="EA498" s="42"/>
      <c r="EB498" s="42"/>
      <c r="EC498" s="42"/>
      <c r="ED498" s="42"/>
      <c r="EE498" s="42"/>
      <c r="EF498" s="42"/>
      <c r="EG498" s="42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/>
      <c r="CI499" s="42"/>
      <c r="CJ499" s="42"/>
      <c r="CK499" s="42"/>
      <c r="CL499" s="42"/>
      <c r="CM499" s="42"/>
      <c r="CN499" s="42"/>
      <c r="CO499" s="42"/>
      <c r="CP499" s="42"/>
      <c r="CQ499" s="42"/>
      <c r="CR499" s="42"/>
      <c r="CS499" s="42"/>
      <c r="CT499" s="42"/>
      <c r="CU499" s="42"/>
      <c r="CV499" s="42"/>
      <c r="CW499" s="42"/>
      <c r="CX499" s="42"/>
      <c r="CY499" s="42"/>
      <c r="CZ499" s="42"/>
      <c r="DA499" s="42"/>
      <c r="DB499" s="42"/>
      <c r="DC499" s="42"/>
      <c r="DD499" s="42"/>
      <c r="DE499" s="42"/>
      <c r="DF499" s="42"/>
      <c r="DG499" s="42"/>
      <c r="DH499" s="42"/>
      <c r="DI499" s="42"/>
      <c r="DJ499" s="42"/>
      <c r="DK499" s="42"/>
      <c r="DL499" s="42"/>
      <c r="DM499" s="42"/>
      <c r="DN499" s="42"/>
      <c r="DO499" s="42"/>
      <c r="DP499" s="42"/>
      <c r="DQ499" s="42"/>
      <c r="DR499" s="42"/>
      <c r="DS499" s="42"/>
      <c r="DT499" s="42"/>
      <c r="DU499" s="42"/>
      <c r="DV499" s="42"/>
      <c r="DW499" s="42"/>
      <c r="DX499" s="42"/>
      <c r="DY499" s="42"/>
      <c r="DZ499" s="42"/>
      <c r="EA499" s="42"/>
      <c r="EB499" s="42"/>
      <c r="EC499" s="42"/>
      <c r="ED499" s="42"/>
      <c r="EE499" s="42"/>
      <c r="EF499" s="42"/>
      <c r="EG499" s="42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/>
      <c r="CI500" s="42"/>
      <c r="CJ500" s="42"/>
      <c r="CK500" s="42"/>
      <c r="CL500" s="42"/>
      <c r="CM500" s="42"/>
      <c r="CN500" s="42"/>
      <c r="CO500" s="42"/>
      <c r="CP500" s="42"/>
      <c r="CQ500" s="42"/>
      <c r="CR500" s="42"/>
      <c r="CS500" s="42"/>
      <c r="CT500" s="42"/>
      <c r="CU500" s="42"/>
      <c r="CV500" s="42"/>
      <c r="CW500" s="42"/>
      <c r="CX500" s="42"/>
      <c r="CY500" s="42"/>
      <c r="CZ500" s="42"/>
      <c r="DA500" s="42"/>
      <c r="DB500" s="42"/>
      <c r="DC500" s="42"/>
      <c r="DD500" s="42"/>
      <c r="DE500" s="42"/>
      <c r="DF500" s="42"/>
      <c r="DG500" s="42"/>
      <c r="DH500" s="42"/>
      <c r="DI500" s="42"/>
      <c r="DJ500" s="42"/>
      <c r="DK500" s="42"/>
      <c r="DL500" s="42"/>
      <c r="DM500" s="42"/>
      <c r="DN500" s="42"/>
      <c r="DO500" s="42"/>
      <c r="DP500" s="42"/>
      <c r="DQ500" s="42"/>
      <c r="DR500" s="42"/>
      <c r="DS500" s="42"/>
      <c r="DT500" s="42"/>
      <c r="DU500" s="42"/>
      <c r="DV500" s="42"/>
      <c r="DW500" s="42"/>
      <c r="DX500" s="42"/>
      <c r="DY500" s="42"/>
      <c r="DZ500" s="42"/>
      <c r="EA500" s="42"/>
      <c r="EB500" s="42"/>
      <c r="EC500" s="42"/>
      <c r="ED500" s="42"/>
      <c r="EE500" s="42"/>
      <c r="EF500" s="42"/>
      <c r="EG500" s="42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/>
      <c r="CI501" s="42"/>
      <c r="CJ501" s="42"/>
      <c r="CK501" s="42"/>
      <c r="CL501" s="42"/>
      <c r="CM501" s="42"/>
      <c r="CN501" s="42"/>
      <c r="CO501" s="42"/>
      <c r="CP501" s="42"/>
      <c r="CQ501" s="42"/>
      <c r="CR501" s="42"/>
      <c r="CS501" s="42"/>
      <c r="CT501" s="42"/>
      <c r="CU501" s="42"/>
      <c r="CV501" s="42"/>
      <c r="CW501" s="42"/>
      <c r="CX501" s="42"/>
      <c r="CY501" s="42"/>
      <c r="CZ501" s="42"/>
      <c r="DA501" s="42"/>
      <c r="DB501" s="42"/>
      <c r="DC501" s="42"/>
      <c r="DD501" s="42"/>
      <c r="DE501" s="42"/>
      <c r="DF501" s="42"/>
      <c r="DG501" s="42"/>
      <c r="DH501" s="42"/>
      <c r="DI501" s="42"/>
      <c r="DJ501" s="42"/>
      <c r="DK501" s="42"/>
      <c r="DL501" s="42"/>
      <c r="DM501" s="42"/>
      <c r="DN501" s="42"/>
      <c r="DO501" s="42"/>
      <c r="DP501" s="42"/>
      <c r="DQ501" s="42"/>
      <c r="DR501" s="42"/>
      <c r="DS501" s="42"/>
      <c r="DT501" s="42"/>
      <c r="DU501" s="42"/>
      <c r="DV501" s="42"/>
      <c r="DW501" s="42"/>
      <c r="DX501" s="42"/>
      <c r="DY501" s="42"/>
      <c r="DZ501" s="42"/>
      <c r="EA501" s="42"/>
      <c r="EB501" s="42"/>
      <c r="EC501" s="42"/>
      <c r="ED501" s="42"/>
      <c r="EE501" s="42"/>
      <c r="EF501" s="42"/>
      <c r="EG501" s="42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/>
      <c r="CI502" s="42"/>
      <c r="CJ502" s="42"/>
      <c r="CK502" s="42"/>
      <c r="CL502" s="42"/>
      <c r="CM502" s="42"/>
      <c r="CN502" s="42"/>
      <c r="CO502" s="42"/>
      <c r="CP502" s="42"/>
      <c r="CQ502" s="42"/>
      <c r="CR502" s="42"/>
      <c r="CS502" s="42"/>
      <c r="CT502" s="42"/>
      <c r="CU502" s="42"/>
      <c r="CV502" s="42"/>
      <c r="CW502" s="42"/>
      <c r="CX502" s="42"/>
      <c r="CY502" s="42"/>
      <c r="CZ502" s="42"/>
      <c r="DA502" s="42"/>
      <c r="DB502" s="42"/>
      <c r="DC502" s="42"/>
      <c r="DD502" s="42"/>
      <c r="DE502" s="42"/>
      <c r="DF502" s="42"/>
      <c r="DG502" s="42"/>
      <c r="DH502" s="42"/>
      <c r="DI502" s="42"/>
      <c r="DJ502" s="42"/>
      <c r="DK502" s="42"/>
      <c r="DL502" s="42"/>
      <c r="DM502" s="42"/>
      <c r="DN502" s="42"/>
      <c r="DO502" s="42"/>
      <c r="DP502" s="42"/>
      <c r="DQ502" s="42"/>
      <c r="DR502" s="42"/>
      <c r="DS502" s="42"/>
      <c r="DT502" s="42"/>
      <c r="DU502" s="42"/>
      <c r="DV502" s="42"/>
      <c r="DW502" s="42"/>
      <c r="DX502" s="42"/>
      <c r="DY502" s="42"/>
      <c r="DZ502" s="42"/>
      <c r="EA502" s="42"/>
      <c r="EB502" s="42"/>
      <c r="EC502" s="42"/>
      <c r="ED502" s="42"/>
      <c r="EE502" s="42"/>
      <c r="EF502" s="42"/>
      <c r="EG502" s="42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/>
      <c r="CI503" s="42"/>
      <c r="CJ503" s="42"/>
      <c r="CK503" s="42"/>
      <c r="CL503" s="42"/>
      <c r="CM503" s="42"/>
      <c r="CN503" s="42"/>
      <c r="CO503" s="42"/>
      <c r="CP503" s="42"/>
      <c r="CQ503" s="42"/>
      <c r="CR503" s="42"/>
      <c r="CS503" s="42"/>
      <c r="CT503" s="42"/>
      <c r="CU503" s="42"/>
      <c r="CV503" s="42"/>
      <c r="CW503" s="42"/>
      <c r="CX503" s="42"/>
      <c r="CY503" s="42"/>
      <c r="CZ503" s="42"/>
      <c r="DA503" s="42"/>
      <c r="DB503" s="42"/>
      <c r="DC503" s="42"/>
      <c r="DD503" s="42"/>
      <c r="DE503" s="42"/>
      <c r="DF503" s="42"/>
      <c r="DG503" s="42"/>
      <c r="DH503" s="42"/>
      <c r="DI503" s="42"/>
      <c r="DJ503" s="42"/>
      <c r="DK503" s="42"/>
      <c r="DL503" s="42"/>
      <c r="DM503" s="42"/>
      <c r="DN503" s="42"/>
      <c r="DO503" s="42"/>
      <c r="DP503" s="42"/>
      <c r="DQ503" s="42"/>
      <c r="DR503" s="42"/>
      <c r="DS503" s="42"/>
      <c r="DT503" s="42"/>
      <c r="DU503" s="42"/>
      <c r="DV503" s="42"/>
      <c r="DW503" s="42"/>
      <c r="DX503" s="42"/>
      <c r="DY503" s="42"/>
      <c r="DZ503" s="42"/>
      <c r="EA503" s="42"/>
      <c r="EB503" s="42"/>
      <c r="EC503" s="42"/>
      <c r="ED503" s="42"/>
      <c r="EE503" s="42"/>
      <c r="EF503" s="42"/>
      <c r="EG503" s="42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/>
      <c r="CI504" s="42"/>
      <c r="CJ504" s="42"/>
      <c r="CK504" s="42"/>
      <c r="CL504" s="42"/>
      <c r="CM504" s="42"/>
      <c r="CN504" s="42"/>
      <c r="CO504" s="42"/>
      <c r="CP504" s="42"/>
      <c r="CQ504" s="42"/>
      <c r="CR504" s="42"/>
      <c r="CS504" s="42"/>
      <c r="CT504" s="42"/>
      <c r="CU504" s="42"/>
      <c r="CV504" s="42"/>
      <c r="CW504" s="42"/>
      <c r="CX504" s="42"/>
      <c r="CY504" s="42"/>
      <c r="CZ504" s="42"/>
      <c r="DA504" s="42"/>
      <c r="DB504" s="42"/>
      <c r="DC504" s="42"/>
      <c r="DD504" s="42"/>
      <c r="DE504" s="42"/>
      <c r="DF504" s="42"/>
      <c r="DG504" s="42"/>
      <c r="DH504" s="42"/>
      <c r="DI504" s="42"/>
      <c r="DJ504" s="42"/>
      <c r="DK504" s="42"/>
      <c r="DL504" s="42"/>
      <c r="DM504" s="42"/>
      <c r="DN504" s="42"/>
      <c r="DO504" s="42"/>
      <c r="DP504" s="42"/>
      <c r="DQ504" s="42"/>
      <c r="DR504" s="42"/>
      <c r="DS504" s="42"/>
      <c r="DT504" s="42"/>
      <c r="DU504" s="42"/>
      <c r="DV504" s="42"/>
      <c r="DW504" s="42"/>
      <c r="DX504" s="42"/>
      <c r="DY504" s="42"/>
      <c r="DZ504" s="42"/>
      <c r="EA504" s="42"/>
      <c r="EB504" s="42"/>
      <c r="EC504" s="42"/>
      <c r="ED504" s="42"/>
      <c r="EE504" s="42"/>
      <c r="EF504" s="42"/>
      <c r="EG504" s="42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/>
      <c r="CI505" s="42"/>
      <c r="CJ505" s="42"/>
      <c r="CK505" s="42"/>
      <c r="CL505" s="42"/>
      <c r="CM505" s="42"/>
      <c r="CN505" s="42"/>
      <c r="CO505" s="42"/>
      <c r="CP505" s="42"/>
      <c r="CQ505" s="42"/>
      <c r="CR505" s="42"/>
      <c r="CS505" s="42"/>
      <c r="CT505" s="42"/>
      <c r="CU505" s="42"/>
      <c r="CV505" s="42"/>
      <c r="CW505" s="42"/>
      <c r="CX505" s="42"/>
      <c r="CY505" s="42"/>
      <c r="CZ505" s="42"/>
      <c r="DA505" s="42"/>
      <c r="DB505" s="42"/>
      <c r="DC505" s="42"/>
      <c r="DD505" s="42"/>
      <c r="DE505" s="42"/>
      <c r="DF505" s="42"/>
      <c r="DG505" s="42"/>
      <c r="DH505" s="42"/>
      <c r="DI505" s="42"/>
      <c r="DJ505" s="42"/>
      <c r="DK505" s="42"/>
      <c r="DL505" s="42"/>
      <c r="DM505" s="42"/>
      <c r="DN505" s="42"/>
      <c r="DO505" s="42"/>
      <c r="DP505" s="42"/>
      <c r="DQ505" s="42"/>
      <c r="DR505" s="42"/>
      <c r="DS505" s="42"/>
      <c r="DT505" s="42"/>
      <c r="DU505" s="42"/>
      <c r="DV505" s="42"/>
      <c r="DW505" s="42"/>
      <c r="DX505" s="42"/>
      <c r="DY505" s="42"/>
      <c r="DZ505" s="42"/>
      <c r="EA505" s="42"/>
      <c r="EB505" s="42"/>
      <c r="EC505" s="42"/>
      <c r="ED505" s="42"/>
      <c r="EE505" s="42"/>
      <c r="EF505" s="42"/>
      <c r="EG505" s="42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/>
      <c r="CI506" s="42"/>
      <c r="CJ506" s="42"/>
      <c r="CK506" s="42"/>
      <c r="CL506" s="42"/>
      <c r="CM506" s="42"/>
      <c r="CN506" s="42"/>
      <c r="CO506" s="42"/>
      <c r="CP506" s="42"/>
      <c r="CQ506" s="42"/>
      <c r="CR506" s="42"/>
      <c r="CS506" s="42"/>
      <c r="CT506" s="42"/>
      <c r="CU506" s="42"/>
      <c r="CV506" s="42"/>
      <c r="CW506" s="42"/>
      <c r="CX506" s="42"/>
      <c r="CY506" s="42"/>
      <c r="CZ506" s="42"/>
      <c r="DA506" s="42"/>
      <c r="DB506" s="42"/>
      <c r="DC506" s="42"/>
      <c r="DD506" s="42"/>
      <c r="DE506" s="42"/>
      <c r="DF506" s="42"/>
      <c r="DG506" s="42"/>
      <c r="DH506" s="42"/>
      <c r="DI506" s="42"/>
      <c r="DJ506" s="42"/>
      <c r="DK506" s="42"/>
      <c r="DL506" s="42"/>
      <c r="DM506" s="42"/>
      <c r="DN506" s="42"/>
      <c r="DO506" s="42"/>
      <c r="DP506" s="42"/>
      <c r="DQ506" s="42"/>
      <c r="DR506" s="42"/>
      <c r="DS506" s="42"/>
      <c r="DT506" s="42"/>
      <c r="DU506" s="42"/>
      <c r="DV506" s="42"/>
      <c r="DW506" s="42"/>
      <c r="DX506" s="42"/>
      <c r="DY506" s="42"/>
      <c r="DZ506" s="42"/>
      <c r="EA506" s="42"/>
      <c r="EB506" s="42"/>
      <c r="EC506" s="42"/>
      <c r="ED506" s="42"/>
      <c r="EE506" s="42"/>
      <c r="EF506" s="42"/>
      <c r="EG506" s="42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/>
      <c r="CI507" s="42"/>
      <c r="CJ507" s="42"/>
      <c r="CK507" s="42"/>
      <c r="CL507" s="42"/>
      <c r="CM507" s="42"/>
      <c r="CN507" s="42"/>
      <c r="CO507" s="42"/>
      <c r="CP507" s="42"/>
      <c r="CQ507" s="42"/>
      <c r="CR507" s="42"/>
      <c r="CS507" s="42"/>
      <c r="CT507" s="42"/>
      <c r="CU507" s="42"/>
      <c r="CV507" s="42"/>
      <c r="CW507" s="42"/>
      <c r="CX507" s="42"/>
      <c r="CY507" s="42"/>
      <c r="CZ507" s="42"/>
      <c r="DA507" s="42"/>
      <c r="DB507" s="42"/>
      <c r="DC507" s="42"/>
      <c r="DD507" s="42"/>
      <c r="DE507" s="42"/>
      <c r="DF507" s="42"/>
      <c r="DG507" s="42"/>
      <c r="DH507" s="42"/>
      <c r="DI507" s="42"/>
      <c r="DJ507" s="42"/>
      <c r="DK507" s="42"/>
      <c r="DL507" s="42"/>
      <c r="DM507" s="42"/>
      <c r="DN507" s="42"/>
      <c r="DO507" s="42"/>
      <c r="DP507" s="42"/>
      <c r="DQ507" s="42"/>
      <c r="DR507" s="42"/>
      <c r="DS507" s="42"/>
      <c r="DT507" s="42"/>
      <c r="DU507" s="42"/>
      <c r="DV507" s="42"/>
      <c r="DW507" s="42"/>
      <c r="DX507" s="42"/>
      <c r="DY507" s="42"/>
      <c r="DZ507" s="42"/>
      <c r="EA507" s="42"/>
      <c r="EB507" s="42"/>
      <c r="EC507" s="42"/>
      <c r="ED507" s="42"/>
      <c r="EE507" s="42"/>
      <c r="EF507" s="42"/>
      <c r="EG507" s="42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/>
      <c r="CI508" s="42"/>
      <c r="CJ508" s="42"/>
      <c r="CK508" s="42"/>
      <c r="CL508" s="42"/>
      <c r="CM508" s="42"/>
      <c r="CN508" s="42"/>
      <c r="CO508" s="42"/>
      <c r="CP508" s="42"/>
      <c r="CQ508" s="42"/>
      <c r="CR508" s="42"/>
      <c r="CS508" s="42"/>
      <c r="CT508" s="42"/>
      <c r="CU508" s="42"/>
      <c r="CV508" s="42"/>
      <c r="CW508" s="42"/>
      <c r="CX508" s="42"/>
      <c r="CY508" s="42"/>
      <c r="CZ508" s="42"/>
      <c r="DA508" s="42"/>
      <c r="DB508" s="42"/>
      <c r="DC508" s="42"/>
      <c r="DD508" s="42"/>
      <c r="DE508" s="42"/>
      <c r="DF508" s="42"/>
      <c r="DG508" s="42"/>
      <c r="DH508" s="42"/>
      <c r="DI508" s="42"/>
      <c r="DJ508" s="42"/>
      <c r="DK508" s="42"/>
      <c r="DL508" s="42"/>
      <c r="DM508" s="42"/>
      <c r="DN508" s="42"/>
      <c r="DO508" s="42"/>
      <c r="DP508" s="42"/>
      <c r="DQ508" s="42"/>
      <c r="DR508" s="42"/>
      <c r="DS508" s="42"/>
      <c r="DT508" s="42"/>
      <c r="DU508" s="42"/>
      <c r="DV508" s="42"/>
      <c r="DW508" s="42"/>
      <c r="DX508" s="42"/>
      <c r="DY508" s="42"/>
      <c r="DZ508" s="42"/>
      <c r="EA508" s="42"/>
      <c r="EB508" s="42"/>
      <c r="EC508" s="42"/>
      <c r="ED508" s="42"/>
      <c r="EE508" s="42"/>
      <c r="EF508" s="42"/>
      <c r="EG508" s="42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/>
      <c r="CI509" s="42"/>
      <c r="CJ509" s="42"/>
      <c r="CK509" s="42"/>
      <c r="CL509" s="42"/>
      <c r="CM509" s="42"/>
      <c r="CN509" s="42"/>
      <c r="CO509" s="42"/>
      <c r="CP509" s="42"/>
      <c r="CQ509" s="42"/>
      <c r="CR509" s="42"/>
      <c r="CS509" s="42"/>
      <c r="CT509" s="42"/>
      <c r="CU509" s="42"/>
      <c r="CV509" s="42"/>
      <c r="CW509" s="42"/>
      <c r="CX509" s="42"/>
      <c r="CY509" s="42"/>
      <c r="CZ509" s="42"/>
      <c r="DA509" s="42"/>
      <c r="DB509" s="42"/>
      <c r="DC509" s="42"/>
      <c r="DD509" s="42"/>
      <c r="DE509" s="42"/>
      <c r="DF509" s="42"/>
      <c r="DG509" s="42"/>
      <c r="DH509" s="42"/>
      <c r="DI509" s="42"/>
      <c r="DJ509" s="42"/>
      <c r="DK509" s="42"/>
      <c r="DL509" s="42"/>
      <c r="DM509" s="42"/>
      <c r="DN509" s="42"/>
      <c r="DO509" s="42"/>
      <c r="DP509" s="42"/>
      <c r="DQ509" s="42"/>
      <c r="DR509" s="42"/>
      <c r="DS509" s="42"/>
      <c r="DT509" s="42"/>
      <c r="DU509" s="42"/>
      <c r="DV509" s="42"/>
      <c r="DW509" s="42"/>
      <c r="DX509" s="42"/>
      <c r="DY509" s="42"/>
      <c r="DZ509" s="42"/>
      <c r="EA509" s="42"/>
      <c r="EB509" s="42"/>
      <c r="EC509" s="42"/>
      <c r="ED509" s="42"/>
      <c r="EE509" s="42"/>
      <c r="EF509" s="42"/>
      <c r="EG509" s="42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/>
      <c r="CI510" s="42"/>
      <c r="CJ510" s="42"/>
      <c r="CK510" s="42"/>
      <c r="CL510" s="42"/>
      <c r="CM510" s="42"/>
      <c r="CN510" s="42"/>
      <c r="CO510" s="42"/>
      <c r="CP510" s="42"/>
      <c r="CQ510" s="42"/>
      <c r="CR510" s="42"/>
      <c r="CS510" s="42"/>
      <c r="CT510" s="42"/>
      <c r="CU510" s="42"/>
      <c r="CV510" s="42"/>
      <c r="CW510" s="42"/>
      <c r="CX510" s="42"/>
      <c r="CY510" s="42"/>
      <c r="CZ510" s="42"/>
      <c r="DA510" s="42"/>
      <c r="DB510" s="42"/>
      <c r="DC510" s="42"/>
      <c r="DD510" s="42"/>
      <c r="DE510" s="42"/>
      <c r="DF510" s="42"/>
      <c r="DG510" s="42"/>
      <c r="DH510" s="42"/>
      <c r="DI510" s="42"/>
      <c r="DJ510" s="42"/>
      <c r="DK510" s="42"/>
      <c r="DL510" s="42"/>
      <c r="DM510" s="42"/>
      <c r="DN510" s="42"/>
      <c r="DO510" s="42"/>
      <c r="DP510" s="42"/>
      <c r="DQ510" s="42"/>
      <c r="DR510" s="42"/>
      <c r="DS510" s="42"/>
      <c r="DT510" s="42"/>
      <c r="DU510" s="42"/>
      <c r="DV510" s="42"/>
      <c r="DW510" s="42"/>
      <c r="DX510" s="42"/>
      <c r="DY510" s="42"/>
      <c r="DZ510" s="42"/>
      <c r="EA510" s="42"/>
      <c r="EB510" s="42"/>
      <c r="EC510" s="42"/>
      <c r="ED510" s="42"/>
      <c r="EE510" s="42"/>
      <c r="EF510" s="42"/>
      <c r="EG510" s="42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/>
      <c r="CI511" s="42"/>
      <c r="CJ511" s="42"/>
      <c r="CK511" s="42"/>
      <c r="CL511" s="42"/>
      <c r="CM511" s="42"/>
      <c r="CN511" s="42"/>
      <c r="CO511" s="42"/>
      <c r="CP511" s="42"/>
      <c r="CQ511" s="42"/>
      <c r="CR511" s="42"/>
      <c r="CS511" s="42"/>
      <c r="CT511" s="42"/>
      <c r="CU511" s="42"/>
      <c r="CV511" s="42"/>
      <c r="CW511" s="42"/>
      <c r="CX511" s="42"/>
      <c r="CY511" s="42"/>
      <c r="CZ511" s="42"/>
      <c r="DA511" s="42"/>
      <c r="DB511" s="42"/>
      <c r="DC511" s="42"/>
      <c r="DD511" s="42"/>
      <c r="DE511" s="42"/>
      <c r="DF511" s="42"/>
      <c r="DG511" s="42"/>
      <c r="DH511" s="42"/>
      <c r="DI511" s="42"/>
      <c r="DJ511" s="42"/>
      <c r="DK511" s="42"/>
      <c r="DL511" s="42"/>
      <c r="DM511" s="42"/>
      <c r="DN511" s="42"/>
      <c r="DO511" s="42"/>
      <c r="DP511" s="42"/>
      <c r="DQ511" s="42"/>
      <c r="DR511" s="42"/>
      <c r="DS511" s="42"/>
      <c r="DT511" s="42"/>
      <c r="DU511" s="42"/>
      <c r="DV511" s="42"/>
      <c r="DW511" s="42"/>
      <c r="DX511" s="42"/>
      <c r="DY511" s="42"/>
      <c r="DZ511" s="42"/>
      <c r="EA511" s="42"/>
      <c r="EB511" s="42"/>
      <c r="EC511" s="42"/>
      <c r="ED511" s="42"/>
      <c r="EE511" s="42"/>
      <c r="EF511" s="42"/>
      <c r="EG511" s="42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/>
      <c r="CI512" s="42"/>
      <c r="CJ512" s="42"/>
      <c r="CK512" s="42"/>
      <c r="CL512" s="42"/>
      <c r="CM512" s="42"/>
      <c r="CN512" s="42"/>
      <c r="CO512" s="42"/>
      <c r="CP512" s="42"/>
      <c r="CQ512" s="42"/>
      <c r="CR512" s="42"/>
      <c r="CS512" s="42"/>
      <c r="CT512" s="42"/>
      <c r="CU512" s="42"/>
      <c r="CV512" s="42"/>
      <c r="CW512" s="42"/>
      <c r="CX512" s="42"/>
      <c r="CY512" s="42"/>
      <c r="CZ512" s="42"/>
      <c r="DA512" s="42"/>
      <c r="DB512" s="42"/>
      <c r="DC512" s="42"/>
      <c r="DD512" s="42"/>
      <c r="DE512" s="42"/>
      <c r="DF512" s="42"/>
      <c r="DG512" s="42"/>
      <c r="DH512" s="42"/>
      <c r="DI512" s="42"/>
      <c r="DJ512" s="42"/>
      <c r="DK512" s="42"/>
      <c r="DL512" s="42"/>
      <c r="DM512" s="42"/>
      <c r="DN512" s="42"/>
      <c r="DO512" s="42"/>
      <c r="DP512" s="42"/>
      <c r="DQ512" s="42"/>
      <c r="DR512" s="42"/>
      <c r="DS512" s="42"/>
      <c r="DT512" s="42"/>
      <c r="DU512" s="42"/>
      <c r="DV512" s="42"/>
      <c r="DW512" s="42"/>
      <c r="DX512" s="42"/>
      <c r="DY512" s="42"/>
      <c r="DZ512" s="42"/>
      <c r="EA512" s="42"/>
      <c r="EB512" s="42"/>
      <c r="EC512" s="42"/>
      <c r="ED512" s="42"/>
      <c r="EE512" s="42"/>
      <c r="EF512" s="42"/>
      <c r="EG512" s="42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/>
      <c r="CI513" s="42"/>
      <c r="CJ513" s="42"/>
      <c r="CK513" s="42"/>
      <c r="CL513" s="42"/>
      <c r="CM513" s="42"/>
      <c r="CN513" s="42"/>
      <c r="CO513" s="42"/>
      <c r="CP513" s="42"/>
      <c r="CQ513" s="42"/>
      <c r="CR513" s="42"/>
      <c r="CS513" s="42"/>
      <c r="CT513" s="42"/>
      <c r="CU513" s="42"/>
      <c r="CV513" s="42"/>
      <c r="CW513" s="42"/>
      <c r="CX513" s="42"/>
      <c r="CY513" s="42"/>
      <c r="CZ513" s="42"/>
      <c r="DA513" s="42"/>
      <c r="DB513" s="42"/>
      <c r="DC513" s="42"/>
      <c r="DD513" s="42"/>
      <c r="DE513" s="42"/>
      <c r="DF513" s="42"/>
      <c r="DG513" s="42"/>
      <c r="DH513" s="42"/>
      <c r="DI513" s="42"/>
      <c r="DJ513" s="42"/>
      <c r="DK513" s="42"/>
      <c r="DL513" s="42"/>
      <c r="DM513" s="42"/>
      <c r="DN513" s="42"/>
      <c r="DO513" s="42"/>
      <c r="DP513" s="42"/>
      <c r="DQ513" s="42"/>
      <c r="DR513" s="42"/>
      <c r="DS513" s="42"/>
      <c r="DT513" s="42"/>
      <c r="DU513" s="42"/>
      <c r="DV513" s="42"/>
      <c r="DW513" s="42"/>
      <c r="DX513" s="42"/>
      <c r="DY513" s="42"/>
      <c r="DZ513" s="42"/>
      <c r="EA513" s="42"/>
      <c r="EB513" s="42"/>
      <c r="EC513" s="42"/>
      <c r="ED513" s="42"/>
      <c r="EE513" s="42"/>
      <c r="EF513" s="42"/>
      <c r="EG513" s="42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/>
      <c r="CI514" s="42"/>
      <c r="CJ514" s="42"/>
      <c r="CK514" s="42"/>
      <c r="CL514" s="42"/>
      <c r="CM514" s="42"/>
      <c r="CN514" s="42"/>
      <c r="CO514" s="42"/>
      <c r="CP514" s="42"/>
      <c r="CQ514" s="42"/>
      <c r="CR514" s="42"/>
      <c r="CS514" s="42"/>
      <c r="CT514" s="42"/>
      <c r="CU514" s="42"/>
      <c r="CV514" s="42"/>
      <c r="CW514" s="42"/>
      <c r="CX514" s="42"/>
      <c r="CY514" s="42"/>
      <c r="CZ514" s="42"/>
      <c r="DA514" s="42"/>
      <c r="DB514" s="42"/>
      <c r="DC514" s="42"/>
      <c r="DD514" s="42"/>
      <c r="DE514" s="42"/>
      <c r="DF514" s="42"/>
      <c r="DG514" s="42"/>
      <c r="DH514" s="42"/>
      <c r="DI514" s="42"/>
      <c r="DJ514" s="42"/>
      <c r="DK514" s="42"/>
      <c r="DL514" s="42"/>
      <c r="DM514" s="42"/>
      <c r="DN514" s="42"/>
      <c r="DO514" s="42"/>
      <c r="DP514" s="42"/>
      <c r="DQ514" s="42"/>
      <c r="DR514" s="42"/>
      <c r="DS514" s="42"/>
      <c r="DT514" s="42"/>
      <c r="DU514" s="42"/>
      <c r="DV514" s="42"/>
      <c r="DW514" s="42"/>
      <c r="DX514" s="42"/>
      <c r="DY514" s="42"/>
      <c r="DZ514" s="42"/>
      <c r="EA514" s="42"/>
      <c r="EB514" s="42"/>
      <c r="EC514" s="42"/>
      <c r="ED514" s="42"/>
      <c r="EE514" s="42"/>
      <c r="EF514" s="42"/>
      <c r="EG514" s="42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/>
      <c r="CI515" s="42"/>
      <c r="CJ515" s="42"/>
      <c r="CK515" s="42"/>
      <c r="CL515" s="42"/>
      <c r="CM515" s="42"/>
      <c r="CN515" s="42"/>
      <c r="CO515" s="42"/>
      <c r="CP515" s="42"/>
      <c r="CQ515" s="42"/>
      <c r="CR515" s="42"/>
      <c r="CS515" s="42"/>
      <c r="CT515" s="42"/>
      <c r="CU515" s="42"/>
      <c r="CV515" s="42"/>
      <c r="CW515" s="42"/>
      <c r="CX515" s="42"/>
      <c r="CY515" s="42"/>
      <c r="CZ515" s="42"/>
      <c r="DA515" s="42"/>
      <c r="DB515" s="42"/>
      <c r="DC515" s="42"/>
      <c r="DD515" s="42"/>
      <c r="DE515" s="42"/>
      <c r="DF515" s="42"/>
      <c r="DG515" s="42"/>
      <c r="DH515" s="42"/>
      <c r="DI515" s="42"/>
      <c r="DJ515" s="42"/>
      <c r="DK515" s="42"/>
      <c r="DL515" s="42"/>
      <c r="DM515" s="42"/>
      <c r="DN515" s="42"/>
      <c r="DO515" s="42"/>
      <c r="DP515" s="42"/>
      <c r="DQ515" s="42"/>
      <c r="DR515" s="42"/>
      <c r="DS515" s="42"/>
      <c r="DT515" s="42"/>
      <c r="DU515" s="42"/>
      <c r="DV515" s="42"/>
      <c r="DW515" s="42"/>
      <c r="DX515" s="42"/>
      <c r="DY515" s="42"/>
      <c r="DZ515" s="42"/>
      <c r="EA515" s="42"/>
      <c r="EB515" s="42"/>
      <c r="EC515" s="42"/>
      <c r="ED515" s="42"/>
      <c r="EE515" s="42"/>
      <c r="EF515" s="42"/>
      <c r="EG515" s="42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/>
      <c r="CI516" s="42"/>
      <c r="CJ516" s="42"/>
      <c r="CK516" s="42"/>
      <c r="CL516" s="42"/>
      <c r="CM516" s="42"/>
      <c r="CN516" s="42"/>
      <c r="CO516" s="42"/>
      <c r="CP516" s="42"/>
      <c r="CQ516" s="42"/>
      <c r="CR516" s="42"/>
      <c r="CS516" s="42"/>
      <c r="CT516" s="42"/>
      <c r="CU516" s="42"/>
      <c r="CV516" s="42"/>
      <c r="CW516" s="42"/>
      <c r="CX516" s="42"/>
      <c r="CY516" s="42"/>
      <c r="CZ516" s="42"/>
      <c r="DA516" s="42"/>
      <c r="DB516" s="42"/>
      <c r="DC516" s="42"/>
      <c r="DD516" s="42"/>
      <c r="DE516" s="42"/>
      <c r="DF516" s="42"/>
      <c r="DG516" s="42"/>
      <c r="DH516" s="42"/>
      <c r="DI516" s="42"/>
      <c r="DJ516" s="42"/>
      <c r="DK516" s="42"/>
      <c r="DL516" s="42"/>
      <c r="DM516" s="42"/>
      <c r="DN516" s="42"/>
      <c r="DO516" s="42"/>
      <c r="DP516" s="42"/>
      <c r="DQ516" s="42"/>
      <c r="DR516" s="42"/>
      <c r="DS516" s="42"/>
      <c r="DT516" s="42"/>
      <c r="DU516" s="42"/>
      <c r="DV516" s="42"/>
      <c r="DW516" s="42"/>
      <c r="DX516" s="42"/>
      <c r="DY516" s="42"/>
      <c r="DZ516" s="42"/>
      <c r="EA516" s="42"/>
      <c r="EB516" s="42"/>
      <c r="EC516" s="42"/>
      <c r="ED516" s="42"/>
      <c r="EE516" s="42"/>
      <c r="EF516" s="42"/>
      <c r="EG516" s="42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/>
      <c r="CI517" s="42"/>
      <c r="CJ517" s="42"/>
      <c r="CK517" s="42"/>
      <c r="CL517" s="42"/>
      <c r="CM517" s="42"/>
      <c r="CN517" s="42"/>
      <c r="CO517" s="42"/>
      <c r="CP517" s="42"/>
      <c r="CQ517" s="42"/>
      <c r="CR517" s="42"/>
      <c r="CS517" s="42"/>
      <c r="CT517" s="42"/>
      <c r="CU517" s="42"/>
      <c r="CV517" s="42"/>
      <c r="CW517" s="42"/>
      <c r="CX517" s="42"/>
      <c r="CY517" s="42"/>
      <c r="CZ517" s="42"/>
      <c r="DA517" s="42"/>
      <c r="DB517" s="42"/>
      <c r="DC517" s="42"/>
      <c r="DD517" s="42"/>
      <c r="DE517" s="42"/>
      <c r="DF517" s="42"/>
      <c r="DG517" s="42"/>
      <c r="DH517" s="42"/>
      <c r="DI517" s="42"/>
      <c r="DJ517" s="42"/>
      <c r="DK517" s="42"/>
      <c r="DL517" s="42"/>
      <c r="DM517" s="42"/>
      <c r="DN517" s="42"/>
      <c r="DO517" s="42"/>
      <c r="DP517" s="42"/>
      <c r="DQ517" s="42"/>
      <c r="DR517" s="42"/>
      <c r="DS517" s="42"/>
      <c r="DT517" s="42"/>
      <c r="DU517" s="42"/>
      <c r="DV517" s="42"/>
      <c r="DW517" s="42"/>
      <c r="DX517" s="42"/>
      <c r="DY517" s="42"/>
      <c r="DZ517" s="42"/>
      <c r="EA517" s="42"/>
      <c r="EB517" s="42"/>
      <c r="EC517" s="42"/>
      <c r="ED517" s="42"/>
      <c r="EE517" s="42"/>
      <c r="EF517" s="42"/>
      <c r="EG517" s="42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/>
      <c r="CI518" s="42"/>
      <c r="CJ518" s="42"/>
      <c r="CK518" s="42"/>
      <c r="CL518" s="42"/>
      <c r="CM518" s="42"/>
      <c r="CN518" s="42"/>
      <c r="CO518" s="42"/>
      <c r="CP518" s="42"/>
      <c r="CQ518" s="42"/>
      <c r="CR518" s="42"/>
      <c r="CS518" s="42"/>
      <c r="CT518" s="42"/>
      <c r="CU518" s="42"/>
      <c r="CV518" s="42"/>
      <c r="CW518" s="42"/>
      <c r="CX518" s="42"/>
      <c r="CY518" s="42"/>
      <c r="CZ518" s="42"/>
      <c r="DA518" s="42"/>
      <c r="DB518" s="42"/>
      <c r="DC518" s="42"/>
      <c r="DD518" s="42"/>
      <c r="DE518" s="42"/>
      <c r="DF518" s="42"/>
      <c r="DG518" s="42"/>
      <c r="DH518" s="42"/>
      <c r="DI518" s="42"/>
      <c r="DJ518" s="42"/>
      <c r="DK518" s="42"/>
      <c r="DL518" s="42"/>
      <c r="DM518" s="42"/>
      <c r="DN518" s="42"/>
      <c r="DO518" s="42"/>
      <c r="DP518" s="42"/>
      <c r="DQ518" s="42"/>
      <c r="DR518" s="42"/>
      <c r="DS518" s="42"/>
      <c r="DT518" s="42"/>
      <c r="DU518" s="42"/>
      <c r="DV518" s="42"/>
      <c r="DW518" s="42"/>
      <c r="DX518" s="42"/>
      <c r="DY518" s="42"/>
      <c r="DZ518" s="42"/>
      <c r="EA518" s="42"/>
      <c r="EB518" s="42"/>
      <c r="EC518" s="42"/>
      <c r="ED518" s="42"/>
      <c r="EE518" s="42"/>
      <c r="EF518" s="42"/>
      <c r="EG518" s="42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/>
      <c r="CI519" s="42"/>
      <c r="CJ519" s="42"/>
      <c r="CK519" s="42"/>
      <c r="CL519" s="42"/>
      <c r="CM519" s="42"/>
      <c r="CN519" s="42"/>
      <c r="CO519" s="42"/>
      <c r="CP519" s="42"/>
      <c r="CQ519" s="42"/>
      <c r="CR519" s="42"/>
      <c r="CS519" s="42"/>
      <c r="CT519" s="42"/>
      <c r="CU519" s="42"/>
      <c r="CV519" s="42"/>
      <c r="CW519" s="42"/>
      <c r="CX519" s="42"/>
      <c r="CY519" s="42"/>
      <c r="CZ519" s="42"/>
      <c r="DA519" s="42"/>
      <c r="DB519" s="42"/>
      <c r="DC519" s="42"/>
      <c r="DD519" s="42"/>
      <c r="DE519" s="42"/>
      <c r="DF519" s="42"/>
      <c r="DG519" s="42"/>
      <c r="DH519" s="42"/>
      <c r="DI519" s="42"/>
      <c r="DJ519" s="42"/>
      <c r="DK519" s="42"/>
      <c r="DL519" s="42"/>
      <c r="DM519" s="42"/>
      <c r="DN519" s="42"/>
      <c r="DO519" s="42"/>
      <c r="DP519" s="42"/>
      <c r="DQ519" s="42"/>
      <c r="DR519" s="42"/>
      <c r="DS519" s="42"/>
      <c r="DT519" s="42"/>
      <c r="DU519" s="42"/>
      <c r="DV519" s="42"/>
      <c r="DW519" s="42"/>
      <c r="DX519" s="42"/>
      <c r="DY519" s="42"/>
      <c r="DZ519" s="42"/>
      <c r="EA519" s="42"/>
      <c r="EB519" s="42"/>
      <c r="EC519" s="42"/>
      <c r="ED519" s="42"/>
      <c r="EE519" s="42"/>
      <c r="EF519" s="42"/>
      <c r="EG519" s="42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/>
      <c r="CI520" s="42"/>
      <c r="CJ520" s="42"/>
      <c r="CK520" s="42"/>
      <c r="CL520" s="42"/>
      <c r="CM520" s="42"/>
      <c r="CN520" s="42"/>
      <c r="CO520" s="42"/>
      <c r="CP520" s="42"/>
      <c r="CQ520" s="42"/>
      <c r="CR520" s="42"/>
      <c r="CS520" s="42"/>
      <c r="CT520" s="42"/>
      <c r="CU520" s="42"/>
      <c r="CV520" s="42"/>
      <c r="CW520" s="42"/>
      <c r="CX520" s="42"/>
      <c r="CY520" s="42"/>
      <c r="CZ520" s="42"/>
      <c r="DA520" s="42"/>
      <c r="DB520" s="42"/>
      <c r="DC520" s="42"/>
      <c r="DD520" s="42"/>
      <c r="DE520" s="42"/>
      <c r="DF520" s="42"/>
      <c r="DG520" s="42"/>
      <c r="DH520" s="42"/>
      <c r="DI520" s="42"/>
      <c r="DJ520" s="42"/>
      <c r="DK520" s="42"/>
      <c r="DL520" s="42"/>
      <c r="DM520" s="42"/>
      <c r="DN520" s="42"/>
      <c r="DO520" s="42"/>
      <c r="DP520" s="42"/>
      <c r="DQ520" s="42"/>
      <c r="DR520" s="42"/>
      <c r="DS520" s="42"/>
      <c r="DT520" s="42"/>
      <c r="DU520" s="42"/>
      <c r="DV520" s="42"/>
      <c r="DW520" s="42"/>
      <c r="DX520" s="42"/>
      <c r="DY520" s="42"/>
      <c r="DZ520" s="42"/>
      <c r="EA520" s="42"/>
      <c r="EB520" s="42"/>
      <c r="EC520" s="42"/>
      <c r="ED520" s="42"/>
      <c r="EE520" s="42"/>
      <c r="EF520" s="42"/>
      <c r="EG520" s="42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/>
      <c r="CI521" s="42"/>
      <c r="CJ521" s="42"/>
      <c r="CK521" s="42"/>
      <c r="CL521" s="42"/>
      <c r="CM521" s="42"/>
      <c r="CN521" s="42"/>
      <c r="CO521" s="42"/>
      <c r="CP521" s="42"/>
      <c r="CQ521" s="42"/>
      <c r="CR521" s="42"/>
      <c r="CS521" s="42"/>
      <c r="CT521" s="42"/>
      <c r="CU521" s="42"/>
      <c r="CV521" s="42"/>
      <c r="CW521" s="42"/>
      <c r="CX521" s="42"/>
      <c r="CY521" s="42"/>
      <c r="CZ521" s="42"/>
      <c r="DA521" s="42"/>
      <c r="DB521" s="42"/>
      <c r="DC521" s="42"/>
      <c r="DD521" s="42"/>
      <c r="DE521" s="42"/>
      <c r="DF521" s="42"/>
      <c r="DG521" s="42"/>
      <c r="DH521" s="42"/>
      <c r="DI521" s="42"/>
      <c r="DJ521" s="42"/>
      <c r="DK521" s="42"/>
      <c r="DL521" s="42"/>
      <c r="DM521" s="42"/>
      <c r="DN521" s="42"/>
      <c r="DO521" s="42"/>
      <c r="DP521" s="42"/>
      <c r="DQ521" s="42"/>
      <c r="DR521" s="42"/>
      <c r="DS521" s="42"/>
      <c r="DT521" s="42"/>
      <c r="DU521" s="42"/>
      <c r="DV521" s="42"/>
      <c r="DW521" s="42"/>
      <c r="DX521" s="42"/>
      <c r="DY521" s="42"/>
      <c r="DZ521" s="42"/>
      <c r="EA521" s="42"/>
      <c r="EB521" s="42"/>
      <c r="EC521" s="42"/>
      <c r="ED521" s="42"/>
      <c r="EE521" s="42"/>
      <c r="EF521" s="42"/>
      <c r="EG521" s="42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/>
      <c r="CI522" s="42"/>
      <c r="CJ522" s="42"/>
      <c r="CK522" s="42"/>
      <c r="CL522" s="42"/>
      <c r="CM522" s="42"/>
      <c r="CN522" s="42"/>
      <c r="CO522" s="42"/>
      <c r="CP522" s="42"/>
      <c r="CQ522" s="42"/>
      <c r="CR522" s="42"/>
      <c r="CS522" s="42"/>
      <c r="CT522" s="42"/>
      <c r="CU522" s="42"/>
      <c r="CV522" s="42"/>
      <c r="CW522" s="42"/>
      <c r="CX522" s="42"/>
      <c r="CY522" s="42"/>
      <c r="CZ522" s="42"/>
      <c r="DA522" s="42"/>
      <c r="DB522" s="42"/>
      <c r="DC522" s="42"/>
      <c r="DD522" s="42"/>
      <c r="DE522" s="42"/>
      <c r="DF522" s="42"/>
      <c r="DG522" s="42"/>
      <c r="DH522" s="42"/>
      <c r="DI522" s="42"/>
      <c r="DJ522" s="42"/>
      <c r="DK522" s="42"/>
      <c r="DL522" s="42"/>
      <c r="DM522" s="42"/>
      <c r="DN522" s="42"/>
      <c r="DO522" s="42"/>
      <c r="DP522" s="42"/>
      <c r="DQ522" s="42"/>
      <c r="DR522" s="42"/>
      <c r="DS522" s="42"/>
      <c r="DT522" s="42"/>
      <c r="DU522" s="42"/>
      <c r="DV522" s="42"/>
      <c r="DW522" s="42"/>
      <c r="DX522" s="42"/>
      <c r="DY522" s="42"/>
      <c r="DZ522" s="42"/>
      <c r="EA522" s="42"/>
      <c r="EB522" s="42"/>
      <c r="EC522" s="42"/>
      <c r="ED522" s="42"/>
      <c r="EE522" s="42"/>
      <c r="EF522" s="42"/>
      <c r="EG522" s="42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/>
      <c r="CI523" s="42"/>
      <c r="CJ523" s="42"/>
      <c r="CK523" s="42"/>
      <c r="CL523" s="42"/>
      <c r="CM523" s="42"/>
      <c r="CN523" s="42"/>
      <c r="CO523" s="42"/>
      <c r="CP523" s="42"/>
      <c r="CQ523" s="42"/>
      <c r="CR523" s="42"/>
      <c r="CS523" s="42"/>
      <c r="CT523" s="42"/>
      <c r="CU523" s="42"/>
      <c r="CV523" s="42"/>
      <c r="CW523" s="42"/>
      <c r="CX523" s="42"/>
      <c r="CY523" s="42"/>
      <c r="CZ523" s="42"/>
      <c r="DA523" s="42"/>
      <c r="DB523" s="42"/>
      <c r="DC523" s="42"/>
      <c r="DD523" s="42"/>
      <c r="DE523" s="42"/>
      <c r="DF523" s="42"/>
      <c r="DG523" s="42"/>
      <c r="DH523" s="42"/>
      <c r="DI523" s="42"/>
      <c r="DJ523" s="42"/>
      <c r="DK523" s="42"/>
      <c r="DL523" s="42"/>
      <c r="DM523" s="42"/>
      <c r="DN523" s="42"/>
      <c r="DO523" s="42"/>
      <c r="DP523" s="42"/>
      <c r="DQ523" s="42"/>
      <c r="DR523" s="42"/>
      <c r="DS523" s="42"/>
      <c r="DT523" s="42"/>
      <c r="DU523" s="42"/>
      <c r="DV523" s="42"/>
      <c r="DW523" s="42"/>
      <c r="DX523" s="42"/>
      <c r="DY523" s="42"/>
      <c r="DZ523" s="42"/>
      <c r="EA523" s="42"/>
      <c r="EB523" s="42"/>
      <c r="EC523" s="42"/>
      <c r="ED523" s="42"/>
      <c r="EE523" s="42"/>
      <c r="EF523" s="42"/>
      <c r="EG523" s="42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/>
      <c r="CI524" s="42"/>
      <c r="CJ524" s="42"/>
      <c r="CK524" s="42"/>
      <c r="CL524" s="42"/>
      <c r="CM524" s="42"/>
      <c r="CN524" s="42"/>
      <c r="CO524" s="42"/>
      <c r="CP524" s="42"/>
      <c r="CQ524" s="42"/>
      <c r="CR524" s="42"/>
      <c r="CS524" s="42"/>
      <c r="CT524" s="42"/>
      <c r="CU524" s="42"/>
      <c r="CV524" s="42"/>
      <c r="CW524" s="42"/>
      <c r="CX524" s="42"/>
      <c r="CY524" s="42"/>
      <c r="CZ524" s="42"/>
      <c r="DA524" s="42"/>
      <c r="DB524" s="42"/>
      <c r="DC524" s="42"/>
      <c r="DD524" s="42"/>
      <c r="DE524" s="42"/>
      <c r="DF524" s="42"/>
      <c r="DG524" s="42"/>
      <c r="DH524" s="42"/>
      <c r="DI524" s="42"/>
      <c r="DJ524" s="42"/>
      <c r="DK524" s="42"/>
      <c r="DL524" s="42"/>
      <c r="DM524" s="42"/>
      <c r="DN524" s="42"/>
      <c r="DO524" s="42"/>
      <c r="DP524" s="42"/>
      <c r="DQ524" s="42"/>
      <c r="DR524" s="42"/>
      <c r="DS524" s="42"/>
      <c r="DT524" s="42"/>
      <c r="DU524" s="42"/>
      <c r="DV524" s="42"/>
      <c r="DW524" s="42"/>
      <c r="DX524" s="42"/>
      <c r="DY524" s="42"/>
      <c r="DZ524" s="42"/>
      <c r="EA524" s="42"/>
      <c r="EB524" s="42"/>
      <c r="EC524" s="42"/>
      <c r="ED524" s="42"/>
      <c r="EE524" s="42"/>
      <c r="EF524" s="42"/>
      <c r="EG524" s="42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/>
      <c r="CI525" s="42"/>
      <c r="CJ525" s="42"/>
      <c r="CK525" s="42"/>
      <c r="CL525" s="42"/>
      <c r="CM525" s="42"/>
      <c r="CN525" s="42"/>
      <c r="CO525" s="42"/>
      <c r="CP525" s="42"/>
      <c r="CQ525" s="42"/>
      <c r="CR525" s="42"/>
      <c r="CS525" s="42"/>
      <c r="CT525" s="42"/>
      <c r="CU525" s="42"/>
      <c r="CV525" s="42"/>
      <c r="CW525" s="42"/>
      <c r="CX525" s="42"/>
      <c r="CY525" s="42"/>
      <c r="CZ525" s="42"/>
      <c r="DA525" s="42"/>
      <c r="DB525" s="42"/>
      <c r="DC525" s="42"/>
      <c r="DD525" s="42"/>
      <c r="DE525" s="42"/>
      <c r="DF525" s="42"/>
      <c r="DG525" s="42"/>
      <c r="DH525" s="42"/>
      <c r="DI525" s="42"/>
      <c r="DJ525" s="42"/>
      <c r="DK525" s="42"/>
      <c r="DL525" s="42"/>
      <c r="DM525" s="42"/>
      <c r="DN525" s="42"/>
      <c r="DO525" s="42"/>
      <c r="DP525" s="42"/>
      <c r="DQ525" s="42"/>
      <c r="DR525" s="42"/>
      <c r="DS525" s="42"/>
      <c r="DT525" s="42"/>
      <c r="DU525" s="42"/>
      <c r="DV525" s="42"/>
      <c r="DW525" s="42"/>
      <c r="DX525" s="42"/>
      <c r="DY525" s="42"/>
      <c r="DZ525" s="42"/>
      <c r="EA525" s="42"/>
      <c r="EB525" s="42"/>
      <c r="EC525" s="42"/>
      <c r="ED525" s="42"/>
      <c r="EE525" s="42"/>
      <c r="EF525" s="42"/>
      <c r="EG525" s="42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/>
      <c r="CI526" s="42"/>
      <c r="CJ526" s="42"/>
      <c r="CK526" s="42"/>
      <c r="CL526" s="42"/>
      <c r="CM526" s="42"/>
      <c r="CN526" s="42"/>
      <c r="CO526" s="42"/>
      <c r="CP526" s="42"/>
      <c r="CQ526" s="42"/>
      <c r="CR526" s="42"/>
      <c r="CS526" s="42"/>
      <c r="CT526" s="42"/>
      <c r="CU526" s="42"/>
      <c r="CV526" s="42"/>
      <c r="CW526" s="42"/>
      <c r="CX526" s="42"/>
      <c r="CY526" s="42"/>
      <c r="CZ526" s="42"/>
      <c r="DA526" s="42"/>
      <c r="DB526" s="42"/>
      <c r="DC526" s="42"/>
      <c r="DD526" s="42"/>
      <c r="DE526" s="42"/>
      <c r="DF526" s="42"/>
      <c r="DG526" s="42"/>
      <c r="DH526" s="42"/>
      <c r="DI526" s="42"/>
      <c r="DJ526" s="42"/>
      <c r="DK526" s="42"/>
      <c r="DL526" s="42"/>
      <c r="DM526" s="42"/>
      <c r="DN526" s="42"/>
      <c r="DO526" s="42"/>
      <c r="DP526" s="42"/>
      <c r="DQ526" s="42"/>
      <c r="DR526" s="42"/>
      <c r="DS526" s="42"/>
      <c r="DT526" s="42"/>
      <c r="DU526" s="42"/>
      <c r="DV526" s="42"/>
      <c r="DW526" s="42"/>
      <c r="DX526" s="42"/>
      <c r="DY526" s="42"/>
      <c r="DZ526" s="42"/>
      <c r="EA526" s="42"/>
      <c r="EB526" s="42"/>
      <c r="EC526" s="42"/>
      <c r="ED526" s="42"/>
      <c r="EE526" s="42"/>
      <c r="EF526" s="42"/>
      <c r="EG526" s="42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/>
      <c r="CI527" s="42"/>
      <c r="CJ527" s="42"/>
      <c r="CK527" s="42"/>
      <c r="CL527" s="42"/>
      <c r="CM527" s="42"/>
      <c r="CN527" s="42"/>
      <c r="CO527" s="42"/>
      <c r="CP527" s="42"/>
      <c r="CQ527" s="42"/>
      <c r="CR527" s="42"/>
      <c r="CS527" s="42"/>
      <c r="CT527" s="42"/>
      <c r="CU527" s="42"/>
      <c r="CV527" s="42"/>
      <c r="CW527" s="42"/>
      <c r="CX527" s="42"/>
      <c r="CY527" s="42"/>
      <c r="CZ527" s="42"/>
      <c r="DA527" s="42"/>
      <c r="DB527" s="42"/>
      <c r="DC527" s="42"/>
      <c r="DD527" s="42"/>
      <c r="DE527" s="42"/>
      <c r="DF527" s="42"/>
      <c r="DG527" s="42"/>
      <c r="DH527" s="42"/>
      <c r="DI527" s="42"/>
      <c r="DJ527" s="42"/>
      <c r="DK527" s="42"/>
      <c r="DL527" s="42"/>
      <c r="DM527" s="42"/>
      <c r="DN527" s="42"/>
      <c r="DO527" s="42"/>
      <c r="DP527" s="42"/>
      <c r="DQ527" s="42"/>
      <c r="DR527" s="42"/>
      <c r="DS527" s="42"/>
      <c r="DT527" s="42"/>
      <c r="DU527" s="42"/>
      <c r="DV527" s="42"/>
      <c r="DW527" s="42"/>
      <c r="DX527" s="42"/>
      <c r="DY527" s="42"/>
      <c r="DZ527" s="42"/>
      <c r="EA527" s="42"/>
      <c r="EB527" s="42"/>
      <c r="EC527" s="42"/>
      <c r="ED527" s="42"/>
      <c r="EE527" s="42"/>
      <c r="EF527" s="42"/>
      <c r="EG527" s="42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/>
      <c r="CI528" s="42"/>
      <c r="CJ528" s="42"/>
      <c r="CK528" s="42"/>
      <c r="CL528" s="42"/>
      <c r="CM528" s="42"/>
      <c r="CN528" s="42"/>
      <c r="CO528" s="42"/>
      <c r="CP528" s="42"/>
      <c r="CQ528" s="42"/>
      <c r="CR528" s="42"/>
      <c r="CS528" s="42"/>
      <c r="CT528" s="42"/>
      <c r="CU528" s="42"/>
      <c r="CV528" s="42"/>
      <c r="CW528" s="42"/>
      <c r="CX528" s="42"/>
      <c r="CY528" s="42"/>
      <c r="CZ528" s="42"/>
      <c r="DA528" s="42"/>
      <c r="DB528" s="42"/>
      <c r="DC528" s="42"/>
      <c r="DD528" s="42"/>
      <c r="DE528" s="42"/>
      <c r="DF528" s="42"/>
      <c r="DG528" s="42"/>
      <c r="DH528" s="42"/>
      <c r="DI528" s="42"/>
      <c r="DJ528" s="42"/>
      <c r="DK528" s="42"/>
      <c r="DL528" s="42"/>
      <c r="DM528" s="42"/>
      <c r="DN528" s="42"/>
      <c r="DO528" s="42"/>
      <c r="DP528" s="42"/>
      <c r="DQ528" s="42"/>
      <c r="DR528" s="42"/>
      <c r="DS528" s="42"/>
      <c r="DT528" s="42"/>
      <c r="DU528" s="42"/>
      <c r="DV528" s="42"/>
      <c r="DW528" s="42"/>
      <c r="DX528" s="42"/>
      <c r="DY528" s="42"/>
      <c r="DZ528" s="42"/>
      <c r="EA528" s="42"/>
      <c r="EB528" s="42"/>
      <c r="EC528" s="42"/>
      <c r="ED528" s="42"/>
      <c r="EE528" s="42"/>
      <c r="EF528" s="42"/>
      <c r="EG528" s="42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/>
      <c r="CI529" s="42"/>
      <c r="CJ529" s="42"/>
      <c r="CK529" s="42"/>
      <c r="CL529" s="42"/>
      <c r="CM529" s="42"/>
      <c r="CN529" s="42"/>
      <c r="CO529" s="42"/>
      <c r="CP529" s="42"/>
      <c r="CQ529" s="42"/>
      <c r="CR529" s="42"/>
      <c r="CS529" s="42"/>
      <c r="CT529" s="42"/>
      <c r="CU529" s="42"/>
      <c r="CV529" s="42"/>
      <c r="CW529" s="42"/>
      <c r="CX529" s="42"/>
      <c r="CY529" s="42"/>
      <c r="CZ529" s="42"/>
      <c r="DA529" s="42"/>
      <c r="DB529" s="42"/>
      <c r="DC529" s="42"/>
      <c r="DD529" s="42"/>
      <c r="DE529" s="42"/>
      <c r="DF529" s="42"/>
      <c r="DG529" s="42"/>
      <c r="DH529" s="42"/>
      <c r="DI529" s="42"/>
      <c r="DJ529" s="42"/>
      <c r="DK529" s="42"/>
      <c r="DL529" s="42"/>
      <c r="DM529" s="42"/>
      <c r="DN529" s="42"/>
      <c r="DO529" s="42"/>
      <c r="DP529" s="42"/>
      <c r="DQ529" s="42"/>
      <c r="DR529" s="42"/>
      <c r="DS529" s="42"/>
      <c r="DT529" s="42"/>
      <c r="DU529" s="42"/>
      <c r="DV529" s="42"/>
      <c r="DW529" s="42"/>
      <c r="DX529" s="42"/>
      <c r="DY529" s="42"/>
      <c r="DZ529" s="42"/>
      <c r="EA529" s="42"/>
      <c r="EB529" s="42"/>
      <c r="EC529" s="42"/>
      <c r="ED529" s="42"/>
      <c r="EE529" s="42"/>
      <c r="EF529" s="42"/>
      <c r="EG529" s="42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/>
      <c r="CI530" s="42"/>
      <c r="CJ530" s="42"/>
      <c r="CK530" s="42"/>
      <c r="CL530" s="42"/>
      <c r="CM530" s="42"/>
      <c r="CN530" s="42"/>
      <c r="CO530" s="42"/>
      <c r="CP530" s="42"/>
      <c r="CQ530" s="42"/>
      <c r="CR530" s="42"/>
      <c r="CS530" s="42"/>
      <c r="CT530" s="42"/>
      <c r="CU530" s="42"/>
      <c r="CV530" s="42"/>
      <c r="CW530" s="42"/>
      <c r="CX530" s="42"/>
      <c r="CY530" s="42"/>
      <c r="CZ530" s="42"/>
      <c r="DA530" s="42"/>
      <c r="DB530" s="42"/>
      <c r="DC530" s="42"/>
      <c r="DD530" s="42"/>
      <c r="DE530" s="42"/>
      <c r="DF530" s="42"/>
      <c r="DG530" s="42"/>
      <c r="DH530" s="42"/>
      <c r="DI530" s="42"/>
      <c r="DJ530" s="42"/>
      <c r="DK530" s="42"/>
      <c r="DL530" s="42"/>
      <c r="DM530" s="42"/>
      <c r="DN530" s="42"/>
      <c r="DO530" s="42"/>
      <c r="DP530" s="42"/>
      <c r="DQ530" s="42"/>
      <c r="DR530" s="42"/>
      <c r="DS530" s="42"/>
      <c r="DT530" s="42"/>
      <c r="DU530" s="42"/>
      <c r="DV530" s="42"/>
      <c r="DW530" s="42"/>
      <c r="DX530" s="42"/>
      <c r="DY530" s="42"/>
      <c r="DZ530" s="42"/>
      <c r="EA530" s="42"/>
      <c r="EB530" s="42"/>
      <c r="EC530" s="42"/>
      <c r="ED530" s="42"/>
      <c r="EE530" s="42"/>
      <c r="EF530" s="42"/>
      <c r="EG530" s="42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/>
      <c r="CI531" s="42"/>
      <c r="CJ531" s="42"/>
      <c r="CK531" s="42"/>
      <c r="CL531" s="42"/>
      <c r="CM531" s="42"/>
      <c r="CN531" s="42"/>
      <c r="CO531" s="42"/>
      <c r="CP531" s="42"/>
      <c r="CQ531" s="42"/>
      <c r="CR531" s="42"/>
      <c r="CS531" s="42"/>
      <c r="CT531" s="42"/>
      <c r="CU531" s="42"/>
      <c r="CV531" s="42"/>
      <c r="CW531" s="42"/>
      <c r="CX531" s="42"/>
      <c r="CY531" s="42"/>
      <c r="CZ531" s="42"/>
      <c r="DA531" s="42"/>
      <c r="DB531" s="42"/>
      <c r="DC531" s="42"/>
      <c r="DD531" s="42"/>
      <c r="DE531" s="42"/>
      <c r="DF531" s="42"/>
      <c r="DG531" s="42"/>
      <c r="DH531" s="42"/>
      <c r="DI531" s="42"/>
      <c r="DJ531" s="42"/>
      <c r="DK531" s="42"/>
      <c r="DL531" s="42"/>
      <c r="DM531" s="42"/>
      <c r="DN531" s="42"/>
      <c r="DO531" s="42"/>
      <c r="DP531" s="42"/>
      <c r="DQ531" s="42"/>
      <c r="DR531" s="42"/>
      <c r="DS531" s="42"/>
      <c r="DT531" s="42"/>
      <c r="DU531" s="42"/>
      <c r="DV531" s="42"/>
      <c r="DW531" s="42"/>
      <c r="DX531" s="42"/>
      <c r="DY531" s="42"/>
      <c r="DZ531" s="42"/>
      <c r="EA531" s="42"/>
      <c r="EB531" s="42"/>
      <c r="EC531" s="42"/>
      <c r="ED531" s="42"/>
      <c r="EE531" s="42"/>
      <c r="EF531" s="42"/>
      <c r="EG531" s="42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/>
      <c r="CI532" s="42"/>
      <c r="CJ532" s="42"/>
      <c r="CK532" s="42"/>
      <c r="CL532" s="42"/>
      <c r="CM532" s="42"/>
      <c r="CN532" s="42"/>
      <c r="CO532" s="42"/>
      <c r="CP532" s="42"/>
      <c r="CQ532" s="42"/>
      <c r="CR532" s="42"/>
      <c r="CS532" s="42"/>
      <c r="CT532" s="42"/>
      <c r="CU532" s="42"/>
      <c r="CV532" s="42"/>
      <c r="CW532" s="42"/>
      <c r="CX532" s="42"/>
      <c r="CY532" s="42"/>
      <c r="CZ532" s="42"/>
      <c r="DA532" s="42"/>
      <c r="DB532" s="42"/>
      <c r="DC532" s="42"/>
      <c r="DD532" s="42"/>
      <c r="DE532" s="42"/>
      <c r="DF532" s="42"/>
      <c r="DG532" s="42"/>
      <c r="DH532" s="42"/>
      <c r="DI532" s="42"/>
      <c r="DJ532" s="42"/>
      <c r="DK532" s="42"/>
      <c r="DL532" s="42"/>
      <c r="DM532" s="42"/>
      <c r="DN532" s="42"/>
      <c r="DO532" s="42"/>
      <c r="DP532" s="42"/>
      <c r="DQ532" s="42"/>
      <c r="DR532" s="42"/>
      <c r="DS532" s="42"/>
      <c r="DT532" s="42"/>
      <c r="DU532" s="42"/>
      <c r="DV532" s="42"/>
      <c r="DW532" s="42"/>
      <c r="DX532" s="42"/>
      <c r="DY532" s="42"/>
      <c r="DZ532" s="42"/>
      <c r="EA532" s="42"/>
      <c r="EB532" s="42"/>
      <c r="EC532" s="42"/>
      <c r="ED532" s="42"/>
      <c r="EE532" s="42"/>
      <c r="EF532" s="42"/>
      <c r="EG532" s="42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/>
      <c r="CI533" s="42"/>
      <c r="CJ533" s="42"/>
      <c r="CK533" s="42"/>
      <c r="CL533" s="42"/>
      <c r="CM533" s="42"/>
      <c r="CN533" s="42"/>
      <c r="CO533" s="42"/>
      <c r="CP533" s="42"/>
      <c r="CQ533" s="42"/>
      <c r="CR533" s="42"/>
      <c r="CS533" s="42"/>
      <c r="CT533" s="42"/>
      <c r="CU533" s="42"/>
      <c r="CV533" s="42"/>
      <c r="CW533" s="42"/>
      <c r="CX533" s="42"/>
      <c r="CY533" s="42"/>
      <c r="CZ533" s="42"/>
      <c r="DA533" s="42"/>
      <c r="DB533" s="42"/>
      <c r="DC533" s="42"/>
      <c r="DD533" s="42"/>
      <c r="DE533" s="42"/>
      <c r="DF533" s="42"/>
      <c r="DG533" s="42"/>
      <c r="DH533" s="42"/>
      <c r="DI533" s="42"/>
      <c r="DJ533" s="42"/>
      <c r="DK533" s="42"/>
      <c r="DL533" s="42"/>
      <c r="DM533" s="42"/>
      <c r="DN533" s="42"/>
      <c r="DO533" s="42"/>
      <c r="DP533" s="42"/>
      <c r="DQ533" s="42"/>
      <c r="DR533" s="42"/>
      <c r="DS533" s="42"/>
      <c r="DT533" s="42"/>
      <c r="DU533" s="42"/>
      <c r="DV533" s="42"/>
      <c r="DW533" s="42"/>
      <c r="DX533" s="42"/>
      <c r="DY533" s="42"/>
      <c r="DZ533" s="42"/>
      <c r="EA533" s="42"/>
      <c r="EB533" s="42"/>
      <c r="EC533" s="42"/>
      <c r="ED533" s="42"/>
      <c r="EE533" s="42"/>
      <c r="EF533" s="42"/>
      <c r="EG533" s="42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/>
      <c r="CI534" s="42"/>
      <c r="CJ534" s="42"/>
      <c r="CK534" s="42"/>
      <c r="CL534" s="42"/>
      <c r="CM534" s="42"/>
      <c r="CN534" s="42"/>
      <c r="CO534" s="42"/>
      <c r="CP534" s="42"/>
      <c r="CQ534" s="42"/>
      <c r="CR534" s="42"/>
      <c r="CS534" s="42"/>
      <c r="CT534" s="42"/>
      <c r="CU534" s="42"/>
      <c r="CV534" s="42"/>
      <c r="CW534" s="42"/>
      <c r="CX534" s="42"/>
      <c r="CY534" s="42"/>
      <c r="CZ534" s="42"/>
      <c r="DA534" s="42"/>
      <c r="DB534" s="42"/>
      <c r="DC534" s="42"/>
      <c r="DD534" s="42"/>
      <c r="DE534" s="42"/>
      <c r="DF534" s="42"/>
      <c r="DG534" s="42"/>
      <c r="DH534" s="42"/>
      <c r="DI534" s="42"/>
      <c r="DJ534" s="42"/>
      <c r="DK534" s="42"/>
      <c r="DL534" s="42"/>
      <c r="DM534" s="42"/>
      <c r="DN534" s="42"/>
      <c r="DO534" s="42"/>
      <c r="DP534" s="42"/>
      <c r="DQ534" s="42"/>
      <c r="DR534" s="42"/>
      <c r="DS534" s="42"/>
      <c r="DT534" s="42"/>
      <c r="DU534" s="42"/>
      <c r="DV534" s="42"/>
      <c r="DW534" s="42"/>
      <c r="DX534" s="42"/>
      <c r="DY534" s="42"/>
      <c r="DZ534" s="42"/>
      <c r="EA534" s="42"/>
      <c r="EB534" s="42"/>
      <c r="EC534" s="42"/>
      <c r="ED534" s="42"/>
      <c r="EE534" s="42"/>
      <c r="EF534" s="42"/>
      <c r="EG534" s="42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/>
      <c r="CI535" s="42"/>
      <c r="CJ535" s="42"/>
      <c r="CK535" s="42"/>
      <c r="CL535" s="42"/>
      <c r="CM535" s="42"/>
      <c r="CN535" s="42"/>
      <c r="CO535" s="42"/>
      <c r="CP535" s="42"/>
      <c r="CQ535" s="42"/>
      <c r="CR535" s="42"/>
      <c r="CS535" s="42"/>
      <c r="CT535" s="42"/>
      <c r="CU535" s="42"/>
      <c r="CV535" s="42"/>
      <c r="CW535" s="42"/>
      <c r="CX535" s="42"/>
      <c r="CY535" s="42"/>
      <c r="CZ535" s="42"/>
      <c r="DA535" s="42"/>
      <c r="DB535" s="42"/>
      <c r="DC535" s="42"/>
      <c r="DD535" s="42"/>
      <c r="DE535" s="42"/>
      <c r="DF535" s="42"/>
      <c r="DG535" s="42"/>
      <c r="DH535" s="42"/>
      <c r="DI535" s="42"/>
      <c r="DJ535" s="42"/>
      <c r="DK535" s="42"/>
      <c r="DL535" s="42"/>
      <c r="DM535" s="42"/>
      <c r="DN535" s="42"/>
      <c r="DO535" s="42"/>
      <c r="DP535" s="42"/>
      <c r="DQ535" s="42"/>
      <c r="DR535" s="42"/>
      <c r="DS535" s="42"/>
      <c r="DT535" s="42"/>
      <c r="DU535" s="42"/>
      <c r="DV535" s="42"/>
      <c r="DW535" s="42"/>
      <c r="DX535" s="42"/>
      <c r="DY535" s="42"/>
      <c r="DZ535" s="42"/>
      <c r="EA535" s="42"/>
      <c r="EB535" s="42"/>
      <c r="EC535" s="42"/>
      <c r="ED535" s="42"/>
      <c r="EE535" s="42"/>
      <c r="EF535" s="42"/>
      <c r="EG535" s="42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/>
      <c r="CI536" s="42"/>
      <c r="CJ536" s="42"/>
      <c r="CK536" s="42"/>
      <c r="CL536" s="42"/>
      <c r="CM536" s="42"/>
      <c r="CN536" s="42"/>
      <c r="CO536" s="42"/>
      <c r="CP536" s="42"/>
      <c r="CQ536" s="42"/>
      <c r="CR536" s="42"/>
      <c r="CS536" s="42"/>
      <c r="CT536" s="42"/>
      <c r="CU536" s="42"/>
      <c r="CV536" s="42"/>
      <c r="CW536" s="42"/>
      <c r="CX536" s="42"/>
      <c r="CY536" s="42"/>
      <c r="CZ536" s="42"/>
      <c r="DA536" s="42"/>
      <c r="DB536" s="42"/>
      <c r="DC536" s="42"/>
      <c r="DD536" s="42"/>
      <c r="DE536" s="42"/>
      <c r="DF536" s="42"/>
      <c r="DG536" s="42"/>
      <c r="DH536" s="42"/>
      <c r="DI536" s="42"/>
      <c r="DJ536" s="42"/>
      <c r="DK536" s="42"/>
      <c r="DL536" s="42"/>
      <c r="DM536" s="42"/>
      <c r="DN536" s="42"/>
      <c r="DO536" s="42"/>
      <c r="DP536" s="42"/>
      <c r="DQ536" s="42"/>
      <c r="DR536" s="42"/>
      <c r="DS536" s="42"/>
      <c r="DT536" s="42"/>
      <c r="DU536" s="42"/>
      <c r="DV536" s="42"/>
      <c r="DW536" s="42"/>
      <c r="DX536" s="42"/>
      <c r="DY536" s="42"/>
      <c r="DZ536" s="42"/>
      <c r="EA536" s="42"/>
      <c r="EB536" s="42"/>
      <c r="EC536" s="42"/>
      <c r="ED536" s="42"/>
      <c r="EE536" s="42"/>
      <c r="EF536" s="42"/>
      <c r="EG536" s="42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/>
      <c r="CI537" s="42"/>
      <c r="CJ537" s="42"/>
      <c r="CK537" s="42"/>
      <c r="CL537" s="42"/>
      <c r="CM537" s="42"/>
      <c r="CN537" s="42"/>
      <c r="CO537" s="42"/>
      <c r="CP537" s="42"/>
      <c r="CQ537" s="42"/>
      <c r="CR537" s="42"/>
      <c r="CS537" s="42"/>
      <c r="CT537" s="42"/>
      <c r="CU537" s="42"/>
      <c r="CV537" s="42"/>
      <c r="CW537" s="42"/>
      <c r="CX537" s="42"/>
      <c r="CY537" s="42"/>
      <c r="CZ537" s="42"/>
      <c r="DA537" s="42"/>
      <c r="DB537" s="42"/>
      <c r="DC537" s="42"/>
      <c r="DD537" s="42"/>
      <c r="DE537" s="42"/>
      <c r="DF537" s="42"/>
      <c r="DG537" s="42"/>
      <c r="DH537" s="42"/>
      <c r="DI537" s="42"/>
      <c r="DJ537" s="42"/>
      <c r="DK537" s="42"/>
      <c r="DL537" s="42"/>
      <c r="DM537" s="42"/>
      <c r="DN537" s="42"/>
      <c r="DO537" s="42"/>
      <c r="DP537" s="42"/>
      <c r="DQ537" s="42"/>
      <c r="DR537" s="42"/>
      <c r="DS537" s="42"/>
      <c r="DT537" s="42"/>
      <c r="DU537" s="42"/>
      <c r="DV537" s="42"/>
      <c r="DW537" s="42"/>
      <c r="DX537" s="42"/>
      <c r="DY537" s="42"/>
      <c r="DZ537" s="42"/>
      <c r="EA537" s="42"/>
      <c r="EB537" s="42"/>
      <c r="EC537" s="42"/>
      <c r="ED537" s="42"/>
      <c r="EE537" s="42"/>
      <c r="EF537" s="42"/>
      <c r="EG537" s="42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/>
      <c r="CI538" s="42"/>
      <c r="CJ538" s="42"/>
      <c r="CK538" s="42"/>
      <c r="CL538" s="42"/>
      <c r="CM538" s="42"/>
      <c r="CN538" s="42"/>
      <c r="CO538" s="42"/>
      <c r="CP538" s="42"/>
      <c r="CQ538" s="42"/>
      <c r="CR538" s="42"/>
      <c r="CS538" s="42"/>
      <c r="CT538" s="42"/>
      <c r="CU538" s="42"/>
      <c r="CV538" s="42"/>
      <c r="CW538" s="42"/>
      <c r="CX538" s="42"/>
      <c r="CY538" s="42"/>
      <c r="CZ538" s="42"/>
      <c r="DA538" s="42"/>
      <c r="DB538" s="42"/>
      <c r="DC538" s="42"/>
      <c r="DD538" s="42"/>
      <c r="DE538" s="42"/>
      <c r="DF538" s="42"/>
      <c r="DG538" s="42"/>
      <c r="DH538" s="42"/>
      <c r="DI538" s="42"/>
      <c r="DJ538" s="42"/>
      <c r="DK538" s="42"/>
      <c r="DL538" s="42"/>
      <c r="DM538" s="42"/>
      <c r="DN538" s="42"/>
      <c r="DO538" s="42"/>
      <c r="DP538" s="42"/>
      <c r="DQ538" s="42"/>
      <c r="DR538" s="42"/>
      <c r="DS538" s="42"/>
      <c r="DT538" s="42"/>
      <c r="DU538" s="42"/>
      <c r="DV538" s="42"/>
      <c r="DW538" s="42"/>
      <c r="DX538" s="42"/>
      <c r="DY538" s="42"/>
      <c r="DZ538" s="42"/>
      <c r="EA538" s="42"/>
      <c r="EB538" s="42"/>
      <c r="EC538" s="42"/>
      <c r="ED538" s="42"/>
      <c r="EE538" s="42"/>
      <c r="EF538" s="42"/>
      <c r="EG538" s="42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/>
      <c r="CI539" s="42"/>
      <c r="CJ539" s="42"/>
      <c r="CK539" s="42"/>
      <c r="CL539" s="42"/>
      <c r="CM539" s="42"/>
      <c r="CN539" s="42"/>
      <c r="CO539" s="42"/>
      <c r="CP539" s="42"/>
      <c r="CQ539" s="42"/>
      <c r="CR539" s="42"/>
      <c r="CS539" s="42"/>
      <c r="CT539" s="42"/>
      <c r="CU539" s="42"/>
      <c r="CV539" s="42"/>
      <c r="CW539" s="42"/>
      <c r="CX539" s="42"/>
      <c r="CY539" s="42"/>
      <c r="CZ539" s="42"/>
      <c r="DA539" s="42"/>
      <c r="DB539" s="42"/>
      <c r="DC539" s="42"/>
      <c r="DD539" s="42"/>
      <c r="DE539" s="42"/>
      <c r="DF539" s="42"/>
      <c r="DG539" s="42"/>
      <c r="DH539" s="42"/>
      <c r="DI539" s="42"/>
      <c r="DJ539" s="42"/>
      <c r="DK539" s="42"/>
      <c r="DL539" s="42"/>
      <c r="DM539" s="42"/>
      <c r="DN539" s="42"/>
      <c r="DO539" s="42"/>
      <c r="DP539" s="42"/>
      <c r="DQ539" s="42"/>
      <c r="DR539" s="42"/>
      <c r="DS539" s="42"/>
      <c r="DT539" s="42"/>
      <c r="DU539" s="42"/>
      <c r="DV539" s="42"/>
      <c r="DW539" s="42"/>
      <c r="DX539" s="42"/>
      <c r="DY539" s="42"/>
      <c r="DZ539" s="42"/>
      <c r="EA539" s="42"/>
      <c r="EB539" s="42"/>
      <c r="EC539" s="42"/>
      <c r="ED539" s="42"/>
      <c r="EE539" s="42"/>
      <c r="EF539" s="42"/>
      <c r="EG539" s="42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/>
      <c r="CI540" s="42"/>
      <c r="CJ540" s="42"/>
      <c r="CK540" s="42"/>
      <c r="CL540" s="42"/>
      <c r="CM540" s="42"/>
      <c r="CN540" s="42"/>
      <c r="CO540" s="42"/>
      <c r="CP540" s="42"/>
      <c r="CQ540" s="42"/>
      <c r="CR540" s="42"/>
      <c r="CS540" s="42"/>
      <c r="CT540" s="42"/>
      <c r="CU540" s="42"/>
      <c r="CV540" s="42"/>
      <c r="CW540" s="42"/>
      <c r="CX540" s="42"/>
      <c r="CY540" s="42"/>
      <c r="CZ540" s="42"/>
      <c r="DA540" s="42"/>
      <c r="DB540" s="42"/>
      <c r="DC540" s="42"/>
      <c r="DD540" s="42"/>
      <c r="DE540" s="42"/>
      <c r="DF540" s="42"/>
      <c r="DG540" s="42"/>
      <c r="DH540" s="42"/>
      <c r="DI540" s="42"/>
      <c r="DJ540" s="42"/>
      <c r="DK540" s="42"/>
      <c r="DL540" s="42"/>
      <c r="DM540" s="42"/>
      <c r="DN540" s="42"/>
      <c r="DO540" s="42"/>
      <c r="DP540" s="42"/>
      <c r="DQ540" s="42"/>
      <c r="DR540" s="42"/>
      <c r="DS540" s="42"/>
      <c r="DT540" s="42"/>
      <c r="DU540" s="42"/>
      <c r="DV540" s="42"/>
      <c r="DW540" s="42"/>
      <c r="DX540" s="42"/>
      <c r="DY540" s="42"/>
      <c r="DZ540" s="42"/>
      <c r="EA540" s="42"/>
      <c r="EB540" s="42"/>
      <c r="EC540" s="42"/>
      <c r="ED540" s="42"/>
      <c r="EE540" s="42"/>
      <c r="EF540" s="42"/>
      <c r="EG540" s="42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/>
      <c r="CI541" s="42"/>
      <c r="CJ541" s="42"/>
      <c r="CK541" s="42"/>
      <c r="CL541" s="42"/>
      <c r="CM541" s="42"/>
      <c r="CN541" s="42"/>
      <c r="CO541" s="42"/>
      <c r="CP541" s="42"/>
      <c r="CQ541" s="42"/>
      <c r="CR541" s="42"/>
      <c r="CS541" s="42"/>
      <c r="CT541" s="42"/>
      <c r="CU541" s="42"/>
      <c r="CV541" s="42"/>
      <c r="CW541" s="42"/>
      <c r="CX541" s="42"/>
      <c r="CY541" s="42"/>
      <c r="CZ541" s="42"/>
      <c r="DA541" s="42"/>
      <c r="DB541" s="42"/>
      <c r="DC541" s="42"/>
      <c r="DD541" s="42"/>
      <c r="DE541" s="42"/>
      <c r="DF541" s="42"/>
      <c r="DG541" s="42"/>
      <c r="DH541" s="42"/>
      <c r="DI541" s="42"/>
      <c r="DJ541" s="42"/>
      <c r="DK541" s="42"/>
      <c r="DL541" s="42"/>
      <c r="DM541" s="42"/>
      <c r="DN541" s="42"/>
      <c r="DO541" s="42"/>
      <c r="DP541" s="42"/>
      <c r="DQ541" s="42"/>
      <c r="DR541" s="42"/>
      <c r="DS541" s="42"/>
      <c r="DT541" s="42"/>
      <c r="DU541" s="42"/>
      <c r="DV541" s="42"/>
      <c r="DW541" s="42"/>
      <c r="DX541" s="42"/>
      <c r="DY541" s="42"/>
      <c r="DZ541" s="42"/>
      <c r="EA541" s="42"/>
      <c r="EB541" s="42"/>
      <c r="EC541" s="42"/>
      <c r="ED541" s="42"/>
      <c r="EE541" s="42"/>
      <c r="EF541" s="42"/>
      <c r="EG541" s="42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/>
      <c r="CI542" s="42"/>
      <c r="CJ542" s="42"/>
      <c r="CK542" s="42"/>
      <c r="CL542" s="42"/>
      <c r="CM542" s="42"/>
      <c r="CN542" s="42"/>
      <c r="CO542" s="42"/>
      <c r="CP542" s="42"/>
      <c r="CQ542" s="42"/>
      <c r="CR542" s="42"/>
      <c r="CS542" s="42"/>
      <c r="CT542" s="42"/>
      <c r="CU542" s="42"/>
      <c r="CV542" s="42"/>
      <c r="CW542" s="42"/>
      <c r="CX542" s="42"/>
      <c r="CY542" s="42"/>
      <c r="CZ542" s="42"/>
      <c r="DA542" s="42"/>
      <c r="DB542" s="42"/>
      <c r="DC542" s="42"/>
      <c r="DD542" s="42"/>
      <c r="DE542" s="42"/>
      <c r="DF542" s="42"/>
      <c r="DG542" s="42"/>
      <c r="DH542" s="42"/>
      <c r="DI542" s="42"/>
      <c r="DJ542" s="42"/>
      <c r="DK542" s="42"/>
      <c r="DL542" s="42"/>
      <c r="DM542" s="42"/>
      <c r="DN542" s="42"/>
      <c r="DO542" s="42"/>
      <c r="DP542" s="42"/>
      <c r="DQ542" s="42"/>
      <c r="DR542" s="42"/>
      <c r="DS542" s="42"/>
      <c r="DT542" s="42"/>
      <c r="DU542" s="42"/>
      <c r="DV542" s="42"/>
      <c r="DW542" s="42"/>
      <c r="DX542" s="42"/>
      <c r="DY542" s="42"/>
      <c r="DZ542" s="42"/>
      <c r="EA542" s="42"/>
      <c r="EB542" s="42"/>
      <c r="EC542" s="42"/>
      <c r="ED542" s="42"/>
      <c r="EE542" s="42"/>
      <c r="EF542" s="42"/>
      <c r="EG542" s="42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/>
      <c r="CI543" s="42"/>
      <c r="CJ543" s="42"/>
      <c r="CK543" s="42"/>
      <c r="CL543" s="42"/>
      <c r="CM543" s="42"/>
      <c r="CN543" s="42"/>
      <c r="CO543" s="42"/>
      <c r="CP543" s="42"/>
      <c r="CQ543" s="42"/>
      <c r="CR543" s="42"/>
      <c r="CS543" s="42"/>
      <c r="CT543" s="42"/>
      <c r="CU543" s="42"/>
      <c r="CV543" s="42"/>
      <c r="CW543" s="42"/>
      <c r="CX543" s="42"/>
      <c r="CY543" s="42"/>
      <c r="CZ543" s="42"/>
      <c r="DA543" s="42"/>
      <c r="DB543" s="42"/>
      <c r="DC543" s="42"/>
      <c r="DD543" s="42"/>
      <c r="DE543" s="42"/>
      <c r="DF543" s="42"/>
      <c r="DG543" s="42"/>
      <c r="DH543" s="42"/>
      <c r="DI543" s="42"/>
      <c r="DJ543" s="42"/>
      <c r="DK543" s="42"/>
      <c r="DL543" s="42"/>
      <c r="DM543" s="42"/>
      <c r="DN543" s="42"/>
      <c r="DO543" s="42"/>
      <c r="DP543" s="42"/>
      <c r="DQ543" s="42"/>
      <c r="DR543" s="42"/>
      <c r="DS543" s="42"/>
      <c r="DT543" s="42"/>
      <c r="DU543" s="42"/>
      <c r="DV543" s="42"/>
      <c r="DW543" s="42"/>
      <c r="DX543" s="42"/>
      <c r="DY543" s="42"/>
      <c r="DZ543" s="42"/>
      <c r="EA543" s="42"/>
      <c r="EB543" s="42"/>
      <c r="EC543" s="42"/>
      <c r="ED543" s="42"/>
      <c r="EE543" s="42"/>
      <c r="EF543" s="42"/>
      <c r="EG543" s="42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/>
      <c r="CI544" s="42"/>
      <c r="CJ544" s="42"/>
      <c r="CK544" s="42"/>
      <c r="CL544" s="42"/>
      <c r="CM544" s="42"/>
      <c r="CN544" s="42"/>
      <c r="CO544" s="42"/>
      <c r="CP544" s="42"/>
      <c r="CQ544" s="42"/>
      <c r="CR544" s="42"/>
      <c r="CS544" s="42"/>
      <c r="CT544" s="42"/>
      <c r="CU544" s="42"/>
      <c r="CV544" s="42"/>
      <c r="CW544" s="42"/>
      <c r="CX544" s="42"/>
      <c r="CY544" s="42"/>
      <c r="CZ544" s="42"/>
      <c r="DA544" s="42"/>
      <c r="DB544" s="42"/>
      <c r="DC544" s="42"/>
      <c r="DD544" s="42"/>
      <c r="DE544" s="42"/>
      <c r="DF544" s="42"/>
      <c r="DG544" s="42"/>
      <c r="DH544" s="42"/>
      <c r="DI544" s="42"/>
      <c r="DJ544" s="42"/>
      <c r="DK544" s="42"/>
      <c r="DL544" s="42"/>
      <c r="DM544" s="42"/>
      <c r="DN544" s="42"/>
      <c r="DO544" s="42"/>
      <c r="DP544" s="42"/>
      <c r="DQ544" s="42"/>
      <c r="DR544" s="42"/>
      <c r="DS544" s="42"/>
      <c r="DT544" s="42"/>
      <c r="DU544" s="42"/>
      <c r="DV544" s="42"/>
      <c r="DW544" s="42"/>
      <c r="DX544" s="42"/>
      <c r="DY544" s="42"/>
      <c r="DZ544" s="42"/>
      <c r="EA544" s="42"/>
      <c r="EB544" s="42"/>
      <c r="EC544" s="42"/>
      <c r="ED544" s="42"/>
      <c r="EE544" s="42"/>
      <c r="EF544" s="42"/>
      <c r="EG544" s="42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/>
      <c r="CI545" s="42"/>
      <c r="CJ545" s="42"/>
      <c r="CK545" s="42"/>
      <c r="CL545" s="42"/>
      <c r="CM545" s="42"/>
      <c r="CN545" s="42"/>
      <c r="CO545" s="42"/>
      <c r="CP545" s="42"/>
      <c r="CQ545" s="42"/>
      <c r="CR545" s="42"/>
      <c r="CS545" s="42"/>
      <c r="CT545" s="42"/>
      <c r="CU545" s="42"/>
      <c r="CV545" s="42"/>
      <c r="CW545" s="42"/>
      <c r="CX545" s="42"/>
      <c r="CY545" s="42"/>
      <c r="CZ545" s="42"/>
      <c r="DA545" s="42"/>
      <c r="DB545" s="42"/>
      <c r="DC545" s="42"/>
      <c r="DD545" s="42"/>
      <c r="DE545" s="42"/>
      <c r="DF545" s="42"/>
      <c r="DG545" s="42"/>
      <c r="DH545" s="42"/>
      <c r="DI545" s="42"/>
      <c r="DJ545" s="42"/>
      <c r="DK545" s="42"/>
      <c r="DL545" s="42"/>
      <c r="DM545" s="42"/>
      <c r="DN545" s="42"/>
      <c r="DO545" s="42"/>
      <c r="DP545" s="42"/>
      <c r="DQ545" s="42"/>
      <c r="DR545" s="42"/>
      <c r="DS545" s="42"/>
      <c r="DT545" s="42"/>
      <c r="DU545" s="42"/>
      <c r="DV545" s="42"/>
      <c r="DW545" s="42"/>
      <c r="DX545" s="42"/>
      <c r="DY545" s="42"/>
      <c r="DZ545" s="42"/>
      <c r="EA545" s="42"/>
      <c r="EB545" s="42"/>
      <c r="EC545" s="42"/>
      <c r="ED545" s="42"/>
      <c r="EE545" s="42"/>
      <c r="EF545" s="42"/>
      <c r="EG545" s="42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/>
      <c r="CI546" s="42"/>
      <c r="CJ546" s="42"/>
      <c r="CK546" s="42"/>
      <c r="CL546" s="42"/>
      <c r="CM546" s="42"/>
      <c r="CN546" s="42"/>
      <c r="CO546" s="42"/>
      <c r="CP546" s="42"/>
      <c r="CQ546" s="42"/>
      <c r="CR546" s="42"/>
      <c r="CS546" s="42"/>
      <c r="CT546" s="42"/>
      <c r="CU546" s="42"/>
      <c r="CV546" s="42"/>
      <c r="CW546" s="42"/>
      <c r="CX546" s="42"/>
      <c r="CY546" s="42"/>
      <c r="CZ546" s="42"/>
      <c r="DA546" s="42"/>
      <c r="DB546" s="42"/>
      <c r="DC546" s="42"/>
      <c r="DD546" s="42"/>
      <c r="DE546" s="42"/>
      <c r="DF546" s="42"/>
      <c r="DG546" s="42"/>
      <c r="DH546" s="42"/>
      <c r="DI546" s="42"/>
      <c r="DJ546" s="42"/>
      <c r="DK546" s="42"/>
      <c r="DL546" s="42"/>
      <c r="DM546" s="42"/>
      <c r="DN546" s="42"/>
      <c r="DO546" s="42"/>
      <c r="DP546" s="42"/>
      <c r="DQ546" s="42"/>
      <c r="DR546" s="42"/>
      <c r="DS546" s="42"/>
      <c r="DT546" s="42"/>
      <c r="DU546" s="42"/>
      <c r="DV546" s="42"/>
      <c r="DW546" s="42"/>
      <c r="DX546" s="42"/>
      <c r="DY546" s="42"/>
      <c r="DZ546" s="42"/>
      <c r="EA546" s="42"/>
      <c r="EB546" s="42"/>
      <c r="EC546" s="42"/>
      <c r="ED546" s="42"/>
      <c r="EE546" s="42"/>
      <c r="EF546" s="42"/>
      <c r="EG546" s="42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/>
      <c r="CI547" s="42"/>
      <c r="CJ547" s="42"/>
      <c r="CK547" s="42"/>
      <c r="CL547" s="42"/>
      <c r="CM547" s="42"/>
      <c r="CN547" s="42"/>
      <c r="CO547" s="42"/>
      <c r="CP547" s="42"/>
      <c r="CQ547" s="42"/>
      <c r="CR547" s="42"/>
      <c r="CS547" s="42"/>
      <c r="CT547" s="42"/>
      <c r="CU547" s="42"/>
      <c r="CV547" s="42"/>
      <c r="CW547" s="42"/>
      <c r="CX547" s="42"/>
      <c r="CY547" s="42"/>
      <c r="CZ547" s="42"/>
      <c r="DA547" s="42"/>
      <c r="DB547" s="42"/>
      <c r="DC547" s="42"/>
      <c r="DD547" s="42"/>
      <c r="DE547" s="42"/>
      <c r="DF547" s="42"/>
      <c r="DG547" s="42"/>
      <c r="DH547" s="42"/>
      <c r="DI547" s="42"/>
      <c r="DJ547" s="42"/>
      <c r="DK547" s="42"/>
      <c r="DL547" s="42"/>
      <c r="DM547" s="42"/>
      <c r="DN547" s="42"/>
      <c r="DO547" s="42"/>
      <c r="DP547" s="42"/>
      <c r="DQ547" s="42"/>
      <c r="DR547" s="42"/>
      <c r="DS547" s="42"/>
      <c r="DT547" s="42"/>
      <c r="DU547" s="42"/>
      <c r="DV547" s="42"/>
      <c r="DW547" s="42"/>
      <c r="DX547" s="42"/>
      <c r="DY547" s="42"/>
      <c r="DZ547" s="42"/>
      <c r="EA547" s="42"/>
      <c r="EB547" s="42"/>
      <c r="EC547" s="42"/>
      <c r="ED547" s="42"/>
      <c r="EE547" s="42"/>
      <c r="EF547" s="42"/>
      <c r="EG547" s="42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/>
      <c r="CI548" s="42"/>
      <c r="CJ548" s="42"/>
      <c r="CK548" s="42"/>
      <c r="CL548" s="42"/>
      <c r="CM548" s="42"/>
      <c r="CN548" s="42"/>
      <c r="CO548" s="42"/>
      <c r="CP548" s="42"/>
      <c r="CQ548" s="42"/>
      <c r="CR548" s="42"/>
      <c r="CS548" s="42"/>
      <c r="CT548" s="42"/>
      <c r="CU548" s="42"/>
      <c r="CV548" s="42"/>
      <c r="CW548" s="42"/>
      <c r="CX548" s="42"/>
      <c r="CY548" s="42"/>
      <c r="CZ548" s="42"/>
      <c r="DA548" s="42"/>
      <c r="DB548" s="42"/>
      <c r="DC548" s="42"/>
      <c r="DD548" s="42"/>
      <c r="DE548" s="42"/>
      <c r="DF548" s="42"/>
      <c r="DG548" s="42"/>
      <c r="DH548" s="42"/>
      <c r="DI548" s="42"/>
      <c r="DJ548" s="42"/>
      <c r="DK548" s="42"/>
      <c r="DL548" s="42"/>
      <c r="DM548" s="42"/>
      <c r="DN548" s="42"/>
      <c r="DO548" s="42"/>
      <c r="DP548" s="42"/>
      <c r="DQ548" s="42"/>
      <c r="DR548" s="42"/>
      <c r="DS548" s="42"/>
      <c r="DT548" s="42"/>
      <c r="DU548" s="42"/>
      <c r="DV548" s="42"/>
      <c r="DW548" s="42"/>
      <c r="DX548" s="42"/>
      <c r="DY548" s="42"/>
      <c r="DZ548" s="42"/>
      <c r="EA548" s="42"/>
      <c r="EB548" s="42"/>
      <c r="EC548" s="42"/>
      <c r="ED548" s="42"/>
      <c r="EE548" s="42"/>
      <c r="EF548" s="42"/>
      <c r="EG548" s="42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/>
      <c r="CI549" s="42"/>
      <c r="CJ549" s="42"/>
      <c r="CK549" s="42"/>
      <c r="CL549" s="42"/>
      <c r="CM549" s="42"/>
      <c r="CN549" s="42"/>
      <c r="CO549" s="42"/>
      <c r="CP549" s="42"/>
      <c r="CQ549" s="42"/>
      <c r="CR549" s="42"/>
      <c r="CS549" s="42"/>
      <c r="CT549" s="42"/>
      <c r="CU549" s="42"/>
      <c r="CV549" s="42"/>
      <c r="CW549" s="42"/>
      <c r="CX549" s="42"/>
      <c r="CY549" s="42"/>
      <c r="CZ549" s="42"/>
      <c r="DA549" s="42"/>
      <c r="DB549" s="42"/>
      <c r="DC549" s="42"/>
      <c r="DD549" s="42"/>
      <c r="DE549" s="42"/>
      <c r="DF549" s="42"/>
      <c r="DG549" s="42"/>
      <c r="DH549" s="42"/>
      <c r="DI549" s="42"/>
      <c r="DJ549" s="42"/>
      <c r="DK549" s="42"/>
      <c r="DL549" s="42"/>
      <c r="DM549" s="42"/>
      <c r="DN549" s="42"/>
      <c r="DO549" s="42"/>
      <c r="DP549" s="42"/>
      <c r="DQ549" s="42"/>
      <c r="DR549" s="42"/>
      <c r="DS549" s="42"/>
      <c r="DT549" s="42"/>
      <c r="DU549" s="42"/>
      <c r="DV549" s="42"/>
      <c r="DW549" s="42"/>
      <c r="DX549" s="42"/>
      <c r="DY549" s="42"/>
      <c r="DZ549" s="42"/>
      <c r="EA549" s="42"/>
      <c r="EB549" s="42"/>
      <c r="EC549" s="42"/>
      <c r="ED549" s="42"/>
      <c r="EE549" s="42"/>
      <c r="EF549" s="42"/>
      <c r="EG549" s="42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/>
      <c r="CI550" s="42"/>
      <c r="CJ550" s="42"/>
      <c r="CK550" s="42"/>
      <c r="CL550" s="42"/>
      <c r="CM550" s="42"/>
      <c r="CN550" s="42"/>
      <c r="CO550" s="42"/>
      <c r="CP550" s="42"/>
      <c r="CQ550" s="42"/>
      <c r="CR550" s="42"/>
      <c r="CS550" s="42"/>
      <c r="CT550" s="42"/>
      <c r="CU550" s="42"/>
      <c r="CV550" s="42"/>
      <c r="CW550" s="42"/>
      <c r="CX550" s="42"/>
      <c r="CY550" s="42"/>
      <c r="CZ550" s="42"/>
      <c r="DA550" s="42"/>
      <c r="DB550" s="42"/>
      <c r="DC550" s="42"/>
      <c r="DD550" s="42"/>
      <c r="DE550" s="42"/>
      <c r="DF550" s="42"/>
      <c r="DG550" s="42"/>
      <c r="DH550" s="42"/>
      <c r="DI550" s="42"/>
      <c r="DJ550" s="42"/>
      <c r="DK550" s="42"/>
      <c r="DL550" s="42"/>
      <c r="DM550" s="42"/>
      <c r="DN550" s="42"/>
      <c r="DO550" s="42"/>
      <c r="DP550" s="42"/>
      <c r="DQ550" s="42"/>
      <c r="DR550" s="42"/>
      <c r="DS550" s="42"/>
      <c r="DT550" s="42"/>
      <c r="DU550" s="42"/>
      <c r="DV550" s="42"/>
      <c r="DW550" s="42"/>
      <c r="DX550" s="42"/>
      <c r="DY550" s="42"/>
      <c r="DZ550" s="42"/>
      <c r="EA550" s="42"/>
      <c r="EB550" s="42"/>
      <c r="EC550" s="42"/>
      <c r="ED550" s="42"/>
      <c r="EE550" s="42"/>
      <c r="EF550" s="42"/>
      <c r="EG550" s="42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/>
      <c r="CI551" s="42"/>
      <c r="CJ551" s="42"/>
      <c r="CK551" s="42"/>
      <c r="CL551" s="42"/>
      <c r="CM551" s="42"/>
      <c r="CN551" s="42"/>
      <c r="CO551" s="42"/>
      <c r="CP551" s="42"/>
      <c r="CQ551" s="42"/>
      <c r="CR551" s="42"/>
      <c r="CS551" s="42"/>
      <c r="CT551" s="42"/>
      <c r="CU551" s="42"/>
      <c r="CV551" s="42"/>
      <c r="CW551" s="42"/>
      <c r="CX551" s="42"/>
      <c r="CY551" s="42"/>
      <c r="CZ551" s="42"/>
      <c r="DA551" s="42"/>
      <c r="DB551" s="42"/>
      <c r="DC551" s="42"/>
      <c r="DD551" s="42"/>
      <c r="DE551" s="42"/>
      <c r="DF551" s="42"/>
      <c r="DG551" s="42"/>
      <c r="DH551" s="42"/>
      <c r="DI551" s="42"/>
      <c r="DJ551" s="42"/>
      <c r="DK551" s="42"/>
      <c r="DL551" s="42"/>
      <c r="DM551" s="42"/>
      <c r="DN551" s="42"/>
      <c r="DO551" s="42"/>
      <c r="DP551" s="42"/>
      <c r="DQ551" s="42"/>
      <c r="DR551" s="42"/>
      <c r="DS551" s="42"/>
      <c r="DT551" s="42"/>
      <c r="DU551" s="42"/>
      <c r="DV551" s="42"/>
      <c r="DW551" s="42"/>
      <c r="DX551" s="42"/>
      <c r="DY551" s="42"/>
      <c r="DZ551" s="42"/>
      <c r="EA551" s="42"/>
      <c r="EB551" s="42"/>
      <c r="EC551" s="42"/>
      <c r="ED551" s="42"/>
      <c r="EE551" s="42"/>
      <c r="EF551" s="42"/>
      <c r="EG551" s="42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/>
      <c r="CI552" s="42"/>
      <c r="CJ552" s="42"/>
      <c r="CK552" s="42"/>
      <c r="CL552" s="42"/>
      <c r="CM552" s="42"/>
      <c r="CN552" s="42"/>
      <c r="CO552" s="42"/>
      <c r="CP552" s="42"/>
      <c r="CQ552" s="42"/>
      <c r="CR552" s="42"/>
      <c r="CS552" s="42"/>
      <c r="CT552" s="42"/>
      <c r="CU552" s="42"/>
      <c r="CV552" s="42"/>
      <c r="CW552" s="42"/>
      <c r="CX552" s="42"/>
      <c r="CY552" s="42"/>
      <c r="CZ552" s="42"/>
      <c r="DA552" s="42"/>
      <c r="DB552" s="42"/>
      <c r="DC552" s="42"/>
      <c r="DD552" s="42"/>
      <c r="DE552" s="42"/>
      <c r="DF552" s="42"/>
      <c r="DG552" s="42"/>
      <c r="DH552" s="42"/>
      <c r="DI552" s="42"/>
      <c r="DJ552" s="42"/>
      <c r="DK552" s="42"/>
      <c r="DL552" s="42"/>
      <c r="DM552" s="42"/>
      <c r="DN552" s="42"/>
      <c r="DO552" s="42"/>
      <c r="DP552" s="42"/>
      <c r="DQ552" s="42"/>
      <c r="DR552" s="42"/>
      <c r="DS552" s="42"/>
      <c r="DT552" s="42"/>
      <c r="DU552" s="42"/>
      <c r="DV552" s="42"/>
      <c r="DW552" s="42"/>
      <c r="DX552" s="42"/>
      <c r="DY552" s="42"/>
      <c r="DZ552" s="42"/>
      <c r="EA552" s="42"/>
      <c r="EB552" s="42"/>
      <c r="EC552" s="42"/>
      <c r="ED552" s="42"/>
      <c r="EE552" s="42"/>
      <c r="EF552" s="42"/>
      <c r="EG552" s="42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/>
      <c r="CI553" s="42"/>
      <c r="CJ553" s="42"/>
      <c r="CK553" s="42"/>
      <c r="CL553" s="42"/>
      <c r="CM553" s="42"/>
      <c r="CN553" s="42"/>
      <c r="CO553" s="42"/>
      <c r="CP553" s="42"/>
      <c r="CQ553" s="42"/>
      <c r="CR553" s="42"/>
      <c r="CS553" s="42"/>
      <c r="CT553" s="42"/>
      <c r="CU553" s="42"/>
      <c r="CV553" s="42"/>
      <c r="CW553" s="42"/>
      <c r="CX553" s="42"/>
      <c r="CY553" s="42"/>
      <c r="CZ553" s="42"/>
      <c r="DA553" s="42"/>
      <c r="DB553" s="42"/>
      <c r="DC553" s="42"/>
      <c r="DD553" s="42"/>
      <c r="DE553" s="42"/>
      <c r="DF553" s="42"/>
      <c r="DG553" s="42"/>
      <c r="DH553" s="42"/>
      <c r="DI553" s="42"/>
      <c r="DJ553" s="42"/>
      <c r="DK553" s="42"/>
      <c r="DL553" s="42"/>
      <c r="DM553" s="42"/>
      <c r="DN553" s="42"/>
      <c r="DO553" s="42"/>
      <c r="DP553" s="42"/>
      <c r="DQ553" s="42"/>
      <c r="DR553" s="42"/>
      <c r="DS553" s="42"/>
      <c r="DT553" s="42"/>
      <c r="DU553" s="42"/>
      <c r="DV553" s="42"/>
      <c r="DW553" s="42"/>
      <c r="DX553" s="42"/>
      <c r="DY553" s="42"/>
      <c r="DZ553" s="42"/>
      <c r="EA553" s="42"/>
      <c r="EB553" s="42"/>
      <c r="EC553" s="42"/>
      <c r="ED553" s="42"/>
      <c r="EE553" s="42"/>
      <c r="EF553" s="42"/>
      <c r="EG553" s="42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/>
      <c r="CI554" s="42"/>
      <c r="CJ554" s="42"/>
      <c r="CK554" s="42"/>
      <c r="CL554" s="42"/>
      <c r="CM554" s="42"/>
      <c r="CN554" s="42"/>
      <c r="CO554" s="42"/>
      <c r="CP554" s="42"/>
      <c r="CQ554" s="42"/>
      <c r="CR554" s="42"/>
      <c r="CS554" s="42"/>
      <c r="CT554" s="42"/>
      <c r="CU554" s="42"/>
      <c r="CV554" s="42"/>
      <c r="CW554" s="42"/>
      <c r="CX554" s="42"/>
      <c r="CY554" s="42"/>
      <c r="CZ554" s="42"/>
      <c r="DA554" s="42"/>
      <c r="DB554" s="42"/>
      <c r="DC554" s="42"/>
      <c r="DD554" s="42"/>
      <c r="DE554" s="42"/>
      <c r="DF554" s="42"/>
      <c r="DG554" s="42"/>
      <c r="DH554" s="42"/>
      <c r="DI554" s="42"/>
      <c r="DJ554" s="42"/>
      <c r="DK554" s="42"/>
      <c r="DL554" s="42"/>
      <c r="DM554" s="42"/>
      <c r="DN554" s="42"/>
      <c r="DO554" s="42"/>
      <c r="DP554" s="42"/>
      <c r="DQ554" s="42"/>
      <c r="DR554" s="42"/>
      <c r="DS554" s="42"/>
      <c r="DT554" s="42"/>
      <c r="DU554" s="42"/>
      <c r="DV554" s="42"/>
      <c r="DW554" s="42"/>
      <c r="DX554" s="42"/>
      <c r="DY554" s="42"/>
      <c r="DZ554" s="42"/>
      <c r="EA554" s="42"/>
      <c r="EB554" s="42"/>
      <c r="EC554" s="42"/>
      <c r="ED554" s="42"/>
      <c r="EE554" s="42"/>
      <c r="EF554" s="42"/>
      <c r="EG554" s="42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/>
      <c r="CI555" s="42"/>
      <c r="CJ555" s="42"/>
      <c r="CK555" s="42"/>
      <c r="CL555" s="42"/>
      <c r="CM555" s="42"/>
      <c r="CN555" s="42"/>
      <c r="CO555" s="42"/>
      <c r="CP555" s="42"/>
      <c r="CQ555" s="42"/>
      <c r="CR555" s="42"/>
      <c r="CS555" s="42"/>
      <c r="CT555" s="42"/>
      <c r="CU555" s="42"/>
      <c r="CV555" s="42"/>
      <c r="CW555" s="42"/>
      <c r="CX555" s="42"/>
      <c r="CY555" s="42"/>
      <c r="CZ555" s="42"/>
      <c r="DA555" s="42"/>
      <c r="DB555" s="42"/>
      <c r="DC555" s="42"/>
      <c r="DD555" s="42"/>
      <c r="DE555" s="42"/>
      <c r="DF555" s="42"/>
      <c r="DG555" s="42"/>
      <c r="DH555" s="42"/>
      <c r="DI555" s="42"/>
      <c r="DJ555" s="42"/>
      <c r="DK555" s="42"/>
      <c r="DL555" s="42"/>
      <c r="DM555" s="42"/>
      <c r="DN555" s="42"/>
      <c r="DO555" s="42"/>
      <c r="DP555" s="42"/>
      <c r="DQ555" s="42"/>
      <c r="DR555" s="42"/>
      <c r="DS555" s="42"/>
      <c r="DT555" s="42"/>
      <c r="DU555" s="42"/>
      <c r="DV555" s="42"/>
      <c r="DW555" s="42"/>
      <c r="DX555" s="42"/>
      <c r="DY555" s="42"/>
      <c r="DZ555" s="42"/>
      <c r="EA555" s="42"/>
      <c r="EB555" s="42"/>
      <c r="EC555" s="42"/>
      <c r="ED555" s="42"/>
      <c r="EE555" s="42"/>
      <c r="EF555" s="42"/>
      <c r="EG555" s="42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/>
      <c r="CI556" s="42"/>
      <c r="CJ556" s="42"/>
      <c r="CK556" s="42"/>
      <c r="CL556" s="42"/>
      <c r="CM556" s="42"/>
      <c r="CN556" s="42"/>
      <c r="CO556" s="42"/>
      <c r="CP556" s="42"/>
      <c r="CQ556" s="42"/>
      <c r="CR556" s="42"/>
      <c r="CS556" s="42"/>
      <c r="CT556" s="42"/>
      <c r="CU556" s="42"/>
      <c r="CV556" s="42"/>
      <c r="CW556" s="42"/>
      <c r="CX556" s="42"/>
      <c r="CY556" s="42"/>
      <c r="CZ556" s="42"/>
      <c r="DA556" s="42"/>
      <c r="DB556" s="42"/>
      <c r="DC556" s="42"/>
      <c r="DD556" s="42"/>
      <c r="DE556" s="42"/>
      <c r="DF556" s="42"/>
      <c r="DG556" s="42"/>
      <c r="DH556" s="42"/>
      <c r="DI556" s="42"/>
      <c r="DJ556" s="42"/>
      <c r="DK556" s="42"/>
      <c r="DL556" s="42"/>
      <c r="DM556" s="42"/>
      <c r="DN556" s="42"/>
      <c r="DO556" s="42"/>
      <c r="DP556" s="42"/>
      <c r="DQ556" s="42"/>
      <c r="DR556" s="42"/>
      <c r="DS556" s="42"/>
      <c r="DT556" s="42"/>
      <c r="DU556" s="42"/>
      <c r="DV556" s="42"/>
      <c r="DW556" s="42"/>
      <c r="DX556" s="42"/>
      <c r="DY556" s="42"/>
      <c r="DZ556" s="42"/>
      <c r="EA556" s="42"/>
      <c r="EB556" s="42"/>
      <c r="EC556" s="42"/>
      <c r="ED556" s="42"/>
      <c r="EE556" s="42"/>
      <c r="EF556" s="42"/>
      <c r="EG556" s="42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/>
      <c r="CI557" s="42"/>
      <c r="CJ557" s="42"/>
      <c r="CK557" s="42"/>
      <c r="CL557" s="42"/>
      <c r="CM557" s="42"/>
      <c r="CN557" s="42"/>
      <c r="CO557" s="42"/>
      <c r="CP557" s="42"/>
      <c r="CQ557" s="42"/>
      <c r="CR557" s="42"/>
      <c r="CS557" s="42"/>
      <c r="CT557" s="42"/>
      <c r="CU557" s="42"/>
      <c r="CV557" s="42"/>
      <c r="CW557" s="42"/>
      <c r="CX557" s="42"/>
      <c r="CY557" s="42"/>
      <c r="CZ557" s="42"/>
      <c r="DA557" s="42"/>
      <c r="DB557" s="42"/>
      <c r="DC557" s="42"/>
      <c r="DD557" s="42"/>
      <c r="DE557" s="42"/>
      <c r="DF557" s="42"/>
      <c r="DG557" s="42"/>
      <c r="DH557" s="42"/>
      <c r="DI557" s="42"/>
      <c r="DJ557" s="42"/>
      <c r="DK557" s="42"/>
      <c r="DL557" s="42"/>
      <c r="DM557" s="42"/>
      <c r="DN557" s="42"/>
      <c r="DO557" s="42"/>
      <c r="DP557" s="42"/>
      <c r="DQ557" s="42"/>
      <c r="DR557" s="42"/>
      <c r="DS557" s="42"/>
      <c r="DT557" s="42"/>
      <c r="DU557" s="42"/>
      <c r="DV557" s="42"/>
      <c r="DW557" s="42"/>
      <c r="DX557" s="42"/>
      <c r="DY557" s="42"/>
      <c r="DZ557" s="42"/>
      <c r="EA557" s="42"/>
      <c r="EB557" s="42"/>
      <c r="EC557" s="42"/>
      <c r="ED557" s="42"/>
      <c r="EE557" s="42"/>
      <c r="EF557" s="42"/>
      <c r="EG557" s="42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/>
      <c r="CI558" s="42"/>
      <c r="CJ558" s="42"/>
      <c r="CK558" s="42"/>
      <c r="CL558" s="42"/>
      <c r="CM558" s="42"/>
      <c r="CN558" s="42"/>
      <c r="CO558" s="42"/>
      <c r="CP558" s="42"/>
      <c r="CQ558" s="42"/>
      <c r="CR558" s="42"/>
      <c r="CS558" s="42"/>
      <c r="CT558" s="42"/>
      <c r="CU558" s="42"/>
      <c r="CV558" s="42"/>
      <c r="CW558" s="42"/>
      <c r="CX558" s="42"/>
      <c r="CY558" s="42"/>
      <c r="CZ558" s="42"/>
      <c r="DA558" s="42"/>
      <c r="DB558" s="42"/>
      <c r="DC558" s="42"/>
      <c r="DD558" s="42"/>
      <c r="DE558" s="42"/>
      <c r="DF558" s="42"/>
      <c r="DG558" s="42"/>
      <c r="DH558" s="42"/>
      <c r="DI558" s="42"/>
      <c r="DJ558" s="42"/>
      <c r="DK558" s="42"/>
      <c r="DL558" s="42"/>
      <c r="DM558" s="42"/>
      <c r="DN558" s="42"/>
      <c r="DO558" s="42"/>
      <c r="DP558" s="42"/>
      <c r="DQ558" s="42"/>
      <c r="DR558" s="42"/>
      <c r="DS558" s="42"/>
      <c r="DT558" s="42"/>
      <c r="DU558" s="42"/>
      <c r="DV558" s="42"/>
      <c r="DW558" s="42"/>
      <c r="DX558" s="42"/>
      <c r="DY558" s="42"/>
      <c r="DZ558" s="42"/>
      <c r="EA558" s="42"/>
      <c r="EB558" s="42"/>
      <c r="EC558" s="42"/>
      <c r="ED558" s="42"/>
      <c r="EE558" s="42"/>
      <c r="EF558" s="42"/>
      <c r="EG558" s="42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/>
      <c r="CI559" s="42"/>
      <c r="CJ559" s="42"/>
      <c r="CK559" s="42"/>
      <c r="CL559" s="42"/>
      <c r="CM559" s="42"/>
      <c r="CN559" s="42"/>
      <c r="CO559" s="42"/>
      <c r="CP559" s="42"/>
      <c r="CQ559" s="42"/>
      <c r="CR559" s="42"/>
      <c r="CS559" s="42"/>
      <c r="CT559" s="42"/>
      <c r="CU559" s="42"/>
      <c r="CV559" s="42"/>
      <c r="CW559" s="42"/>
      <c r="CX559" s="42"/>
      <c r="CY559" s="42"/>
      <c r="CZ559" s="42"/>
      <c r="DA559" s="42"/>
      <c r="DB559" s="42"/>
      <c r="DC559" s="42"/>
      <c r="DD559" s="42"/>
      <c r="DE559" s="42"/>
      <c r="DF559" s="42"/>
      <c r="DG559" s="42"/>
      <c r="DH559" s="42"/>
      <c r="DI559" s="42"/>
      <c r="DJ559" s="42"/>
      <c r="DK559" s="42"/>
      <c r="DL559" s="42"/>
      <c r="DM559" s="42"/>
      <c r="DN559" s="42"/>
      <c r="DO559" s="42"/>
      <c r="DP559" s="42"/>
      <c r="DQ559" s="42"/>
      <c r="DR559" s="42"/>
      <c r="DS559" s="42"/>
      <c r="DT559" s="42"/>
      <c r="DU559" s="42"/>
      <c r="DV559" s="42"/>
      <c r="DW559" s="42"/>
      <c r="DX559" s="42"/>
      <c r="DY559" s="42"/>
      <c r="DZ559" s="42"/>
      <c r="EA559" s="42"/>
      <c r="EB559" s="42"/>
      <c r="EC559" s="42"/>
      <c r="ED559" s="42"/>
      <c r="EE559" s="42"/>
      <c r="EF559" s="42"/>
      <c r="EG559" s="42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/>
      <c r="CI560" s="42"/>
      <c r="CJ560" s="42"/>
      <c r="CK560" s="42"/>
      <c r="CL560" s="42"/>
      <c r="CM560" s="42"/>
      <c r="CN560" s="42"/>
      <c r="CO560" s="42"/>
      <c r="CP560" s="42"/>
      <c r="CQ560" s="42"/>
      <c r="CR560" s="42"/>
      <c r="CS560" s="42"/>
      <c r="CT560" s="42"/>
      <c r="CU560" s="42"/>
      <c r="CV560" s="42"/>
      <c r="CW560" s="42"/>
      <c r="CX560" s="42"/>
      <c r="CY560" s="42"/>
      <c r="CZ560" s="42"/>
      <c r="DA560" s="42"/>
      <c r="DB560" s="42"/>
      <c r="DC560" s="42"/>
      <c r="DD560" s="42"/>
      <c r="DE560" s="42"/>
      <c r="DF560" s="42"/>
      <c r="DG560" s="42"/>
      <c r="DH560" s="42"/>
      <c r="DI560" s="42"/>
      <c r="DJ560" s="42"/>
      <c r="DK560" s="42"/>
      <c r="DL560" s="42"/>
      <c r="DM560" s="42"/>
      <c r="DN560" s="42"/>
      <c r="DO560" s="42"/>
      <c r="DP560" s="42"/>
      <c r="DQ560" s="42"/>
      <c r="DR560" s="42"/>
      <c r="DS560" s="42"/>
      <c r="DT560" s="42"/>
      <c r="DU560" s="42"/>
      <c r="DV560" s="42"/>
      <c r="DW560" s="42"/>
      <c r="DX560" s="42"/>
      <c r="DY560" s="42"/>
      <c r="DZ560" s="42"/>
      <c r="EA560" s="42"/>
      <c r="EB560" s="42"/>
      <c r="EC560" s="42"/>
      <c r="ED560" s="42"/>
      <c r="EE560" s="42"/>
      <c r="EF560" s="42"/>
      <c r="EG560" s="42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/>
      <c r="CI561" s="42"/>
      <c r="CJ561" s="42"/>
      <c r="CK561" s="42"/>
      <c r="CL561" s="42"/>
      <c r="CM561" s="42"/>
      <c r="CN561" s="42"/>
      <c r="CO561" s="42"/>
      <c r="CP561" s="42"/>
      <c r="CQ561" s="42"/>
      <c r="CR561" s="42"/>
      <c r="CS561" s="42"/>
      <c r="CT561" s="42"/>
      <c r="CU561" s="42"/>
      <c r="CV561" s="42"/>
      <c r="CW561" s="42"/>
      <c r="CX561" s="42"/>
      <c r="CY561" s="42"/>
      <c r="CZ561" s="42"/>
      <c r="DA561" s="42"/>
      <c r="DB561" s="42"/>
      <c r="DC561" s="42"/>
      <c r="DD561" s="42"/>
      <c r="DE561" s="42"/>
      <c r="DF561" s="42"/>
      <c r="DG561" s="42"/>
      <c r="DH561" s="42"/>
      <c r="DI561" s="42"/>
      <c r="DJ561" s="42"/>
      <c r="DK561" s="42"/>
      <c r="DL561" s="42"/>
      <c r="DM561" s="42"/>
      <c r="DN561" s="42"/>
      <c r="DO561" s="42"/>
      <c r="DP561" s="42"/>
      <c r="DQ561" s="42"/>
      <c r="DR561" s="42"/>
      <c r="DS561" s="42"/>
      <c r="DT561" s="42"/>
      <c r="DU561" s="42"/>
      <c r="DV561" s="42"/>
      <c r="DW561" s="42"/>
      <c r="DX561" s="42"/>
      <c r="DY561" s="42"/>
      <c r="DZ561" s="42"/>
      <c r="EA561" s="42"/>
      <c r="EB561" s="42"/>
      <c r="EC561" s="42"/>
      <c r="ED561" s="42"/>
      <c r="EE561" s="42"/>
      <c r="EF561" s="42"/>
      <c r="EG561" s="42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/>
      <c r="CI562" s="42"/>
      <c r="CJ562" s="42"/>
      <c r="CK562" s="42"/>
      <c r="CL562" s="42"/>
      <c r="CM562" s="42"/>
      <c r="CN562" s="42"/>
      <c r="CO562" s="42"/>
      <c r="CP562" s="42"/>
      <c r="CQ562" s="42"/>
      <c r="CR562" s="42"/>
      <c r="CS562" s="42"/>
      <c r="CT562" s="42"/>
      <c r="CU562" s="42"/>
      <c r="CV562" s="42"/>
      <c r="CW562" s="42"/>
      <c r="CX562" s="42"/>
      <c r="CY562" s="42"/>
      <c r="CZ562" s="42"/>
      <c r="DA562" s="42"/>
      <c r="DB562" s="42"/>
      <c r="DC562" s="42"/>
      <c r="DD562" s="42"/>
      <c r="DE562" s="42"/>
      <c r="DF562" s="42"/>
      <c r="DG562" s="42"/>
      <c r="DH562" s="42"/>
      <c r="DI562" s="42"/>
      <c r="DJ562" s="42"/>
      <c r="DK562" s="42"/>
      <c r="DL562" s="42"/>
      <c r="DM562" s="42"/>
      <c r="DN562" s="42"/>
      <c r="DO562" s="42"/>
      <c r="DP562" s="42"/>
      <c r="DQ562" s="42"/>
      <c r="DR562" s="42"/>
      <c r="DS562" s="42"/>
      <c r="DT562" s="42"/>
      <c r="DU562" s="42"/>
      <c r="DV562" s="42"/>
      <c r="DW562" s="42"/>
      <c r="DX562" s="42"/>
      <c r="DY562" s="42"/>
      <c r="DZ562" s="42"/>
      <c r="EA562" s="42"/>
      <c r="EB562" s="42"/>
      <c r="EC562" s="42"/>
      <c r="ED562" s="42"/>
      <c r="EE562" s="42"/>
      <c r="EF562" s="42"/>
      <c r="EG562" s="42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/>
      <c r="CI563" s="42"/>
      <c r="CJ563" s="42"/>
      <c r="CK563" s="42"/>
      <c r="CL563" s="42"/>
      <c r="CM563" s="42"/>
      <c r="CN563" s="42"/>
      <c r="CO563" s="42"/>
      <c r="CP563" s="42"/>
      <c r="CQ563" s="42"/>
      <c r="CR563" s="42"/>
      <c r="CS563" s="42"/>
      <c r="CT563" s="42"/>
      <c r="CU563" s="42"/>
      <c r="CV563" s="42"/>
      <c r="CW563" s="42"/>
      <c r="CX563" s="42"/>
      <c r="CY563" s="42"/>
      <c r="CZ563" s="42"/>
      <c r="DA563" s="42"/>
      <c r="DB563" s="42"/>
      <c r="DC563" s="42"/>
      <c r="DD563" s="42"/>
      <c r="DE563" s="42"/>
      <c r="DF563" s="42"/>
      <c r="DG563" s="42"/>
      <c r="DH563" s="42"/>
      <c r="DI563" s="42"/>
      <c r="DJ563" s="42"/>
      <c r="DK563" s="42"/>
      <c r="DL563" s="42"/>
      <c r="DM563" s="42"/>
      <c r="DN563" s="42"/>
      <c r="DO563" s="42"/>
      <c r="DP563" s="42"/>
      <c r="DQ563" s="42"/>
      <c r="DR563" s="42"/>
      <c r="DS563" s="42"/>
      <c r="DT563" s="42"/>
      <c r="DU563" s="42"/>
      <c r="DV563" s="42"/>
      <c r="DW563" s="42"/>
      <c r="DX563" s="42"/>
      <c r="DY563" s="42"/>
      <c r="DZ563" s="42"/>
      <c r="EA563" s="42"/>
      <c r="EB563" s="42"/>
      <c r="EC563" s="42"/>
      <c r="ED563" s="42"/>
      <c r="EE563" s="42"/>
      <c r="EF563" s="42"/>
      <c r="EG563" s="42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/>
      <c r="CI564" s="42"/>
      <c r="CJ564" s="42"/>
      <c r="CK564" s="42"/>
      <c r="CL564" s="42"/>
      <c r="CM564" s="42"/>
      <c r="CN564" s="42"/>
      <c r="CO564" s="42"/>
      <c r="CP564" s="42"/>
      <c r="CQ564" s="42"/>
      <c r="CR564" s="42"/>
      <c r="CS564" s="42"/>
      <c r="CT564" s="42"/>
      <c r="CU564" s="42"/>
      <c r="CV564" s="42"/>
      <c r="CW564" s="42"/>
      <c r="CX564" s="42"/>
      <c r="CY564" s="42"/>
      <c r="CZ564" s="42"/>
      <c r="DA564" s="42"/>
      <c r="DB564" s="42"/>
      <c r="DC564" s="42"/>
      <c r="DD564" s="42"/>
      <c r="DE564" s="42"/>
      <c r="DF564" s="42"/>
      <c r="DG564" s="42"/>
      <c r="DH564" s="42"/>
      <c r="DI564" s="42"/>
      <c r="DJ564" s="42"/>
      <c r="DK564" s="42"/>
      <c r="DL564" s="42"/>
      <c r="DM564" s="42"/>
      <c r="DN564" s="42"/>
      <c r="DO564" s="42"/>
      <c r="DP564" s="42"/>
      <c r="DQ564" s="42"/>
      <c r="DR564" s="42"/>
      <c r="DS564" s="42"/>
      <c r="DT564" s="42"/>
      <c r="DU564" s="42"/>
      <c r="DV564" s="42"/>
      <c r="DW564" s="42"/>
      <c r="DX564" s="42"/>
      <c r="DY564" s="42"/>
      <c r="DZ564" s="42"/>
      <c r="EA564" s="42"/>
      <c r="EB564" s="42"/>
      <c r="EC564" s="42"/>
      <c r="ED564" s="42"/>
      <c r="EE564" s="42"/>
      <c r="EF564" s="42"/>
      <c r="EG564" s="42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/>
      <c r="CI565" s="42"/>
      <c r="CJ565" s="42"/>
      <c r="CK565" s="42"/>
      <c r="CL565" s="42"/>
      <c r="CM565" s="42"/>
      <c r="CN565" s="42"/>
      <c r="CO565" s="42"/>
      <c r="CP565" s="42"/>
      <c r="CQ565" s="42"/>
      <c r="CR565" s="42"/>
      <c r="CS565" s="42"/>
      <c r="CT565" s="42"/>
      <c r="CU565" s="42"/>
      <c r="CV565" s="42"/>
      <c r="CW565" s="42"/>
      <c r="CX565" s="42"/>
      <c r="CY565" s="42"/>
      <c r="CZ565" s="42"/>
      <c r="DA565" s="42"/>
      <c r="DB565" s="42"/>
      <c r="DC565" s="42"/>
      <c r="DD565" s="42"/>
      <c r="DE565" s="42"/>
      <c r="DF565" s="42"/>
      <c r="DG565" s="42"/>
      <c r="DH565" s="42"/>
      <c r="DI565" s="42"/>
      <c r="DJ565" s="42"/>
      <c r="DK565" s="42"/>
      <c r="DL565" s="42"/>
      <c r="DM565" s="42"/>
      <c r="DN565" s="42"/>
      <c r="DO565" s="42"/>
      <c r="DP565" s="42"/>
      <c r="DQ565" s="42"/>
      <c r="DR565" s="42"/>
      <c r="DS565" s="42"/>
      <c r="DT565" s="42"/>
      <c r="DU565" s="42"/>
      <c r="DV565" s="42"/>
      <c r="DW565" s="42"/>
      <c r="DX565" s="42"/>
      <c r="DY565" s="42"/>
      <c r="DZ565" s="42"/>
      <c r="EA565" s="42"/>
      <c r="EB565" s="42"/>
      <c r="EC565" s="42"/>
      <c r="ED565" s="42"/>
      <c r="EE565" s="42"/>
      <c r="EF565" s="42"/>
      <c r="EG565" s="42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/>
      <c r="CI566" s="42"/>
      <c r="CJ566" s="42"/>
      <c r="CK566" s="42"/>
      <c r="CL566" s="42"/>
      <c r="CM566" s="42"/>
      <c r="CN566" s="42"/>
      <c r="CO566" s="42"/>
      <c r="CP566" s="42"/>
      <c r="CQ566" s="42"/>
      <c r="CR566" s="42"/>
      <c r="CS566" s="42"/>
      <c r="CT566" s="42"/>
      <c r="CU566" s="42"/>
      <c r="CV566" s="42"/>
      <c r="CW566" s="42"/>
      <c r="CX566" s="42"/>
      <c r="CY566" s="42"/>
      <c r="CZ566" s="42"/>
      <c r="DA566" s="42"/>
      <c r="DB566" s="42"/>
      <c r="DC566" s="42"/>
      <c r="DD566" s="42"/>
      <c r="DE566" s="42"/>
      <c r="DF566" s="42"/>
      <c r="DG566" s="42"/>
      <c r="DH566" s="42"/>
      <c r="DI566" s="42"/>
      <c r="DJ566" s="42"/>
      <c r="DK566" s="42"/>
      <c r="DL566" s="42"/>
      <c r="DM566" s="42"/>
      <c r="DN566" s="42"/>
      <c r="DO566" s="42"/>
      <c r="DP566" s="42"/>
      <c r="DQ566" s="42"/>
      <c r="DR566" s="42"/>
      <c r="DS566" s="42"/>
      <c r="DT566" s="42"/>
      <c r="DU566" s="42"/>
      <c r="DV566" s="42"/>
      <c r="DW566" s="42"/>
      <c r="DX566" s="42"/>
      <c r="DY566" s="42"/>
      <c r="DZ566" s="42"/>
      <c r="EA566" s="42"/>
      <c r="EB566" s="42"/>
      <c r="EC566" s="42"/>
      <c r="ED566" s="42"/>
      <c r="EE566" s="42"/>
      <c r="EF566" s="42"/>
      <c r="EG566" s="42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/>
      <c r="CI567" s="42"/>
      <c r="CJ567" s="42"/>
      <c r="CK567" s="42"/>
      <c r="CL567" s="42"/>
      <c r="CM567" s="42"/>
      <c r="CN567" s="42"/>
      <c r="CO567" s="42"/>
      <c r="CP567" s="42"/>
      <c r="CQ567" s="42"/>
      <c r="CR567" s="42"/>
      <c r="CS567" s="42"/>
      <c r="CT567" s="42"/>
      <c r="CU567" s="42"/>
      <c r="CV567" s="42"/>
      <c r="CW567" s="42"/>
      <c r="CX567" s="42"/>
      <c r="CY567" s="42"/>
      <c r="CZ567" s="42"/>
      <c r="DA567" s="42"/>
      <c r="DB567" s="42"/>
      <c r="DC567" s="42"/>
      <c r="DD567" s="42"/>
      <c r="DE567" s="42"/>
      <c r="DF567" s="42"/>
      <c r="DG567" s="42"/>
      <c r="DH567" s="42"/>
      <c r="DI567" s="42"/>
      <c r="DJ567" s="42"/>
      <c r="DK567" s="42"/>
      <c r="DL567" s="42"/>
      <c r="DM567" s="42"/>
      <c r="DN567" s="42"/>
      <c r="DO567" s="42"/>
      <c r="DP567" s="42"/>
      <c r="DQ567" s="42"/>
      <c r="DR567" s="42"/>
      <c r="DS567" s="42"/>
      <c r="DT567" s="42"/>
      <c r="DU567" s="42"/>
      <c r="DV567" s="42"/>
      <c r="DW567" s="42"/>
      <c r="DX567" s="42"/>
      <c r="DY567" s="42"/>
      <c r="DZ567" s="42"/>
      <c r="EA567" s="42"/>
      <c r="EB567" s="42"/>
      <c r="EC567" s="42"/>
      <c r="ED567" s="42"/>
      <c r="EE567" s="42"/>
      <c r="EF567" s="42"/>
      <c r="EG567" s="42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/>
      <c r="CI568" s="42"/>
      <c r="CJ568" s="42"/>
      <c r="CK568" s="42"/>
      <c r="CL568" s="42"/>
      <c r="CM568" s="42"/>
      <c r="CN568" s="42"/>
      <c r="CO568" s="42"/>
      <c r="CP568" s="42"/>
      <c r="CQ568" s="42"/>
      <c r="CR568" s="42"/>
      <c r="CS568" s="42"/>
      <c r="CT568" s="42"/>
      <c r="CU568" s="42"/>
      <c r="CV568" s="42"/>
      <c r="CW568" s="42"/>
      <c r="CX568" s="42"/>
      <c r="CY568" s="42"/>
      <c r="CZ568" s="42"/>
      <c r="DA568" s="42"/>
      <c r="DB568" s="42"/>
      <c r="DC568" s="42"/>
      <c r="DD568" s="42"/>
      <c r="DE568" s="42"/>
      <c r="DF568" s="42"/>
      <c r="DG568" s="42"/>
      <c r="DH568" s="42"/>
      <c r="DI568" s="42"/>
      <c r="DJ568" s="42"/>
      <c r="DK568" s="42"/>
      <c r="DL568" s="42"/>
      <c r="DM568" s="42"/>
      <c r="DN568" s="42"/>
      <c r="DO568" s="42"/>
      <c r="DP568" s="42"/>
      <c r="DQ568" s="42"/>
      <c r="DR568" s="42"/>
      <c r="DS568" s="42"/>
      <c r="DT568" s="42"/>
      <c r="DU568" s="42"/>
      <c r="DV568" s="42"/>
      <c r="DW568" s="42"/>
      <c r="DX568" s="42"/>
      <c r="DY568" s="42"/>
      <c r="DZ568" s="42"/>
      <c r="EA568" s="42"/>
      <c r="EB568" s="42"/>
      <c r="EC568" s="42"/>
      <c r="ED568" s="42"/>
      <c r="EE568" s="42"/>
      <c r="EF568" s="42"/>
      <c r="EG568" s="42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/>
      <c r="CI569" s="42"/>
      <c r="CJ569" s="42"/>
      <c r="CK569" s="42"/>
      <c r="CL569" s="42"/>
      <c r="CM569" s="42"/>
      <c r="CN569" s="42"/>
      <c r="CO569" s="42"/>
      <c r="CP569" s="42"/>
      <c r="CQ569" s="42"/>
      <c r="CR569" s="42"/>
      <c r="CS569" s="42"/>
      <c r="CT569" s="42"/>
      <c r="CU569" s="42"/>
      <c r="CV569" s="42"/>
      <c r="CW569" s="42"/>
      <c r="CX569" s="42"/>
      <c r="CY569" s="42"/>
      <c r="CZ569" s="42"/>
      <c r="DA569" s="42"/>
      <c r="DB569" s="42"/>
      <c r="DC569" s="42"/>
      <c r="DD569" s="42"/>
      <c r="DE569" s="42"/>
      <c r="DF569" s="42"/>
      <c r="DG569" s="42"/>
      <c r="DH569" s="42"/>
      <c r="DI569" s="42"/>
      <c r="DJ569" s="42"/>
      <c r="DK569" s="42"/>
      <c r="DL569" s="42"/>
      <c r="DM569" s="42"/>
      <c r="DN569" s="42"/>
      <c r="DO569" s="42"/>
      <c r="DP569" s="42"/>
      <c r="DQ569" s="42"/>
      <c r="DR569" s="42"/>
      <c r="DS569" s="42"/>
      <c r="DT569" s="42"/>
      <c r="DU569" s="42"/>
      <c r="DV569" s="42"/>
      <c r="DW569" s="42"/>
      <c r="DX569" s="42"/>
      <c r="DY569" s="42"/>
      <c r="DZ569" s="42"/>
      <c r="EA569" s="42"/>
      <c r="EB569" s="42"/>
      <c r="EC569" s="42"/>
      <c r="ED569" s="42"/>
      <c r="EE569" s="42"/>
      <c r="EF569" s="42"/>
      <c r="EG569" s="42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/>
      <c r="CI570" s="42"/>
      <c r="CJ570" s="42"/>
      <c r="CK570" s="42"/>
      <c r="CL570" s="42"/>
      <c r="CM570" s="42"/>
      <c r="CN570" s="42"/>
      <c r="CO570" s="42"/>
      <c r="CP570" s="42"/>
      <c r="CQ570" s="42"/>
      <c r="CR570" s="42"/>
      <c r="CS570" s="42"/>
      <c r="CT570" s="42"/>
      <c r="CU570" s="42"/>
      <c r="CV570" s="42"/>
      <c r="CW570" s="42"/>
      <c r="CX570" s="42"/>
      <c r="CY570" s="42"/>
      <c r="CZ570" s="42"/>
      <c r="DA570" s="42"/>
      <c r="DB570" s="42"/>
      <c r="DC570" s="42"/>
      <c r="DD570" s="42"/>
      <c r="DE570" s="42"/>
      <c r="DF570" s="42"/>
      <c r="DG570" s="42"/>
      <c r="DH570" s="42"/>
      <c r="DI570" s="42"/>
      <c r="DJ570" s="42"/>
      <c r="DK570" s="42"/>
      <c r="DL570" s="42"/>
      <c r="DM570" s="42"/>
      <c r="DN570" s="42"/>
      <c r="DO570" s="42"/>
      <c r="DP570" s="42"/>
      <c r="DQ570" s="42"/>
      <c r="DR570" s="42"/>
      <c r="DS570" s="42"/>
      <c r="DT570" s="42"/>
      <c r="DU570" s="42"/>
      <c r="DV570" s="42"/>
      <c r="DW570" s="42"/>
      <c r="DX570" s="42"/>
      <c r="DY570" s="42"/>
      <c r="DZ570" s="42"/>
      <c r="EA570" s="42"/>
      <c r="EB570" s="42"/>
      <c r="EC570" s="42"/>
      <c r="ED570" s="42"/>
      <c r="EE570" s="42"/>
      <c r="EF570" s="42"/>
      <c r="EG570" s="42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/>
      <c r="CI571" s="42"/>
      <c r="CJ571" s="42"/>
      <c r="CK571" s="42"/>
      <c r="CL571" s="42"/>
      <c r="CM571" s="42"/>
      <c r="CN571" s="42"/>
      <c r="CO571" s="42"/>
      <c r="CP571" s="42"/>
      <c r="CQ571" s="42"/>
      <c r="CR571" s="42"/>
      <c r="CS571" s="42"/>
      <c r="CT571" s="42"/>
      <c r="CU571" s="42"/>
      <c r="CV571" s="42"/>
      <c r="CW571" s="42"/>
      <c r="CX571" s="42"/>
      <c r="CY571" s="42"/>
      <c r="CZ571" s="42"/>
      <c r="DA571" s="42"/>
      <c r="DB571" s="42"/>
      <c r="DC571" s="42"/>
      <c r="DD571" s="42"/>
      <c r="DE571" s="42"/>
      <c r="DF571" s="42"/>
      <c r="DG571" s="42"/>
      <c r="DH571" s="42"/>
      <c r="DI571" s="42"/>
      <c r="DJ571" s="42"/>
      <c r="DK571" s="42"/>
      <c r="DL571" s="42"/>
      <c r="DM571" s="42"/>
      <c r="DN571" s="42"/>
      <c r="DO571" s="42"/>
      <c r="DP571" s="42"/>
      <c r="DQ571" s="42"/>
      <c r="DR571" s="42"/>
      <c r="DS571" s="42"/>
      <c r="DT571" s="42"/>
      <c r="DU571" s="42"/>
      <c r="DV571" s="42"/>
      <c r="DW571" s="42"/>
      <c r="DX571" s="42"/>
      <c r="DY571" s="42"/>
      <c r="DZ571" s="42"/>
      <c r="EA571" s="42"/>
      <c r="EB571" s="42"/>
      <c r="EC571" s="42"/>
      <c r="ED571" s="42"/>
      <c r="EE571" s="42"/>
      <c r="EF571" s="42"/>
      <c r="EG571" s="42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/>
      <c r="CI572" s="42"/>
      <c r="CJ572" s="42"/>
      <c r="CK572" s="42"/>
      <c r="CL572" s="42"/>
      <c r="CM572" s="42"/>
      <c r="CN572" s="42"/>
      <c r="CO572" s="42"/>
      <c r="CP572" s="42"/>
      <c r="CQ572" s="42"/>
      <c r="CR572" s="42"/>
      <c r="CS572" s="42"/>
      <c r="CT572" s="42"/>
      <c r="CU572" s="42"/>
      <c r="CV572" s="42"/>
      <c r="CW572" s="42"/>
      <c r="CX572" s="42"/>
      <c r="CY572" s="42"/>
      <c r="CZ572" s="42"/>
      <c r="DA572" s="42"/>
      <c r="DB572" s="42"/>
      <c r="DC572" s="42"/>
      <c r="DD572" s="42"/>
      <c r="DE572" s="42"/>
      <c r="DF572" s="42"/>
      <c r="DG572" s="42"/>
      <c r="DH572" s="42"/>
      <c r="DI572" s="42"/>
      <c r="DJ572" s="42"/>
      <c r="DK572" s="42"/>
      <c r="DL572" s="42"/>
      <c r="DM572" s="42"/>
      <c r="DN572" s="42"/>
      <c r="DO572" s="42"/>
      <c r="DP572" s="42"/>
      <c r="DQ572" s="42"/>
      <c r="DR572" s="42"/>
      <c r="DS572" s="42"/>
      <c r="DT572" s="42"/>
      <c r="DU572" s="42"/>
      <c r="DV572" s="42"/>
      <c r="DW572" s="42"/>
      <c r="DX572" s="42"/>
      <c r="DY572" s="42"/>
      <c r="DZ572" s="42"/>
      <c r="EA572" s="42"/>
      <c r="EB572" s="42"/>
      <c r="EC572" s="42"/>
      <c r="ED572" s="42"/>
      <c r="EE572" s="42"/>
      <c r="EF572" s="42"/>
      <c r="EG572" s="42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/>
      <c r="CI573" s="42"/>
      <c r="CJ573" s="42"/>
      <c r="CK573" s="42"/>
      <c r="CL573" s="42"/>
      <c r="CM573" s="42"/>
      <c r="CN573" s="42"/>
      <c r="CO573" s="42"/>
      <c r="CP573" s="42"/>
      <c r="CQ573" s="42"/>
      <c r="CR573" s="42"/>
      <c r="CS573" s="42"/>
      <c r="CT573" s="42"/>
      <c r="CU573" s="42"/>
      <c r="CV573" s="42"/>
      <c r="CW573" s="42"/>
      <c r="CX573" s="42"/>
      <c r="CY573" s="42"/>
      <c r="CZ573" s="42"/>
      <c r="DA573" s="42"/>
      <c r="DB573" s="42"/>
      <c r="DC573" s="42"/>
      <c r="DD573" s="42"/>
      <c r="DE573" s="42"/>
      <c r="DF573" s="42"/>
      <c r="DG573" s="42"/>
      <c r="DH573" s="42"/>
      <c r="DI573" s="42"/>
      <c r="DJ573" s="42"/>
      <c r="DK573" s="42"/>
      <c r="DL573" s="42"/>
      <c r="DM573" s="42"/>
      <c r="DN573" s="42"/>
      <c r="DO573" s="42"/>
      <c r="DP573" s="42"/>
      <c r="DQ573" s="42"/>
      <c r="DR573" s="42"/>
      <c r="DS573" s="42"/>
      <c r="DT573" s="42"/>
      <c r="DU573" s="42"/>
      <c r="DV573" s="42"/>
      <c r="DW573" s="42"/>
      <c r="DX573" s="42"/>
      <c r="DY573" s="42"/>
      <c r="DZ573" s="42"/>
      <c r="EA573" s="42"/>
      <c r="EB573" s="42"/>
      <c r="EC573" s="42"/>
      <c r="ED573" s="42"/>
      <c r="EE573" s="42"/>
      <c r="EF573" s="42"/>
      <c r="EG573" s="42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/>
      <c r="CI574" s="42"/>
      <c r="CJ574" s="42"/>
      <c r="CK574" s="42"/>
      <c r="CL574" s="42"/>
      <c r="CM574" s="42"/>
      <c r="CN574" s="42"/>
      <c r="CO574" s="42"/>
      <c r="CP574" s="42"/>
      <c r="CQ574" s="42"/>
      <c r="CR574" s="42"/>
      <c r="CS574" s="42"/>
      <c r="CT574" s="42"/>
      <c r="CU574" s="42"/>
      <c r="CV574" s="42"/>
      <c r="CW574" s="42"/>
      <c r="CX574" s="42"/>
      <c r="CY574" s="42"/>
      <c r="CZ574" s="42"/>
      <c r="DA574" s="42"/>
      <c r="DB574" s="42"/>
      <c r="DC574" s="42"/>
      <c r="DD574" s="42"/>
      <c r="DE574" s="42"/>
      <c r="DF574" s="42"/>
      <c r="DG574" s="42"/>
      <c r="DH574" s="42"/>
      <c r="DI574" s="42"/>
      <c r="DJ574" s="42"/>
      <c r="DK574" s="42"/>
      <c r="DL574" s="42"/>
      <c r="DM574" s="42"/>
      <c r="DN574" s="42"/>
      <c r="DO574" s="42"/>
      <c r="DP574" s="42"/>
      <c r="DQ574" s="42"/>
      <c r="DR574" s="42"/>
      <c r="DS574" s="42"/>
      <c r="DT574" s="42"/>
      <c r="DU574" s="42"/>
      <c r="DV574" s="42"/>
      <c r="DW574" s="42"/>
      <c r="DX574" s="42"/>
      <c r="DY574" s="42"/>
      <c r="DZ574" s="42"/>
      <c r="EA574" s="42"/>
      <c r="EB574" s="42"/>
      <c r="EC574" s="42"/>
      <c r="ED574" s="42"/>
      <c r="EE574" s="42"/>
      <c r="EF574" s="42"/>
      <c r="EG574" s="42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/>
      <c r="CI575" s="42"/>
      <c r="CJ575" s="42"/>
      <c r="CK575" s="42"/>
      <c r="CL575" s="42"/>
      <c r="CM575" s="42"/>
      <c r="CN575" s="42"/>
      <c r="CO575" s="42"/>
      <c r="CP575" s="42"/>
      <c r="CQ575" s="42"/>
      <c r="CR575" s="42"/>
      <c r="CS575" s="42"/>
      <c r="CT575" s="42"/>
      <c r="CU575" s="42"/>
      <c r="CV575" s="42"/>
      <c r="CW575" s="42"/>
      <c r="CX575" s="42"/>
      <c r="CY575" s="42"/>
      <c r="CZ575" s="42"/>
      <c r="DA575" s="42"/>
      <c r="DB575" s="42"/>
      <c r="DC575" s="42"/>
      <c r="DD575" s="42"/>
      <c r="DE575" s="42"/>
      <c r="DF575" s="42"/>
      <c r="DG575" s="42"/>
      <c r="DH575" s="42"/>
      <c r="DI575" s="42"/>
      <c r="DJ575" s="42"/>
      <c r="DK575" s="42"/>
      <c r="DL575" s="42"/>
      <c r="DM575" s="42"/>
      <c r="DN575" s="42"/>
      <c r="DO575" s="42"/>
      <c r="DP575" s="42"/>
      <c r="DQ575" s="42"/>
      <c r="DR575" s="42"/>
      <c r="DS575" s="42"/>
      <c r="DT575" s="42"/>
      <c r="DU575" s="42"/>
      <c r="DV575" s="42"/>
      <c r="DW575" s="42"/>
      <c r="DX575" s="42"/>
      <c r="DY575" s="42"/>
      <c r="DZ575" s="42"/>
      <c r="EA575" s="42"/>
      <c r="EB575" s="42"/>
      <c r="EC575" s="42"/>
      <c r="ED575" s="42"/>
      <c r="EE575" s="42"/>
      <c r="EF575" s="42"/>
      <c r="EG575" s="42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/>
      <c r="CI576" s="42"/>
      <c r="CJ576" s="42"/>
      <c r="CK576" s="42"/>
      <c r="CL576" s="42"/>
      <c r="CM576" s="42"/>
      <c r="CN576" s="42"/>
      <c r="CO576" s="42"/>
      <c r="CP576" s="42"/>
      <c r="CQ576" s="42"/>
      <c r="CR576" s="42"/>
      <c r="CS576" s="42"/>
      <c r="CT576" s="42"/>
      <c r="CU576" s="42"/>
      <c r="CV576" s="42"/>
      <c r="CW576" s="42"/>
      <c r="CX576" s="42"/>
      <c r="CY576" s="42"/>
      <c r="CZ576" s="42"/>
      <c r="DA576" s="42"/>
      <c r="DB576" s="42"/>
      <c r="DC576" s="42"/>
      <c r="DD576" s="42"/>
      <c r="DE576" s="42"/>
      <c r="DF576" s="42"/>
      <c r="DG576" s="42"/>
      <c r="DH576" s="42"/>
      <c r="DI576" s="42"/>
      <c r="DJ576" s="42"/>
      <c r="DK576" s="42"/>
      <c r="DL576" s="42"/>
      <c r="DM576" s="42"/>
      <c r="DN576" s="42"/>
      <c r="DO576" s="42"/>
      <c r="DP576" s="42"/>
      <c r="DQ576" s="42"/>
      <c r="DR576" s="42"/>
      <c r="DS576" s="42"/>
      <c r="DT576" s="42"/>
      <c r="DU576" s="42"/>
      <c r="DV576" s="42"/>
      <c r="DW576" s="42"/>
      <c r="DX576" s="42"/>
      <c r="DY576" s="42"/>
      <c r="DZ576" s="42"/>
      <c r="EA576" s="42"/>
      <c r="EB576" s="42"/>
      <c r="EC576" s="42"/>
      <c r="ED576" s="42"/>
      <c r="EE576" s="42"/>
      <c r="EF576" s="42"/>
      <c r="EG576" s="42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/>
      <c r="CI577" s="42"/>
      <c r="CJ577" s="42"/>
      <c r="CK577" s="42"/>
      <c r="CL577" s="42"/>
      <c r="CM577" s="42"/>
      <c r="CN577" s="42"/>
      <c r="CO577" s="42"/>
      <c r="CP577" s="42"/>
      <c r="CQ577" s="42"/>
      <c r="CR577" s="42"/>
      <c r="CS577" s="42"/>
      <c r="CT577" s="42"/>
      <c r="CU577" s="42"/>
      <c r="CV577" s="42"/>
      <c r="CW577" s="42"/>
      <c r="CX577" s="42"/>
      <c r="CY577" s="42"/>
      <c r="CZ577" s="42"/>
      <c r="DA577" s="42"/>
      <c r="DB577" s="42"/>
      <c r="DC577" s="42"/>
      <c r="DD577" s="42"/>
      <c r="DE577" s="42"/>
      <c r="DF577" s="42"/>
      <c r="DG577" s="42"/>
      <c r="DH577" s="42"/>
      <c r="DI577" s="42"/>
      <c r="DJ577" s="42"/>
      <c r="DK577" s="42"/>
      <c r="DL577" s="42"/>
      <c r="DM577" s="42"/>
      <c r="DN577" s="42"/>
      <c r="DO577" s="42"/>
      <c r="DP577" s="42"/>
      <c r="DQ577" s="42"/>
      <c r="DR577" s="42"/>
      <c r="DS577" s="42"/>
      <c r="DT577" s="42"/>
      <c r="DU577" s="42"/>
      <c r="DV577" s="42"/>
      <c r="DW577" s="42"/>
      <c r="DX577" s="42"/>
      <c r="DY577" s="42"/>
      <c r="DZ577" s="42"/>
      <c r="EA577" s="42"/>
      <c r="EB577" s="42"/>
      <c r="EC577" s="42"/>
      <c r="ED577" s="42"/>
      <c r="EE577" s="42"/>
      <c r="EF577" s="42"/>
      <c r="EG577" s="42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/>
      <c r="CI578" s="42"/>
      <c r="CJ578" s="42"/>
      <c r="CK578" s="42"/>
      <c r="CL578" s="42"/>
      <c r="CM578" s="42"/>
      <c r="CN578" s="42"/>
      <c r="CO578" s="42"/>
      <c r="CP578" s="42"/>
      <c r="CQ578" s="42"/>
      <c r="CR578" s="42"/>
      <c r="CS578" s="42"/>
      <c r="CT578" s="42"/>
      <c r="CU578" s="42"/>
      <c r="CV578" s="42"/>
      <c r="CW578" s="42"/>
      <c r="CX578" s="42"/>
      <c r="CY578" s="42"/>
      <c r="CZ578" s="42"/>
      <c r="DA578" s="42"/>
      <c r="DB578" s="42"/>
      <c r="DC578" s="42"/>
      <c r="DD578" s="42"/>
      <c r="DE578" s="42"/>
      <c r="DF578" s="42"/>
      <c r="DG578" s="42"/>
      <c r="DH578" s="42"/>
      <c r="DI578" s="42"/>
      <c r="DJ578" s="42"/>
      <c r="DK578" s="42"/>
      <c r="DL578" s="42"/>
      <c r="DM578" s="42"/>
      <c r="DN578" s="42"/>
      <c r="DO578" s="42"/>
      <c r="DP578" s="42"/>
      <c r="DQ578" s="42"/>
      <c r="DR578" s="42"/>
      <c r="DS578" s="42"/>
      <c r="DT578" s="42"/>
      <c r="DU578" s="42"/>
      <c r="DV578" s="42"/>
      <c r="DW578" s="42"/>
      <c r="DX578" s="42"/>
      <c r="DY578" s="42"/>
      <c r="DZ578" s="42"/>
      <c r="EA578" s="42"/>
      <c r="EB578" s="42"/>
      <c r="EC578" s="42"/>
      <c r="ED578" s="42"/>
      <c r="EE578" s="42"/>
      <c r="EF578" s="42"/>
      <c r="EG578" s="42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/>
      <c r="CI579" s="42"/>
      <c r="CJ579" s="42"/>
      <c r="CK579" s="42"/>
      <c r="CL579" s="42"/>
      <c r="CM579" s="42"/>
      <c r="CN579" s="42"/>
      <c r="CO579" s="42"/>
      <c r="CP579" s="42"/>
      <c r="CQ579" s="42"/>
      <c r="CR579" s="42"/>
      <c r="CS579" s="42"/>
      <c r="CT579" s="42"/>
      <c r="CU579" s="42"/>
      <c r="CV579" s="42"/>
      <c r="CW579" s="42"/>
      <c r="CX579" s="42"/>
      <c r="CY579" s="42"/>
      <c r="CZ579" s="42"/>
      <c r="DA579" s="42"/>
      <c r="DB579" s="42"/>
      <c r="DC579" s="42"/>
      <c r="DD579" s="42"/>
      <c r="DE579" s="42"/>
      <c r="DF579" s="42"/>
      <c r="DG579" s="42"/>
      <c r="DH579" s="42"/>
      <c r="DI579" s="42"/>
      <c r="DJ579" s="42"/>
      <c r="DK579" s="42"/>
      <c r="DL579" s="42"/>
      <c r="DM579" s="42"/>
      <c r="DN579" s="42"/>
      <c r="DO579" s="42"/>
      <c r="DP579" s="42"/>
      <c r="DQ579" s="42"/>
      <c r="DR579" s="42"/>
      <c r="DS579" s="42"/>
      <c r="DT579" s="42"/>
      <c r="DU579" s="42"/>
      <c r="DV579" s="42"/>
      <c r="DW579" s="42"/>
      <c r="DX579" s="42"/>
      <c r="DY579" s="42"/>
      <c r="DZ579" s="42"/>
      <c r="EA579" s="42"/>
      <c r="EB579" s="42"/>
      <c r="EC579" s="42"/>
      <c r="ED579" s="42"/>
      <c r="EE579" s="42"/>
      <c r="EF579" s="42"/>
      <c r="EG579" s="42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/>
      <c r="CI580" s="42"/>
      <c r="CJ580" s="42"/>
      <c r="CK580" s="42"/>
      <c r="CL580" s="42"/>
      <c r="CM580" s="42"/>
      <c r="CN580" s="42"/>
      <c r="CO580" s="42"/>
      <c r="CP580" s="42"/>
      <c r="CQ580" s="42"/>
      <c r="CR580" s="42"/>
      <c r="CS580" s="42"/>
      <c r="CT580" s="42"/>
      <c r="CU580" s="42"/>
      <c r="CV580" s="42"/>
      <c r="CW580" s="42"/>
      <c r="CX580" s="42"/>
      <c r="CY580" s="42"/>
      <c r="CZ580" s="42"/>
      <c r="DA580" s="42"/>
      <c r="DB580" s="42"/>
      <c r="DC580" s="42"/>
      <c r="DD580" s="42"/>
      <c r="DE580" s="42"/>
      <c r="DF580" s="42"/>
      <c r="DG580" s="42"/>
      <c r="DH580" s="42"/>
      <c r="DI580" s="42"/>
      <c r="DJ580" s="42"/>
      <c r="DK580" s="42"/>
      <c r="DL580" s="42"/>
      <c r="DM580" s="42"/>
      <c r="DN580" s="42"/>
      <c r="DO580" s="42"/>
      <c r="DP580" s="42"/>
      <c r="DQ580" s="42"/>
      <c r="DR580" s="42"/>
      <c r="DS580" s="42"/>
      <c r="DT580" s="42"/>
      <c r="DU580" s="42"/>
      <c r="DV580" s="42"/>
      <c r="DW580" s="42"/>
      <c r="DX580" s="42"/>
      <c r="DY580" s="42"/>
      <c r="DZ580" s="42"/>
      <c r="EA580" s="42"/>
      <c r="EB580" s="42"/>
      <c r="EC580" s="42"/>
      <c r="ED580" s="42"/>
      <c r="EE580" s="42"/>
      <c r="EF580" s="42"/>
      <c r="EG580" s="42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/>
      <c r="CI581" s="42"/>
      <c r="CJ581" s="42"/>
      <c r="CK581" s="42"/>
      <c r="CL581" s="42"/>
      <c r="CM581" s="42"/>
      <c r="CN581" s="42"/>
      <c r="CO581" s="42"/>
      <c r="CP581" s="42"/>
      <c r="CQ581" s="42"/>
      <c r="CR581" s="42"/>
      <c r="CS581" s="42"/>
      <c r="CT581" s="42"/>
      <c r="CU581" s="42"/>
      <c r="CV581" s="42"/>
      <c r="CW581" s="42"/>
      <c r="CX581" s="42"/>
      <c r="CY581" s="42"/>
      <c r="CZ581" s="42"/>
      <c r="DA581" s="42"/>
      <c r="DB581" s="42"/>
      <c r="DC581" s="42"/>
      <c r="DD581" s="42"/>
      <c r="DE581" s="42"/>
      <c r="DF581" s="42"/>
      <c r="DG581" s="42"/>
      <c r="DH581" s="42"/>
      <c r="DI581" s="42"/>
      <c r="DJ581" s="42"/>
      <c r="DK581" s="42"/>
      <c r="DL581" s="42"/>
      <c r="DM581" s="42"/>
      <c r="DN581" s="42"/>
      <c r="DO581" s="42"/>
      <c r="DP581" s="42"/>
      <c r="DQ581" s="42"/>
      <c r="DR581" s="42"/>
      <c r="DS581" s="42"/>
      <c r="DT581" s="42"/>
      <c r="DU581" s="42"/>
      <c r="DV581" s="42"/>
      <c r="DW581" s="42"/>
      <c r="DX581" s="42"/>
      <c r="DY581" s="42"/>
      <c r="DZ581" s="42"/>
      <c r="EA581" s="42"/>
      <c r="EB581" s="42"/>
      <c r="EC581" s="42"/>
      <c r="ED581" s="42"/>
      <c r="EE581" s="42"/>
      <c r="EF581" s="42"/>
      <c r="EG581" s="42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/>
      <c r="CI582" s="42"/>
      <c r="CJ582" s="42"/>
      <c r="CK582" s="42"/>
      <c r="CL582" s="42"/>
      <c r="CM582" s="42"/>
      <c r="CN582" s="42"/>
      <c r="CO582" s="42"/>
      <c r="CP582" s="42"/>
      <c r="CQ582" s="42"/>
      <c r="CR582" s="42"/>
      <c r="CS582" s="42"/>
      <c r="CT582" s="42"/>
      <c r="CU582" s="42"/>
      <c r="CV582" s="42"/>
      <c r="CW582" s="42"/>
      <c r="CX582" s="42"/>
      <c r="CY582" s="42"/>
      <c r="CZ582" s="42"/>
      <c r="DA582" s="42"/>
      <c r="DB582" s="42"/>
      <c r="DC582" s="42"/>
      <c r="DD582" s="42"/>
      <c r="DE582" s="42"/>
      <c r="DF582" s="42"/>
      <c r="DG582" s="42"/>
      <c r="DH582" s="42"/>
      <c r="DI582" s="42"/>
      <c r="DJ582" s="42"/>
      <c r="DK582" s="42"/>
      <c r="DL582" s="42"/>
      <c r="DM582" s="42"/>
      <c r="DN582" s="42"/>
      <c r="DO582" s="42"/>
      <c r="DP582" s="42"/>
      <c r="DQ582" s="42"/>
      <c r="DR582" s="42"/>
      <c r="DS582" s="42"/>
      <c r="DT582" s="42"/>
      <c r="DU582" s="42"/>
      <c r="DV582" s="42"/>
      <c r="DW582" s="42"/>
      <c r="DX582" s="42"/>
      <c r="DY582" s="42"/>
      <c r="DZ582" s="42"/>
      <c r="EA582" s="42"/>
      <c r="EB582" s="42"/>
      <c r="EC582" s="42"/>
      <c r="ED582" s="42"/>
      <c r="EE582" s="42"/>
      <c r="EF582" s="42"/>
      <c r="EG582" s="42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/>
      <c r="CI583" s="42"/>
      <c r="CJ583" s="42"/>
      <c r="CK583" s="42"/>
      <c r="CL583" s="42"/>
      <c r="CM583" s="42"/>
      <c r="CN583" s="42"/>
      <c r="CO583" s="42"/>
      <c r="CP583" s="42"/>
      <c r="CQ583" s="42"/>
      <c r="CR583" s="42"/>
      <c r="CS583" s="42"/>
      <c r="CT583" s="42"/>
      <c r="CU583" s="42"/>
      <c r="CV583" s="42"/>
      <c r="CW583" s="42"/>
      <c r="CX583" s="42"/>
      <c r="CY583" s="42"/>
      <c r="CZ583" s="42"/>
      <c r="DA583" s="42"/>
      <c r="DB583" s="42"/>
      <c r="DC583" s="42"/>
      <c r="DD583" s="42"/>
      <c r="DE583" s="42"/>
      <c r="DF583" s="42"/>
      <c r="DG583" s="42"/>
      <c r="DH583" s="42"/>
      <c r="DI583" s="42"/>
      <c r="DJ583" s="42"/>
      <c r="DK583" s="42"/>
      <c r="DL583" s="42"/>
      <c r="DM583" s="42"/>
      <c r="DN583" s="42"/>
      <c r="DO583" s="42"/>
      <c r="DP583" s="42"/>
      <c r="DQ583" s="42"/>
      <c r="DR583" s="42"/>
      <c r="DS583" s="42"/>
      <c r="DT583" s="42"/>
      <c r="DU583" s="42"/>
      <c r="DV583" s="42"/>
      <c r="DW583" s="42"/>
      <c r="DX583" s="42"/>
      <c r="DY583" s="42"/>
      <c r="DZ583" s="42"/>
      <c r="EA583" s="42"/>
      <c r="EB583" s="42"/>
      <c r="EC583" s="42"/>
      <c r="ED583" s="42"/>
      <c r="EE583" s="42"/>
      <c r="EF583" s="42"/>
      <c r="EG583" s="42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/>
      <c r="CI584" s="42"/>
      <c r="CJ584" s="42"/>
      <c r="CK584" s="42"/>
      <c r="CL584" s="42"/>
      <c r="CM584" s="42"/>
      <c r="CN584" s="42"/>
      <c r="CO584" s="42"/>
      <c r="CP584" s="42"/>
      <c r="CQ584" s="42"/>
      <c r="CR584" s="42"/>
      <c r="CS584" s="42"/>
      <c r="CT584" s="42"/>
      <c r="CU584" s="42"/>
      <c r="CV584" s="42"/>
      <c r="CW584" s="42"/>
      <c r="CX584" s="42"/>
      <c r="CY584" s="42"/>
      <c r="CZ584" s="42"/>
      <c r="DA584" s="42"/>
      <c r="DB584" s="42"/>
      <c r="DC584" s="42"/>
      <c r="DD584" s="42"/>
      <c r="DE584" s="42"/>
      <c r="DF584" s="42"/>
      <c r="DG584" s="42"/>
      <c r="DH584" s="42"/>
      <c r="DI584" s="42"/>
      <c r="DJ584" s="42"/>
      <c r="DK584" s="42"/>
      <c r="DL584" s="42"/>
      <c r="DM584" s="42"/>
      <c r="DN584" s="42"/>
      <c r="DO584" s="42"/>
      <c r="DP584" s="42"/>
      <c r="DQ584" s="42"/>
      <c r="DR584" s="42"/>
      <c r="DS584" s="42"/>
      <c r="DT584" s="42"/>
      <c r="DU584" s="42"/>
      <c r="DV584" s="42"/>
      <c r="DW584" s="42"/>
      <c r="DX584" s="42"/>
      <c r="DY584" s="42"/>
      <c r="DZ584" s="42"/>
      <c r="EA584" s="42"/>
      <c r="EB584" s="42"/>
      <c r="EC584" s="42"/>
      <c r="ED584" s="42"/>
      <c r="EE584" s="42"/>
      <c r="EF584" s="42"/>
      <c r="EG584" s="42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/>
      <c r="CI585" s="42"/>
      <c r="CJ585" s="42"/>
      <c r="CK585" s="42"/>
      <c r="CL585" s="42"/>
      <c r="CM585" s="42"/>
      <c r="CN585" s="42"/>
      <c r="CO585" s="42"/>
      <c r="CP585" s="42"/>
      <c r="CQ585" s="42"/>
      <c r="CR585" s="42"/>
      <c r="CS585" s="42"/>
      <c r="CT585" s="42"/>
      <c r="CU585" s="42"/>
      <c r="CV585" s="42"/>
      <c r="CW585" s="42"/>
      <c r="CX585" s="42"/>
      <c r="CY585" s="42"/>
      <c r="CZ585" s="42"/>
      <c r="DA585" s="42"/>
      <c r="DB585" s="42"/>
      <c r="DC585" s="42"/>
      <c r="DD585" s="42"/>
      <c r="DE585" s="42"/>
      <c r="DF585" s="42"/>
      <c r="DG585" s="42"/>
      <c r="DH585" s="42"/>
      <c r="DI585" s="42"/>
      <c r="DJ585" s="42"/>
      <c r="DK585" s="42"/>
      <c r="DL585" s="42"/>
      <c r="DM585" s="42"/>
      <c r="DN585" s="42"/>
      <c r="DO585" s="42"/>
      <c r="DP585" s="42"/>
      <c r="DQ585" s="42"/>
      <c r="DR585" s="42"/>
      <c r="DS585" s="42"/>
      <c r="DT585" s="42"/>
      <c r="DU585" s="42"/>
      <c r="DV585" s="42"/>
      <c r="DW585" s="42"/>
      <c r="DX585" s="42"/>
      <c r="DY585" s="42"/>
      <c r="DZ585" s="42"/>
      <c r="EA585" s="42"/>
      <c r="EB585" s="42"/>
      <c r="EC585" s="42"/>
      <c r="ED585" s="42"/>
      <c r="EE585" s="42"/>
      <c r="EF585" s="42"/>
      <c r="EG585" s="42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/>
      <c r="CI586" s="42"/>
      <c r="CJ586" s="42"/>
      <c r="CK586" s="42"/>
      <c r="CL586" s="42"/>
      <c r="CM586" s="42"/>
      <c r="CN586" s="42"/>
      <c r="CO586" s="42"/>
      <c r="CP586" s="42"/>
      <c r="CQ586" s="42"/>
      <c r="CR586" s="42"/>
      <c r="CS586" s="42"/>
      <c r="CT586" s="42"/>
      <c r="CU586" s="42"/>
      <c r="CV586" s="42"/>
      <c r="CW586" s="42"/>
      <c r="CX586" s="42"/>
      <c r="CY586" s="42"/>
      <c r="CZ586" s="42"/>
      <c r="DA586" s="42"/>
      <c r="DB586" s="42"/>
      <c r="DC586" s="42"/>
      <c r="DD586" s="42"/>
      <c r="DE586" s="42"/>
      <c r="DF586" s="42"/>
      <c r="DG586" s="42"/>
      <c r="DH586" s="42"/>
      <c r="DI586" s="42"/>
      <c r="DJ586" s="42"/>
      <c r="DK586" s="42"/>
      <c r="DL586" s="42"/>
      <c r="DM586" s="42"/>
      <c r="DN586" s="42"/>
      <c r="DO586" s="42"/>
      <c r="DP586" s="42"/>
      <c r="DQ586" s="42"/>
      <c r="DR586" s="42"/>
      <c r="DS586" s="42"/>
      <c r="DT586" s="42"/>
      <c r="DU586" s="42"/>
      <c r="DV586" s="42"/>
      <c r="DW586" s="42"/>
      <c r="DX586" s="42"/>
      <c r="DY586" s="42"/>
      <c r="DZ586" s="42"/>
      <c r="EA586" s="42"/>
      <c r="EB586" s="42"/>
      <c r="EC586" s="42"/>
      <c r="ED586" s="42"/>
      <c r="EE586" s="42"/>
      <c r="EF586" s="42"/>
      <c r="EG586" s="42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/>
      <c r="CI587" s="42"/>
      <c r="CJ587" s="42"/>
      <c r="CK587" s="42"/>
      <c r="CL587" s="42"/>
      <c r="CM587" s="42"/>
      <c r="CN587" s="42"/>
      <c r="CO587" s="42"/>
      <c r="CP587" s="42"/>
      <c r="CQ587" s="42"/>
      <c r="CR587" s="42"/>
      <c r="CS587" s="42"/>
      <c r="CT587" s="42"/>
      <c r="CU587" s="42"/>
      <c r="CV587" s="42"/>
      <c r="CW587" s="42"/>
      <c r="CX587" s="42"/>
      <c r="CY587" s="42"/>
      <c r="CZ587" s="42"/>
      <c r="DA587" s="42"/>
      <c r="DB587" s="42"/>
      <c r="DC587" s="42"/>
      <c r="DD587" s="42"/>
      <c r="DE587" s="42"/>
      <c r="DF587" s="42"/>
      <c r="DG587" s="42"/>
      <c r="DH587" s="42"/>
      <c r="DI587" s="42"/>
      <c r="DJ587" s="42"/>
      <c r="DK587" s="42"/>
      <c r="DL587" s="42"/>
      <c r="DM587" s="42"/>
      <c r="DN587" s="42"/>
      <c r="DO587" s="42"/>
      <c r="DP587" s="42"/>
      <c r="DQ587" s="42"/>
      <c r="DR587" s="42"/>
      <c r="DS587" s="42"/>
      <c r="DT587" s="42"/>
      <c r="DU587" s="42"/>
      <c r="DV587" s="42"/>
      <c r="DW587" s="42"/>
      <c r="DX587" s="42"/>
      <c r="DY587" s="42"/>
      <c r="DZ587" s="42"/>
      <c r="EA587" s="42"/>
      <c r="EB587" s="42"/>
      <c r="EC587" s="42"/>
      <c r="ED587" s="42"/>
      <c r="EE587" s="42"/>
      <c r="EF587" s="42"/>
      <c r="EG587" s="42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/>
      <c r="CI588" s="42"/>
      <c r="CJ588" s="42"/>
      <c r="CK588" s="42"/>
      <c r="CL588" s="42"/>
      <c r="CM588" s="42"/>
      <c r="CN588" s="42"/>
      <c r="CO588" s="42"/>
      <c r="CP588" s="42"/>
      <c r="CQ588" s="42"/>
      <c r="CR588" s="42"/>
      <c r="CS588" s="42"/>
      <c r="CT588" s="42"/>
      <c r="CU588" s="42"/>
      <c r="CV588" s="42"/>
      <c r="CW588" s="42"/>
      <c r="CX588" s="42"/>
      <c r="CY588" s="42"/>
      <c r="CZ588" s="42"/>
      <c r="DA588" s="42"/>
      <c r="DB588" s="42"/>
      <c r="DC588" s="42"/>
      <c r="DD588" s="42"/>
      <c r="DE588" s="42"/>
      <c r="DF588" s="42"/>
      <c r="DG588" s="42"/>
      <c r="DH588" s="42"/>
      <c r="DI588" s="42"/>
      <c r="DJ588" s="42"/>
      <c r="DK588" s="42"/>
      <c r="DL588" s="42"/>
      <c r="DM588" s="42"/>
      <c r="DN588" s="42"/>
      <c r="DO588" s="42"/>
      <c r="DP588" s="42"/>
      <c r="DQ588" s="42"/>
      <c r="DR588" s="42"/>
      <c r="DS588" s="42"/>
      <c r="DT588" s="42"/>
      <c r="DU588" s="42"/>
      <c r="DV588" s="42"/>
      <c r="DW588" s="42"/>
      <c r="DX588" s="42"/>
      <c r="DY588" s="42"/>
      <c r="DZ588" s="42"/>
      <c r="EA588" s="42"/>
      <c r="EB588" s="42"/>
      <c r="EC588" s="42"/>
      <c r="ED588" s="42"/>
      <c r="EE588" s="42"/>
      <c r="EF588" s="42"/>
      <c r="EG588" s="42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/>
      <c r="CI589" s="42"/>
      <c r="CJ589" s="42"/>
      <c r="CK589" s="42"/>
      <c r="CL589" s="42"/>
      <c r="CM589" s="42"/>
      <c r="CN589" s="42"/>
      <c r="CO589" s="42"/>
      <c r="CP589" s="42"/>
      <c r="CQ589" s="42"/>
      <c r="CR589" s="42"/>
      <c r="CS589" s="42"/>
      <c r="CT589" s="42"/>
      <c r="CU589" s="42"/>
      <c r="CV589" s="42"/>
      <c r="CW589" s="42"/>
      <c r="CX589" s="42"/>
      <c r="CY589" s="42"/>
      <c r="CZ589" s="42"/>
      <c r="DA589" s="42"/>
      <c r="DB589" s="42"/>
      <c r="DC589" s="42"/>
      <c r="DD589" s="42"/>
      <c r="DE589" s="42"/>
      <c r="DF589" s="42"/>
      <c r="DG589" s="42"/>
      <c r="DH589" s="42"/>
      <c r="DI589" s="42"/>
      <c r="DJ589" s="42"/>
      <c r="DK589" s="42"/>
      <c r="DL589" s="42"/>
      <c r="DM589" s="42"/>
      <c r="DN589" s="42"/>
      <c r="DO589" s="42"/>
      <c r="DP589" s="42"/>
      <c r="DQ589" s="42"/>
      <c r="DR589" s="42"/>
      <c r="DS589" s="42"/>
      <c r="DT589" s="42"/>
      <c r="DU589" s="42"/>
      <c r="DV589" s="42"/>
      <c r="DW589" s="42"/>
      <c r="DX589" s="42"/>
      <c r="DY589" s="42"/>
      <c r="DZ589" s="42"/>
      <c r="EA589" s="42"/>
      <c r="EB589" s="42"/>
      <c r="EC589" s="42"/>
      <c r="ED589" s="42"/>
      <c r="EE589" s="42"/>
      <c r="EF589" s="42"/>
      <c r="EG589" s="42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/>
      <c r="CI590" s="42"/>
      <c r="CJ590" s="42"/>
      <c r="CK590" s="42"/>
      <c r="CL590" s="42"/>
      <c r="CM590" s="42"/>
      <c r="CN590" s="42"/>
      <c r="CO590" s="42"/>
      <c r="CP590" s="42"/>
      <c r="CQ590" s="42"/>
      <c r="CR590" s="42"/>
      <c r="CS590" s="42"/>
      <c r="CT590" s="42"/>
      <c r="CU590" s="42"/>
      <c r="CV590" s="42"/>
      <c r="CW590" s="42"/>
      <c r="CX590" s="42"/>
      <c r="CY590" s="42"/>
      <c r="CZ590" s="42"/>
      <c r="DA590" s="42"/>
      <c r="DB590" s="42"/>
      <c r="DC590" s="42"/>
      <c r="DD590" s="42"/>
      <c r="DE590" s="42"/>
      <c r="DF590" s="42"/>
      <c r="DG590" s="42"/>
      <c r="DH590" s="42"/>
      <c r="DI590" s="42"/>
      <c r="DJ590" s="42"/>
      <c r="DK590" s="42"/>
      <c r="DL590" s="42"/>
      <c r="DM590" s="42"/>
      <c r="DN590" s="42"/>
      <c r="DO590" s="42"/>
      <c r="DP590" s="42"/>
      <c r="DQ590" s="42"/>
      <c r="DR590" s="42"/>
      <c r="DS590" s="42"/>
      <c r="DT590" s="42"/>
      <c r="DU590" s="42"/>
      <c r="DV590" s="42"/>
      <c r="DW590" s="42"/>
      <c r="DX590" s="42"/>
      <c r="DY590" s="42"/>
      <c r="DZ590" s="42"/>
      <c r="EA590" s="42"/>
      <c r="EB590" s="42"/>
      <c r="EC590" s="42"/>
      <c r="ED590" s="42"/>
      <c r="EE590" s="42"/>
      <c r="EF590" s="42"/>
      <c r="EG590" s="42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/>
      <c r="CI591" s="42"/>
      <c r="CJ591" s="42"/>
      <c r="CK591" s="42"/>
      <c r="CL591" s="42"/>
      <c r="CM591" s="42"/>
      <c r="CN591" s="42"/>
      <c r="CO591" s="42"/>
      <c r="CP591" s="42"/>
      <c r="CQ591" s="42"/>
      <c r="CR591" s="42"/>
      <c r="CS591" s="42"/>
      <c r="CT591" s="42"/>
      <c r="CU591" s="42"/>
      <c r="CV591" s="42"/>
      <c r="CW591" s="42"/>
      <c r="CX591" s="42"/>
      <c r="CY591" s="42"/>
      <c r="CZ591" s="42"/>
      <c r="DA591" s="42"/>
      <c r="DB591" s="42"/>
      <c r="DC591" s="42"/>
      <c r="DD591" s="42"/>
      <c r="DE591" s="42"/>
      <c r="DF591" s="42"/>
      <c r="DG591" s="42"/>
      <c r="DH591" s="42"/>
      <c r="DI591" s="42"/>
      <c r="DJ591" s="42"/>
      <c r="DK591" s="42"/>
      <c r="DL591" s="42"/>
      <c r="DM591" s="42"/>
      <c r="DN591" s="42"/>
      <c r="DO591" s="42"/>
      <c r="DP591" s="42"/>
      <c r="DQ591" s="42"/>
      <c r="DR591" s="42"/>
      <c r="DS591" s="42"/>
      <c r="DT591" s="42"/>
      <c r="DU591" s="42"/>
      <c r="DV591" s="42"/>
      <c r="DW591" s="42"/>
      <c r="DX591" s="42"/>
      <c r="DY591" s="42"/>
      <c r="DZ591" s="42"/>
      <c r="EA591" s="42"/>
      <c r="EB591" s="42"/>
      <c r="EC591" s="42"/>
      <c r="ED591" s="42"/>
      <c r="EE591" s="42"/>
      <c r="EF591" s="42"/>
      <c r="EG591" s="42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/>
      <c r="CI592" s="42"/>
      <c r="CJ592" s="42"/>
      <c r="CK592" s="42"/>
      <c r="CL592" s="42"/>
      <c r="CM592" s="42"/>
      <c r="CN592" s="42"/>
      <c r="CO592" s="42"/>
      <c r="CP592" s="42"/>
      <c r="CQ592" s="42"/>
      <c r="CR592" s="42"/>
      <c r="CS592" s="42"/>
      <c r="CT592" s="42"/>
      <c r="CU592" s="42"/>
      <c r="CV592" s="42"/>
      <c r="CW592" s="42"/>
      <c r="CX592" s="42"/>
      <c r="CY592" s="42"/>
      <c r="CZ592" s="42"/>
      <c r="DA592" s="42"/>
      <c r="DB592" s="42"/>
      <c r="DC592" s="42"/>
      <c r="DD592" s="42"/>
      <c r="DE592" s="42"/>
      <c r="DF592" s="42"/>
      <c r="DG592" s="42"/>
      <c r="DH592" s="42"/>
      <c r="DI592" s="42"/>
      <c r="DJ592" s="42"/>
      <c r="DK592" s="42"/>
      <c r="DL592" s="42"/>
      <c r="DM592" s="42"/>
      <c r="DN592" s="42"/>
      <c r="DO592" s="42"/>
      <c r="DP592" s="42"/>
      <c r="DQ592" s="42"/>
      <c r="DR592" s="42"/>
      <c r="DS592" s="42"/>
      <c r="DT592" s="42"/>
      <c r="DU592" s="42"/>
      <c r="DV592" s="42"/>
      <c r="DW592" s="42"/>
      <c r="DX592" s="42"/>
      <c r="DY592" s="42"/>
      <c r="DZ592" s="42"/>
      <c r="EA592" s="42"/>
      <c r="EB592" s="42"/>
      <c r="EC592" s="42"/>
      <c r="ED592" s="42"/>
      <c r="EE592" s="42"/>
      <c r="EF592" s="42"/>
      <c r="EG592" s="42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/>
      <c r="CI593" s="42"/>
      <c r="CJ593" s="42"/>
      <c r="CK593" s="42"/>
      <c r="CL593" s="42"/>
      <c r="CM593" s="42"/>
      <c r="CN593" s="42"/>
      <c r="CO593" s="42"/>
      <c r="CP593" s="42"/>
      <c r="CQ593" s="42"/>
      <c r="CR593" s="42"/>
      <c r="CS593" s="42"/>
      <c r="CT593" s="42"/>
      <c r="CU593" s="42"/>
      <c r="CV593" s="42"/>
      <c r="CW593" s="42"/>
      <c r="CX593" s="42"/>
      <c r="CY593" s="42"/>
      <c r="CZ593" s="42"/>
      <c r="DA593" s="42"/>
      <c r="DB593" s="42"/>
      <c r="DC593" s="42"/>
      <c r="DD593" s="42"/>
      <c r="DE593" s="42"/>
      <c r="DF593" s="42"/>
      <c r="DG593" s="42"/>
      <c r="DH593" s="42"/>
      <c r="DI593" s="42"/>
      <c r="DJ593" s="42"/>
      <c r="DK593" s="42"/>
      <c r="DL593" s="42"/>
      <c r="DM593" s="42"/>
      <c r="DN593" s="42"/>
      <c r="DO593" s="42"/>
      <c r="DP593" s="42"/>
      <c r="DQ593" s="42"/>
      <c r="DR593" s="42"/>
      <c r="DS593" s="42"/>
      <c r="DT593" s="42"/>
      <c r="DU593" s="42"/>
      <c r="DV593" s="42"/>
      <c r="DW593" s="42"/>
      <c r="DX593" s="42"/>
      <c r="DY593" s="42"/>
      <c r="DZ593" s="42"/>
      <c r="EA593" s="42"/>
      <c r="EB593" s="42"/>
      <c r="EC593" s="42"/>
      <c r="ED593" s="42"/>
      <c r="EE593" s="42"/>
      <c r="EF593" s="42"/>
      <c r="EG593" s="42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/>
      <c r="CI594" s="42"/>
      <c r="CJ594" s="42"/>
      <c r="CK594" s="42"/>
      <c r="CL594" s="42"/>
      <c r="CM594" s="42"/>
      <c r="CN594" s="42"/>
      <c r="CO594" s="42"/>
      <c r="CP594" s="42"/>
      <c r="CQ594" s="42"/>
      <c r="CR594" s="42"/>
      <c r="CS594" s="42"/>
      <c r="CT594" s="42"/>
      <c r="CU594" s="42"/>
      <c r="CV594" s="42"/>
      <c r="CW594" s="42"/>
      <c r="CX594" s="42"/>
      <c r="CY594" s="42"/>
      <c r="CZ594" s="42"/>
      <c r="DA594" s="42"/>
      <c r="DB594" s="42"/>
      <c r="DC594" s="42"/>
      <c r="DD594" s="42"/>
      <c r="DE594" s="42"/>
      <c r="DF594" s="42"/>
      <c r="DG594" s="42"/>
      <c r="DH594" s="42"/>
      <c r="DI594" s="42"/>
      <c r="DJ594" s="42"/>
      <c r="DK594" s="42"/>
      <c r="DL594" s="42"/>
      <c r="DM594" s="42"/>
      <c r="DN594" s="42"/>
      <c r="DO594" s="42"/>
      <c r="DP594" s="42"/>
      <c r="DQ594" s="42"/>
      <c r="DR594" s="42"/>
      <c r="DS594" s="42"/>
      <c r="DT594" s="42"/>
      <c r="DU594" s="42"/>
      <c r="DV594" s="42"/>
      <c r="DW594" s="42"/>
      <c r="DX594" s="42"/>
      <c r="DY594" s="42"/>
      <c r="DZ594" s="42"/>
      <c r="EA594" s="42"/>
      <c r="EB594" s="42"/>
      <c r="EC594" s="42"/>
      <c r="ED594" s="42"/>
      <c r="EE594" s="42"/>
      <c r="EF594" s="42"/>
      <c r="EG594" s="42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/>
      <c r="CI595" s="42"/>
      <c r="CJ595" s="42"/>
      <c r="CK595" s="42"/>
      <c r="CL595" s="42"/>
      <c r="CM595" s="42"/>
      <c r="CN595" s="42"/>
      <c r="CO595" s="42"/>
      <c r="CP595" s="42"/>
      <c r="CQ595" s="42"/>
      <c r="CR595" s="42"/>
      <c r="CS595" s="42"/>
      <c r="CT595" s="42"/>
      <c r="CU595" s="42"/>
      <c r="CV595" s="42"/>
      <c r="CW595" s="42"/>
      <c r="CX595" s="42"/>
      <c r="CY595" s="42"/>
      <c r="CZ595" s="42"/>
      <c r="DA595" s="42"/>
      <c r="DB595" s="42"/>
      <c r="DC595" s="42"/>
      <c r="DD595" s="42"/>
      <c r="DE595" s="42"/>
      <c r="DF595" s="42"/>
      <c r="DG595" s="42"/>
      <c r="DH595" s="42"/>
      <c r="DI595" s="42"/>
      <c r="DJ595" s="42"/>
      <c r="DK595" s="42"/>
      <c r="DL595" s="42"/>
      <c r="DM595" s="42"/>
      <c r="DN595" s="42"/>
      <c r="DO595" s="42"/>
      <c r="DP595" s="42"/>
      <c r="DQ595" s="42"/>
      <c r="DR595" s="42"/>
      <c r="DS595" s="42"/>
      <c r="DT595" s="42"/>
      <c r="DU595" s="42"/>
      <c r="DV595" s="42"/>
      <c r="DW595" s="42"/>
      <c r="DX595" s="42"/>
      <c r="DY595" s="42"/>
      <c r="DZ595" s="42"/>
      <c r="EA595" s="42"/>
      <c r="EB595" s="42"/>
      <c r="EC595" s="42"/>
      <c r="ED595" s="42"/>
      <c r="EE595" s="42"/>
      <c r="EF595" s="42"/>
      <c r="EG595" s="42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/>
      <c r="CI596" s="42"/>
      <c r="CJ596" s="42"/>
      <c r="CK596" s="42"/>
      <c r="CL596" s="42"/>
      <c r="CM596" s="42"/>
      <c r="CN596" s="42"/>
      <c r="CO596" s="42"/>
      <c r="CP596" s="42"/>
      <c r="CQ596" s="42"/>
      <c r="CR596" s="42"/>
      <c r="CS596" s="42"/>
      <c r="CT596" s="42"/>
      <c r="CU596" s="42"/>
      <c r="CV596" s="42"/>
      <c r="CW596" s="42"/>
      <c r="CX596" s="42"/>
      <c r="CY596" s="42"/>
      <c r="CZ596" s="42"/>
      <c r="DA596" s="42"/>
      <c r="DB596" s="42"/>
      <c r="DC596" s="42"/>
      <c r="DD596" s="42"/>
      <c r="DE596" s="42"/>
      <c r="DF596" s="42"/>
      <c r="DG596" s="42"/>
      <c r="DH596" s="42"/>
      <c r="DI596" s="42"/>
      <c r="DJ596" s="42"/>
      <c r="DK596" s="42"/>
      <c r="DL596" s="42"/>
      <c r="DM596" s="42"/>
      <c r="DN596" s="42"/>
      <c r="DO596" s="42"/>
      <c r="DP596" s="42"/>
      <c r="DQ596" s="42"/>
      <c r="DR596" s="42"/>
      <c r="DS596" s="42"/>
      <c r="DT596" s="42"/>
      <c r="DU596" s="42"/>
      <c r="DV596" s="42"/>
      <c r="DW596" s="42"/>
      <c r="DX596" s="42"/>
      <c r="DY596" s="42"/>
      <c r="DZ596" s="42"/>
      <c r="EA596" s="42"/>
      <c r="EB596" s="42"/>
      <c r="EC596" s="42"/>
      <c r="ED596" s="42"/>
      <c r="EE596" s="42"/>
      <c r="EF596" s="42"/>
      <c r="EG596" s="42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/>
      <c r="CI597" s="42"/>
      <c r="CJ597" s="42"/>
      <c r="CK597" s="42"/>
      <c r="CL597" s="42"/>
      <c r="CM597" s="42"/>
      <c r="CN597" s="42"/>
      <c r="CO597" s="42"/>
      <c r="CP597" s="42"/>
      <c r="CQ597" s="42"/>
      <c r="CR597" s="42"/>
      <c r="CS597" s="42"/>
      <c r="CT597" s="42"/>
      <c r="CU597" s="42"/>
      <c r="CV597" s="42"/>
      <c r="CW597" s="42"/>
      <c r="CX597" s="42"/>
      <c r="CY597" s="42"/>
      <c r="CZ597" s="42"/>
      <c r="DA597" s="42"/>
      <c r="DB597" s="42"/>
      <c r="DC597" s="42"/>
      <c r="DD597" s="42"/>
      <c r="DE597" s="42"/>
      <c r="DF597" s="42"/>
      <c r="DG597" s="42"/>
      <c r="DH597" s="42"/>
      <c r="DI597" s="42"/>
      <c r="DJ597" s="42"/>
      <c r="DK597" s="42"/>
      <c r="DL597" s="42"/>
      <c r="DM597" s="42"/>
      <c r="DN597" s="42"/>
      <c r="DO597" s="42"/>
      <c r="DP597" s="42"/>
      <c r="DQ597" s="42"/>
      <c r="DR597" s="42"/>
      <c r="DS597" s="42"/>
      <c r="DT597" s="42"/>
      <c r="DU597" s="42"/>
      <c r="DV597" s="42"/>
      <c r="DW597" s="42"/>
      <c r="DX597" s="42"/>
      <c r="DY597" s="42"/>
      <c r="DZ597" s="42"/>
      <c r="EA597" s="42"/>
      <c r="EB597" s="42"/>
      <c r="EC597" s="42"/>
      <c r="ED597" s="42"/>
      <c r="EE597" s="42"/>
      <c r="EF597" s="42"/>
      <c r="EG597" s="42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/>
      <c r="CI598" s="42"/>
      <c r="CJ598" s="42"/>
      <c r="CK598" s="42"/>
      <c r="CL598" s="42"/>
      <c r="CM598" s="42"/>
      <c r="CN598" s="42"/>
      <c r="CO598" s="42"/>
      <c r="CP598" s="42"/>
      <c r="CQ598" s="42"/>
      <c r="CR598" s="42"/>
      <c r="CS598" s="42"/>
      <c r="CT598" s="42"/>
      <c r="CU598" s="42"/>
      <c r="CV598" s="42"/>
      <c r="CW598" s="42"/>
      <c r="CX598" s="42"/>
      <c r="CY598" s="42"/>
      <c r="CZ598" s="42"/>
      <c r="DA598" s="42"/>
      <c r="DB598" s="42"/>
      <c r="DC598" s="42"/>
      <c r="DD598" s="42"/>
      <c r="DE598" s="42"/>
      <c r="DF598" s="42"/>
      <c r="DG598" s="42"/>
      <c r="DH598" s="42"/>
      <c r="DI598" s="42"/>
      <c r="DJ598" s="42"/>
      <c r="DK598" s="42"/>
      <c r="DL598" s="42"/>
      <c r="DM598" s="42"/>
      <c r="DN598" s="42"/>
      <c r="DO598" s="42"/>
      <c r="DP598" s="42"/>
      <c r="DQ598" s="42"/>
      <c r="DR598" s="42"/>
      <c r="DS598" s="42"/>
      <c r="DT598" s="42"/>
      <c r="DU598" s="42"/>
      <c r="DV598" s="42"/>
      <c r="DW598" s="42"/>
      <c r="DX598" s="42"/>
      <c r="DY598" s="42"/>
      <c r="DZ598" s="42"/>
      <c r="EA598" s="42"/>
      <c r="EB598" s="42"/>
      <c r="EC598" s="42"/>
      <c r="ED598" s="42"/>
      <c r="EE598" s="42"/>
      <c r="EF598" s="42"/>
      <c r="EG598" s="42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/>
      <c r="CI599" s="42"/>
      <c r="CJ599" s="42"/>
      <c r="CK599" s="42"/>
      <c r="CL599" s="42"/>
      <c r="CM599" s="42"/>
      <c r="CN599" s="42"/>
      <c r="CO599" s="42"/>
      <c r="CP599" s="42"/>
      <c r="CQ599" s="42"/>
      <c r="CR599" s="42"/>
      <c r="CS599" s="42"/>
      <c r="CT599" s="42"/>
      <c r="CU599" s="42"/>
      <c r="CV599" s="42"/>
      <c r="CW599" s="42"/>
      <c r="CX599" s="42"/>
      <c r="CY599" s="42"/>
      <c r="CZ599" s="42"/>
      <c r="DA599" s="42"/>
      <c r="DB599" s="42"/>
      <c r="DC599" s="42"/>
      <c r="DD599" s="42"/>
      <c r="DE599" s="42"/>
      <c r="DF599" s="42"/>
      <c r="DG599" s="42"/>
      <c r="DH599" s="42"/>
      <c r="DI599" s="42"/>
      <c r="DJ599" s="42"/>
      <c r="DK599" s="42"/>
      <c r="DL599" s="42"/>
      <c r="DM599" s="42"/>
      <c r="DN599" s="42"/>
      <c r="DO599" s="42"/>
      <c r="DP599" s="42"/>
      <c r="DQ599" s="42"/>
      <c r="DR599" s="42"/>
      <c r="DS599" s="42"/>
      <c r="DT599" s="42"/>
      <c r="DU599" s="42"/>
      <c r="DV599" s="42"/>
      <c r="DW599" s="42"/>
      <c r="DX599" s="42"/>
      <c r="DY599" s="42"/>
      <c r="DZ599" s="42"/>
      <c r="EA599" s="42"/>
      <c r="EB599" s="42"/>
      <c r="EC599" s="42"/>
      <c r="ED599" s="42"/>
      <c r="EE599" s="42"/>
      <c r="EF599" s="42"/>
      <c r="EG599" s="42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/>
      <c r="CI600" s="42"/>
      <c r="CJ600" s="42"/>
      <c r="CK600" s="42"/>
      <c r="CL600" s="42"/>
      <c r="CM600" s="42"/>
      <c r="CN600" s="42"/>
      <c r="CO600" s="42"/>
      <c r="CP600" s="42"/>
      <c r="CQ600" s="42"/>
      <c r="CR600" s="42"/>
      <c r="CS600" s="42"/>
      <c r="CT600" s="42"/>
      <c r="CU600" s="42"/>
      <c r="CV600" s="42"/>
      <c r="CW600" s="42"/>
      <c r="CX600" s="42"/>
      <c r="CY600" s="42"/>
      <c r="CZ600" s="42"/>
      <c r="DA600" s="42"/>
      <c r="DB600" s="42"/>
      <c r="DC600" s="42"/>
      <c r="DD600" s="42"/>
      <c r="DE600" s="42"/>
      <c r="DF600" s="42"/>
      <c r="DG600" s="42"/>
      <c r="DH600" s="42"/>
      <c r="DI600" s="42"/>
      <c r="DJ600" s="42"/>
      <c r="DK600" s="42"/>
      <c r="DL600" s="42"/>
      <c r="DM600" s="42"/>
      <c r="DN600" s="42"/>
      <c r="DO600" s="42"/>
      <c r="DP600" s="42"/>
      <c r="DQ600" s="42"/>
      <c r="DR600" s="42"/>
      <c r="DS600" s="42"/>
      <c r="DT600" s="42"/>
      <c r="DU600" s="42"/>
      <c r="DV600" s="42"/>
      <c r="DW600" s="42"/>
      <c r="DX600" s="42"/>
      <c r="DY600" s="42"/>
      <c r="DZ600" s="42"/>
      <c r="EA600" s="42"/>
      <c r="EB600" s="42"/>
      <c r="EC600" s="42"/>
      <c r="ED600" s="42"/>
      <c r="EE600" s="42"/>
      <c r="EF600" s="42"/>
      <c r="EG600" s="42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/>
      <c r="CI601" s="42"/>
      <c r="CJ601" s="42"/>
      <c r="CK601" s="42"/>
      <c r="CL601" s="42"/>
      <c r="CM601" s="42"/>
      <c r="CN601" s="42"/>
      <c r="CO601" s="42"/>
      <c r="CP601" s="42"/>
      <c r="CQ601" s="42"/>
      <c r="CR601" s="42"/>
      <c r="CS601" s="42"/>
      <c r="CT601" s="42"/>
      <c r="CU601" s="42"/>
      <c r="CV601" s="42"/>
      <c r="CW601" s="42"/>
      <c r="CX601" s="42"/>
      <c r="CY601" s="42"/>
      <c r="CZ601" s="42"/>
      <c r="DA601" s="42"/>
      <c r="DB601" s="42"/>
      <c r="DC601" s="42"/>
      <c r="DD601" s="42"/>
      <c r="DE601" s="42"/>
      <c r="DF601" s="42"/>
      <c r="DG601" s="42"/>
      <c r="DH601" s="42"/>
      <c r="DI601" s="42"/>
      <c r="DJ601" s="42"/>
      <c r="DK601" s="42"/>
      <c r="DL601" s="42"/>
      <c r="DM601" s="42"/>
      <c r="DN601" s="42"/>
      <c r="DO601" s="42"/>
      <c r="DP601" s="42"/>
      <c r="DQ601" s="42"/>
      <c r="DR601" s="42"/>
      <c r="DS601" s="42"/>
      <c r="DT601" s="42"/>
      <c r="DU601" s="42"/>
      <c r="DV601" s="42"/>
      <c r="DW601" s="42"/>
      <c r="DX601" s="42"/>
      <c r="DY601" s="42"/>
      <c r="DZ601" s="42"/>
      <c r="EA601" s="42"/>
      <c r="EB601" s="42"/>
      <c r="EC601" s="42"/>
      <c r="ED601" s="42"/>
      <c r="EE601" s="42"/>
      <c r="EF601" s="42"/>
      <c r="EG601" s="42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/>
      <c r="CI602" s="42"/>
      <c r="CJ602" s="42"/>
      <c r="CK602" s="42"/>
      <c r="CL602" s="42"/>
      <c r="CM602" s="42"/>
      <c r="CN602" s="42"/>
      <c r="CO602" s="42"/>
      <c r="CP602" s="42"/>
      <c r="CQ602" s="42"/>
      <c r="CR602" s="42"/>
      <c r="CS602" s="42"/>
      <c r="CT602" s="42"/>
      <c r="CU602" s="42"/>
      <c r="CV602" s="42"/>
      <c r="CW602" s="42"/>
      <c r="CX602" s="42"/>
      <c r="CY602" s="42"/>
      <c r="CZ602" s="42"/>
      <c r="DA602" s="42"/>
      <c r="DB602" s="42"/>
      <c r="DC602" s="42"/>
      <c r="DD602" s="42"/>
      <c r="DE602" s="42"/>
      <c r="DF602" s="42"/>
      <c r="DG602" s="42"/>
      <c r="DH602" s="42"/>
      <c r="DI602" s="42"/>
      <c r="DJ602" s="42"/>
      <c r="DK602" s="42"/>
      <c r="DL602" s="42"/>
      <c r="DM602" s="42"/>
      <c r="DN602" s="42"/>
      <c r="DO602" s="42"/>
      <c r="DP602" s="42"/>
      <c r="DQ602" s="42"/>
      <c r="DR602" s="42"/>
      <c r="DS602" s="42"/>
      <c r="DT602" s="42"/>
      <c r="DU602" s="42"/>
      <c r="DV602" s="42"/>
      <c r="DW602" s="42"/>
      <c r="DX602" s="42"/>
      <c r="DY602" s="42"/>
      <c r="DZ602" s="42"/>
      <c r="EA602" s="42"/>
      <c r="EB602" s="42"/>
      <c r="EC602" s="42"/>
      <c r="ED602" s="42"/>
      <c r="EE602" s="42"/>
      <c r="EF602" s="42"/>
      <c r="EG602" s="42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/>
      <c r="CI603" s="42"/>
      <c r="CJ603" s="42"/>
      <c r="CK603" s="42"/>
      <c r="CL603" s="42"/>
      <c r="CM603" s="42"/>
      <c r="CN603" s="42"/>
      <c r="CO603" s="42"/>
      <c r="CP603" s="42"/>
      <c r="CQ603" s="42"/>
      <c r="CR603" s="42"/>
      <c r="CS603" s="42"/>
      <c r="CT603" s="42"/>
      <c r="CU603" s="42"/>
      <c r="CV603" s="42"/>
      <c r="CW603" s="42"/>
      <c r="CX603" s="42"/>
      <c r="CY603" s="42"/>
      <c r="CZ603" s="42"/>
      <c r="DA603" s="42"/>
      <c r="DB603" s="42"/>
      <c r="DC603" s="42"/>
      <c r="DD603" s="42"/>
      <c r="DE603" s="42"/>
      <c r="DF603" s="42"/>
      <c r="DG603" s="42"/>
      <c r="DH603" s="42"/>
      <c r="DI603" s="42"/>
      <c r="DJ603" s="42"/>
      <c r="DK603" s="42"/>
      <c r="DL603" s="42"/>
      <c r="DM603" s="42"/>
      <c r="DN603" s="42"/>
      <c r="DO603" s="42"/>
      <c r="DP603" s="42"/>
      <c r="DQ603" s="42"/>
      <c r="DR603" s="42"/>
      <c r="DS603" s="42"/>
      <c r="DT603" s="42"/>
      <c r="DU603" s="42"/>
      <c r="DV603" s="42"/>
      <c r="DW603" s="42"/>
      <c r="DX603" s="42"/>
      <c r="DY603" s="42"/>
      <c r="DZ603" s="42"/>
      <c r="EA603" s="42"/>
      <c r="EB603" s="42"/>
      <c r="EC603" s="42"/>
      <c r="ED603" s="42"/>
      <c r="EE603" s="42"/>
      <c r="EF603" s="42"/>
      <c r="EG603" s="42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/>
      <c r="CI604" s="42"/>
      <c r="CJ604" s="42"/>
      <c r="CK604" s="42"/>
      <c r="CL604" s="42"/>
      <c r="CM604" s="42"/>
      <c r="CN604" s="42"/>
      <c r="CO604" s="42"/>
      <c r="CP604" s="42"/>
      <c r="CQ604" s="42"/>
      <c r="CR604" s="42"/>
      <c r="CS604" s="42"/>
      <c r="CT604" s="42"/>
      <c r="CU604" s="42"/>
      <c r="CV604" s="42"/>
      <c r="CW604" s="42"/>
      <c r="CX604" s="42"/>
      <c r="CY604" s="42"/>
      <c r="CZ604" s="42"/>
      <c r="DA604" s="42"/>
      <c r="DB604" s="42"/>
      <c r="DC604" s="42"/>
      <c r="DD604" s="42"/>
      <c r="DE604" s="42"/>
      <c r="DF604" s="42"/>
      <c r="DG604" s="42"/>
      <c r="DH604" s="42"/>
      <c r="DI604" s="42"/>
      <c r="DJ604" s="42"/>
      <c r="DK604" s="42"/>
      <c r="DL604" s="42"/>
      <c r="DM604" s="42"/>
      <c r="DN604" s="42"/>
      <c r="DO604" s="42"/>
      <c r="DP604" s="42"/>
      <c r="DQ604" s="42"/>
      <c r="DR604" s="42"/>
      <c r="DS604" s="42"/>
      <c r="DT604" s="42"/>
      <c r="DU604" s="42"/>
      <c r="DV604" s="42"/>
      <c r="DW604" s="42"/>
      <c r="DX604" s="42"/>
      <c r="DY604" s="42"/>
      <c r="DZ604" s="42"/>
      <c r="EA604" s="42"/>
      <c r="EB604" s="42"/>
      <c r="EC604" s="42"/>
      <c r="ED604" s="42"/>
      <c r="EE604" s="42"/>
      <c r="EF604" s="42"/>
      <c r="EG604" s="42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/>
      <c r="CI605" s="42"/>
      <c r="CJ605" s="42"/>
      <c r="CK605" s="42"/>
      <c r="CL605" s="42"/>
      <c r="CM605" s="42"/>
      <c r="CN605" s="42"/>
      <c r="CO605" s="42"/>
      <c r="CP605" s="42"/>
      <c r="CQ605" s="42"/>
      <c r="CR605" s="42"/>
      <c r="CS605" s="42"/>
      <c r="CT605" s="42"/>
      <c r="CU605" s="42"/>
      <c r="CV605" s="42"/>
      <c r="CW605" s="42"/>
      <c r="CX605" s="42"/>
      <c r="CY605" s="42"/>
      <c r="CZ605" s="42"/>
      <c r="DA605" s="42"/>
      <c r="DB605" s="42"/>
      <c r="DC605" s="42"/>
      <c r="DD605" s="42"/>
      <c r="DE605" s="42"/>
      <c r="DF605" s="42"/>
      <c r="DG605" s="42"/>
      <c r="DH605" s="42"/>
      <c r="DI605" s="42"/>
      <c r="DJ605" s="42"/>
      <c r="DK605" s="42"/>
      <c r="DL605" s="42"/>
      <c r="DM605" s="42"/>
      <c r="DN605" s="42"/>
      <c r="DO605" s="42"/>
      <c r="DP605" s="42"/>
      <c r="DQ605" s="42"/>
      <c r="DR605" s="42"/>
      <c r="DS605" s="42"/>
      <c r="DT605" s="42"/>
      <c r="DU605" s="42"/>
      <c r="DV605" s="42"/>
      <c r="DW605" s="42"/>
      <c r="DX605" s="42"/>
      <c r="DY605" s="42"/>
      <c r="DZ605" s="42"/>
      <c r="EA605" s="42"/>
      <c r="EB605" s="42"/>
      <c r="EC605" s="42"/>
      <c r="ED605" s="42"/>
      <c r="EE605" s="42"/>
      <c r="EF605" s="42"/>
      <c r="EG605" s="42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/>
      <c r="CI606" s="42"/>
      <c r="CJ606" s="42"/>
      <c r="CK606" s="42"/>
      <c r="CL606" s="42"/>
      <c r="CM606" s="42"/>
      <c r="CN606" s="42"/>
      <c r="CO606" s="42"/>
      <c r="CP606" s="42"/>
      <c r="CQ606" s="42"/>
      <c r="CR606" s="42"/>
      <c r="CS606" s="42"/>
      <c r="CT606" s="42"/>
      <c r="CU606" s="42"/>
      <c r="CV606" s="42"/>
      <c r="CW606" s="42"/>
      <c r="CX606" s="42"/>
      <c r="CY606" s="42"/>
      <c r="CZ606" s="42"/>
      <c r="DA606" s="42"/>
      <c r="DB606" s="42"/>
      <c r="DC606" s="42"/>
      <c r="DD606" s="42"/>
      <c r="DE606" s="42"/>
      <c r="DF606" s="42"/>
      <c r="DG606" s="42"/>
      <c r="DH606" s="42"/>
      <c r="DI606" s="42"/>
      <c r="DJ606" s="42"/>
      <c r="DK606" s="42"/>
      <c r="DL606" s="42"/>
      <c r="DM606" s="42"/>
      <c r="DN606" s="42"/>
      <c r="DO606" s="42"/>
      <c r="DP606" s="42"/>
      <c r="DQ606" s="42"/>
      <c r="DR606" s="42"/>
      <c r="DS606" s="42"/>
      <c r="DT606" s="42"/>
      <c r="DU606" s="42"/>
      <c r="DV606" s="42"/>
      <c r="DW606" s="42"/>
      <c r="DX606" s="42"/>
      <c r="DY606" s="42"/>
      <c r="DZ606" s="42"/>
      <c r="EA606" s="42"/>
      <c r="EB606" s="42"/>
      <c r="EC606" s="42"/>
      <c r="ED606" s="42"/>
      <c r="EE606" s="42"/>
      <c r="EF606" s="42"/>
      <c r="EG606" s="42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/>
      <c r="CI607" s="42"/>
      <c r="CJ607" s="42"/>
      <c r="CK607" s="42"/>
      <c r="CL607" s="42"/>
      <c r="CM607" s="42"/>
      <c r="CN607" s="42"/>
      <c r="CO607" s="42"/>
      <c r="CP607" s="42"/>
      <c r="CQ607" s="42"/>
      <c r="CR607" s="42"/>
      <c r="CS607" s="42"/>
      <c r="CT607" s="42"/>
      <c r="CU607" s="42"/>
      <c r="CV607" s="42"/>
      <c r="CW607" s="42"/>
      <c r="CX607" s="42"/>
      <c r="CY607" s="42"/>
      <c r="CZ607" s="42"/>
      <c r="DA607" s="42"/>
      <c r="DB607" s="42"/>
      <c r="DC607" s="42"/>
      <c r="DD607" s="42"/>
      <c r="DE607" s="42"/>
      <c r="DF607" s="42"/>
      <c r="DG607" s="42"/>
      <c r="DH607" s="42"/>
      <c r="DI607" s="42"/>
      <c r="DJ607" s="42"/>
      <c r="DK607" s="42"/>
      <c r="DL607" s="42"/>
      <c r="DM607" s="42"/>
      <c r="DN607" s="42"/>
      <c r="DO607" s="42"/>
      <c r="DP607" s="42"/>
      <c r="DQ607" s="42"/>
      <c r="DR607" s="42"/>
      <c r="DS607" s="42"/>
      <c r="DT607" s="42"/>
      <c r="DU607" s="42"/>
      <c r="DV607" s="42"/>
      <c r="DW607" s="42"/>
      <c r="DX607" s="42"/>
      <c r="DY607" s="42"/>
      <c r="DZ607" s="42"/>
      <c r="EA607" s="42"/>
      <c r="EB607" s="42"/>
      <c r="EC607" s="42"/>
      <c r="ED607" s="42"/>
      <c r="EE607" s="42"/>
      <c r="EF607" s="42"/>
      <c r="EG607" s="42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/>
      <c r="CI608" s="42"/>
      <c r="CJ608" s="42"/>
      <c r="CK608" s="42"/>
      <c r="CL608" s="42"/>
      <c r="CM608" s="42"/>
      <c r="CN608" s="42"/>
      <c r="CO608" s="42"/>
      <c r="CP608" s="42"/>
      <c r="CQ608" s="42"/>
      <c r="CR608" s="42"/>
      <c r="CS608" s="42"/>
      <c r="CT608" s="42"/>
      <c r="CU608" s="42"/>
      <c r="CV608" s="42"/>
      <c r="CW608" s="42"/>
      <c r="CX608" s="42"/>
      <c r="CY608" s="42"/>
      <c r="CZ608" s="42"/>
      <c r="DA608" s="42"/>
      <c r="DB608" s="42"/>
      <c r="DC608" s="42"/>
      <c r="DD608" s="42"/>
      <c r="DE608" s="42"/>
      <c r="DF608" s="42"/>
      <c r="DG608" s="42"/>
      <c r="DH608" s="42"/>
      <c r="DI608" s="42"/>
      <c r="DJ608" s="42"/>
      <c r="DK608" s="42"/>
      <c r="DL608" s="42"/>
      <c r="DM608" s="42"/>
      <c r="DN608" s="42"/>
      <c r="DO608" s="42"/>
      <c r="DP608" s="42"/>
      <c r="DQ608" s="42"/>
      <c r="DR608" s="42"/>
      <c r="DS608" s="42"/>
      <c r="DT608" s="42"/>
      <c r="DU608" s="42"/>
      <c r="DV608" s="42"/>
      <c r="DW608" s="42"/>
      <c r="DX608" s="42"/>
      <c r="DY608" s="42"/>
      <c r="DZ608" s="42"/>
      <c r="EA608" s="42"/>
      <c r="EB608" s="42"/>
      <c r="EC608" s="42"/>
      <c r="ED608" s="42"/>
      <c r="EE608" s="42"/>
      <c r="EF608" s="42"/>
      <c r="EG608" s="42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/>
      <c r="CI609" s="42"/>
      <c r="CJ609" s="42"/>
      <c r="CK609" s="42"/>
      <c r="CL609" s="42"/>
      <c r="CM609" s="42"/>
      <c r="CN609" s="42"/>
      <c r="CO609" s="42"/>
      <c r="CP609" s="42"/>
      <c r="CQ609" s="42"/>
      <c r="CR609" s="42"/>
      <c r="CS609" s="42"/>
      <c r="CT609" s="42"/>
      <c r="CU609" s="42"/>
      <c r="CV609" s="42"/>
      <c r="CW609" s="42"/>
      <c r="CX609" s="42"/>
      <c r="CY609" s="42"/>
      <c r="CZ609" s="42"/>
      <c r="DA609" s="42"/>
      <c r="DB609" s="42"/>
      <c r="DC609" s="42"/>
      <c r="DD609" s="42"/>
      <c r="DE609" s="42"/>
      <c r="DF609" s="42"/>
      <c r="DG609" s="42"/>
      <c r="DH609" s="42"/>
      <c r="DI609" s="42"/>
      <c r="DJ609" s="42"/>
      <c r="DK609" s="42"/>
      <c r="DL609" s="42"/>
      <c r="DM609" s="42"/>
      <c r="DN609" s="42"/>
      <c r="DO609" s="42"/>
      <c r="DP609" s="42"/>
      <c r="DQ609" s="42"/>
      <c r="DR609" s="42"/>
      <c r="DS609" s="42"/>
      <c r="DT609" s="42"/>
      <c r="DU609" s="42"/>
      <c r="DV609" s="42"/>
      <c r="DW609" s="42"/>
      <c r="DX609" s="42"/>
      <c r="DY609" s="42"/>
      <c r="DZ609" s="42"/>
      <c r="EA609" s="42"/>
      <c r="EB609" s="42"/>
      <c r="EC609" s="42"/>
      <c r="ED609" s="42"/>
      <c r="EE609" s="42"/>
      <c r="EF609" s="42"/>
      <c r="EG609" s="42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/>
      <c r="CI610" s="42"/>
      <c r="CJ610" s="42"/>
      <c r="CK610" s="42"/>
      <c r="CL610" s="42"/>
      <c r="CM610" s="42"/>
      <c r="CN610" s="42"/>
      <c r="CO610" s="42"/>
      <c r="CP610" s="42"/>
      <c r="CQ610" s="42"/>
      <c r="CR610" s="42"/>
      <c r="CS610" s="42"/>
      <c r="CT610" s="42"/>
      <c r="CU610" s="42"/>
      <c r="CV610" s="42"/>
      <c r="CW610" s="42"/>
      <c r="CX610" s="42"/>
      <c r="CY610" s="42"/>
      <c r="CZ610" s="42"/>
      <c r="DA610" s="42"/>
      <c r="DB610" s="42"/>
      <c r="DC610" s="42"/>
      <c r="DD610" s="42"/>
      <c r="DE610" s="42"/>
      <c r="DF610" s="42"/>
      <c r="DG610" s="42"/>
      <c r="DH610" s="42"/>
      <c r="DI610" s="42"/>
      <c r="DJ610" s="42"/>
      <c r="DK610" s="42"/>
      <c r="DL610" s="42"/>
      <c r="DM610" s="42"/>
      <c r="DN610" s="42"/>
      <c r="DO610" s="42"/>
      <c r="DP610" s="42"/>
      <c r="DQ610" s="42"/>
      <c r="DR610" s="42"/>
      <c r="DS610" s="42"/>
      <c r="DT610" s="42"/>
      <c r="DU610" s="42"/>
      <c r="DV610" s="42"/>
      <c r="DW610" s="42"/>
      <c r="DX610" s="42"/>
      <c r="DY610" s="42"/>
      <c r="DZ610" s="42"/>
      <c r="EA610" s="42"/>
      <c r="EB610" s="42"/>
      <c r="EC610" s="42"/>
      <c r="ED610" s="42"/>
      <c r="EE610" s="42"/>
      <c r="EF610" s="42"/>
      <c r="EG610" s="42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/>
      <c r="CI611" s="42"/>
      <c r="CJ611" s="42"/>
      <c r="CK611" s="42"/>
      <c r="CL611" s="42"/>
      <c r="CM611" s="42"/>
      <c r="CN611" s="42"/>
      <c r="CO611" s="42"/>
      <c r="CP611" s="42"/>
      <c r="CQ611" s="42"/>
      <c r="CR611" s="42"/>
      <c r="CS611" s="42"/>
      <c r="CT611" s="42"/>
      <c r="CU611" s="42"/>
      <c r="CV611" s="42"/>
      <c r="CW611" s="42"/>
      <c r="CX611" s="42"/>
      <c r="CY611" s="42"/>
      <c r="CZ611" s="42"/>
      <c r="DA611" s="42"/>
      <c r="DB611" s="42"/>
      <c r="DC611" s="42"/>
      <c r="DD611" s="42"/>
      <c r="DE611" s="42"/>
      <c r="DF611" s="42"/>
      <c r="DG611" s="42"/>
      <c r="DH611" s="42"/>
      <c r="DI611" s="42"/>
      <c r="DJ611" s="42"/>
      <c r="DK611" s="42"/>
      <c r="DL611" s="42"/>
      <c r="DM611" s="42"/>
      <c r="DN611" s="42"/>
      <c r="DO611" s="42"/>
      <c r="DP611" s="42"/>
      <c r="DQ611" s="42"/>
      <c r="DR611" s="42"/>
      <c r="DS611" s="42"/>
      <c r="DT611" s="42"/>
      <c r="DU611" s="42"/>
      <c r="DV611" s="42"/>
      <c r="DW611" s="42"/>
      <c r="DX611" s="42"/>
      <c r="DY611" s="42"/>
      <c r="DZ611" s="42"/>
      <c r="EA611" s="42"/>
      <c r="EB611" s="42"/>
      <c r="EC611" s="42"/>
      <c r="ED611" s="42"/>
      <c r="EE611" s="42"/>
      <c r="EF611" s="42"/>
      <c r="EG611" s="42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/>
      <c r="CI612" s="42"/>
      <c r="CJ612" s="42"/>
      <c r="CK612" s="42"/>
      <c r="CL612" s="42"/>
      <c r="CM612" s="42"/>
      <c r="CN612" s="42"/>
      <c r="CO612" s="42"/>
      <c r="CP612" s="42"/>
      <c r="CQ612" s="42"/>
      <c r="CR612" s="42"/>
      <c r="CS612" s="42"/>
      <c r="CT612" s="42"/>
      <c r="CU612" s="42"/>
      <c r="CV612" s="42"/>
      <c r="CW612" s="42"/>
      <c r="CX612" s="42"/>
      <c r="CY612" s="42"/>
      <c r="CZ612" s="42"/>
      <c r="DA612" s="42"/>
      <c r="DB612" s="42"/>
      <c r="DC612" s="42"/>
      <c r="DD612" s="42"/>
      <c r="DE612" s="42"/>
      <c r="DF612" s="42"/>
      <c r="DG612" s="42"/>
      <c r="DH612" s="42"/>
      <c r="DI612" s="42"/>
      <c r="DJ612" s="42"/>
      <c r="DK612" s="42"/>
      <c r="DL612" s="42"/>
      <c r="DM612" s="42"/>
      <c r="DN612" s="42"/>
      <c r="DO612" s="42"/>
      <c r="DP612" s="42"/>
      <c r="DQ612" s="42"/>
      <c r="DR612" s="42"/>
      <c r="DS612" s="42"/>
      <c r="DT612" s="42"/>
      <c r="DU612" s="42"/>
      <c r="DV612" s="42"/>
      <c r="DW612" s="42"/>
      <c r="DX612" s="42"/>
      <c r="DY612" s="42"/>
      <c r="DZ612" s="42"/>
      <c r="EA612" s="42"/>
      <c r="EB612" s="42"/>
      <c r="EC612" s="42"/>
      <c r="ED612" s="42"/>
      <c r="EE612" s="42"/>
      <c r="EF612" s="42"/>
      <c r="EG612" s="42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/>
      <c r="CI613" s="42"/>
      <c r="CJ613" s="42"/>
      <c r="CK613" s="42"/>
      <c r="CL613" s="42"/>
      <c r="CM613" s="42"/>
      <c r="CN613" s="42"/>
      <c r="CO613" s="42"/>
      <c r="CP613" s="42"/>
      <c r="CQ613" s="42"/>
      <c r="CR613" s="42"/>
      <c r="CS613" s="42"/>
      <c r="CT613" s="42"/>
      <c r="CU613" s="42"/>
      <c r="CV613" s="42"/>
      <c r="CW613" s="42"/>
      <c r="CX613" s="42"/>
      <c r="CY613" s="42"/>
      <c r="CZ613" s="42"/>
      <c r="DA613" s="42"/>
      <c r="DB613" s="42"/>
      <c r="DC613" s="42"/>
      <c r="DD613" s="42"/>
      <c r="DE613" s="42"/>
      <c r="DF613" s="42"/>
      <c r="DG613" s="42"/>
      <c r="DH613" s="42"/>
      <c r="DI613" s="42"/>
      <c r="DJ613" s="42"/>
      <c r="DK613" s="42"/>
      <c r="DL613" s="42"/>
      <c r="DM613" s="42"/>
      <c r="DN613" s="42"/>
      <c r="DO613" s="42"/>
      <c r="DP613" s="42"/>
      <c r="DQ613" s="42"/>
      <c r="DR613" s="42"/>
      <c r="DS613" s="42"/>
      <c r="DT613" s="42"/>
      <c r="DU613" s="42"/>
      <c r="DV613" s="42"/>
      <c r="DW613" s="42"/>
      <c r="DX613" s="42"/>
      <c r="DY613" s="42"/>
      <c r="DZ613" s="42"/>
      <c r="EA613" s="42"/>
      <c r="EB613" s="42"/>
      <c r="EC613" s="42"/>
      <c r="ED613" s="42"/>
      <c r="EE613" s="42"/>
      <c r="EF613" s="42"/>
      <c r="EG613" s="42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/>
      <c r="CI614" s="42"/>
      <c r="CJ614" s="42"/>
      <c r="CK614" s="42"/>
      <c r="CL614" s="42"/>
      <c r="CM614" s="42"/>
      <c r="CN614" s="42"/>
      <c r="CO614" s="42"/>
      <c r="CP614" s="42"/>
      <c r="CQ614" s="42"/>
      <c r="CR614" s="42"/>
      <c r="CS614" s="42"/>
      <c r="CT614" s="42"/>
      <c r="CU614" s="42"/>
      <c r="CV614" s="42"/>
      <c r="CW614" s="42"/>
      <c r="CX614" s="42"/>
      <c r="CY614" s="42"/>
      <c r="CZ614" s="42"/>
      <c r="DA614" s="42"/>
      <c r="DB614" s="42"/>
      <c r="DC614" s="42"/>
      <c r="DD614" s="42"/>
      <c r="DE614" s="42"/>
      <c r="DF614" s="42"/>
      <c r="DG614" s="42"/>
      <c r="DH614" s="42"/>
      <c r="DI614" s="42"/>
      <c r="DJ614" s="42"/>
      <c r="DK614" s="42"/>
      <c r="DL614" s="42"/>
      <c r="DM614" s="42"/>
      <c r="DN614" s="42"/>
      <c r="DO614" s="42"/>
      <c r="DP614" s="42"/>
      <c r="DQ614" s="42"/>
      <c r="DR614" s="42"/>
      <c r="DS614" s="42"/>
      <c r="DT614" s="42"/>
      <c r="DU614" s="42"/>
      <c r="DV614" s="42"/>
      <c r="DW614" s="42"/>
      <c r="DX614" s="42"/>
      <c r="DY614" s="42"/>
      <c r="DZ614" s="42"/>
      <c r="EA614" s="42"/>
      <c r="EB614" s="42"/>
      <c r="EC614" s="42"/>
      <c r="ED614" s="42"/>
      <c r="EE614" s="42"/>
      <c r="EF614" s="42"/>
      <c r="EG614" s="42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/>
      <c r="CI615" s="42"/>
      <c r="CJ615" s="42"/>
      <c r="CK615" s="42"/>
      <c r="CL615" s="42"/>
      <c r="CM615" s="42"/>
      <c r="CN615" s="42"/>
      <c r="CO615" s="42"/>
      <c r="CP615" s="42"/>
      <c r="CQ615" s="42"/>
      <c r="CR615" s="42"/>
      <c r="CS615" s="42"/>
      <c r="CT615" s="42"/>
      <c r="CU615" s="42"/>
      <c r="CV615" s="42"/>
      <c r="CW615" s="42"/>
      <c r="CX615" s="42"/>
      <c r="CY615" s="42"/>
      <c r="CZ615" s="42"/>
      <c r="DA615" s="42"/>
      <c r="DB615" s="42"/>
      <c r="DC615" s="42"/>
      <c r="DD615" s="42"/>
      <c r="DE615" s="42"/>
      <c r="DF615" s="42"/>
      <c r="DG615" s="42"/>
      <c r="DH615" s="42"/>
      <c r="DI615" s="42"/>
      <c r="DJ615" s="42"/>
      <c r="DK615" s="42"/>
      <c r="DL615" s="42"/>
      <c r="DM615" s="42"/>
      <c r="DN615" s="42"/>
      <c r="DO615" s="42"/>
      <c r="DP615" s="42"/>
      <c r="DQ615" s="42"/>
      <c r="DR615" s="42"/>
      <c r="DS615" s="42"/>
      <c r="DT615" s="42"/>
      <c r="DU615" s="42"/>
      <c r="DV615" s="42"/>
      <c r="DW615" s="42"/>
      <c r="DX615" s="42"/>
      <c r="DY615" s="42"/>
      <c r="DZ615" s="42"/>
      <c r="EA615" s="42"/>
      <c r="EB615" s="42"/>
      <c r="EC615" s="42"/>
      <c r="ED615" s="42"/>
      <c r="EE615" s="42"/>
      <c r="EF615" s="42"/>
      <c r="EG615" s="42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/>
      <c r="CI616" s="42"/>
      <c r="CJ616" s="42"/>
      <c r="CK616" s="42"/>
      <c r="CL616" s="42"/>
      <c r="CM616" s="42"/>
      <c r="CN616" s="42"/>
      <c r="CO616" s="42"/>
      <c r="CP616" s="42"/>
      <c r="CQ616" s="42"/>
      <c r="CR616" s="42"/>
      <c r="CS616" s="42"/>
      <c r="CT616" s="42"/>
      <c r="CU616" s="42"/>
      <c r="CV616" s="42"/>
      <c r="CW616" s="42"/>
      <c r="CX616" s="42"/>
      <c r="CY616" s="42"/>
      <c r="CZ616" s="42"/>
      <c r="DA616" s="42"/>
      <c r="DB616" s="42"/>
      <c r="DC616" s="42"/>
      <c r="DD616" s="42"/>
      <c r="DE616" s="42"/>
      <c r="DF616" s="42"/>
      <c r="DG616" s="42"/>
      <c r="DH616" s="42"/>
      <c r="DI616" s="42"/>
      <c r="DJ616" s="42"/>
      <c r="DK616" s="42"/>
      <c r="DL616" s="42"/>
      <c r="DM616" s="42"/>
      <c r="DN616" s="42"/>
      <c r="DO616" s="42"/>
      <c r="DP616" s="42"/>
      <c r="DQ616" s="42"/>
      <c r="DR616" s="42"/>
      <c r="DS616" s="42"/>
      <c r="DT616" s="42"/>
      <c r="DU616" s="42"/>
      <c r="DV616" s="42"/>
      <c r="DW616" s="42"/>
      <c r="DX616" s="42"/>
      <c r="DY616" s="42"/>
      <c r="DZ616" s="42"/>
      <c r="EA616" s="42"/>
      <c r="EB616" s="42"/>
      <c r="EC616" s="42"/>
      <c r="ED616" s="42"/>
      <c r="EE616" s="42"/>
      <c r="EF616" s="42"/>
      <c r="EG616" s="42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/>
      <c r="CI617" s="42"/>
      <c r="CJ617" s="42"/>
      <c r="CK617" s="42"/>
      <c r="CL617" s="42"/>
      <c r="CM617" s="42"/>
      <c r="CN617" s="42"/>
      <c r="CO617" s="42"/>
      <c r="CP617" s="42"/>
      <c r="CQ617" s="42"/>
      <c r="CR617" s="42"/>
      <c r="CS617" s="42"/>
      <c r="CT617" s="42"/>
      <c r="CU617" s="42"/>
      <c r="CV617" s="42"/>
      <c r="CW617" s="42"/>
      <c r="CX617" s="42"/>
      <c r="CY617" s="42"/>
      <c r="CZ617" s="42"/>
      <c r="DA617" s="42"/>
      <c r="DB617" s="42"/>
      <c r="DC617" s="42"/>
      <c r="DD617" s="42"/>
      <c r="DE617" s="42"/>
      <c r="DF617" s="42"/>
      <c r="DG617" s="42"/>
      <c r="DH617" s="42"/>
      <c r="DI617" s="42"/>
      <c r="DJ617" s="42"/>
      <c r="DK617" s="42"/>
      <c r="DL617" s="42"/>
      <c r="DM617" s="42"/>
      <c r="DN617" s="42"/>
      <c r="DO617" s="42"/>
      <c r="DP617" s="42"/>
      <c r="DQ617" s="42"/>
      <c r="DR617" s="42"/>
      <c r="DS617" s="42"/>
      <c r="DT617" s="42"/>
      <c r="DU617" s="42"/>
      <c r="DV617" s="42"/>
      <c r="DW617" s="42"/>
      <c r="DX617" s="42"/>
      <c r="DY617" s="42"/>
      <c r="DZ617" s="42"/>
      <c r="EA617" s="42"/>
      <c r="EB617" s="42"/>
      <c r="EC617" s="42"/>
      <c r="ED617" s="42"/>
      <c r="EE617" s="42"/>
      <c r="EF617" s="42"/>
      <c r="EG617" s="42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/>
      <c r="CI618" s="42"/>
      <c r="CJ618" s="42"/>
      <c r="CK618" s="42"/>
      <c r="CL618" s="42"/>
      <c r="CM618" s="42"/>
      <c r="CN618" s="42"/>
      <c r="CO618" s="42"/>
      <c r="CP618" s="42"/>
      <c r="CQ618" s="42"/>
      <c r="CR618" s="42"/>
      <c r="CS618" s="42"/>
      <c r="CT618" s="42"/>
      <c r="CU618" s="42"/>
      <c r="CV618" s="42"/>
      <c r="CW618" s="42"/>
      <c r="CX618" s="42"/>
      <c r="CY618" s="42"/>
      <c r="CZ618" s="42"/>
      <c r="DA618" s="42"/>
      <c r="DB618" s="42"/>
      <c r="DC618" s="42"/>
      <c r="DD618" s="42"/>
      <c r="DE618" s="42"/>
      <c r="DF618" s="42"/>
      <c r="DG618" s="42"/>
      <c r="DH618" s="42"/>
      <c r="DI618" s="42"/>
      <c r="DJ618" s="42"/>
      <c r="DK618" s="42"/>
      <c r="DL618" s="42"/>
      <c r="DM618" s="42"/>
      <c r="DN618" s="42"/>
      <c r="DO618" s="42"/>
      <c r="DP618" s="42"/>
      <c r="DQ618" s="42"/>
      <c r="DR618" s="42"/>
      <c r="DS618" s="42"/>
      <c r="DT618" s="42"/>
      <c r="DU618" s="42"/>
      <c r="DV618" s="42"/>
      <c r="DW618" s="42"/>
      <c r="DX618" s="42"/>
      <c r="DY618" s="42"/>
      <c r="DZ618" s="42"/>
      <c r="EA618" s="42"/>
      <c r="EB618" s="42"/>
      <c r="EC618" s="42"/>
      <c r="ED618" s="42"/>
      <c r="EE618" s="42"/>
      <c r="EF618" s="42"/>
      <c r="EG618" s="42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/>
      <c r="CI619" s="42"/>
      <c r="CJ619" s="42"/>
      <c r="CK619" s="42"/>
      <c r="CL619" s="42"/>
      <c r="CM619" s="42"/>
      <c r="CN619" s="42"/>
      <c r="CO619" s="42"/>
      <c r="CP619" s="42"/>
      <c r="CQ619" s="42"/>
      <c r="CR619" s="42"/>
      <c r="CS619" s="42"/>
      <c r="CT619" s="42"/>
      <c r="CU619" s="42"/>
      <c r="CV619" s="42"/>
      <c r="CW619" s="42"/>
      <c r="CX619" s="42"/>
      <c r="CY619" s="42"/>
      <c r="CZ619" s="42"/>
      <c r="DA619" s="42"/>
      <c r="DB619" s="42"/>
      <c r="DC619" s="42"/>
      <c r="DD619" s="42"/>
      <c r="DE619" s="42"/>
      <c r="DF619" s="42"/>
      <c r="DG619" s="42"/>
      <c r="DH619" s="42"/>
      <c r="DI619" s="42"/>
      <c r="DJ619" s="42"/>
      <c r="DK619" s="42"/>
      <c r="DL619" s="42"/>
      <c r="DM619" s="42"/>
      <c r="DN619" s="42"/>
      <c r="DO619" s="42"/>
      <c r="DP619" s="42"/>
      <c r="DQ619" s="42"/>
      <c r="DR619" s="42"/>
      <c r="DS619" s="42"/>
      <c r="DT619" s="42"/>
      <c r="DU619" s="42"/>
      <c r="DV619" s="42"/>
      <c r="DW619" s="42"/>
      <c r="DX619" s="42"/>
      <c r="DY619" s="42"/>
      <c r="DZ619" s="42"/>
      <c r="EA619" s="42"/>
      <c r="EB619" s="42"/>
      <c r="EC619" s="42"/>
      <c r="ED619" s="42"/>
      <c r="EE619" s="42"/>
      <c r="EF619" s="42"/>
      <c r="EG619" s="42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/>
      <c r="CI620" s="42"/>
      <c r="CJ620" s="42"/>
      <c r="CK620" s="42"/>
      <c r="CL620" s="42"/>
      <c r="CM620" s="42"/>
      <c r="CN620" s="42"/>
      <c r="CO620" s="42"/>
      <c r="CP620" s="42"/>
      <c r="CQ620" s="42"/>
      <c r="CR620" s="42"/>
      <c r="CS620" s="42"/>
      <c r="CT620" s="42"/>
      <c r="CU620" s="42"/>
      <c r="CV620" s="42"/>
      <c r="CW620" s="42"/>
      <c r="CX620" s="42"/>
      <c r="CY620" s="42"/>
      <c r="CZ620" s="42"/>
      <c r="DA620" s="42"/>
      <c r="DB620" s="42"/>
      <c r="DC620" s="42"/>
      <c r="DD620" s="42"/>
      <c r="DE620" s="42"/>
      <c r="DF620" s="42"/>
      <c r="DG620" s="42"/>
      <c r="DH620" s="42"/>
      <c r="DI620" s="42"/>
      <c r="DJ620" s="42"/>
      <c r="DK620" s="42"/>
      <c r="DL620" s="42"/>
      <c r="DM620" s="42"/>
      <c r="DN620" s="42"/>
      <c r="DO620" s="42"/>
      <c r="DP620" s="42"/>
      <c r="DQ620" s="42"/>
      <c r="DR620" s="42"/>
      <c r="DS620" s="42"/>
      <c r="DT620" s="42"/>
      <c r="DU620" s="42"/>
      <c r="DV620" s="42"/>
      <c r="DW620" s="42"/>
      <c r="DX620" s="42"/>
      <c r="DY620" s="42"/>
      <c r="DZ620" s="42"/>
      <c r="EA620" s="42"/>
      <c r="EB620" s="42"/>
      <c r="EC620" s="42"/>
      <c r="ED620" s="42"/>
      <c r="EE620" s="42"/>
      <c r="EF620" s="42"/>
      <c r="EG620" s="42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/>
      <c r="CI621" s="42"/>
      <c r="CJ621" s="42"/>
      <c r="CK621" s="42"/>
      <c r="CL621" s="42"/>
      <c r="CM621" s="42"/>
      <c r="CN621" s="42"/>
      <c r="CO621" s="42"/>
      <c r="CP621" s="42"/>
      <c r="CQ621" s="42"/>
      <c r="CR621" s="42"/>
      <c r="CS621" s="42"/>
      <c r="CT621" s="42"/>
      <c r="CU621" s="42"/>
      <c r="CV621" s="42"/>
      <c r="CW621" s="42"/>
      <c r="CX621" s="42"/>
      <c r="CY621" s="42"/>
      <c r="CZ621" s="42"/>
      <c r="DA621" s="42"/>
      <c r="DB621" s="42"/>
      <c r="DC621" s="42"/>
      <c r="DD621" s="42"/>
      <c r="DE621" s="42"/>
      <c r="DF621" s="42"/>
      <c r="DG621" s="42"/>
      <c r="DH621" s="42"/>
      <c r="DI621" s="42"/>
      <c r="DJ621" s="42"/>
      <c r="DK621" s="42"/>
      <c r="DL621" s="42"/>
      <c r="DM621" s="42"/>
      <c r="DN621" s="42"/>
      <c r="DO621" s="42"/>
      <c r="DP621" s="42"/>
      <c r="DQ621" s="42"/>
      <c r="DR621" s="42"/>
      <c r="DS621" s="42"/>
      <c r="DT621" s="42"/>
      <c r="DU621" s="42"/>
      <c r="DV621" s="42"/>
      <c r="DW621" s="42"/>
      <c r="DX621" s="42"/>
      <c r="DY621" s="42"/>
      <c r="DZ621" s="42"/>
      <c r="EA621" s="42"/>
      <c r="EB621" s="42"/>
      <c r="EC621" s="42"/>
      <c r="ED621" s="42"/>
      <c r="EE621" s="42"/>
      <c r="EF621" s="42"/>
      <c r="EG621" s="42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/>
      <c r="CI622" s="42"/>
      <c r="CJ622" s="42"/>
      <c r="CK622" s="42"/>
      <c r="CL622" s="42"/>
      <c r="CM622" s="42"/>
      <c r="CN622" s="42"/>
      <c r="CO622" s="42"/>
      <c r="CP622" s="42"/>
      <c r="CQ622" s="42"/>
      <c r="CR622" s="42"/>
      <c r="CS622" s="42"/>
      <c r="CT622" s="42"/>
      <c r="CU622" s="42"/>
      <c r="CV622" s="42"/>
      <c r="CW622" s="42"/>
      <c r="CX622" s="42"/>
      <c r="CY622" s="42"/>
      <c r="CZ622" s="42"/>
      <c r="DA622" s="42"/>
      <c r="DB622" s="42"/>
      <c r="DC622" s="42"/>
      <c r="DD622" s="42"/>
      <c r="DE622" s="42"/>
      <c r="DF622" s="42"/>
      <c r="DG622" s="42"/>
      <c r="DH622" s="42"/>
      <c r="DI622" s="42"/>
      <c r="DJ622" s="42"/>
      <c r="DK622" s="42"/>
      <c r="DL622" s="42"/>
      <c r="DM622" s="42"/>
      <c r="DN622" s="42"/>
      <c r="DO622" s="42"/>
      <c r="DP622" s="42"/>
      <c r="DQ622" s="42"/>
      <c r="DR622" s="42"/>
      <c r="DS622" s="42"/>
      <c r="DT622" s="42"/>
      <c r="DU622" s="42"/>
      <c r="DV622" s="42"/>
      <c r="DW622" s="42"/>
      <c r="DX622" s="42"/>
      <c r="DY622" s="42"/>
      <c r="DZ622" s="42"/>
      <c r="EA622" s="42"/>
      <c r="EB622" s="42"/>
      <c r="EC622" s="42"/>
      <c r="ED622" s="42"/>
      <c r="EE622" s="42"/>
      <c r="EF622" s="42"/>
      <c r="EG622" s="42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/>
      <c r="CI623" s="42"/>
      <c r="CJ623" s="42"/>
      <c r="CK623" s="42"/>
      <c r="CL623" s="42"/>
      <c r="CM623" s="42"/>
      <c r="CN623" s="42"/>
      <c r="CO623" s="42"/>
      <c r="CP623" s="42"/>
      <c r="CQ623" s="42"/>
      <c r="CR623" s="42"/>
      <c r="CS623" s="42"/>
      <c r="CT623" s="42"/>
      <c r="CU623" s="42"/>
      <c r="CV623" s="42"/>
      <c r="CW623" s="42"/>
      <c r="CX623" s="42"/>
      <c r="CY623" s="42"/>
      <c r="CZ623" s="42"/>
      <c r="DA623" s="42"/>
      <c r="DB623" s="42"/>
      <c r="DC623" s="42"/>
      <c r="DD623" s="42"/>
      <c r="DE623" s="42"/>
      <c r="DF623" s="42"/>
      <c r="DG623" s="42"/>
      <c r="DH623" s="42"/>
      <c r="DI623" s="42"/>
      <c r="DJ623" s="42"/>
      <c r="DK623" s="42"/>
      <c r="DL623" s="42"/>
      <c r="DM623" s="42"/>
      <c r="DN623" s="42"/>
      <c r="DO623" s="42"/>
      <c r="DP623" s="42"/>
      <c r="DQ623" s="42"/>
      <c r="DR623" s="42"/>
      <c r="DS623" s="42"/>
      <c r="DT623" s="42"/>
      <c r="DU623" s="42"/>
      <c r="DV623" s="42"/>
      <c r="DW623" s="42"/>
      <c r="DX623" s="42"/>
      <c r="DY623" s="42"/>
      <c r="DZ623" s="42"/>
      <c r="EA623" s="42"/>
      <c r="EB623" s="42"/>
      <c r="EC623" s="42"/>
      <c r="ED623" s="42"/>
      <c r="EE623" s="42"/>
      <c r="EF623" s="42"/>
      <c r="EG623" s="42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/>
      <c r="CI624" s="42"/>
      <c r="CJ624" s="42"/>
      <c r="CK624" s="42"/>
      <c r="CL624" s="42"/>
      <c r="CM624" s="42"/>
      <c r="CN624" s="42"/>
      <c r="CO624" s="42"/>
      <c r="CP624" s="42"/>
      <c r="CQ624" s="42"/>
      <c r="CR624" s="42"/>
      <c r="CS624" s="42"/>
      <c r="CT624" s="42"/>
      <c r="CU624" s="42"/>
      <c r="CV624" s="42"/>
      <c r="CW624" s="42"/>
      <c r="CX624" s="42"/>
      <c r="CY624" s="42"/>
      <c r="CZ624" s="42"/>
      <c r="DA624" s="42"/>
      <c r="DB624" s="42"/>
      <c r="DC624" s="42"/>
      <c r="DD624" s="42"/>
      <c r="DE624" s="42"/>
      <c r="DF624" s="42"/>
      <c r="DG624" s="42"/>
      <c r="DH624" s="42"/>
      <c r="DI624" s="42"/>
      <c r="DJ624" s="42"/>
      <c r="DK624" s="42"/>
      <c r="DL624" s="42"/>
      <c r="DM624" s="42"/>
      <c r="DN624" s="42"/>
      <c r="DO624" s="42"/>
      <c r="DP624" s="42"/>
      <c r="DQ624" s="42"/>
      <c r="DR624" s="42"/>
      <c r="DS624" s="42"/>
      <c r="DT624" s="42"/>
      <c r="DU624" s="42"/>
      <c r="DV624" s="42"/>
      <c r="DW624" s="42"/>
      <c r="DX624" s="42"/>
      <c r="DY624" s="42"/>
      <c r="DZ624" s="42"/>
      <c r="EA624" s="42"/>
      <c r="EB624" s="42"/>
      <c r="EC624" s="42"/>
      <c r="ED624" s="42"/>
      <c r="EE624" s="42"/>
      <c r="EF624" s="42"/>
      <c r="EG624" s="42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/>
      <c r="CI625" s="42"/>
      <c r="CJ625" s="42"/>
      <c r="CK625" s="42"/>
      <c r="CL625" s="42"/>
      <c r="CM625" s="42"/>
      <c r="CN625" s="42"/>
      <c r="CO625" s="42"/>
      <c r="CP625" s="42"/>
      <c r="CQ625" s="42"/>
      <c r="CR625" s="42"/>
      <c r="CS625" s="42"/>
      <c r="CT625" s="42"/>
      <c r="CU625" s="42"/>
      <c r="CV625" s="42"/>
      <c r="CW625" s="42"/>
      <c r="CX625" s="42"/>
      <c r="CY625" s="42"/>
      <c r="CZ625" s="42"/>
      <c r="DA625" s="42"/>
      <c r="DB625" s="42"/>
      <c r="DC625" s="42"/>
      <c r="DD625" s="42"/>
      <c r="DE625" s="42"/>
      <c r="DF625" s="42"/>
      <c r="DG625" s="42"/>
      <c r="DH625" s="42"/>
      <c r="DI625" s="42"/>
      <c r="DJ625" s="42"/>
      <c r="DK625" s="42"/>
      <c r="DL625" s="42"/>
      <c r="DM625" s="42"/>
      <c r="DN625" s="42"/>
      <c r="DO625" s="42"/>
      <c r="DP625" s="42"/>
      <c r="DQ625" s="42"/>
      <c r="DR625" s="42"/>
      <c r="DS625" s="42"/>
      <c r="DT625" s="42"/>
      <c r="DU625" s="42"/>
      <c r="DV625" s="42"/>
      <c r="DW625" s="42"/>
      <c r="DX625" s="42"/>
      <c r="DY625" s="42"/>
      <c r="DZ625" s="42"/>
      <c r="EA625" s="42"/>
      <c r="EB625" s="42"/>
      <c r="EC625" s="42"/>
      <c r="ED625" s="42"/>
      <c r="EE625" s="42"/>
      <c r="EF625" s="42"/>
      <c r="EG625" s="42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/>
      <c r="CI626" s="42"/>
      <c r="CJ626" s="42"/>
      <c r="CK626" s="42"/>
      <c r="CL626" s="42"/>
      <c r="CM626" s="42"/>
      <c r="CN626" s="42"/>
      <c r="CO626" s="42"/>
      <c r="CP626" s="42"/>
      <c r="CQ626" s="42"/>
      <c r="CR626" s="42"/>
      <c r="CS626" s="42"/>
      <c r="CT626" s="42"/>
      <c r="CU626" s="42"/>
      <c r="CV626" s="42"/>
      <c r="CW626" s="42"/>
      <c r="CX626" s="42"/>
      <c r="CY626" s="42"/>
      <c r="CZ626" s="42"/>
      <c r="DA626" s="42"/>
      <c r="DB626" s="42"/>
      <c r="DC626" s="42"/>
      <c r="DD626" s="42"/>
      <c r="DE626" s="42"/>
      <c r="DF626" s="42"/>
      <c r="DG626" s="42"/>
      <c r="DH626" s="42"/>
      <c r="DI626" s="42"/>
      <c r="DJ626" s="42"/>
      <c r="DK626" s="42"/>
      <c r="DL626" s="42"/>
      <c r="DM626" s="42"/>
      <c r="DN626" s="42"/>
      <c r="DO626" s="42"/>
      <c r="DP626" s="42"/>
      <c r="DQ626" s="42"/>
      <c r="DR626" s="42"/>
      <c r="DS626" s="42"/>
      <c r="DT626" s="42"/>
      <c r="DU626" s="42"/>
      <c r="DV626" s="42"/>
      <c r="DW626" s="42"/>
      <c r="DX626" s="42"/>
      <c r="DY626" s="42"/>
      <c r="DZ626" s="42"/>
      <c r="EA626" s="42"/>
      <c r="EB626" s="42"/>
      <c r="EC626" s="42"/>
      <c r="ED626" s="42"/>
      <c r="EE626" s="42"/>
      <c r="EF626" s="42"/>
      <c r="EG626" s="42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/>
      <c r="CI627" s="42"/>
      <c r="CJ627" s="42"/>
      <c r="CK627" s="42"/>
      <c r="CL627" s="42"/>
      <c r="CM627" s="42"/>
      <c r="CN627" s="42"/>
      <c r="CO627" s="42"/>
      <c r="CP627" s="42"/>
      <c r="CQ627" s="42"/>
      <c r="CR627" s="42"/>
      <c r="CS627" s="42"/>
      <c r="CT627" s="42"/>
      <c r="CU627" s="42"/>
      <c r="CV627" s="42"/>
      <c r="CW627" s="42"/>
      <c r="CX627" s="42"/>
      <c r="CY627" s="42"/>
      <c r="CZ627" s="42"/>
      <c r="DA627" s="42"/>
      <c r="DB627" s="42"/>
      <c r="DC627" s="42"/>
      <c r="DD627" s="42"/>
      <c r="DE627" s="42"/>
      <c r="DF627" s="42"/>
      <c r="DG627" s="42"/>
      <c r="DH627" s="42"/>
      <c r="DI627" s="42"/>
      <c r="DJ627" s="42"/>
      <c r="DK627" s="42"/>
      <c r="DL627" s="42"/>
      <c r="DM627" s="42"/>
      <c r="DN627" s="42"/>
      <c r="DO627" s="42"/>
      <c r="DP627" s="42"/>
      <c r="DQ627" s="42"/>
      <c r="DR627" s="42"/>
      <c r="DS627" s="42"/>
      <c r="DT627" s="42"/>
      <c r="DU627" s="42"/>
      <c r="DV627" s="42"/>
      <c r="DW627" s="42"/>
      <c r="DX627" s="42"/>
      <c r="DY627" s="42"/>
      <c r="DZ627" s="42"/>
      <c r="EA627" s="42"/>
      <c r="EB627" s="42"/>
      <c r="EC627" s="42"/>
      <c r="ED627" s="42"/>
      <c r="EE627" s="42"/>
      <c r="EF627" s="42"/>
      <c r="EG627" s="42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/>
      <c r="CI628" s="42"/>
      <c r="CJ628" s="42"/>
      <c r="CK628" s="42"/>
      <c r="CL628" s="42"/>
      <c r="CM628" s="42"/>
      <c r="CN628" s="42"/>
      <c r="CO628" s="42"/>
      <c r="CP628" s="42"/>
      <c r="CQ628" s="42"/>
      <c r="CR628" s="42"/>
      <c r="CS628" s="42"/>
      <c r="CT628" s="42"/>
      <c r="CU628" s="42"/>
      <c r="CV628" s="42"/>
      <c r="CW628" s="42"/>
      <c r="CX628" s="42"/>
      <c r="CY628" s="42"/>
      <c r="CZ628" s="42"/>
      <c r="DA628" s="42"/>
      <c r="DB628" s="42"/>
      <c r="DC628" s="42"/>
      <c r="DD628" s="42"/>
      <c r="DE628" s="42"/>
      <c r="DF628" s="42"/>
      <c r="DG628" s="42"/>
      <c r="DH628" s="42"/>
      <c r="DI628" s="42"/>
      <c r="DJ628" s="42"/>
      <c r="DK628" s="42"/>
      <c r="DL628" s="42"/>
      <c r="DM628" s="42"/>
      <c r="DN628" s="42"/>
      <c r="DO628" s="42"/>
      <c r="DP628" s="42"/>
      <c r="DQ628" s="42"/>
      <c r="DR628" s="42"/>
      <c r="DS628" s="42"/>
      <c r="DT628" s="42"/>
      <c r="DU628" s="42"/>
      <c r="DV628" s="42"/>
      <c r="DW628" s="42"/>
      <c r="DX628" s="42"/>
      <c r="DY628" s="42"/>
      <c r="DZ628" s="42"/>
      <c r="EA628" s="42"/>
      <c r="EB628" s="42"/>
      <c r="EC628" s="42"/>
      <c r="ED628" s="42"/>
      <c r="EE628" s="42"/>
      <c r="EF628" s="42"/>
      <c r="EG628" s="42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/>
      <c r="CI629" s="42"/>
      <c r="CJ629" s="42"/>
      <c r="CK629" s="42"/>
      <c r="CL629" s="42"/>
      <c r="CM629" s="42"/>
      <c r="CN629" s="42"/>
      <c r="CO629" s="42"/>
      <c r="CP629" s="42"/>
      <c r="CQ629" s="42"/>
      <c r="CR629" s="42"/>
      <c r="CS629" s="42"/>
      <c r="CT629" s="42"/>
      <c r="CU629" s="42"/>
      <c r="CV629" s="42"/>
      <c r="CW629" s="42"/>
      <c r="CX629" s="42"/>
      <c r="CY629" s="42"/>
      <c r="CZ629" s="42"/>
      <c r="DA629" s="42"/>
      <c r="DB629" s="42"/>
      <c r="DC629" s="42"/>
      <c r="DD629" s="42"/>
      <c r="DE629" s="42"/>
      <c r="DF629" s="42"/>
      <c r="DG629" s="42"/>
      <c r="DH629" s="42"/>
      <c r="DI629" s="42"/>
      <c r="DJ629" s="42"/>
      <c r="DK629" s="42"/>
      <c r="DL629" s="42"/>
      <c r="DM629" s="42"/>
      <c r="DN629" s="42"/>
      <c r="DO629" s="42"/>
      <c r="DP629" s="42"/>
      <c r="DQ629" s="42"/>
      <c r="DR629" s="42"/>
      <c r="DS629" s="42"/>
      <c r="DT629" s="42"/>
      <c r="DU629" s="42"/>
      <c r="DV629" s="42"/>
      <c r="DW629" s="42"/>
      <c r="DX629" s="42"/>
      <c r="DY629" s="42"/>
      <c r="DZ629" s="42"/>
      <c r="EA629" s="42"/>
      <c r="EB629" s="42"/>
      <c r="EC629" s="42"/>
      <c r="ED629" s="42"/>
      <c r="EE629" s="42"/>
      <c r="EF629" s="42"/>
      <c r="EG629" s="42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/>
      <c r="CI630" s="42"/>
      <c r="CJ630" s="42"/>
      <c r="CK630" s="42"/>
      <c r="CL630" s="42"/>
      <c r="CM630" s="42"/>
      <c r="CN630" s="42"/>
      <c r="CO630" s="42"/>
      <c r="CP630" s="42"/>
      <c r="CQ630" s="42"/>
      <c r="CR630" s="42"/>
      <c r="CS630" s="42"/>
      <c r="CT630" s="42"/>
      <c r="CU630" s="42"/>
      <c r="CV630" s="42"/>
      <c r="CW630" s="42"/>
      <c r="CX630" s="42"/>
      <c r="CY630" s="42"/>
      <c r="CZ630" s="42"/>
      <c r="DA630" s="42"/>
      <c r="DB630" s="42"/>
      <c r="DC630" s="42"/>
      <c r="DD630" s="42"/>
      <c r="DE630" s="42"/>
      <c r="DF630" s="42"/>
      <c r="DG630" s="42"/>
      <c r="DH630" s="42"/>
      <c r="DI630" s="42"/>
      <c r="DJ630" s="42"/>
      <c r="DK630" s="42"/>
      <c r="DL630" s="42"/>
      <c r="DM630" s="42"/>
      <c r="DN630" s="42"/>
      <c r="DO630" s="42"/>
      <c r="DP630" s="42"/>
      <c r="DQ630" s="42"/>
      <c r="DR630" s="42"/>
      <c r="DS630" s="42"/>
      <c r="DT630" s="42"/>
      <c r="DU630" s="42"/>
      <c r="DV630" s="42"/>
      <c r="DW630" s="42"/>
      <c r="DX630" s="42"/>
      <c r="DY630" s="42"/>
      <c r="DZ630" s="42"/>
      <c r="EA630" s="42"/>
      <c r="EB630" s="42"/>
      <c r="EC630" s="42"/>
      <c r="ED630" s="42"/>
      <c r="EE630" s="42"/>
      <c r="EF630" s="42"/>
      <c r="EG630" s="42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/>
      <c r="CI631" s="42"/>
      <c r="CJ631" s="42"/>
      <c r="CK631" s="42"/>
      <c r="CL631" s="42"/>
      <c r="CM631" s="42"/>
      <c r="CN631" s="42"/>
      <c r="CO631" s="42"/>
      <c r="CP631" s="42"/>
      <c r="CQ631" s="42"/>
      <c r="CR631" s="42"/>
      <c r="CS631" s="42"/>
      <c r="CT631" s="42"/>
      <c r="CU631" s="42"/>
      <c r="CV631" s="42"/>
      <c r="CW631" s="42"/>
      <c r="CX631" s="42"/>
      <c r="CY631" s="42"/>
      <c r="CZ631" s="42"/>
      <c r="DA631" s="42"/>
      <c r="DB631" s="42"/>
      <c r="DC631" s="42"/>
      <c r="DD631" s="42"/>
      <c r="DE631" s="42"/>
      <c r="DF631" s="42"/>
      <c r="DG631" s="42"/>
      <c r="DH631" s="42"/>
      <c r="DI631" s="42"/>
      <c r="DJ631" s="42"/>
      <c r="DK631" s="42"/>
      <c r="DL631" s="42"/>
      <c r="DM631" s="42"/>
      <c r="DN631" s="42"/>
      <c r="DO631" s="42"/>
      <c r="DP631" s="42"/>
      <c r="DQ631" s="42"/>
      <c r="DR631" s="42"/>
      <c r="DS631" s="42"/>
      <c r="DT631" s="42"/>
      <c r="DU631" s="42"/>
      <c r="DV631" s="42"/>
      <c r="DW631" s="42"/>
      <c r="DX631" s="42"/>
      <c r="DY631" s="42"/>
      <c r="DZ631" s="42"/>
      <c r="EA631" s="42"/>
      <c r="EB631" s="42"/>
      <c r="EC631" s="42"/>
      <c r="ED631" s="42"/>
      <c r="EE631" s="42"/>
      <c r="EF631" s="42"/>
      <c r="EG631" s="42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/>
      <c r="CI632" s="42"/>
      <c r="CJ632" s="42"/>
      <c r="CK632" s="42"/>
      <c r="CL632" s="42"/>
      <c r="CM632" s="42"/>
      <c r="CN632" s="42"/>
      <c r="CO632" s="42"/>
      <c r="CP632" s="42"/>
      <c r="CQ632" s="42"/>
      <c r="CR632" s="42"/>
      <c r="CS632" s="42"/>
      <c r="CT632" s="42"/>
      <c r="CU632" s="42"/>
      <c r="CV632" s="42"/>
      <c r="CW632" s="42"/>
      <c r="CX632" s="42"/>
      <c r="CY632" s="42"/>
      <c r="CZ632" s="42"/>
      <c r="DA632" s="42"/>
      <c r="DB632" s="42"/>
      <c r="DC632" s="42"/>
      <c r="DD632" s="42"/>
      <c r="DE632" s="42"/>
      <c r="DF632" s="42"/>
      <c r="DG632" s="42"/>
      <c r="DH632" s="42"/>
      <c r="DI632" s="42"/>
      <c r="DJ632" s="42"/>
      <c r="DK632" s="42"/>
      <c r="DL632" s="42"/>
      <c r="DM632" s="42"/>
      <c r="DN632" s="42"/>
      <c r="DO632" s="42"/>
      <c r="DP632" s="42"/>
      <c r="DQ632" s="42"/>
      <c r="DR632" s="42"/>
      <c r="DS632" s="42"/>
      <c r="DT632" s="42"/>
      <c r="DU632" s="42"/>
      <c r="DV632" s="42"/>
      <c r="DW632" s="42"/>
      <c r="DX632" s="42"/>
      <c r="DY632" s="42"/>
      <c r="DZ632" s="42"/>
      <c r="EA632" s="42"/>
      <c r="EB632" s="42"/>
      <c r="EC632" s="42"/>
      <c r="ED632" s="42"/>
      <c r="EE632" s="42"/>
      <c r="EF632" s="42"/>
      <c r="EG632" s="42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/>
      <c r="CI633" s="42"/>
      <c r="CJ633" s="42"/>
      <c r="CK633" s="42"/>
      <c r="CL633" s="42"/>
      <c r="CM633" s="42"/>
      <c r="CN633" s="42"/>
      <c r="CO633" s="42"/>
      <c r="CP633" s="42"/>
      <c r="CQ633" s="42"/>
      <c r="CR633" s="42"/>
      <c r="CS633" s="42"/>
      <c r="CT633" s="42"/>
      <c r="CU633" s="42"/>
      <c r="CV633" s="42"/>
      <c r="CW633" s="42"/>
      <c r="CX633" s="42"/>
      <c r="CY633" s="42"/>
      <c r="CZ633" s="42"/>
      <c r="DA633" s="42"/>
      <c r="DB633" s="42"/>
      <c r="DC633" s="42"/>
      <c r="DD633" s="42"/>
      <c r="DE633" s="42"/>
      <c r="DF633" s="42"/>
      <c r="DG633" s="42"/>
      <c r="DH633" s="42"/>
      <c r="DI633" s="42"/>
      <c r="DJ633" s="42"/>
      <c r="DK633" s="42"/>
      <c r="DL633" s="42"/>
      <c r="DM633" s="42"/>
      <c r="DN633" s="42"/>
      <c r="DO633" s="42"/>
      <c r="DP633" s="42"/>
      <c r="DQ633" s="42"/>
      <c r="DR633" s="42"/>
      <c r="DS633" s="42"/>
      <c r="DT633" s="42"/>
      <c r="DU633" s="42"/>
      <c r="DV633" s="42"/>
      <c r="DW633" s="42"/>
      <c r="DX633" s="42"/>
      <c r="DY633" s="42"/>
      <c r="DZ633" s="42"/>
      <c r="EA633" s="42"/>
      <c r="EB633" s="42"/>
      <c r="EC633" s="42"/>
      <c r="ED633" s="42"/>
      <c r="EE633" s="42"/>
      <c r="EF633" s="42"/>
      <c r="EG633" s="42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/>
      <c r="CI634" s="42"/>
      <c r="CJ634" s="42"/>
      <c r="CK634" s="42"/>
      <c r="CL634" s="42"/>
      <c r="CM634" s="42"/>
      <c r="CN634" s="42"/>
      <c r="CO634" s="42"/>
      <c r="CP634" s="42"/>
      <c r="CQ634" s="42"/>
      <c r="CR634" s="42"/>
      <c r="CS634" s="42"/>
      <c r="CT634" s="42"/>
      <c r="CU634" s="42"/>
      <c r="CV634" s="42"/>
      <c r="CW634" s="42"/>
      <c r="CX634" s="42"/>
      <c r="CY634" s="42"/>
      <c r="CZ634" s="42"/>
      <c r="DA634" s="42"/>
      <c r="DB634" s="42"/>
      <c r="DC634" s="42"/>
      <c r="DD634" s="42"/>
      <c r="DE634" s="42"/>
      <c r="DF634" s="42"/>
      <c r="DG634" s="42"/>
      <c r="DH634" s="42"/>
      <c r="DI634" s="42"/>
      <c r="DJ634" s="42"/>
      <c r="DK634" s="42"/>
      <c r="DL634" s="42"/>
      <c r="DM634" s="42"/>
      <c r="DN634" s="42"/>
      <c r="DO634" s="42"/>
      <c r="DP634" s="42"/>
      <c r="DQ634" s="42"/>
      <c r="DR634" s="42"/>
      <c r="DS634" s="42"/>
      <c r="DT634" s="42"/>
      <c r="DU634" s="42"/>
      <c r="DV634" s="42"/>
      <c r="DW634" s="42"/>
      <c r="DX634" s="42"/>
      <c r="DY634" s="42"/>
      <c r="DZ634" s="42"/>
      <c r="EA634" s="42"/>
      <c r="EB634" s="42"/>
      <c r="EC634" s="42"/>
      <c r="ED634" s="42"/>
      <c r="EE634" s="42"/>
      <c r="EF634" s="42"/>
      <c r="EG634" s="42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/>
      <c r="CI635" s="42"/>
      <c r="CJ635" s="42"/>
      <c r="CK635" s="42"/>
      <c r="CL635" s="42"/>
      <c r="CM635" s="42"/>
      <c r="CN635" s="42"/>
      <c r="CO635" s="42"/>
      <c r="CP635" s="42"/>
      <c r="CQ635" s="42"/>
      <c r="CR635" s="42"/>
      <c r="CS635" s="42"/>
      <c r="CT635" s="42"/>
      <c r="CU635" s="42"/>
      <c r="CV635" s="42"/>
      <c r="CW635" s="42"/>
      <c r="CX635" s="42"/>
      <c r="CY635" s="42"/>
      <c r="CZ635" s="42"/>
      <c r="DA635" s="42"/>
      <c r="DB635" s="42"/>
      <c r="DC635" s="42"/>
      <c r="DD635" s="42"/>
      <c r="DE635" s="42"/>
      <c r="DF635" s="42"/>
      <c r="DG635" s="42"/>
      <c r="DH635" s="42"/>
      <c r="DI635" s="42"/>
      <c r="DJ635" s="42"/>
      <c r="DK635" s="42"/>
      <c r="DL635" s="42"/>
      <c r="DM635" s="42"/>
      <c r="DN635" s="42"/>
      <c r="DO635" s="42"/>
      <c r="DP635" s="42"/>
      <c r="DQ635" s="42"/>
      <c r="DR635" s="42"/>
      <c r="DS635" s="42"/>
      <c r="DT635" s="42"/>
      <c r="DU635" s="42"/>
      <c r="DV635" s="42"/>
      <c r="DW635" s="42"/>
      <c r="DX635" s="42"/>
      <c r="DY635" s="42"/>
      <c r="DZ635" s="42"/>
      <c r="EA635" s="42"/>
      <c r="EB635" s="42"/>
      <c r="EC635" s="42"/>
      <c r="ED635" s="42"/>
      <c r="EE635" s="42"/>
      <c r="EF635" s="42"/>
      <c r="EG635" s="42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/>
      <c r="CI636" s="42"/>
      <c r="CJ636" s="42"/>
      <c r="CK636" s="42"/>
      <c r="CL636" s="42"/>
      <c r="CM636" s="42"/>
      <c r="CN636" s="42"/>
      <c r="CO636" s="42"/>
      <c r="CP636" s="42"/>
      <c r="CQ636" s="42"/>
      <c r="CR636" s="42"/>
      <c r="CS636" s="42"/>
      <c r="CT636" s="42"/>
      <c r="CU636" s="42"/>
      <c r="CV636" s="42"/>
      <c r="CW636" s="42"/>
      <c r="CX636" s="42"/>
      <c r="CY636" s="42"/>
      <c r="CZ636" s="42"/>
      <c r="DA636" s="42"/>
      <c r="DB636" s="42"/>
      <c r="DC636" s="42"/>
      <c r="DD636" s="42"/>
      <c r="DE636" s="42"/>
      <c r="DF636" s="42"/>
      <c r="DG636" s="42"/>
      <c r="DH636" s="42"/>
      <c r="DI636" s="42"/>
      <c r="DJ636" s="42"/>
      <c r="DK636" s="42"/>
      <c r="DL636" s="42"/>
      <c r="DM636" s="42"/>
      <c r="DN636" s="42"/>
      <c r="DO636" s="42"/>
      <c r="DP636" s="42"/>
      <c r="DQ636" s="42"/>
      <c r="DR636" s="42"/>
      <c r="DS636" s="42"/>
      <c r="DT636" s="42"/>
      <c r="DU636" s="42"/>
      <c r="DV636" s="42"/>
      <c r="DW636" s="42"/>
      <c r="DX636" s="42"/>
      <c r="DY636" s="42"/>
      <c r="DZ636" s="42"/>
      <c r="EA636" s="42"/>
      <c r="EB636" s="42"/>
      <c r="EC636" s="42"/>
      <c r="ED636" s="42"/>
      <c r="EE636" s="42"/>
      <c r="EF636" s="42"/>
      <c r="EG636" s="42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/>
      <c r="CI637" s="42"/>
      <c r="CJ637" s="42"/>
      <c r="CK637" s="42"/>
      <c r="CL637" s="42"/>
      <c r="CM637" s="42"/>
      <c r="CN637" s="42"/>
      <c r="CO637" s="42"/>
      <c r="CP637" s="42"/>
      <c r="CQ637" s="42"/>
      <c r="CR637" s="42"/>
      <c r="CS637" s="42"/>
      <c r="CT637" s="42"/>
      <c r="CU637" s="42"/>
      <c r="CV637" s="42"/>
      <c r="CW637" s="42"/>
      <c r="CX637" s="42"/>
      <c r="CY637" s="42"/>
      <c r="CZ637" s="42"/>
      <c r="DA637" s="42"/>
      <c r="DB637" s="42"/>
      <c r="DC637" s="42"/>
      <c r="DD637" s="42"/>
      <c r="DE637" s="42"/>
      <c r="DF637" s="42"/>
      <c r="DG637" s="42"/>
      <c r="DH637" s="42"/>
      <c r="DI637" s="42"/>
      <c r="DJ637" s="42"/>
      <c r="DK637" s="42"/>
      <c r="DL637" s="42"/>
      <c r="DM637" s="42"/>
      <c r="DN637" s="42"/>
      <c r="DO637" s="42"/>
      <c r="DP637" s="42"/>
      <c r="DQ637" s="42"/>
      <c r="DR637" s="42"/>
      <c r="DS637" s="42"/>
      <c r="DT637" s="42"/>
      <c r="DU637" s="42"/>
      <c r="DV637" s="42"/>
      <c r="DW637" s="42"/>
      <c r="DX637" s="42"/>
      <c r="DY637" s="42"/>
      <c r="DZ637" s="42"/>
      <c r="EA637" s="42"/>
      <c r="EB637" s="42"/>
      <c r="EC637" s="42"/>
      <c r="ED637" s="42"/>
      <c r="EE637" s="42"/>
      <c r="EF637" s="42"/>
      <c r="EG637" s="42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/>
      <c r="CI638" s="42"/>
      <c r="CJ638" s="42"/>
      <c r="CK638" s="42"/>
      <c r="CL638" s="42"/>
      <c r="CM638" s="42"/>
      <c r="CN638" s="42"/>
      <c r="CO638" s="42"/>
      <c r="CP638" s="42"/>
      <c r="CQ638" s="42"/>
      <c r="CR638" s="42"/>
      <c r="CS638" s="42"/>
      <c r="CT638" s="42"/>
      <c r="CU638" s="42"/>
      <c r="CV638" s="42"/>
      <c r="CW638" s="42"/>
      <c r="CX638" s="42"/>
      <c r="CY638" s="42"/>
      <c r="CZ638" s="42"/>
      <c r="DA638" s="42"/>
      <c r="DB638" s="42"/>
      <c r="DC638" s="42"/>
      <c r="DD638" s="42"/>
      <c r="DE638" s="42"/>
      <c r="DF638" s="42"/>
      <c r="DG638" s="42"/>
      <c r="DH638" s="42"/>
      <c r="DI638" s="42"/>
      <c r="DJ638" s="42"/>
      <c r="DK638" s="42"/>
      <c r="DL638" s="42"/>
      <c r="DM638" s="42"/>
      <c r="DN638" s="42"/>
      <c r="DO638" s="42"/>
      <c r="DP638" s="42"/>
      <c r="DQ638" s="42"/>
      <c r="DR638" s="42"/>
      <c r="DS638" s="42"/>
      <c r="DT638" s="42"/>
      <c r="DU638" s="42"/>
      <c r="DV638" s="42"/>
      <c r="DW638" s="42"/>
      <c r="DX638" s="42"/>
      <c r="DY638" s="42"/>
      <c r="DZ638" s="42"/>
      <c r="EA638" s="42"/>
      <c r="EB638" s="42"/>
      <c r="EC638" s="42"/>
      <c r="ED638" s="42"/>
      <c r="EE638" s="42"/>
      <c r="EF638" s="42"/>
      <c r="EG638" s="42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/>
      <c r="CI639" s="42"/>
      <c r="CJ639" s="42"/>
      <c r="CK639" s="42"/>
      <c r="CL639" s="42"/>
      <c r="CM639" s="42"/>
      <c r="CN639" s="42"/>
      <c r="CO639" s="42"/>
      <c r="CP639" s="42"/>
      <c r="CQ639" s="42"/>
      <c r="CR639" s="42"/>
      <c r="CS639" s="42"/>
      <c r="CT639" s="42"/>
      <c r="CU639" s="42"/>
      <c r="CV639" s="42"/>
      <c r="CW639" s="42"/>
      <c r="CX639" s="42"/>
      <c r="CY639" s="42"/>
      <c r="CZ639" s="42"/>
      <c r="DA639" s="42"/>
      <c r="DB639" s="42"/>
      <c r="DC639" s="42"/>
      <c r="DD639" s="42"/>
      <c r="DE639" s="42"/>
      <c r="DF639" s="42"/>
      <c r="DG639" s="42"/>
      <c r="DH639" s="42"/>
      <c r="DI639" s="42"/>
      <c r="DJ639" s="42"/>
      <c r="DK639" s="42"/>
      <c r="DL639" s="42"/>
      <c r="DM639" s="42"/>
      <c r="DN639" s="42"/>
      <c r="DO639" s="42"/>
      <c r="DP639" s="42"/>
      <c r="DQ639" s="42"/>
      <c r="DR639" s="42"/>
      <c r="DS639" s="42"/>
      <c r="DT639" s="42"/>
      <c r="DU639" s="42"/>
      <c r="DV639" s="42"/>
      <c r="DW639" s="42"/>
      <c r="DX639" s="42"/>
      <c r="DY639" s="42"/>
      <c r="DZ639" s="42"/>
      <c r="EA639" s="42"/>
      <c r="EB639" s="42"/>
      <c r="EC639" s="42"/>
      <c r="ED639" s="42"/>
      <c r="EE639" s="42"/>
      <c r="EF639" s="42"/>
      <c r="EG639" s="42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/>
      <c r="CI640" s="42"/>
      <c r="CJ640" s="42"/>
      <c r="CK640" s="42"/>
      <c r="CL640" s="42"/>
      <c r="CM640" s="42"/>
      <c r="CN640" s="42"/>
      <c r="CO640" s="42"/>
      <c r="CP640" s="42"/>
      <c r="CQ640" s="42"/>
      <c r="CR640" s="42"/>
      <c r="CS640" s="42"/>
      <c r="CT640" s="42"/>
      <c r="CU640" s="42"/>
      <c r="CV640" s="42"/>
      <c r="CW640" s="42"/>
      <c r="CX640" s="42"/>
      <c r="CY640" s="42"/>
      <c r="CZ640" s="42"/>
      <c r="DA640" s="42"/>
      <c r="DB640" s="42"/>
      <c r="DC640" s="42"/>
      <c r="DD640" s="42"/>
      <c r="DE640" s="42"/>
      <c r="DF640" s="42"/>
      <c r="DG640" s="42"/>
      <c r="DH640" s="42"/>
      <c r="DI640" s="42"/>
      <c r="DJ640" s="42"/>
      <c r="DK640" s="42"/>
      <c r="DL640" s="42"/>
      <c r="DM640" s="42"/>
      <c r="DN640" s="42"/>
      <c r="DO640" s="42"/>
      <c r="DP640" s="42"/>
      <c r="DQ640" s="42"/>
      <c r="DR640" s="42"/>
      <c r="DS640" s="42"/>
      <c r="DT640" s="42"/>
      <c r="DU640" s="42"/>
      <c r="DV640" s="42"/>
      <c r="DW640" s="42"/>
      <c r="DX640" s="42"/>
      <c r="DY640" s="42"/>
      <c r="DZ640" s="42"/>
      <c r="EA640" s="42"/>
      <c r="EB640" s="42"/>
      <c r="EC640" s="42"/>
      <c r="ED640" s="42"/>
      <c r="EE640" s="42"/>
      <c r="EF640" s="42"/>
      <c r="EG640" s="42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/>
      <c r="CI641" s="42"/>
      <c r="CJ641" s="42"/>
      <c r="CK641" s="42"/>
      <c r="CL641" s="42"/>
      <c r="CM641" s="42"/>
      <c r="CN641" s="42"/>
      <c r="CO641" s="42"/>
      <c r="CP641" s="42"/>
      <c r="CQ641" s="42"/>
      <c r="CR641" s="42"/>
      <c r="CS641" s="42"/>
      <c r="CT641" s="42"/>
      <c r="CU641" s="42"/>
      <c r="CV641" s="42"/>
      <c r="CW641" s="42"/>
      <c r="CX641" s="42"/>
      <c r="CY641" s="42"/>
      <c r="CZ641" s="42"/>
      <c r="DA641" s="42"/>
      <c r="DB641" s="42"/>
      <c r="DC641" s="42"/>
      <c r="DD641" s="42"/>
      <c r="DE641" s="42"/>
      <c r="DF641" s="42"/>
      <c r="DG641" s="42"/>
      <c r="DH641" s="42"/>
      <c r="DI641" s="42"/>
      <c r="DJ641" s="42"/>
      <c r="DK641" s="42"/>
      <c r="DL641" s="42"/>
      <c r="DM641" s="42"/>
      <c r="DN641" s="42"/>
      <c r="DO641" s="42"/>
      <c r="DP641" s="42"/>
      <c r="DQ641" s="42"/>
      <c r="DR641" s="42"/>
      <c r="DS641" s="42"/>
      <c r="DT641" s="42"/>
      <c r="DU641" s="42"/>
      <c r="DV641" s="42"/>
      <c r="DW641" s="42"/>
      <c r="DX641" s="42"/>
      <c r="DY641" s="42"/>
      <c r="DZ641" s="42"/>
      <c r="EA641" s="42"/>
      <c r="EB641" s="42"/>
      <c r="EC641" s="42"/>
      <c r="ED641" s="42"/>
      <c r="EE641" s="42"/>
      <c r="EF641" s="42"/>
      <c r="EG641" s="42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/>
      <c r="CI642" s="42"/>
      <c r="CJ642" s="42"/>
      <c r="CK642" s="42"/>
      <c r="CL642" s="42"/>
      <c r="CM642" s="42"/>
      <c r="CN642" s="42"/>
      <c r="CO642" s="42"/>
      <c r="CP642" s="42"/>
      <c r="CQ642" s="42"/>
      <c r="CR642" s="42"/>
      <c r="CS642" s="42"/>
      <c r="CT642" s="42"/>
      <c r="CU642" s="42"/>
      <c r="CV642" s="42"/>
      <c r="CW642" s="42"/>
      <c r="CX642" s="42"/>
      <c r="CY642" s="42"/>
      <c r="CZ642" s="42"/>
      <c r="DA642" s="42"/>
      <c r="DB642" s="42"/>
      <c r="DC642" s="42"/>
      <c r="DD642" s="42"/>
      <c r="DE642" s="42"/>
      <c r="DF642" s="42"/>
      <c r="DG642" s="42"/>
      <c r="DH642" s="42"/>
      <c r="DI642" s="42"/>
      <c r="DJ642" s="42"/>
      <c r="DK642" s="42"/>
      <c r="DL642" s="42"/>
      <c r="DM642" s="42"/>
      <c r="DN642" s="42"/>
      <c r="DO642" s="42"/>
      <c r="DP642" s="42"/>
      <c r="DQ642" s="42"/>
      <c r="DR642" s="42"/>
      <c r="DS642" s="42"/>
      <c r="DT642" s="42"/>
      <c r="DU642" s="42"/>
      <c r="DV642" s="42"/>
      <c r="DW642" s="42"/>
      <c r="DX642" s="42"/>
      <c r="DY642" s="42"/>
      <c r="DZ642" s="42"/>
      <c r="EA642" s="42"/>
      <c r="EB642" s="42"/>
      <c r="EC642" s="42"/>
      <c r="ED642" s="42"/>
      <c r="EE642" s="42"/>
      <c r="EF642" s="42"/>
      <c r="EG642" s="42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/>
      <c r="CI643" s="42"/>
      <c r="CJ643" s="42"/>
      <c r="CK643" s="42"/>
      <c r="CL643" s="42"/>
      <c r="CM643" s="42"/>
      <c r="CN643" s="42"/>
      <c r="CO643" s="42"/>
      <c r="CP643" s="42"/>
      <c r="CQ643" s="42"/>
      <c r="CR643" s="42"/>
      <c r="CS643" s="42"/>
      <c r="CT643" s="42"/>
      <c r="CU643" s="42"/>
      <c r="CV643" s="42"/>
      <c r="CW643" s="42"/>
      <c r="CX643" s="42"/>
      <c r="CY643" s="42"/>
      <c r="CZ643" s="42"/>
      <c r="DA643" s="42"/>
      <c r="DB643" s="42"/>
      <c r="DC643" s="42"/>
      <c r="DD643" s="42"/>
      <c r="DE643" s="42"/>
      <c r="DF643" s="42"/>
      <c r="DG643" s="42"/>
      <c r="DH643" s="42"/>
      <c r="DI643" s="42"/>
      <c r="DJ643" s="42"/>
      <c r="DK643" s="42"/>
      <c r="DL643" s="42"/>
      <c r="DM643" s="42"/>
      <c r="DN643" s="42"/>
      <c r="DO643" s="42"/>
      <c r="DP643" s="42"/>
      <c r="DQ643" s="42"/>
      <c r="DR643" s="42"/>
      <c r="DS643" s="42"/>
      <c r="DT643" s="42"/>
      <c r="DU643" s="42"/>
      <c r="DV643" s="42"/>
      <c r="DW643" s="42"/>
      <c r="DX643" s="42"/>
      <c r="DY643" s="42"/>
      <c r="DZ643" s="42"/>
      <c r="EA643" s="42"/>
      <c r="EB643" s="42"/>
      <c r="EC643" s="42"/>
      <c r="ED643" s="42"/>
      <c r="EE643" s="42"/>
      <c r="EF643" s="42"/>
      <c r="EG643" s="42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/>
      <c r="CI644" s="42"/>
      <c r="CJ644" s="42"/>
      <c r="CK644" s="42"/>
      <c r="CL644" s="42"/>
      <c r="CM644" s="42"/>
      <c r="CN644" s="42"/>
      <c r="CO644" s="42"/>
      <c r="CP644" s="42"/>
      <c r="CQ644" s="42"/>
      <c r="CR644" s="42"/>
      <c r="CS644" s="42"/>
      <c r="CT644" s="42"/>
      <c r="CU644" s="42"/>
      <c r="CV644" s="42"/>
      <c r="CW644" s="42"/>
      <c r="CX644" s="42"/>
      <c r="CY644" s="42"/>
      <c r="CZ644" s="42"/>
      <c r="DA644" s="42"/>
      <c r="DB644" s="42"/>
      <c r="DC644" s="42"/>
      <c r="DD644" s="42"/>
      <c r="DE644" s="42"/>
      <c r="DF644" s="42"/>
      <c r="DG644" s="42"/>
      <c r="DH644" s="42"/>
      <c r="DI644" s="42"/>
      <c r="DJ644" s="42"/>
      <c r="DK644" s="42"/>
      <c r="DL644" s="42"/>
      <c r="DM644" s="42"/>
      <c r="DN644" s="42"/>
      <c r="DO644" s="42"/>
      <c r="DP644" s="42"/>
      <c r="DQ644" s="42"/>
      <c r="DR644" s="42"/>
      <c r="DS644" s="42"/>
      <c r="DT644" s="42"/>
      <c r="DU644" s="42"/>
      <c r="DV644" s="42"/>
      <c r="DW644" s="42"/>
      <c r="DX644" s="42"/>
      <c r="DY644" s="42"/>
      <c r="DZ644" s="42"/>
      <c r="EA644" s="42"/>
      <c r="EB644" s="42"/>
      <c r="EC644" s="42"/>
      <c r="ED644" s="42"/>
      <c r="EE644" s="42"/>
      <c r="EF644" s="42"/>
      <c r="EG644" s="42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/>
      <c r="CI645" s="42"/>
      <c r="CJ645" s="42"/>
      <c r="CK645" s="42"/>
      <c r="CL645" s="42"/>
      <c r="CM645" s="42"/>
      <c r="CN645" s="42"/>
      <c r="CO645" s="42"/>
      <c r="CP645" s="42"/>
      <c r="CQ645" s="42"/>
      <c r="CR645" s="42"/>
      <c r="CS645" s="42"/>
      <c r="CT645" s="42"/>
      <c r="CU645" s="42"/>
      <c r="CV645" s="42"/>
      <c r="CW645" s="42"/>
      <c r="CX645" s="42"/>
      <c r="CY645" s="42"/>
      <c r="CZ645" s="42"/>
      <c r="DA645" s="42"/>
      <c r="DB645" s="42"/>
      <c r="DC645" s="42"/>
      <c r="DD645" s="42"/>
      <c r="DE645" s="42"/>
      <c r="DF645" s="42"/>
      <c r="DG645" s="42"/>
      <c r="DH645" s="42"/>
      <c r="DI645" s="42"/>
      <c r="DJ645" s="42"/>
      <c r="DK645" s="42"/>
      <c r="DL645" s="42"/>
      <c r="DM645" s="42"/>
      <c r="DN645" s="42"/>
      <c r="DO645" s="42"/>
      <c r="DP645" s="42"/>
      <c r="DQ645" s="42"/>
      <c r="DR645" s="42"/>
      <c r="DS645" s="42"/>
      <c r="DT645" s="42"/>
      <c r="DU645" s="42"/>
      <c r="DV645" s="42"/>
      <c r="DW645" s="42"/>
      <c r="DX645" s="42"/>
      <c r="DY645" s="42"/>
      <c r="DZ645" s="42"/>
      <c r="EA645" s="42"/>
      <c r="EB645" s="42"/>
      <c r="EC645" s="42"/>
      <c r="ED645" s="42"/>
      <c r="EE645" s="42"/>
      <c r="EF645" s="42"/>
      <c r="EG645" s="42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/>
      <c r="CI646" s="42"/>
      <c r="CJ646" s="42"/>
      <c r="CK646" s="42"/>
      <c r="CL646" s="42"/>
      <c r="CM646" s="42"/>
      <c r="CN646" s="42"/>
      <c r="CO646" s="42"/>
      <c r="CP646" s="42"/>
      <c r="CQ646" s="42"/>
      <c r="CR646" s="42"/>
      <c r="CS646" s="42"/>
      <c r="CT646" s="42"/>
      <c r="CU646" s="42"/>
      <c r="CV646" s="42"/>
      <c r="CW646" s="42"/>
      <c r="CX646" s="42"/>
      <c r="CY646" s="42"/>
      <c r="CZ646" s="42"/>
      <c r="DA646" s="42"/>
      <c r="DB646" s="42"/>
      <c r="DC646" s="42"/>
      <c r="DD646" s="42"/>
      <c r="DE646" s="42"/>
      <c r="DF646" s="42"/>
      <c r="DG646" s="42"/>
      <c r="DH646" s="42"/>
      <c r="DI646" s="42"/>
      <c r="DJ646" s="42"/>
      <c r="DK646" s="42"/>
      <c r="DL646" s="42"/>
      <c r="DM646" s="42"/>
      <c r="DN646" s="42"/>
      <c r="DO646" s="42"/>
      <c r="DP646" s="42"/>
      <c r="DQ646" s="42"/>
      <c r="DR646" s="42"/>
      <c r="DS646" s="42"/>
      <c r="DT646" s="42"/>
      <c r="DU646" s="42"/>
      <c r="DV646" s="42"/>
      <c r="DW646" s="42"/>
      <c r="DX646" s="42"/>
      <c r="DY646" s="42"/>
      <c r="DZ646" s="42"/>
      <c r="EA646" s="42"/>
      <c r="EB646" s="42"/>
      <c r="EC646" s="42"/>
      <c r="ED646" s="42"/>
      <c r="EE646" s="42"/>
      <c r="EF646" s="42"/>
      <c r="EG646" s="42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/>
      <c r="CI647" s="42"/>
      <c r="CJ647" s="42"/>
      <c r="CK647" s="42"/>
      <c r="CL647" s="42"/>
      <c r="CM647" s="42"/>
      <c r="CN647" s="42"/>
      <c r="CO647" s="42"/>
      <c r="CP647" s="42"/>
      <c r="CQ647" s="42"/>
      <c r="CR647" s="42"/>
      <c r="CS647" s="42"/>
      <c r="CT647" s="42"/>
      <c r="CU647" s="42"/>
      <c r="CV647" s="42"/>
      <c r="CW647" s="42"/>
      <c r="CX647" s="42"/>
      <c r="CY647" s="42"/>
      <c r="CZ647" s="42"/>
      <c r="DA647" s="42"/>
      <c r="DB647" s="42"/>
      <c r="DC647" s="42"/>
      <c r="DD647" s="42"/>
      <c r="DE647" s="42"/>
      <c r="DF647" s="42"/>
      <c r="DG647" s="42"/>
      <c r="DH647" s="42"/>
      <c r="DI647" s="42"/>
      <c r="DJ647" s="42"/>
      <c r="DK647" s="42"/>
      <c r="DL647" s="42"/>
      <c r="DM647" s="42"/>
      <c r="DN647" s="42"/>
      <c r="DO647" s="42"/>
      <c r="DP647" s="42"/>
      <c r="DQ647" s="42"/>
      <c r="DR647" s="42"/>
      <c r="DS647" s="42"/>
      <c r="DT647" s="42"/>
      <c r="DU647" s="42"/>
      <c r="DV647" s="42"/>
      <c r="DW647" s="42"/>
      <c r="DX647" s="42"/>
      <c r="DY647" s="42"/>
      <c r="DZ647" s="42"/>
      <c r="EA647" s="42"/>
      <c r="EB647" s="42"/>
      <c r="EC647" s="42"/>
      <c r="ED647" s="42"/>
      <c r="EE647" s="42"/>
      <c r="EF647" s="42"/>
      <c r="EG647" s="42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/>
      <c r="CI648" s="42"/>
      <c r="CJ648" s="42"/>
      <c r="CK648" s="42"/>
      <c r="CL648" s="42"/>
      <c r="CM648" s="42"/>
      <c r="CN648" s="42"/>
      <c r="CO648" s="42"/>
      <c r="CP648" s="42"/>
      <c r="CQ648" s="42"/>
      <c r="CR648" s="42"/>
      <c r="CS648" s="42"/>
      <c r="CT648" s="42"/>
      <c r="CU648" s="42"/>
      <c r="CV648" s="42"/>
      <c r="CW648" s="42"/>
      <c r="CX648" s="42"/>
      <c r="CY648" s="42"/>
      <c r="CZ648" s="42"/>
      <c r="DA648" s="42"/>
      <c r="DB648" s="42"/>
      <c r="DC648" s="42"/>
      <c r="DD648" s="42"/>
      <c r="DE648" s="42"/>
      <c r="DF648" s="42"/>
      <c r="DG648" s="42"/>
      <c r="DH648" s="42"/>
      <c r="DI648" s="42"/>
      <c r="DJ648" s="42"/>
      <c r="DK648" s="42"/>
      <c r="DL648" s="42"/>
      <c r="DM648" s="42"/>
      <c r="DN648" s="42"/>
      <c r="DO648" s="42"/>
      <c r="DP648" s="42"/>
      <c r="DQ648" s="42"/>
      <c r="DR648" s="42"/>
      <c r="DS648" s="42"/>
      <c r="DT648" s="42"/>
      <c r="DU648" s="42"/>
      <c r="DV648" s="42"/>
      <c r="DW648" s="42"/>
      <c r="DX648" s="42"/>
      <c r="DY648" s="42"/>
      <c r="DZ648" s="42"/>
      <c r="EA648" s="42"/>
      <c r="EB648" s="42"/>
      <c r="EC648" s="42"/>
      <c r="ED648" s="42"/>
      <c r="EE648" s="42"/>
      <c r="EF648" s="42"/>
      <c r="EG648" s="42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/>
      <c r="CI649" s="42"/>
      <c r="CJ649" s="42"/>
      <c r="CK649" s="42"/>
      <c r="CL649" s="42"/>
      <c r="CM649" s="42"/>
      <c r="CN649" s="42"/>
      <c r="CO649" s="42"/>
      <c r="CP649" s="42"/>
      <c r="CQ649" s="42"/>
      <c r="CR649" s="42"/>
      <c r="CS649" s="42"/>
      <c r="CT649" s="42"/>
      <c r="CU649" s="42"/>
      <c r="CV649" s="42"/>
      <c r="CW649" s="42"/>
      <c r="CX649" s="42"/>
      <c r="CY649" s="42"/>
      <c r="CZ649" s="42"/>
      <c r="DA649" s="42"/>
      <c r="DB649" s="42"/>
      <c r="DC649" s="42"/>
      <c r="DD649" s="42"/>
      <c r="DE649" s="42"/>
      <c r="DF649" s="42"/>
      <c r="DG649" s="42"/>
      <c r="DH649" s="42"/>
      <c r="DI649" s="42"/>
      <c r="DJ649" s="42"/>
      <c r="DK649" s="42"/>
      <c r="DL649" s="42"/>
      <c r="DM649" s="42"/>
      <c r="DN649" s="42"/>
      <c r="DO649" s="42"/>
      <c r="DP649" s="42"/>
      <c r="DQ649" s="42"/>
      <c r="DR649" s="42"/>
      <c r="DS649" s="42"/>
      <c r="DT649" s="42"/>
      <c r="DU649" s="42"/>
      <c r="DV649" s="42"/>
      <c r="DW649" s="42"/>
      <c r="DX649" s="42"/>
      <c r="DY649" s="42"/>
      <c r="DZ649" s="42"/>
      <c r="EA649" s="42"/>
      <c r="EB649" s="42"/>
      <c r="EC649" s="42"/>
      <c r="ED649" s="42"/>
      <c r="EE649" s="42"/>
      <c r="EF649" s="42"/>
      <c r="EG649" s="42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/>
      <c r="CI650" s="42"/>
      <c r="CJ650" s="42"/>
      <c r="CK650" s="42"/>
      <c r="CL650" s="42"/>
      <c r="CM650" s="42"/>
      <c r="CN650" s="42"/>
      <c r="CO650" s="42"/>
      <c r="CP650" s="42"/>
      <c r="CQ650" s="42"/>
      <c r="CR650" s="42"/>
      <c r="CS650" s="42"/>
      <c r="CT650" s="42"/>
      <c r="CU650" s="42"/>
      <c r="CV650" s="42"/>
      <c r="CW650" s="42"/>
      <c r="CX650" s="42"/>
      <c r="CY650" s="42"/>
      <c r="CZ650" s="42"/>
      <c r="DA650" s="42"/>
      <c r="DB650" s="42"/>
      <c r="DC650" s="42"/>
      <c r="DD650" s="42"/>
      <c r="DE650" s="42"/>
      <c r="DF650" s="42"/>
      <c r="DG650" s="42"/>
      <c r="DH650" s="42"/>
      <c r="DI650" s="42"/>
      <c r="DJ650" s="42"/>
      <c r="DK650" s="42"/>
      <c r="DL650" s="42"/>
      <c r="DM650" s="42"/>
      <c r="DN650" s="42"/>
      <c r="DO650" s="42"/>
      <c r="DP650" s="42"/>
      <c r="DQ650" s="42"/>
      <c r="DR650" s="42"/>
      <c r="DS650" s="42"/>
      <c r="DT650" s="42"/>
      <c r="DU650" s="42"/>
      <c r="DV650" s="42"/>
      <c r="DW650" s="42"/>
      <c r="DX650" s="42"/>
      <c r="DY650" s="42"/>
      <c r="DZ650" s="42"/>
      <c r="EA650" s="42"/>
      <c r="EB650" s="42"/>
      <c r="EC650" s="42"/>
      <c r="ED650" s="42"/>
      <c r="EE650" s="42"/>
      <c r="EF650" s="42"/>
      <c r="EG650" s="42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/>
      <c r="CI651" s="42"/>
      <c r="CJ651" s="42"/>
      <c r="CK651" s="42"/>
      <c r="CL651" s="42"/>
      <c r="CM651" s="42"/>
      <c r="CN651" s="42"/>
      <c r="CO651" s="42"/>
      <c r="CP651" s="42"/>
      <c r="CQ651" s="42"/>
      <c r="CR651" s="42"/>
      <c r="CS651" s="42"/>
      <c r="CT651" s="42"/>
      <c r="CU651" s="42"/>
      <c r="CV651" s="42"/>
      <c r="CW651" s="42"/>
      <c r="CX651" s="42"/>
      <c r="CY651" s="42"/>
      <c r="CZ651" s="42"/>
      <c r="DA651" s="42"/>
      <c r="DB651" s="42"/>
      <c r="DC651" s="42"/>
      <c r="DD651" s="42"/>
      <c r="DE651" s="42"/>
      <c r="DF651" s="42"/>
      <c r="DG651" s="42"/>
      <c r="DH651" s="42"/>
      <c r="DI651" s="42"/>
      <c r="DJ651" s="42"/>
      <c r="DK651" s="42"/>
      <c r="DL651" s="42"/>
      <c r="DM651" s="42"/>
      <c r="DN651" s="42"/>
      <c r="DO651" s="42"/>
      <c r="DP651" s="42"/>
      <c r="DQ651" s="42"/>
      <c r="DR651" s="42"/>
      <c r="DS651" s="42"/>
      <c r="DT651" s="42"/>
      <c r="DU651" s="42"/>
      <c r="DV651" s="42"/>
      <c r="DW651" s="42"/>
      <c r="DX651" s="42"/>
      <c r="DY651" s="42"/>
      <c r="DZ651" s="42"/>
      <c r="EA651" s="42"/>
      <c r="EB651" s="42"/>
      <c r="EC651" s="42"/>
      <c r="ED651" s="42"/>
      <c r="EE651" s="42"/>
      <c r="EF651" s="42"/>
      <c r="EG651" s="42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/>
      <c r="CI652" s="42"/>
      <c r="CJ652" s="42"/>
      <c r="CK652" s="42"/>
      <c r="CL652" s="42"/>
      <c r="CM652" s="42"/>
      <c r="CN652" s="42"/>
      <c r="CO652" s="42"/>
      <c r="CP652" s="42"/>
      <c r="CQ652" s="42"/>
      <c r="CR652" s="42"/>
      <c r="CS652" s="42"/>
      <c r="CT652" s="42"/>
      <c r="CU652" s="42"/>
      <c r="CV652" s="42"/>
      <c r="CW652" s="42"/>
      <c r="CX652" s="42"/>
      <c r="CY652" s="42"/>
      <c r="CZ652" s="42"/>
      <c r="DA652" s="42"/>
      <c r="DB652" s="42"/>
      <c r="DC652" s="42"/>
      <c r="DD652" s="42"/>
      <c r="DE652" s="42"/>
      <c r="DF652" s="42"/>
      <c r="DG652" s="42"/>
      <c r="DH652" s="42"/>
      <c r="DI652" s="42"/>
      <c r="DJ652" s="42"/>
      <c r="DK652" s="42"/>
      <c r="DL652" s="42"/>
      <c r="DM652" s="42"/>
      <c r="DN652" s="42"/>
      <c r="DO652" s="42"/>
      <c r="DP652" s="42"/>
      <c r="DQ652" s="42"/>
      <c r="DR652" s="42"/>
      <c r="DS652" s="42"/>
      <c r="DT652" s="42"/>
      <c r="DU652" s="42"/>
      <c r="DV652" s="42"/>
      <c r="DW652" s="42"/>
      <c r="DX652" s="42"/>
      <c r="DY652" s="42"/>
      <c r="DZ652" s="42"/>
      <c r="EA652" s="42"/>
      <c r="EB652" s="42"/>
      <c r="EC652" s="42"/>
      <c r="ED652" s="42"/>
      <c r="EE652" s="42"/>
      <c r="EF652" s="42"/>
      <c r="EG652" s="42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/>
      <c r="CI653" s="42"/>
      <c r="CJ653" s="42"/>
      <c r="CK653" s="42"/>
      <c r="CL653" s="42"/>
      <c r="CM653" s="42"/>
      <c r="CN653" s="42"/>
      <c r="CO653" s="42"/>
      <c r="CP653" s="42"/>
      <c r="CQ653" s="42"/>
      <c r="CR653" s="42"/>
      <c r="CS653" s="42"/>
      <c r="CT653" s="42"/>
      <c r="CU653" s="42"/>
      <c r="CV653" s="42"/>
      <c r="CW653" s="42"/>
      <c r="CX653" s="42"/>
      <c r="CY653" s="42"/>
      <c r="CZ653" s="42"/>
      <c r="DA653" s="42"/>
      <c r="DB653" s="42"/>
      <c r="DC653" s="42"/>
      <c r="DD653" s="42"/>
      <c r="DE653" s="42"/>
      <c r="DF653" s="42"/>
      <c r="DG653" s="42"/>
      <c r="DH653" s="42"/>
      <c r="DI653" s="42"/>
      <c r="DJ653" s="42"/>
      <c r="DK653" s="42"/>
      <c r="DL653" s="42"/>
      <c r="DM653" s="42"/>
      <c r="DN653" s="42"/>
      <c r="DO653" s="42"/>
      <c r="DP653" s="42"/>
      <c r="DQ653" s="42"/>
      <c r="DR653" s="42"/>
      <c r="DS653" s="42"/>
      <c r="DT653" s="42"/>
      <c r="DU653" s="42"/>
      <c r="DV653" s="42"/>
      <c r="DW653" s="42"/>
      <c r="DX653" s="42"/>
      <c r="DY653" s="42"/>
      <c r="DZ653" s="42"/>
      <c r="EA653" s="42"/>
      <c r="EB653" s="42"/>
      <c r="EC653" s="42"/>
      <c r="ED653" s="42"/>
      <c r="EE653" s="42"/>
      <c r="EF653" s="42"/>
      <c r="EG653" s="42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/>
      <c r="CI654" s="42"/>
      <c r="CJ654" s="42"/>
      <c r="CK654" s="42"/>
      <c r="CL654" s="42"/>
      <c r="CM654" s="42"/>
      <c r="CN654" s="42"/>
      <c r="CO654" s="42"/>
      <c r="CP654" s="42"/>
      <c r="CQ654" s="42"/>
      <c r="CR654" s="42"/>
      <c r="CS654" s="42"/>
      <c r="CT654" s="42"/>
      <c r="CU654" s="42"/>
      <c r="CV654" s="42"/>
      <c r="CW654" s="42"/>
      <c r="CX654" s="42"/>
      <c r="CY654" s="42"/>
      <c r="CZ654" s="42"/>
      <c r="DA654" s="42"/>
      <c r="DB654" s="42"/>
      <c r="DC654" s="42"/>
      <c r="DD654" s="42"/>
      <c r="DE654" s="42"/>
      <c r="DF654" s="42"/>
      <c r="DG654" s="42"/>
      <c r="DH654" s="42"/>
      <c r="DI654" s="42"/>
      <c r="DJ654" s="42"/>
      <c r="DK654" s="42"/>
      <c r="DL654" s="42"/>
      <c r="DM654" s="42"/>
      <c r="DN654" s="42"/>
      <c r="DO654" s="42"/>
      <c r="DP654" s="42"/>
      <c r="DQ654" s="42"/>
      <c r="DR654" s="42"/>
      <c r="DS654" s="42"/>
      <c r="DT654" s="42"/>
      <c r="DU654" s="42"/>
      <c r="DV654" s="42"/>
      <c r="DW654" s="42"/>
      <c r="DX654" s="42"/>
      <c r="DY654" s="42"/>
      <c r="DZ654" s="42"/>
      <c r="EA654" s="42"/>
      <c r="EB654" s="42"/>
      <c r="EC654" s="42"/>
      <c r="ED654" s="42"/>
      <c r="EE654" s="42"/>
      <c r="EF654" s="42"/>
      <c r="EG654" s="42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/>
      <c r="CI655" s="42"/>
      <c r="CJ655" s="42"/>
      <c r="CK655" s="42"/>
      <c r="CL655" s="42"/>
      <c r="CM655" s="42"/>
      <c r="CN655" s="42"/>
      <c r="CO655" s="42"/>
      <c r="CP655" s="42"/>
      <c r="CQ655" s="42"/>
      <c r="CR655" s="42"/>
      <c r="CS655" s="42"/>
      <c r="CT655" s="42"/>
      <c r="CU655" s="42"/>
      <c r="CV655" s="42"/>
      <c r="CW655" s="42"/>
      <c r="CX655" s="42"/>
      <c r="CY655" s="42"/>
      <c r="CZ655" s="42"/>
      <c r="DA655" s="42"/>
      <c r="DB655" s="42"/>
      <c r="DC655" s="42"/>
      <c r="DD655" s="42"/>
      <c r="DE655" s="42"/>
      <c r="DF655" s="42"/>
      <c r="DG655" s="42"/>
      <c r="DH655" s="42"/>
      <c r="DI655" s="42"/>
      <c r="DJ655" s="42"/>
      <c r="DK655" s="42"/>
      <c r="DL655" s="42"/>
      <c r="DM655" s="42"/>
      <c r="DN655" s="42"/>
      <c r="DO655" s="42"/>
      <c r="DP655" s="42"/>
      <c r="DQ655" s="42"/>
      <c r="DR655" s="42"/>
      <c r="DS655" s="42"/>
      <c r="DT655" s="42"/>
      <c r="DU655" s="42"/>
      <c r="DV655" s="42"/>
      <c r="DW655" s="42"/>
      <c r="DX655" s="42"/>
      <c r="DY655" s="42"/>
      <c r="DZ655" s="42"/>
      <c r="EA655" s="42"/>
      <c r="EB655" s="42"/>
      <c r="EC655" s="42"/>
      <c r="ED655" s="42"/>
      <c r="EE655" s="42"/>
      <c r="EF655" s="42"/>
      <c r="EG655" s="42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/>
      <c r="CI656" s="42"/>
      <c r="CJ656" s="42"/>
      <c r="CK656" s="42"/>
      <c r="CL656" s="42"/>
      <c r="CM656" s="42"/>
      <c r="CN656" s="42"/>
      <c r="CO656" s="42"/>
      <c r="CP656" s="42"/>
      <c r="CQ656" s="42"/>
      <c r="CR656" s="42"/>
      <c r="CS656" s="42"/>
      <c r="CT656" s="42"/>
      <c r="CU656" s="42"/>
      <c r="CV656" s="42"/>
      <c r="CW656" s="42"/>
      <c r="CX656" s="42"/>
      <c r="CY656" s="42"/>
      <c r="CZ656" s="42"/>
      <c r="DA656" s="42"/>
      <c r="DB656" s="42"/>
      <c r="DC656" s="42"/>
      <c r="DD656" s="42"/>
      <c r="DE656" s="42"/>
      <c r="DF656" s="42"/>
      <c r="DG656" s="42"/>
      <c r="DH656" s="42"/>
      <c r="DI656" s="42"/>
      <c r="DJ656" s="42"/>
      <c r="DK656" s="42"/>
      <c r="DL656" s="42"/>
      <c r="DM656" s="42"/>
      <c r="DN656" s="42"/>
      <c r="DO656" s="42"/>
      <c r="DP656" s="42"/>
      <c r="DQ656" s="42"/>
      <c r="DR656" s="42"/>
      <c r="DS656" s="42"/>
      <c r="DT656" s="42"/>
      <c r="DU656" s="42"/>
      <c r="DV656" s="42"/>
      <c r="DW656" s="42"/>
      <c r="DX656" s="42"/>
      <c r="DY656" s="42"/>
      <c r="DZ656" s="42"/>
      <c r="EA656" s="42"/>
      <c r="EB656" s="42"/>
      <c r="EC656" s="42"/>
      <c r="ED656" s="42"/>
      <c r="EE656" s="42"/>
      <c r="EF656" s="42"/>
      <c r="EG656" s="42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/>
      <c r="CI657" s="42"/>
      <c r="CJ657" s="42"/>
      <c r="CK657" s="42"/>
      <c r="CL657" s="42"/>
      <c r="CM657" s="42"/>
      <c r="CN657" s="42"/>
      <c r="CO657" s="42"/>
      <c r="CP657" s="42"/>
      <c r="CQ657" s="42"/>
      <c r="CR657" s="42"/>
      <c r="CS657" s="42"/>
      <c r="CT657" s="42"/>
      <c r="CU657" s="42"/>
      <c r="CV657" s="42"/>
      <c r="CW657" s="42"/>
      <c r="CX657" s="42"/>
      <c r="CY657" s="42"/>
      <c r="CZ657" s="42"/>
      <c r="DA657" s="42"/>
      <c r="DB657" s="42"/>
      <c r="DC657" s="42"/>
      <c r="DD657" s="42"/>
      <c r="DE657" s="42"/>
      <c r="DF657" s="42"/>
      <c r="DG657" s="42"/>
      <c r="DH657" s="42"/>
      <c r="DI657" s="42"/>
      <c r="DJ657" s="42"/>
      <c r="DK657" s="42"/>
      <c r="DL657" s="42"/>
      <c r="DM657" s="42"/>
      <c r="DN657" s="42"/>
      <c r="DO657" s="42"/>
      <c r="DP657" s="42"/>
      <c r="DQ657" s="42"/>
      <c r="DR657" s="42"/>
      <c r="DS657" s="42"/>
      <c r="DT657" s="42"/>
      <c r="DU657" s="42"/>
      <c r="DV657" s="42"/>
      <c r="DW657" s="42"/>
      <c r="DX657" s="42"/>
      <c r="DY657" s="42"/>
      <c r="DZ657" s="42"/>
      <c r="EA657" s="42"/>
      <c r="EB657" s="42"/>
      <c r="EC657" s="42"/>
      <c r="ED657" s="42"/>
      <c r="EE657" s="42"/>
      <c r="EF657" s="42"/>
      <c r="EG657" s="42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/>
      <c r="CI658" s="42"/>
      <c r="CJ658" s="42"/>
      <c r="CK658" s="42"/>
      <c r="CL658" s="42"/>
      <c r="CM658" s="42"/>
      <c r="CN658" s="42"/>
      <c r="CO658" s="42"/>
      <c r="CP658" s="42"/>
      <c r="CQ658" s="42"/>
      <c r="CR658" s="42"/>
      <c r="CS658" s="42"/>
      <c r="CT658" s="42"/>
      <c r="CU658" s="42"/>
      <c r="CV658" s="42"/>
      <c r="CW658" s="42"/>
      <c r="CX658" s="42"/>
      <c r="CY658" s="42"/>
      <c r="CZ658" s="42"/>
      <c r="DA658" s="42"/>
      <c r="DB658" s="42"/>
      <c r="DC658" s="42"/>
      <c r="DD658" s="42"/>
      <c r="DE658" s="42"/>
      <c r="DF658" s="42"/>
      <c r="DG658" s="42"/>
      <c r="DH658" s="42"/>
      <c r="DI658" s="42"/>
      <c r="DJ658" s="42"/>
      <c r="DK658" s="42"/>
      <c r="DL658" s="42"/>
      <c r="DM658" s="42"/>
      <c r="DN658" s="42"/>
      <c r="DO658" s="42"/>
      <c r="DP658" s="42"/>
      <c r="DQ658" s="42"/>
      <c r="DR658" s="42"/>
      <c r="DS658" s="42"/>
      <c r="DT658" s="42"/>
      <c r="DU658" s="42"/>
      <c r="DV658" s="42"/>
      <c r="DW658" s="42"/>
      <c r="DX658" s="42"/>
      <c r="DY658" s="42"/>
      <c r="DZ658" s="42"/>
      <c r="EA658" s="42"/>
      <c r="EB658" s="42"/>
      <c r="EC658" s="42"/>
      <c r="ED658" s="42"/>
      <c r="EE658" s="42"/>
      <c r="EF658" s="42"/>
      <c r="EG658" s="42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/>
      <c r="CI659" s="42"/>
      <c r="CJ659" s="42"/>
      <c r="CK659" s="42"/>
      <c r="CL659" s="42"/>
      <c r="CM659" s="42"/>
      <c r="CN659" s="42"/>
      <c r="CO659" s="42"/>
      <c r="CP659" s="42"/>
      <c r="CQ659" s="42"/>
      <c r="CR659" s="42"/>
      <c r="CS659" s="42"/>
      <c r="CT659" s="42"/>
      <c r="CU659" s="42"/>
      <c r="CV659" s="42"/>
      <c r="CW659" s="42"/>
      <c r="CX659" s="42"/>
      <c r="CY659" s="42"/>
      <c r="CZ659" s="42"/>
      <c r="DA659" s="42"/>
      <c r="DB659" s="42"/>
      <c r="DC659" s="42"/>
      <c r="DD659" s="42"/>
      <c r="DE659" s="42"/>
      <c r="DF659" s="42"/>
      <c r="DG659" s="42"/>
      <c r="DH659" s="42"/>
      <c r="DI659" s="42"/>
      <c r="DJ659" s="42"/>
      <c r="DK659" s="42"/>
      <c r="DL659" s="42"/>
      <c r="DM659" s="42"/>
      <c r="DN659" s="42"/>
      <c r="DO659" s="42"/>
      <c r="DP659" s="42"/>
      <c r="DQ659" s="42"/>
      <c r="DR659" s="42"/>
      <c r="DS659" s="42"/>
      <c r="DT659" s="42"/>
      <c r="DU659" s="42"/>
      <c r="DV659" s="42"/>
      <c r="DW659" s="42"/>
      <c r="DX659" s="42"/>
      <c r="DY659" s="42"/>
      <c r="DZ659" s="42"/>
      <c r="EA659" s="42"/>
      <c r="EB659" s="42"/>
      <c r="EC659" s="42"/>
      <c r="ED659" s="42"/>
      <c r="EE659" s="42"/>
      <c r="EF659" s="42"/>
      <c r="EG659" s="42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/>
      <c r="CI660" s="42"/>
      <c r="CJ660" s="42"/>
      <c r="CK660" s="42"/>
      <c r="CL660" s="42"/>
      <c r="CM660" s="42"/>
      <c r="CN660" s="42"/>
      <c r="CO660" s="42"/>
      <c r="CP660" s="42"/>
      <c r="CQ660" s="42"/>
      <c r="CR660" s="42"/>
      <c r="CS660" s="42"/>
      <c r="CT660" s="42"/>
      <c r="CU660" s="42"/>
      <c r="CV660" s="42"/>
      <c r="CW660" s="42"/>
      <c r="CX660" s="42"/>
      <c r="CY660" s="42"/>
      <c r="CZ660" s="42"/>
      <c r="DA660" s="42"/>
      <c r="DB660" s="42"/>
      <c r="DC660" s="42"/>
      <c r="DD660" s="42"/>
      <c r="DE660" s="42"/>
      <c r="DF660" s="42"/>
      <c r="DG660" s="42"/>
      <c r="DH660" s="42"/>
      <c r="DI660" s="42"/>
      <c r="DJ660" s="42"/>
      <c r="DK660" s="42"/>
      <c r="DL660" s="42"/>
      <c r="DM660" s="42"/>
      <c r="DN660" s="42"/>
      <c r="DO660" s="42"/>
      <c r="DP660" s="42"/>
      <c r="DQ660" s="42"/>
      <c r="DR660" s="42"/>
      <c r="DS660" s="42"/>
      <c r="DT660" s="42"/>
      <c r="DU660" s="42"/>
      <c r="DV660" s="42"/>
      <c r="DW660" s="42"/>
      <c r="DX660" s="42"/>
      <c r="DY660" s="42"/>
      <c r="DZ660" s="42"/>
      <c r="EA660" s="42"/>
      <c r="EB660" s="42"/>
      <c r="EC660" s="42"/>
      <c r="ED660" s="42"/>
      <c r="EE660" s="42"/>
      <c r="EF660" s="42"/>
      <c r="EG660" s="42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/>
      <c r="CI661" s="42"/>
      <c r="CJ661" s="42"/>
      <c r="CK661" s="42"/>
      <c r="CL661" s="42"/>
      <c r="CM661" s="42"/>
      <c r="CN661" s="42"/>
      <c r="CO661" s="42"/>
      <c r="CP661" s="42"/>
      <c r="CQ661" s="42"/>
      <c r="CR661" s="42"/>
      <c r="CS661" s="42"/>
      <c r="CT661" s="42"/>
      <c r="CU661" s="42"/>
      <c r="CV661" s="42"/>
      <c r="CW661" s="42"/>
      <c r="CX661" s="42"/>
      <c r="CY661" s="42"/>
      <c r="CZ661" s="42"/>
      <c r="DA661" s="42"/>
      <c r="DB661" s="42"/>
      <c r="DC661" s="42"/>
      <c r="DD661" s="42"/>
      <c r="DE661" s="42"/>
      <c r="DF661" s="42"/>
      <c r="DG661" s="42"/>
      <c r="DH661" s="42"/>
      <c r="DI661" s="42"/>
      <c r="DJ661" s="42"/>
      <c r="DK661" s="42"/>
      <c r="DL661" s="42"/>
      <c r="DM661" s="42"/>
      <c r="DN661" s="42"/>
      <c r="DO661" s="42"/>
      <c r="DP661" s="42"/>
      <c r="DQ661" s="42"/>
      <c r="DR661" s="42"/>
      <c r="DS661" s="42"/>
      <c r="DT661" s="42"/>
      <c r="DU661" s="42"/>
      <c r="DV661" s="42"/>
      <c r="DW661" s="42"/>
      <c r="DX661" s="42"/>
      <c r="DY661" s="42"/>
      <c r="DZ661" s="42"/>
      <c r="EA661" s="42"/>
      <c r="EB661" s="42"/>
      <c r="EC661" s="42"/>
      <c r="ED661" s="42"/>
      <c r="EE661" s="42"/>
      <c r="EF661" s="42"/>
      <c r="EG661" s="42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/>
      <c r="CI662" s="42"/>
      <c r="CJ662" s="42"/>
      <c r="CK662" s="42"/>
      <c r="CL662" s="42"/>
      <c r="CM662" s="42"/>
      <c r="CN662" s="42"/>
      <c r="CO662" s="42"/>
      <c r="CP662" s="42"/>
      <c r="CQ662" s="42"/>
      <c r="CR662" s="42"/>
      <c r="CS662" s="42"/>
      <c r="CT662" s="42"/>
      <c r="CU662" s="42"/>
      <c r="CV662" s="42"/>
      <c r="CW662" s="42"/>
      <c r="CX662" s="42"/>
      <c r="CY662" s="42"/>
      <c r="CZ662" s="42"/>
      <c r="DA662" s="42"/>
      <c r="DB662" s="42"/>
      <c r="DC662" s="42"/>
      <c r="DD662" s="42"/>
      <c r="DE662" s="42"/>
      <c r="DF662" s="42"/>
      <c r="DG662" s="42"/>
      <c r="DH662" s="42"/>
      <c r="DI662" s="42"/>
      <c r="DJ662" s="42"/>
      <c r="DK662" s="42"/>
      <c r="DL662" s="42"/>
      <c r="DM662" s="42"/>
      <c r="DN662" s="42"/>
      <c r="DO662" s="42"/>
      <c r="DP662" s="42"/>
      <c r="DQ662" s="42"/>
      <c r="DR662" s="42"/>
      <c r="DS662" s="42"/>
      <c r="DT662" s="42"/>
      <c r="DU662" s="42"/>
      <c r="DV662" s="42"/>
      <c r="DW662" s="42"/>
      <c r="DX662" s="42"/>
      <c r="DY662" s="42"/>
      <c r="DZ662" s="42"/>
      <c r="EA662" s="42"/>
      <c r="EB662" s="42"/>
      <c r="EC662" s="42"/>
      <c r="ED662" s="42"/>
      <c r="EE662" s="42"/>
      <c r="EF662" s="42"/>
      <c r="EG662" s="42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/>
      <c r="CI663" s="42"/>
      <c r="CJ663" s="42"/>
      <c r="CK663" s="42"/>
      <c r="CL663" s="42"/>
      <c r="CM663" s="42"/>
      <c r="CN663" s="42"/>
      <c r="CO663" s="42"/>
      <c r="CP663" s="42"/>
      <c r="CQ663" s="42"/>
      <c r="CR663" s="42"/>
      <c r="CS663" s="42"/>
      <c r="CT663" s="42"/>
      <c r="CU663" s="42"/>
      <c r="CV663" s="42"/>
      <c r="CW663" s="42"/>
      <c r="CX663" s="42"/>
      <c r="CY663" s="42"/>
      <c r="CZ663" s="42"/>
      <c r="DA663" s="42"/>
      <c r="DB663" s="42"/>
      <c r="DC663" s="42"/>
      <c r="DD663" s="42"/>
      <c r="DE663" s="42"/>
      <c r="DF663" s="42"/>
      <c r="DG663" s="42"/>
      <c r="DH663" s="42"/>
      <c r="DI663" s="42"/>
      <c r="DJ663" s="42"/>
      <c r="DK663" s="42"/>
      <c r="DL663" s="42"/>
      <c r="DM663" s="42"/>
      <c r="DN663" s="42"/>
      <c r="DO663" s="42"/>
      <c r="DP663" s="42"/>
      <c r="DQ663" s="42"/>
      <c r="DR663" s="42"/>
      <c r="DS663" s="42"/>
      <c r="DT663" s="42"/>
      <c r="DU663" s="42"/>
      <c r="DV663" s="42"/>
      <c r="DW663" s="42"/>
      <c r="DX663" s="42"/>
      <c r="DY663" s="42"/>
      <c r="DZ663" s="42"/>
      <c r="EA663" s="42"/>
      <c r="EB663" s="42"/>
      <c r="EC663" s="42"/>
      <c r="ED663" s="42"/>
      <c r="EE663" s="42"/>
      <c r="EF663" s="42"/>
      <c r="EG663" s="42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/>
      <c r="CI664" s="42"/>
      <c r="CJ664" s="42"/>
      <c r="CK664" s="42"/>
      <c r="CL664" s="42"/>
      <c r="CM664" s="42"/>
      <c r="CN664" s="42"/>
      <c r="CO664" s="42"/>
      <c r="CP664" s="42"/>
      <c r="CQ664" s="42"/>
      <c r="CR664" s="42"/>
      <c r="CS664" s="42"/>
      <c r="CT664" s="42"/>
      <c r="CU664" s="42"/>
      <c r="CV664" s="42"/>
      <c r="CW664" s="42"/>
      <c r="CX664" s="42"/>
      <c r="CY664" s="42"/>
      <c r="CZ664" s="42"/>
      <c r="DA664" s="42"/>
      <c r="DB664" s="42"/>
      <c r="DC664" s="42"/>
      <c r="DD664" s="42"/>
      <c r="DE664" s="42"/>
      <c r="DF664" s="42"/>
      <c r="DG664" s="42"/>
      <c r="DH664" s="42"/>
      <c r="DI664" s="42"/>
      <c r="DJ664" s="42"/>
      <c r="DK664" s="42"/>
      <c r="DL664" s="42"/>
      <c r="DM664" s="42"/>
      <c r="DN664" s="42"/>
      <c r="DO664" s="42"/>
      <c r="DP664" s="42"/>
      <c r="DQ664" s="42"/>
      <c r="DR664" s="42"/>
      <c r="DS664" s="42"/>
      <c r="DT664" s="42"/>
      <c r="DU664" s="42"/>
      <c r="DV664" s="42"/>
      <c r="DW664" s="42"/>
      <c r="DX664" s="42"/>
      <c r="DY664" s="42"/>
      <c r="DZ664" s="42"/>
      <c r="EA664" s="42"/>
      <c r="EB664" s="42"/>
      <c r="EC664" s="42"/>
      <c r="ED664" s="42"/>
      <c r="EE664" s="42"/>
      <c r="EF664" s="42"/>
      <c r="EG664" s="42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/>
      <c r="CI665" s="42"/>
      <c r="CJ665" s="42"/>
      <c r="CK665" s="42"/>
      <c r="CL665" s="42"/>
      <c r="CM665" s="42"/>
      <c r="CN665" s="42"/>
      <c r="CO665" s="42"/>
      <c r="CP665" s="42"/>
      <c r="CQ665" s="42"/>
      <c r="CR665" s="42"/>
      <c r="CS665" s="42"/>
      <c r="CT665" s="42"/>
      <c r="CU665" s="42"/>
      <c r="CV665" s="42"/>
      <c r="CW665" s="42"/>
      <c r="CX665" s="42"/>
      <c r="CY665" s="42"/>
      <c r="CZ665" s="42"/>
      <c r="DA665" s="42"/>
      <c r="DB665" s="42"/>
      <c r="DC665" s="42"/>
      <c r="DD665" s="42"/>
      <c r="DE665" s="42"/>
      <c r="DF665" s="42"/>
      <c r="DG665" s="42"/>
      <c r="DH665" s="42"/>
      <c r="DI665" s="42"/>
      <c r="DJ665" s="42"/>
      <c r="DK665" s="42"/>
      <c r="DL665" s="42"/>
      <c r="DM665" s="42"/>
      <c r="DN665" s="42"/>
      <c r="DO665" s="42"/>
      <c r="DP665" s="42"/>
      <c r="DQ665" s="42"/>
      <c r="DR665" s="42"/>
      <c r="DS665" s="42"/>
      <c r="DT665" s="42"/>
      <c r="DU665" s="42"/>
      <c r="DV665" s="42"/>
      <c r="DW665" s="42"/>
      <c r="DX665" s="42"/>
      <c r="DY665" s="42"/>
      <c r="DZ665" s="42"/>
      <c r="EA665" s="42"/>
      <c r="EB665" s="42"/>
      <c r="EC665" s="42"/>
      <c r="ED665" s="42"/>
      <c r="EE665" s="42"/>
      <c r="EF665" s="42"/>
      <c r="EG665" s="42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/>
      <c r="CI666" s="42"/>
      <c r="CJ666" s="42"/>
      <c r="CK666" s="42"/>
      <c r="CL666" s="42"/>
      <c r="CM666" s="42"/>
      <c r="CN666" s="42"/>
      <c r="CO666" s="42"/>
      <c r="CP666" s="42"/>
      <c r="CQ666" s="42"/>
      <c r="CR666" s="42"/>
      <c r="CS666" s="42"/>
      <c r="CT666" s="42"/>
      <c r="CU666" s="42"/>
      <c r="CV666" s="42"/>
      <c r="CW666" s="42"/>
      <c r="CX666" s="42"/>
      <c r="CY666" s="42"/>
      <c r="CZ666" s="42"/>
      <c r="DA666" s="42"/>
      <c r="DB666" s="42"/>
      <c r="DC666" s="42"/>
      <c r="DD666" s="42"/>
      <c r="DE666" s="42"/>
      <c r="DF666" s="42"/>
      <c r="DG666" s="42"/>
      <c r="DH666" s="42"/>
      <c r="DI666" s="42"/>
      <c r="DJ666" s="42"/>
      <c r="DK666" s="42"/>
      <c r="DL666" s="42"/>
      <c r="DM666" s="42"/>
      <c r="DN666" s="42"/>
      <c r="DO666" s="42"/>
      <c r="DP666" s="42"/>
      <c r="DQ666" s="42"/>
      <c r="DR666" s="42"/>
      <c r="DS666" s="42"/>
      <c r="DT666" s="42"/>
      <c r="DU666" s="42"/>
      <c r="DV666" s="42"/>
      <c r="DW666" s="42"/>
      <c r="DX666" s="42"/>
      <c r="DY666" s="42"/>
      <c r="DZ666" s="42"/>
      <c r="EA666" s="42"/>
      <c r="EB666" s="42"/>
      <c r="EC666" s="42"/>
      <c r="ED666" s="42"/>
      <c r="EE666" s="42"/>
      <c r="EF666" s="42"/>
      <c r="EG666" s="42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/>
      <c r="CI667" s="42"/>
      <c r="CJ667" s="42"/>
      <c r="CK667" s="42"/>
      <c r="CL667" s="42"/>
      <c r="CM667" s="42"/>
      <c r="CN667" s="42"/>
      <c r="CO667" s="42"/>
      <c r="CP667" s="42"/>
      <c r="CQ667" s="42"/>
      <c r="CR667" s="42"/>
      <c r="CS667" s="42"/>
      <c r="CT667" s="42"/>
      <c r="CU667" s="42"/>
      <c r="CV667" s="42"/>
      <c r="CW667" s="42"/>
      <c r="CX667" s="42"/>
      <c r="CY667" s="42"/>
      <c r="CZ667" s="42"/>
      <c r="DA667" s="42"/>
      <c r="DB667" s="42"/>
      <c r="DC667" s="42"/>
      <c r="DD667" s="42"/>
      <c r="DE667" s="42"/>
      <c r="DF667" s="42"/>
      <c r="DG667" s="42"/>
      <c r="DH667" s="42"/>
      <c r="DI667" s="42"/>
      <c r="DJ667" s="42"/>
      <c r="DK667" s="42"/>
      <c r="DL667" s="42"/>
      <c r="DM667" s="42"/>
      <c r="DN667" s="42"/>
      <c r="DO667" s="42"/>
      <c r="DP667" s="42"/>
      <c r="DQ667" s="42"/>
      <c r="DR667" s="42"/>
      <c r="DS667" s="42"/>
      <c r="DT667" s="42"/>
      <c r="DU667" s="42"/>
      <c r="DV667" s="42"/>
      <c r="DW667" s="42"/>
      <c r="DX667" s="42"/>
      <c r="DY667" s="42"/>
      <c r="DZ667" s="42"/>
      <c r="EA667" s="42"/>
      <c r="EB667" s="42"/>
      <c r="EC667" s="42"/>
      <c r="ED667" s="42"/>
      <c r="EE667" s="42"/>
      <c r="EF667" s="42"/>
      <c r="EG667" s="42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/>
      <c r="CI668" s="42"/>
      <c r="CJ668" s="42"/>
      <c r="CK668" s="42"/>
      <c r="CL668" s="42"/>
      <c r="CM668" s="42"/>
      <c r="CN668" s="42"/>
      <c r="CO668" s="42"/>
      <c r="CP668" s="42"/>
      <c r="CQ668" s="42"/>
      <c r="CR668" s="42"/>
      <c r="CS668" s="42"/>
      <c r="CT668" s="42"/>
      <c r="CU668" s="42"/>
      <c r="CV668" s="42"/>
      <c r="CW668" s="42"/>
      <c r="CX668" s="42"/>
      <c r="CY668" s="42"/>
      <c r="CZ668" s="42"/>
      <c r="DA668" s="42"/>
      <c r="DB668" s="42"/>
      <c r="DC668" s="42"/>
      <c r="DD668" s="42"/>
      <c r="DE668" s="42"/>
      <c r="DF668" s="42"/>
      <c r="DG668" s="42"/>
      <c r="DH668" s="42"/>
      <c r="DI668" s="42"/>
      <c r="DJ668" s="42"/>
      <c r="DK668" s="42"/>
      <c r="DL668" s="42"/>
      <c r="DM668" s="42"/>
      <c r="DN668" s="42"/>
      <c r="DO668" s="42"/>
      <c r="DP668" s="42"/>
      <c r="DQ668" s="42"/>
      <c r="DR668" s="42"/>
      <c r="DS668" s="42"/>
      <c r="DT668" s="42"/>
      <c r="DU668" s="42"/>
      <c r="DV668" s="42"/>
      <c r="DW668" s="42"/>
      <c r="DX668" s="42"/>
      <c r="DY668" s="42"/>
      <c r="DZ668" s="42"/>
      <c r="EA668" s="42"/>
      <c r="EB668" s="42"/>
      <c r="EC668" s="42"/>
      <c r="ED668" s="42"/>
      <c r="EE668" s="42"/>
      <c r="EF668" s="42"/>
      <c r="EG668" s="42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/>
      <c r="CI669" s="42"/>
      <c r="CJ669" s="42"/>
      <c r="CK669" s="42"/>
      <c r="CL669" s="42"/>
      <c r="CM669" s="42"/>
      <c r="CN669" s="42"/>
      <c r="CO669" s="42"/>
      <c r="CP669" s="42"/>
      <c r="CQ669" s="42"/>
      <c r="CR669" s="42"/>
      <c r="CS669" s="42"/>
      <c r="CT669" s="42"/>
      <c r="CU669" s="42"/>
      <c r="CV669" s="42"/>
      <c r="CW669" s="42"/>
      <c r="CX669" s="42"/>
      <c r="CY669" s="42"/>
      <c r="CZ669" s="42"/>
      <c r="DA669" s="42"/>
      <c r="DB669" s="42"/>
      <c r="DC669" s="42"/>
      <c r="DD669" s="42"/>
      <c r="DE669" s="42"/>
      <c r="DF669" s="42"/>
      <c r="DG669" s="42"/>
      <c r="DH669" s="42"/>
      <c r="DI669" s="42"/>
      <c r="DJ669" s="42"/>
      <c r="DK669" s="42"/>
      <c r="DL669" s="42"/>
      <c r="DM669" s="42"/>
      <c r="DN669" s="42"/>
      <c r="DO669" s="42"/>
      <c r="DP669" s="42"/>
      <c r="DQ669" s="42"/>
      <c r="DR669" s="42"/>
      <c r="DS669" s="42"/>
      <c r="DT669" s="42"/>
      <c r="DU669" s="42"/>
      <c r="DV669" s="42"/>
      <c r="DW669" s="42"/>
      <c r="DX669" s="42"/>
      <c r="DY669" s="42"/>
      <c r="DZ669" s="42"/>
      <c r="EA669" s="42"/>
      <c r="EB669" s="42"/>
      <c r="EC669" s="42"/>
      <c r="ED669" s="42"/>
      <c r="EE669" s="42"/>
      <c r="EF669" s="42"/>
      <c r="EG669" s="42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/>
      <c r="CI670" s="42"/>
      <c r="CJ670" s="42"/>
      <c r="CK670" s="42"/>
      <c r="CL670" s="42"/>
      <c r="CM670" s="42"/>
      <c r="CN670" s="42"/>
      <c r="CO670" s="42"/>
      <c r="CP670" s="42"/>
      <c r="CQ670" s="42"/>
      <c r="CR670" s="42"/>
      <c r="CS670" s="42"/>
      <c r="CT670" s="42"/>
      <c r="CU670" s="42"/>
      <c r="CV670" s="42"/>
      <c r="CW670" s="42"/>
      <c r="CX670" s="42"/>
      <c r="CY670" s="42"/>
      <c r="CZ670" s="42"/>
      <c r="DA670" s="42"/>
      <c r="DB670" s="42"/>
      <c r="DC670" s="42"/>
      <c r="DD670" s="42"/>
      <c r="DE670" s="42"/>
      <c r="DF670" s="42"/>
      <c r="DG670" s="42"/>
      <c r="DH670" s="42"/>
      <c r="DI670" s="42"/>
      <c r="DJ670" s="42"/>
      <c r="DK670" s="42"/>
      <c r="DL670" s="42"/>
      <c r="DM670" s="42"/>
      <c r="DN670" s="42"/>
      <c r="DO670" s="42"/>
      <c r="DP670" s="42"/>
      <c r="DQ670" s="42"/>
      <c r="DR670" s="42"/>
      <c r="DS670" s="42"/>
      <c r="DT670" s="42"/>
      <c r="DU670" s="42"/>
      <c r="DV670" s="42"/>
      <c r="DW670" s="42"/>
      <c r="DX670" s="42"/>
      <c r="DY670" s="42"/>
      <c r="DZ670" s="42"/>
      <c r="EA670" s="42"/>
      <c r="EB670" s="42"/>
      <c r="EC670" s="42"/>
      <c r="ED670" s="42"/>
      <c r="EE670" s="42"/>
      <c r="EF670" s="42"/>
      <c r="EG670" s="42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/>
      <c r="CI671" s="42"/>
      <c r="CJ671" s="42"/>
      <c r="CK671" s="42"/>
      <c r="CL671" s="42"/>
      <c r="CM671" s="42"/>
      <c r="CN671" s="42"/>
      <c r="CO671" s="42"/>
      <c r="CP671" s="42"/>
      <c r="CQ671" s="42"/>
      <c r="CR671" s="42"/>
      <c r="CS671" s="42"/>
      <c r="CT671" s="42"/>
      <c r="CU671" s="42"/>
      <c r="CV671" s="42"/>
      <c r="CW671" s="42"/>
      <c r="CX671" s="42"/>
      <c r="CY671" s="42"/>
      <c r="CZ671" s="42"/>
      <c r="DA671" s="42"/>
      <c r="DB671" s="42"/>
      <c r="DC671" s="42"/>
      <c r="DD671" s="42"/>
      <c r="DE671" s="42"/>
      <c r="DF671" s="42"/>
      <c r="DG671" s="42"/>
      <c r="DH671" s="42"/>
      <c r="DI671" s="42"/>
      <c r="DJ671" s="42"/>
      <c r="DK671" s="42"/>
      <c r="DL671" s="42"/>
      <c r="DM671" s="42"/>
      <c r="DN671" s="42"/>
      <c r="DO671" s="42"/>
      <c r="DP671" s="42"/>
      <c r="DQ671" s="42"/>
      <c r="DR671" s="42"/>
      <c r="DS671" s="42"/>
      <c r="DT671" s="42"/>
      <c r="DU671" s="42"/>
      <c r="DV671" s="42"/>
      <c r="DW671" s="42"/>
      <c r="DX671" s="42"/>
      <c r="DY671" s="42"/>
      <c r="DZ671" s="42"/>
      <c r="EA671" s="42"/>
      <c r="EB671" s="42"/>
      <c r="EC671" s="42"/>
      <c r="ED671" s="42"/>
      <c r="EE671" s="42"/>
      <c r="EF671" s="42"/>
      <c r="EG671" s="42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/>
      <c r="CI672" s="42"/>
      <c r="CJ672" s="42"/>
      <c r="CK672" s="42"/>
      <c r="CL672" s="42"/>
      <c r="CM672" s="42"/>
      <c r="CN672" s="42"/>
      <c r="CO672" s="42"/>
      <c r="CP672" s="42"/>
      <c r="CQ672" s="42"/>
      <c r="CR672" s="42"/>
      <c r="CS672" s="42"/>
      <c r="CT672" s="42"/>
      <c r="CU672" s="42"/>
      <c r="CV672" s="42"/>
      <c r="CW672" s="42"/>
      <c r="CX672" s="42"/>
      <c r="CY672" s="42"/>
      <c r="CZ672" s="42"/>
      <c r="DA672" s="42"/>
      <c r="DB672" s="42"/>
      <c r="DC672" s="42"/>
      <c r="DD672" s="42"/>
      <c r="DE672" s="42"/>
      <c r="DF672" s="42"/>
      <c r="DG672" s="42"/>
      <c r="DH672" s="42"/>
      <c r="DI672" s="42"/>
      <c r="DJ672" s="42"/>
      <c r="DK672" s="42"/>
      <c r="DL672" s="42"/>
      <c r="DM672" s="42"/>
      <c r="DN672" s="42"/>
      <c r="DO672" s="42"/>
      <c r="DP672" s="42"/>
      <c r="DQ672" s="42"/>
      <c r="DR672" s="42"/>
      <c r="DS672" s="42"/>
      <c r="DT672" s="42"/>
      <c r="DU672" s="42"/>
      <c r="DV672" s="42"/>
      <c r="DW672" s="42"/>
      <c r="DX672" s="42"/>
      <c r="DY672" s="42"/>
      <c r="DZ672" s="42"/>
      <c r="EA672" s="42"/>
      <c r="EB672" s="42"/>
      <c r="EC672" s="42"/>
      <c r="ED672" s="42"/>
      <c r="EE672" s="42"/>
      <c r="EF672" s="42"/>
      <c r="EG672" s="42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/>
      <c r="CI673" s="42"/>
      <c r="CJ673" s="42"/>
      <c r="CK673" s="42"/>
      <c r="CL673" s="42"/>
      <c r="CM673" s="42"/>
      <c r="CN673" s="42"/>
      <c r="CO673" s="42"/>
      <c r="CP673" s="42"/>
      <c r="CQ673" s="42"/>
      <c r="CR673" s="42"/>
      <c r="CS673" s="42"/>
      <c r="CT673" s="42"/>
      <c r="CU673" s="42"/>
      <c r="CV673" s="42"/>
      <c r="CW673" s="42"/>
      <c r="CX673" s="42"/>
      <c r="CY673" s="42"/>
      <c r="CZ673" s="42"/>
      <c r="DA673" s="42"/>
      <c r="DB673" s="42"/>
      <c r="DC673" s="42"/>
      <c r="DD673" s="42"/>
      <c r="DE673" s="42"/>
      <c r="DF673" s="42"/>
      <c r="DG673" s="42"/>
      <c r="DH673" s="42"/>
      <c r="DI673" s="42"/>
      <c r="DJ673" s="42"/>
      <c r="DK673" s="42"/>
      <c r="DL673" s="42"/>
      <c r="DM673" s="42"/>
      <c r="DN673" s="42"/>
      <c r="DO673" s="42"/>
      <c r="DP673" s="42"/>
      <c r="DQ673" s="42"/>
      <c r="DR673" s="42"/>
      <c r="DS673" s="42"/>
      <c r="DT673" s="42"/>
      <c r="DU673" s="42"/>
      <c r="DV673" s="42"/>
      <c r="DW673" s="42"/>
      <c r="DX673" s="42"/>
      <c r="DY673" s="42"/>
      <c r="DZ673" s="42"/>
      <c r="EA673" s="42"/>
      <c r="EB673" s="42"/>
      <c r="EC673" s="42"/>
      <c r="ED673" s="42"/>
      <c r="EE673" s="42"/>
      <c r="EF673" s="42"/>
      <c r="EG673" s="42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/>
      <c r="CI674" s="42"/>
      <c r="CJ674" s="42"/>
      <c r="CK674" s="42"/>
      <c r="CL674" s="42"/>
      <c r="CM674" s="42"/>
      <c r="CN674" s="42"/>
      <c r="CO674" s="42"/>
      <c r="CP674" s="42"/>
      <c r="CQ674" s="42"/>
      <c r="CR674" s="42"/>
      <c r="CS674" s="42"/>
      <c r="CT674" s="42"/>
      <c r="CU674" s="42"/>
      <c r="CV674" s="42"/>
      <c r="CW674" s="42"/>
      <c r="CX674" s="42"/>
      <c r="CY674" s="42"/>
      <c r="CZ674" s="42"/>
      <c r="DA674" s="42"/>
      <c r="DB674" s="42"/>
      <c r="DC674" s="42"/>
      <c r="DD674" s="42"/>
      <c r="DE674" s="42"/>
      <c r="DF674" s="42"/>
      <c r="DG674" s="42"/>
      <c r="DH674" s="42"/>
      <c r="DI674" s="42"/>
      <c r="DJ674" s="42"/>
      <c r="DK674" s="42"/>
      <c r="DL674" s="42"/>
      <c r="DM674" s="42"/>
      <c r="DN674" s="42"/>
      <c r="DO674" s="42"/>
      <c r="DP674" s="42"/>
      <c r="DQ674" s="42"/>
      <c r="DR674" s="42"/>
      <c r="DS674" s="42"/>
      <c r="DT674" s="42"/>
      <c r="DU674" s="42"/>
      <c r="DV674" s="42"/>
      <c r="DW674" s="42"/>
      <c r="DX674" s="42"/>
      <c r="DY674" s="42"/>
      <c r="DZ674" s="42"/>
      <c r="EA674" s="42"/>
      <c r="EB674" s="42"/>
      <c r="EC674" s="42"/>
      <c r="ED674" s="42"/>
      <c r="EE674" s="42"/>
      <c r="EF674" s="42"/>
      <c r="EG674" s="42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/>
      <c r="CI675" s="42"/>
      <c r="CJ675" s="42"/>
      <c r="CK675" s="42"/>
      <c r="CL675" s="42"/>
      <c r="CM675" s="42"/>
      <c r="CN675" s="42"/>
      <c r="CO675" s="42"/>
      <c r="CP675" s="42"/>
      <c r="CQ675" s="42"/>
      <c r="CR675" s="42"/>
      <c r="CS675" s="42"/>
      <c r="CT675" s="42"/>
      <c r="CU675" s="42"/>
      <c r="CV675" s="42"/>
      <c r="CW675" s="42"/>
      <c r="CX675" s="42"/>
      <c r="CY675" s="42"/>
      <c r="CZ675" s="42"/>
      <c r="DA675" s="42"/>
      <c r="DB675" s="42"/>
      <c r="DC675" s="42"/>
      <c r="DD675" s="42"/>
      <c r="DE675" s="42"/>
      <c r="DF675" s="42"/>
      <c r="DG675" s="42"/>
      <c r="DH675" s="42"/>
      <c r="DI675" s="42"/>
      <c r="DJ675" s="42"/>
      <c r="DK675" s="42"/>
      <c r="DL675" s="42"/>
      <c r="DM675" s="42"/>
      <c r="DN675" s="42"/>
      <c r="DO675" s="42"/>
      <c r="DP675" s="42"/>
      <c r="DQ675" s="42"/>
      <c r="DR675" s="42"/>
      <c r="DS675" s="42"/>
      <c r="DT675" s="42"/>
      <c r="DU675" s="42"/>
      <c r="DV675" s="42"/>
      <c r="DW675" s="42"/>
      <c r="DX675" s="42"/>
      <c r="DY675" s="42"/>
      <c r="DZ675" s="42"/>
      <c r="EA675" s="42"/>
      <c r="EB675" s="42"/>
      <c r="EC675" s="42"/>
      <c r="ED675" s="42"/>
      <c r="EE675" s="42"/>
      <c r="EF675" s="42"/>
      <c r="EG675" s="42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/>
      <c r="CI676" s="42"/>
      <c r="CJ676" s="42"/>
      <c r="CK676" s="42"/>
      <c r="CL676" s="42"/>
      <c r="CM676" s="42"/>
      <c r="CN676" s="42"/>
      <c r="CO676" s="42"/>
      <c r="CP676" s="42"/>
      <c r="CQ676" s="42"/>
      <c r="CR676" s="42"/>
      <c r="CS676" s="42"/>
      <c r="CT676" s="42"/>
      <c r="CU676" s="42"/>
      <c r="CV676" s="42"/>
      <c r="CW676" s="42"/>
      <c r="CX676" s="42"/>
      <c r="CY676" s="42"/>
      <c r="CZ676" s="42"/>
      <c r="DA676" s="42"/>
      <c r="DB676" s="42"/>
      <c r="DC676" s="42"/>
      <c r="DD676" s="42"/>
      <c r="DE676" s="42"/>
      <c r="DF676" s="42"/>
      <c r="DG676" s="42"/>
      <c r="DH676" s="42"/>
      <c r="DI676" s="42"/>
      <c r="DJ676" s="42"/>
      <c r="DK676" s="42"/>
      <c r="DL676" s="42"/>
      <c r="DM676" s="42"/>
      <c r="DN676" s="42"/>
      <c r="DO676" s="42"/>
      <c r="DP676" s="42"/>
      <c r="DQ676" s="42"/>
      <c r="DR676" s="42"/>
      <c r="DS676" s="42"/>
      <c r="DT676" s="42"/>
      <c r="DU676" s="42"/>
      <c r="DV676" s="42"/>
      <c r="DW676" s="42"/>
      <c r="DX676" s="42"/>
      <c r="DY676" s="42"/>
      <c r="DZ676" s="42"/>
      <c r="EA676" s="42"/>
      <c r="EB676" s="42"/>
      <c r="EC676" s="42"/>
      <c r="ED676" s="42"/>
      <c r="EE676" s="42"/>
      <c r="EF676" s="42"/>
      <c r="EG676" s="42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/>
      <c r="CI677" s="42"/>
      <c r="CJ677" s="42"/>
      <c r="CK677" s="42"/>
      <c r="CL677" s="42"/>
      <c r="CM677" s="42"/>
      <c r="CN677" s="42"/>
      <c r="CO677" s="42"/>
      <c r="CP677" s="42"/>
      <c r="CQ677" s="42"/>
      <c r="CR677" s="42"/>
      <c r="CS677" s="42"/>
      <c r="CT677" s="42"/>
      <c r="CU677" s="42"/>
      <c r="CV677" s="42"/>
      <c r="CW677" s="42"/>
      <c r="CX677" s="42"/>
      <c r="CY677" s="42"/>
      <c r="CZ677" s="42"/>
      <c r="DA677" s="42"/>
      <c r="DB677" s="42"/>
      <c r="DC677" s="42"/>
      <c r="DD677" s="42"/>
      <c r="DE677" s="42"/>
      <c r="DF677" s="42"/>
      <c r="DG677" s="42"/>
      <c r="DH677" s="42"/>
      <c r="DI677" s="42"/>
      <c r="DJ677" s="42"/>
      <c r="DK677" s="42"/>
      <c r="DL677" s="42"/>
      <c r="DM677" s="42"/>
      <c r="DN677" s="42"/>
      <c r="DO677" s="42"/>
      <c r="DP677" s="42"/>
      <c r="DQ677" s="42"/>
      <c r="DR677" s="42"/>
      <c r="DS677" s="42"/>
      <c r="DT677" s="42"/>
      <c r="DU677" s="42"/>
      <c r="DV677" s="42"/>
      <c r="DW677" s="42"/>
      <c r="DX677" s="42"/>
      <c r="DY677" s="42"/>
      <c r="DZ677" s="42"/>
      <c r="EA677" s="42"/>
      <c r="EB677" s="42"/>
      <c r="EC677" s="42"/>
      <c r="ED677" s="42"/>
      <c r="EE677" s="42"/>
      <c r="EF677" s="42"/>
      <c r="EG677" s="42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/>
      <c r="CI678" s="42"/>
      <c r="CJ678" s="42"/>
      <c r="CK678" s="42"/>
      <c r="CL678" s="42"/>
      <c r="CM678" s="42"/>
      <c r="CN678" s="42"/>
      <c r="CO678" s="42"/>
      <c r="CP678" s="42"/>
      <c r="CQ678" s="42"/>
      <c r="CR678" s="42"/>
      <c r="CS678" s="42"/>
      <c r="CT678" s="42"/>
      <c r="CU678" s="42"/>
      <c r="CV678" s="42"/>
      <c r="CW678" s="42"/>
      <c r="CX678" s="42"/>
      <c r="CY678" s="42"/>
      <c r="CZ678" s="42"/>
      <c r="DA678" s="42"/>
      <c r="DB678" s="42"/>
      <c r="DC678" s="42"/>
      <c r="DD678" s="42"/>
      <c r="DE678" s="42"/>
      <c r="DF678" s="42"/>
      <c r="DG678" s="42"/>
      <c r="DH678" s="42"/>
      <c r="DI678" s="42"/>
      <c r="DJ678" s="42"/>
      <c r="DK678" s="42"/>
      <c r="DL678" s="42"/>
      <c r="DM678" s="42"/>
      <c r="DN678" s="42"/>
      <c r="DO678" s="42"/>
      <c r="DP678" s="42"/>
      <c r="DQ678" s="42"/>
      <c r="DR678" s="42"/>
      <c r="DS678" s="42"/>
      <c r="DT678" s="42"/>
      <c r="DU678" s="42"/>
      <c r="DV678" s="42"/>
      <c r="DW678" s="42"/>
      <c r="DX678" s="42"/>
      <c r="DY678" s="42"/>
      <c r="DZ678" s="42"/>
      <c r="EA678" s="42"/>
      <c r="EB678" s="42"/>
      <c r="EC678" s="42"/>
      <c r="ED678" s="42"/>
      <c r="EE678" s="42"/>
      <c r="EF678" s="42"/>
      <c r="EG678" s="42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/>
      <c r="CI679" s="42"/>
      <c r="CJ679" s="42"/>
      <c r="CK679" s="42"/>
      <c r="CL679" s="42"/>
      <c r="CM679" s="42"/>
      <c r="CN679" s="42"/>
      <c r="CO679" s="42"/>
      <c r="CP679" s="42"/>
      <c r="CQ679" s="42"/>
      <c r="CR679" s="42"/>
      <c r="CS679" s="42"/>
      <c r="CT679" s="42"/>
      <c r="CU679" s="42"/>
      <c r="CV679" s="42"/>
      <c r="CW679" s="42"/>
      <c r="CX679" s="42"/>
      <c r="CY679" s="42"/>
      <c r="CZ679" s="42"/>
      <c r="DA679" s="42"/>
      <c r="DB679" s="42"/>
      <c r="DC679" s="42"/>
      <c r="DD679" s="42"/>
      <c r="DE679" s="42"/>
      <c r="DF679" s="42"/>
      <c r="DG679" s="42"/>
      <c r="DH679" s="42"/>
      <c r="DI679" s="42"/>
      <c r="DJ679" s="42"/>
      <c r="DK679" s="42"/>
      <c r="DL679" s="42"/>
      <c r="DM679" s="42"/>
      <c r="DN679" s="42"/>
      <c r="DO679" s="42"/>
      <c r="DP679" s="42"/>
      <c r="DQ679" s="42"/>
      <c r="DR679" s="42"/>
      <c r="DS679" s="42"/>
      <c r="DT679" s="42"/>
      <c r="DU679" s="42"/>
      <c r="DV679" s="42"/>
      <c r="DW679" s="42"/>
      <c r="DX679" s="42"/>
      <c r="DY679" s="42"/>
      <c r="DZ679" s="42"/>
      <c r="EA679" s="42"/>
      <c r="EB679" s="42"/>
      <c r="EC679" s="42"/>
      <c r="ED679" s="42"/>
      <c r="EE679" s="42"/>
      <c r="EF679" s="42"/>
      <c r="EG679" s="42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/>
      <c r="CI680" s="42"/>
      <c r="CJ680" s="42"/>
      <c r="CK680" s="42"/>
      <c r="CL680" s="42"/>
      <c r="CM680" s="42"/>
      <c r="CN680" s="42"/>
      <c r="CO680" s="42"/>
      <c r="CP680" s="42"/>
      <c r="CQ680" s="42"/>
      <c r="CR680" s="42"/>
      <c r="CS680" s="42"/>
      <c r="CT680" s="42"/>
      <c r="CU680" s="42"/>
      <c r="CV680" s="42"/>
      <c r="CW680" s="42"/>
      <c r="CX680" s="42"/>
      <c r="CY680" s="42"/>
      <c r="CZ680" s="42"/>
      <c r="DA680" s="42"/>
      <c r="DB680" s="42"/>
      <c r="DC680" s="42"/>
      <c r="DD680" s="42"/>
      <c r="DE680" s="42"/>
      <c r="DF680" s="42"/>
      <c r="DG680" s="42"/>
      <c r="DH680" s="42"/>
      <c r="DI680" s="42"/>
      <c r="DJ680" s="42"/>
      <c r="DK680" s="42"/>
      <c r="DL680" s="42"/>
      <c r="DM680" s="42"/>
      <c r="DN680" s="42"/>
      <c r="DO680" s="42"/>
      <c r="DP680" s="42"/>
      <c r="DQ680" s="42"/>
      <c r="DR680" s="42"/>
      <c r="DS680" s="42"/>
      <c r="DT680" s="42"/>
      <c r="DU680" s="42"/>
      <c r="DV680" s="42"/>
      <c r="DW680" s="42"/>
      <c r="DX680" s="42"/>
      <c r="DY680" s="42"/>
      <c r="DZ680" s="42"/>
      <c r="EA680" s="42"/>
      <c r="EB680" s="42"/>
      <c r="EC680" s="42"/>
      <c r="ED680" s="42"/>
      <c r="EE680" s="42"/>
      <c r="EF680" s="42"/>
      <c r="EG680" s="42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/>
      <c r="CI681" s="42"/>
      <c r="CJ681" s="42"/>
      <c r="CK681" s="42"/>
      <c r="CL681" s="42"/>
      <c r="CM681" s="42"/>
      <c r="CN681" s="42"/>
      <c r="CO681" s="42"/>
      <c r="CP681" s="42"/>
      <c r="CQ681" s="42"/>
      <c r="CR681" s="42"/>
      <c r="CS681" s="42"/>
      <c r="CT681" s="42"/>
      <c r="CU681" s="42"/>
      <c r="CV681" s="42"/>
      <c r="CW681" s="42"/>
      <c r="CX681" s="42"/>
      <c r="CY681" s="42"/>
      <c r="CZ681" s="42"/>
      <c r="DA681" s="42"/>
      <c r="DB681" s="42"/>
      <c r="DC681" s="42"/>
      <c r="DD681" s="42"/>
      <c r="DE681" s="42"/>
      <c r="DF681" s="42"/>
      <c r="DG681" s="42"/>
      <c r="DH681" s="42"/>
      <c r="DI681" s="42"/>
      <c r="DJ681" s="42"/>
      <c r="DK681" s="42"/>
      <c r="DL681" s="42"/>
      <c r="DM681" s="42"/>
      <c r="DN681" s="42"/>
      <c r="DO681" s="42"/>
      <c r="DP681" s="42"/>
      <c r="DQ681" s="42"/>
      <c r="DR681" s="42"/>
      <c r="DS681" s="42"/>
      <c r="DT681" s="42"/>
      <c r="DU681" s="42"/>
      <c r="DV681" s="42"/>
      <c r="DW681" s="42"/>
      <c r="DX681" s="42"/>
      <c r="DY681" s="42"/>
      <c r="DZ681" s="42"/>
      <c r="EA681" s="42"/>
      <c r="EB681" s="42"/>
      <c r="EC681" s="42"/>
      <c r="ED681" s="42"/>
      <c r="EE681" s="42"/>
      <c r="EF681" s="42"/>
      <c r="EG681" s="42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/>
      <c r="CI682" s="42"/>
      <c r="CJ682" s="42"/>
      <c r="CK682" s="42"/>
      <c r="CL682" s="42"/>
      <c r="CM682" s="42"/>
      <c r="CN682" s="42"/>
      <c r="CO682" s="42"/>
      <c r="CP682" s="42"/>
      <c r="CQ682" s="42"/>
      <c r="CR682" s="42"/>
      <c r="CS682" s="42"/>
      <c r="CT682" s="42"/>
      <c r="CU682" s="42"/>
      <c r="CV682" s="42"/>
      <c r="CW682" s="42"/>
      <c r="CX682" s="42"/>
      <c r="CY682" s="42"/>
      <c r="CZ682" s="42"/>
      <c r="DA682" s="42"/>
      <c r="DB682" s="42"/>
      <c r="DC682" s="42"/>
      <c r="DD682" s="42"/>
      <c r="DE682" s="42"/>
      <c r="DF682" s="42"/>
      <c r="DG682" s="42"/>
      <c r="DH682" s="42"/>
      <c r="DI682" s="42"/>
      <c r="DJ682" s="42"/>
      <c r="DK682" s="42"/>
      <c r="DL682" s="42"/>
      <c r="DM682" s="42"/>
      <c r="DN682" s="42"/>
      <c r="DO682" s="42"/>
      <c r="DP682" s="42"/>
      <c r="DQ682" s="42"/>
      <c r="DR682" s="42"/>
      <c r="DS682" s="42"/>
      <c r="DT682" s="42"/>
      <c r="DU682" s="42"/>
      <c r="DV682" s="42"/>
      <c r="DW682" s="42"/>
      <c r="DX682" s="42"/>
      <c r="DY682" s="42"/>
      <c r="DZ682" s="42"/>
      <c r="EA682" s="42"/>
      <c r="EB682" s="42"/>
      <c r="EC682" s="42"/>
      <c r="ED682" s="42"/>
      <c r="EE682" s="42"/>
      <c r="EF682" s="42"/>
      <c r="EG682" s="42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/>
      <c r="CI683" s="42"/>
      <c r="CJ683" s="42"/>
      <c r="CK683" s="42"/>
      <c r="CL683" s="42"/>
      <c r="CM683" s="42"/>
      <c r="CN683" s="42"/>
      <c r="CO683" s="42"/>
      <c r="CP683" s="42"/>
      <c r="CQ683" s="42"/>
      <c r="CR683" s="42"/>
      <c r="CS683" s="42"/>
      <c r="CT683" s="42"/>
      <c r="CU683" s="42"/>
      <c r="CV683" s="42"/>
      <c r="CW683" s="42"/>
      <c r="CX683" s="42"/>
      <c r="CY683" s="42"/>
      <c r="CZ683" s="42"/>
      <c r="DA683" s="42"/>
      <c r="DB683" s="42"/>
      <c r="DC683" s="42"/>
      <c r="DD683" s="42"/>
      <c r="DE683" s="42"/>
      <c r="DF683" s="42"/>
      <c r="DG683" s="42"/>
      <c r="DH683" s="42"/>
      <c r="DI683" s="42"/>
      <c r="DJ683" s="42"/>
      <c r="DK683" s="42"/>
      <c r="DL683" s="42"/>
      <c r="DM683" s="42"/>
      <c r="DN683" s="42"/>
      <c r="DO683" s="42"/>
      <c r="DP683" s="42"/>
      <c r="DQ683" s="42"/>
      <c r="DR683" s="42"/>
      <c r="DS683" s="42"/>
      <c r="DT683" s="42"/>
      <c r="DU683" s="42"/>
      <c r="DV683" s="42"/>
      <c r="DW683" s="42"/>
      <c r="DX683" s="42"/>
      <c r="DY683" s="42"/>
      <c r="DZ683" s="42"/>
      <c r="EA683" s="42"/>
      <c r="EB683" s="42"/>
      <c r="EC683" s="42"/>
      <c r="ED683" s="42"/>
      <c r="EE683" s="42"/>
      <c r="EF683" s="42"/>
      <c r="EG683" s="42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/>
      <c r="CI684" s="42"/>
      <c r="CJ684" s="42"/>
      <c r="CK684" s="42"/>
      <c r="CL684" s="42"/>
      <c r="CM684" s="42"/>
      <c r="CN684" s="42"/>
      <c r="CO684" s="42"/>
      <c r="CP684" s="42"/>
      <c r="CQ684" s="42"/>
      <c r="CR684" s="42"/>
      <c r="CS684" s="42"/>
      <c r="CT684" s="42"/>
      <c r="CU684" s="42"/>
      <c r="CV684" s="42"/>
      <c r="CW684" s="42"/>
      <c r="CX684" s="42"/>
      <c r="CY684" s="42"/>
      <c r="CZ684" s="42"/>
      <c r="DA684" s="42"/>
      <c r="DB684" s="42"/>
      <c r="DC684" s="42"/>
      <c r="DD684" s="42"/>
      <c r="DE684" s="42"/>
      <c r="DF684" s="42"/>
      <c r="DG684" s="42"/>
      <c r="DH684" s="42"/>
      <c r="DI684" s="42"/>
      <c r="DJ684" s="42"/>
      <c r="DK684" s="42"/>
      <c r="DL684" s="42"/>
      <c r="DM684" s="42"/>
      <c r="DN684" s="42"/>
      <c r="DO684" s="42"/>
      <c r="DP684" s="42"/>
      <c r="DQ684" s="42"/>
      <c r="DR684" s="42"/>
      <c r="DS684" s="42"/>
      <c r="DT684" s="42"/>
      <c r="DU684" s="42"/>
      <c r="DV684" s="42"/>
      <c r="DW684" s="42"/>
      <c r="DX684" s="42"/>
      <c r="DY684" s="42"/>
      <c r="DZ684" s="42"/>
      <c r="EA684" s="42"/>
      <c r="EB684" s="42"/>
      <c r="EC684" s="42"/>
      <c r="ED684" s="42"/>
      <c r="EE684" s="42"/>
      <c r="EF684" s="42"/>
      <c r="EG684" s="42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/>
      <c r="CI685" s="42"/>
      <c r="CJ685" s="42"/>
      <c r="CK685" s="42"/>
      <c r="CL685" s="42"/>
      <c r="CM685" s="42"/>
      <c r="CN685" s="42"/>
      <c r="CO685" s="42"/>
      <c r="CP685" s="42"/>
      <c r="CQ685" s="42"/>
      <c r="CR685" s="42"/>
      <c r="CS685" s="42"/>
      <c r="CT685" s="42"/>
      <c r="CU685" s="42"/>
      <c r="CV685" s="42"/>
      <c r="CW685" s="42"/>
      <c r="CX685" s="42"/>
      <c r="CY685" s="42"/>
      <c r="CZ685" s="42"/>
      <c r="DA685" s="42"/>
      <c r="DB685" s="42"/>
      <c r="DC685" s="42"/>
      <c r="DD685" s="42"/>
      <c r="DE685" s="42"/>
      <c r="DF685" s="42"/>
      <c r="DG685" s="42"/>
      <c r="DH685" s="42"/>
      <c r="DI685" s="42"/>
      <c r="DJ685" s="42"/>
      <c r="DK685" s="42"/>
      <c r="DL685" s="42"/>
      <c r="DM685" s="42"/>
      <c r="DN685" s="42"/>
      <c r="DO685" s="42"/>
      <c r="DP685" s="42"/>
      <c r="DQ685" s="42"/>
      <c r="DR685" s="42"/>
      <c r="DS685" s="42"/>
      <c r="DT685" s="42"/>
      <c r="DU685" s="42"/>
      <c r="DV685" s="42"/>
      <c r="DW685" s="42"/>
      <c r="DX685" s="42"/>
      <c r="DY685" s="42"/>
      <c r="DZ685" s="42"/>
      <c r="EA685" s="42"/>
      <c r="EB685" s="42"/>
      <c r="EC685" s="42"/>
      <c r="ED685" s="42"/>
      <c r="EE685" s="42"/>
      <c r="EF685" s="42"/>
      <c r="EG685" s="42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/>
      <c r="CI686" s="42"/>
      <c r="CJ686" s="42"/>
      <c r="CK686" s="42"/>
      <c r="CL686" s="42"/>
      <c r="CM686" s="42"/>
      <c r="CN686" s="42"/>
      <c r="CO686" s="42"/>
      <c r="CP686" s="42"/>
      <c r="CQ686" s="42"/>
      <c r="CR686" s="42"/>
      <c r="CS686" s="42"/>
      <c r="CT686" s="42"/>
      <c r="CU686" s="42"/>
      <c r="CV686" s="42"/>
      <c r="CW686" s="42"/>
      <c r="CX686" s="42"/>
      <c r="CY686" s="42"/>
      <c r="CZ686" s="42"/>
      <c r="DA686" s="42"/>
      <c r="DB686" s="42"/>
      <c r="DC686" s="42"/>
      <c r="DD686" s="42"/>
      <c r="DE686" s="42"/>
      <c r="DF686" s="42"/>
      <c r="DG686" s="42"/>
      <c r="DH686" s="42"/>
      <c r="DI686" s="42"/>
      <c r="DJ686" s="42"/>
      <c r="DK686" s="42"/>
      <c r="DL686" s="42"/>
      <c r="DM686" s="42"/>
      <c r="DN686" s="42"/>
      <c r="DO686" s="42"/>
      <c r="DP686" s="42"/>
      <c r="DQ686" s="42"/>
      <c r="DR686" s="42"/>
      <c r="DS686" s="42"/>
      <c r="DT686" s="42"/>
      <c r="DU686" s="42"/>
      <c r="DV686" s="42"/>
      <c r="DW686" s="42"/>
      <c r="DX686" s="42"/>
      <c r="DY686" s="42"/>
      <c r="DZ686" s="42"/>
      <c r="EA686" s="42"/>
      <c r="EB686" s="42"/>
      <c r="EC686" s="42"/>
      <c r="ED686" s="42"/>
      <c r="EE686" s="42"/>
      <c r="EF686" s="42"/>
      <c r="EG686" s="42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/>
      <c r="CI687" s="42"/>
      <c r="CJ687" s="42"/>
      <c r="CK687" s="42"/>
      <c r="CL687" s="42"/>
      <c r="CM687" s="42"/>
      <c r="CN687" s="42"/>
      <c r="CO687" s="42"/>
      <c r="CP687" s="42"/>
      <c r="CQ687" s="42"/>
      <c r="CR687" s="42"/>
      <c r="CS687" s="42"/>
      <c r="CT687" s="42"/>
      <c r="CU687" s="42"/>
      <c r="CV687" s="42"/>
      <c r="CW687" s="42"/>
      <c r="CX687" s="42"/>
      <c r="CY687" s="42"/>
      <c r="CZ687" s="42"/>
      <c r="DA687" s="42"/>
      <c r="DB687" s="42"/>
      <c r="DC687" s="42"/>
      <c r="DD687" s="42"/>
      <c r="DE687" s="42"/>
      <c r="DF687" s="42"/>
      <c r="DG687" s="42"/>
      <c r="DH687" s="42"/>
      <c r="DI687" s="42"/>
      <c r="DJ687" s="42"/>
      <c r="DK687" s="42"/>
      <c r="DL687" s="42"/>
      <c r="DM687" s="42"/>
      <c r="DN687" s="42"/>
      <c r="DO687" s="42"/>
      <c r="DP687" s="42"/>
      <c r="DQ687" s="42"/>
      <c r="DR687" s="42"/>
      <c r="DS687" s="42"/>
      <c r="DT687" s="42"/>
      <c r="DU687" s="42"/>
      <c r="DV687" s="42"/>
      <c r="DW687" s="42"/>
      <c r="DX687" s="42"/>
      <c r="DY687" s="42"/>
      <c r="DZ687" s="42"/>
      <c r="EA687" s="42"/>
      <c r="EB687" s="42"/>
      <c r="EC687" s="42"/>
      <c r="ED687" s="42"/>
      <c r="EE687" s="42"/>
      <c r="EF687" s="42"/>
      <c r="EG687" s="42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/>
      <c r="CI688" s="42"/>
      <c r="CJ688" s="42"/>
      <c r="CK688" s="42"/>
      <c r="CL688" s="42"/>
      <c r="CM688" s="42"/>
      <c r="CN688" s="42"/>
      <c r="CO688" s="42"/>
      <c r="CP688" s="42"/>
      <c r="CQ688" s="42"/>
      <c r="CR688" s="42"/>
      <c r="CS688" s="42"/>
      <c r="CT688" s="42"/>
      <c r="CU688" s="42"/>
      <c r="CV688" s="42"/>
      <c r="CW688" s="42"/>
      <c r="CX688" s="42"/>
      <c r="CY688" s="42"/>
      <c r="CZ688" s="42"/>
      <c r="DA688" s="42"/>
      <c r="DB688" s="42"/>
      <c r="DC688" s="42"/>
      <c r="DD688" s="42"/>
      <c r="DE688" s="42"/>
      <c r="DF688" s="42"/>
      <c r="DG688" s="42"/>
      <c r="DH688" s="42"/>
      <c r="DI688" s="42"/>
      <c r="DJ688" s="42"/>
      <c r="DK688" s="42"/>
      <c r="DL688" s="42"/>
      <c r="DM688" s="42"/>
      <c r="DN688" s="42"/>
      <c r="DO688" s="42"/>
      <c r="DP688" s="42"/>
      <c r="DQ688" s="42"/>
      <c r="DR688" s="42"/>
      <c r="DS688" s="42"/>
      <c r="DT688" s="42"/>
      <c r="DU688" s="42"/>
      <c r="DV688" s="42"/>
      <c r="DW688" s="42"/>
      <c r="DX688" s="42"/>
      <c r="DY688" s="42"/>
      <c r="DZ688" s="42"/>
      <c r="EA688" s="42"/>
      <c r="EB688" s="42"/>
      <c r="EC688" s="42"/>
      <c r="ED688" s="42"/>
      <c r="EE688" s="42"/>
      <c r="EF688" s="42"/>
      <c r="EG688" s="42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/>
      <c r="CI689" s="42"/>
      <c r="CJ689" s="42"/>
      <c r="CK689" s="42"/>
      <c r="CL689" s="42"/>
      <c r="CM689" s="42"/>
      <c r="CN689" s="42"/>
      <c r="CO689" s="42"/>
      <c r="CP689" s="42"/>
      <c r="CQ689" s="42"/>
      <c r="CR689" s="42"/>
      <c r="CS689" s="42"/>
      <c r="CT689" s="42"/>
      <c r="CU689" s="42"/>
      <c r="CV689" s="42"/>
      <c r="CW689" s="42"/>
      <c r="CX689" s="42"/>
      <c r="CY689" s="42"/>
      <c r="CZ689" s="42"/>
      <c r="DA689" s="42"/>
      <c r="DB689" s="42"/>
      <c r="DC689" s="42"/>
      <c r="DD689" s="42"/>
      <c r="DE689" s="42"/>
      <c r="DF689" s="42"/>
      <c r="DG689" s="42"/>
      <c r="DH689" s="42"/>
      <c r="DI689" s="42"/>
      <c r="DJ689" s="42"/>
      <c r="DK689" s="42"/>
      <c r="DL689" s="42"/>
      <c r="DM689" s="42"/>
      <c r="DN689" s="42"/>
      <c r="DO689" s="42"/>
      <c r="DP689" s="42"/>
      <c r="DQ689" s="42"/>
      <c r="DR689" s="42"/>
      <c r="DS689" s="42"/>
      <c r="DT689" s="42"/>
      <c r="DU689" s="42"/>
      <c r="DV689" s="42"/>
      <c r="DW689" s="42"/>
      <c r="DX689" s="42"/>
      <c r="DY689" s="42"/>
      <c r="DZ689" s="42"/>
      <c r="EA689" s="42"/>
      <c r="EB689" s="42"/>
      <c r="EC689" s="42"/>
      <c r="ED689" s="42"/>
      <c r="EE689" s="42"/>
      <c r="EF689" s="42"/>
      <c r="EG689" s="42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/>
      <c r="CI690" s="42"/>
      <c r="CJ690" s="42"/>
      <c r="CK690" s="42"/>
      <c r="CL690" s="42"/>
      <c r="CM690" s="42"/>
      <c r="CN690" s="42"/>
      <c r="CO690" s="42"/>
      <c r="CP690" s="42"/>
      <c r="CQ690" s="42"/>
      <c r="CR690" s="42"/>
      <c r="CS690" s="42"/>
      <c r="CT690" s="42"/>
      <c r="CU690" s="42"/>
      <c r="CV690" s="42"/>
      <c r="CW690" s="42"/>
      <c r="CX690" s="42"/>
      <c r="CY690" s="42"/>
      <c r="CZ690" s="42"/>
      <c r="DA690" s="42"/>
      <c r="DB690" s="42"/>
      <c r="DC690" s="42"/>
      <c r="DD690" s="42"/>
      <c r="DE690" s="42"/>
      <c r="DF690" s="42"/>
      <c r="DG690" s="42"/>
      <c r="DH690" s="42"/>
      <c r="DI690" s="42"/>
      <c r="DJ690" s="42"/>
      <c r="DK690" s="42"/>
      <c r="DL690" s="42"/>
      <c r="DM690" s="42"/>
      <c r="DN690" s="42"/>
      <c r="DO690" s="42"/>
      <c r="DP690" s="42"/>
      <c r="DQ690" s="42"/>
      <c r="DR690" s="42"/>
      <c r="DS690" s="42"/>
      <c r="DT690" s="42"/>
      <c r="DU690" s="42"/>
      <c r="DV690" s="42"/>
      <c r="DW690" s="42"/>
      <c r="DX690" s="42"/>
      <c r="DY690" s="42"/>
      <c r="DZ690" s="42"/>
      <c r="EA690" s="42"/>
      <c r="EB690" s="42"/>
      <c r="EC690" s="42"/>
      <c r="ED690" s="42"/>
      <c r="EE690" s="42"/>
      <c r="EF690" s="42"/>
      <c r="EG690" s="42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/>
      <c r="CI691" s="42"/>
      <c r="CJ691" s="42"/>
      <c r="CK691" s="42"/>
      <c r="CL691" s="42"/>
      <c r="CM691" s="42"/>
      <c r="CN691" s="42"/>
      <c r="CO691" s="42"/>
      <c r="CP691" s="42"/>
      <c r="CQ691" s="42"/>
      <c r="CR691" s="42"/>
      <c r="CS691" s="42"/>
      <c r="CT691" s="42"/>
      <c r="CU691" s="42"/>
      <c r="CV691" s="42"/>
      <c r="CW691" s="42"/>
      <c r="CX691" s="42"/>
      <c r="CY691" s="42"/>
      <c r="CZ691" s="42"/>
      <c r="DA691" s="42"/>
      <c r="DB691" s="42"/>
      <c r="DC691" s="42"/>
      <c r="DD691" s="42"/>
      <c r="DE691" s="42"/>
      <c r="DF691" s="42"/>
      <c r="DG691" s="42"/>
      <c r="DH691" s="42"/>
      <c r="DI691" s="42"/>
      <c r="DJ691" s="42"/>
      <c r="DK691" s="42"/>
      <c r="DL691" s="42"/>
      <c r="DM691" s="42"/>
      <c r="DN691" s="42"/>
      <c r="DO691" s="42"/>
      <c r="DP691" s="42"/>
      <c r="DQ691" s="42"/>
      <c r="DR691" s="42"/>
      <c r="DS691" s="42"/>
      <c r="DT691" s="42"/>
      <c r="DU691" s="42"/>
      <c r="DV691" s="42"/>
      <c r="DW691" s="42"/>
      <c r="DX691" s="42"/>
      <c r="DY691" s="42"/>
      <c r="DZ691" s="42"/>
      <c r="EA691" s="42"/>
      <c r="EB691" s="42"/>
      <c r="EC691" s="42"/>
      <c r="ED691" s="42"/>
      <c r="EE691" s="42"/>
      <c r="EF691" s="42"/>
      <c r="EG691" s="42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/>
      <c r="CI692" s="42"/>
      <c r="CJ692" s="42"/>
      <c r="CK692" s="42"/>
      <c r="CL692" s="42"/>
      <c r="CM692" s="42"/>
      <c r="CN692" s="42"/>
      <c r="CO692" s="42"/>
      <c r="CP692" s="42"/>
      <c r="CQ692" s="42"/>
      <c r="CR692" s="42"/>
      <c r="CS692" s="42"/>
      <c r="CT692" s="42"/>
      <c r="CU692" s="42"/>
      <c r="CV692" s="42"/>
      <c r="CW692" s="42"/>
      <c r="CX692" s="42"/>
      <c r="CY692" s="42"/>
      <c r="CZ692" s="42"/>
      <c r="DA692" s="42"/>
      <c r="DB692" s="42"/>
      <c r="DC692" s="42"/>
      <c r="DD692" s="42"/>
      <c r="DE692" s="42"/>
      <c r="DF692" s="42"/>
      <c r="DG692" s="42"/>
      <c r="DH692" s="42"/>
      <c r="DI692" s="42"/>
      <c r="DJ692" s="42"/>
      <c r="DK692" s="42"/>
      <c r="DL692" s="42"/>
      <c r="DM692" s="42"/>
      <c r="DN692" s="42"/>
      <c r="DO692" s="42"/>
      <c r="DP692" s="42"/>
      <c r="DQ692" s="42"/>
      <c r="DR692" s="42"/>
      <c r="DS692" s="42"/>
      <c r="DT692" s="42"/>
      <c r="DU692" s="42"/>
      <c r="DV692" s="42"/>
      <c r="DW692" s="42"/>
      <c r="DX692" s="42"/>
      <c r="DY692" s="42"/>
      <c r="DZ692" s="42"/>
      <c r="EA692" s="42"/>
      <c r="EB692" s="42"/>
      <c r="EC692" s="42"/>
      <c r="ED692" s="42"/>
      <c r="EE692" s="42"/>
      <c r="EF692" s="42"/>
      <c r="EG692" s="42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/>
      <c r="CI693" s="42"/>
      <c r="CJ693" s="42"/>
      <c r="CK693" s="42"/>
      <c r="CL693" s="42"/>
      <c r="CM693" s="42"/>
      <c r="CN693" s="42"/>
      <c r="CO693" s="42"/>
      <c r="CP693" s="42"/>
      <c r="CQ693" s="42"/>
      <c r="CR693" s="42"/>
      <c r="CS693" s="42"/>
      <c r="CT693" s="42"/>
      <c r="CU693" s="42"/>
      <c r="CV693" s="42"/>
      <c r="CW693" s="42"/>
      <c r="CX693" s="42"/>
      <c r="CY693" s="42"/>
      <c r="CZ693" s="42"/>
      <c r="DA693" s="42"/>
      <c r="DB693" s="42"/>
      <c r="DC693" s="42"/>
      <c r="DD693" s="42"/>
      <c r="DE693" s="42"/>
      <c r="DF693" s="42"/>
      <c r="DG693" s="42"/>
      <c r="DH693" s="42"/>
      <c r="DI693" s="42"/>
      <c r="DJ693" s="42"/>
      <c r="DK693" s="42"/>
      <c r="DL693" s="42"/>
      <c r="DM693" s="42"/>
      <c r="DN693" s="42"/>
      <c r="DO693" s="42"/>
      <c r="DP693" s="42"/>
      <c r="DQ693" s="42"/>
      <c r="DR693" s="42"/>
      <c r="DS693" s="42"/>
      <c r="DT693" s="42"/>
      <c r="DU693" s="42"/>
      <c r="DV693" s="42"/>
      <c r="DW693" s="42"/>
      <c r="DX693" s="42"/>
      <c r="DY693" s="42"/>
      <c r="DZ693" s="42"/>
      <c r="EA693" s="42"/>
      <c r="EB693" s="42"/>
      <c r="EC693" s="42"/>
      <c r="ED693" s="42"/>
      <c r="EE693" s="42"/>
      <c r="EF693" s="42"/>
      <c r="EG693" s="42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/>
      <c r="CI694" s="42"/>
      <c r="CJ694" s="42"/>
      <c r="CK694" s="42"/>
      <c r="CL694" s="42"/>
      <c r="CM694" s="42"/>
      <c r="CN694" s="42"/>
      <c r="CO694" s="42"/>
      <c r="CP694" s="42"/>
      <c r="CQ694" s="42"/>
      <c r="CR694" s="42"/>
      <c r="CS694" s="42"/>
      <c r="CT694" s="42"/>
      <c r="CU694" s="42"/>
      <c r="CV694" s="42"/>
      <c r="CW694" s="42"/>
      <c r="CX694" s="42"/>
      <c r="CY694" s="42"/>
      <c r="CZ694" s="42"/>
      <c r="DA694" s="42"/>
      <c r="DB694" s="42"/>
      <c r="DC694" s="42"/>
      <c r="DD694" s="42"/>
      <c r="DE694" s="42"/>
      <c r="DF694" s="42"/>
      <c r="DG694" s="42"/>
      <c r="DH694" s="42"/>
      <c r="DI694" s="42"/>
      <c r="DJ694" s="42"/>
      <c r="DK694" s="42"/>
      <c r="DL694" s="42"/>
      <c r="DM694" s="42"/>
      <c r="DN694" s="42"/>
      <c r="DO694" s="42"/>
      <c r="DP694" s="42"/>
      <c r="DQ694" s="42"/>
      <c r="DR694" s="42"/>
      <c r="DS694" s="42"/>
      <c r="DT694" s="42"/>
      <c r="DU694" s="42"/>
      <c r="DV694" s="42"/>
      <c r="DW694" s="42"/>
      <c r="DX694" s="42"/>
      <c r="DY694" s="42"/>
      <c r="DZ694" s="42"/>
      <c r="EA694" s="42"/>
      <c r="EB694" s="42"/>
      <c r="EC694" s="42"/>
      <c r="ED694" s="42"/>
      <c r="EE694" s="42"/>
      <c r="EF694" s="42"/>
      <c r="EG694" s="42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/>
      <c r="CI695" s="42"/>
      <c r="CJ695" s="42"/>
      <c r="CK695" s="42"/>
      <c r="CL695" s="42"/>
      <c r="CM695" s="42"/>
      <c r="CN695" s="42"/>
      <c r="CO695" s="42"/>
      <c r="CP695" s="42"/>
      <c r="CQ695" s="42"/>
      <c r="CR695" s="42"/>
      <c r="CS695" s="42"/>
      <c r="CT695" s="42"/>
      <c r="CU695" s="42"/>
      <c r="CV695" s="42"/>
      <c r="CW695" s="42"/>
      <c r="CX695" s="42"/>
      <c r="CY695" s="42"/>
      <c r="CZ695" s="42"/>
      <c r="DA695" s="42"/>
      <c r="DB695" s="42"/>
      <c r="DC695" s="42"/>
      <c r="DD695" s="42"/>
      <c r="DE695" s="42"/>
      <c r="DF695" s="42"/>
      <c r="DG695" s="42"/>
      <c r="DH695" s="42"/>
      <c r="DI695" s="42"/>
      <c r="DJ695" s="42"/>
      <c r="DK695" s="42"/>
      <c r="DL695" s="42"/>
      <c r="DM695" s="42"/>
      <c r="DN695" s="42"/>
      <c r="DO695" s="42"/>
      <c r="DP695" s="42"/>
      <c r="DQ695" s="42"/>
      <c r="DR695" s="42"/>
      <c r="DS695" s="42"/>
      <c r="DT695" s="42"/>
      <c r="DU695" s="42"/>
      <c r="DV695" s="42"/>
      <c r="DW695" s="42"/>
      <c r="DX695" s="42"/>
      <c r="DY695" s="42"/>
      <c r="DZ695" s="42"/>
      <c r="EA695" s="42"/>
      <c r="EB695" s="42"/>
      <c r="EC695" s="42"/>
      <c r="ED695" s="42"/>
      <c r="EE695" s="42"/>
      <c r="EF695" s="42"/>
      <c r="EG695" s="42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/>
      <c r="CI696" s="42"/>
      <c r="CJ696" s="42"/>
      <c r="CK696" s="42"/>
      <c r="CL696" s="42"/>
      <c r="CM696" s="42"/>
      <c r="CN696" s="42"/>
      <c r="CO696" s="42"/>
      <c r="CP696" s="42"/>
      <c r="CQ696" s="42"/>
      <c r="CR696" s="42"/>
      <c r="CS696" s="42"/>
      <c r="CT696" s="42"/>
      <c r="CU696" s="42"/>
      <c r="CV696" s="42"/>
      <c r="CW696" s="42"/>
      <c r="CX696" s="42"/>
      <c r="CY696" s="42"/>
      <c r="CZ696" s="42"/>
      <c r="DA696" s="42"/>
      <c r="DB696" s="42"/>
      <c r="DC696" s="42"/>
      <c r="DD696" s="42"/>
      <c r="DE696" s="42"/>
      <c r="DF696" s="42"/>
      <c r="DG696" s="42"/>
      <c r="DH696" s="42"/>
      <c r="DI696" s="42"/>
      <c r="DJ696" s="42"/>
      <c r="DK696" s="42"/>
      <c r="DL696" s="42"/>
      <c r="DM696" s="42"/>
      <c r="DN696" s="42"/>
      <c r="DO696" s="42"/>
      <c r="DP696" s="42"/>
      <c r="DQ696" s="42"/>
      <c r="DR696" s="42"/>
      <c r="DS696" s="42"/>
      <c r="DT696" s="42"/>
      <c r="DU696" s="42"/>
      <c r="DV696" s="42"/>
      <c r="DW696" s="42"/>
      <c r="DX696" s="42"/>
      <c r="DY696" s="42"/>
      <c r="DZ696" s="42"/>
      <c r="EA696" s="42"/>
      <c r="EB696" s="42"/>
      <c r="EC696" s="42"/>
      <c r="ED696" s="42"/>
      <c r="EE696" s="42"/>
      <c r="EF696" s="42"/>
      <c r="EG696" s="42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/>
      <c r="CI697" s="42"/>
      <c r="CJ697" s="42"/>
      <c r="CK697" s="42"/>
      <c r="CL697" s="42"/>
      <c r="CM697" s="42"/>
      <c r="CN697" s="42"/>
      <c r="CO697" s="42"/>
      <c r="CP697" s="42"/>
      <c r="CQ697" s="42"/>
      <c r="CR697" s="42"/>
      <c r="CS697" s="42"/>
      <c r="CT697" s="42"/>
      <c r="CU697" s="42"/>
      <c r="CV697" s="42"/>
      <c r="CW697" s="42"/>
      <c r="CX697" s="42"/>
      <c r="CY697" s="42"/>
      <c r="CZ697" s="42"/>
      <c r="DA697" s="42"/>
      <c r="DB697" s="42"/>
      <c r="DC697" s="42"/>
      <c r="DD697" s="42"/>
      <c r="DE697" s="42"/>
      <c r="DF697" s="42"/>
      <c r="DG697" s="42"/>
      <c r="DH697" s="42"/>
      <c r="DI697" s="42"/>
      <c r="DJ697" s="42"/>
      <c r="DK697" s="42"/>
      <c r="DL697" s="42"/>
      <c r="DM697" s="42"/>
      <c r="DN697" s="42"/>
      <c r="DO697" s="42"/>
      <c r="DP697" s="42"/>
      <c r="DQ697" s="42"/>
      <c r="DR697" s="42"/>
      <c r="DS697" s="42"/>
      <c r="DT697" s="42"/>
      <c r="DU697" s="42"/>
      <c r="DV697" s="42"/>
      <c r="DW697" s="42"/>
      <c r="DX697" s="42"/>
      <c r="DY697" s="42"/>
      <c r="DZ697" s="42"/>
      <c r="EA697" s="42"/>
      <c r="EB697" s="42"/>
      <c r="EC697" s="42"/>
      <c r="ED697" s="42"/>
      <c r="EE697" s="42"/>
      <c r="EF697" s="42"/>
      <c r="EG697" s="42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/>
      <c r="CI698" s="42"/>
      <c r="CJ698" s="42"/>
      <c r="CK698" s="42"/>
      <c r="CL698" s="42"/>
      <c r="CM698" s="42"/>
      <c r="CN698" s="42"/>
      <c r="CO698" s="42"/>
      <c r="CP698" s="42"/>
      <c r="CQ698" s="42"/>
      <c r="CR698" s="42"/>
      <c r="CS698" s="42"/>
      <c r="CT698" s="42"/>
      <c r="CU698" s="42"/>
      <c r="CV698" s="42"/>
      <c r="CW698" s="42"/>
      <c r="CX698" s="42"/>
      <c r="CY698" s="42"/>
      <c r="CZ698" s="42"/>
      <c r="DA698" s="42"/>
      <c r="DB698" s="42"/>
      <c r="DC698" s="42"/>
      <c r="DD698" s="42"/>
      <c r="DE698" s="42"/>
      <c r="DF698" s="42"/>
      <c r="DG698" s="42"/>
      <c r="DH698" s="42"/>
      <c r="DI698" s="42"/>
      <c r="DJ698" s="42"/>
      <c r="DK698" s="42"/>
      <c r="DL698" s="42"/>
      <c r="DM698" s="42"/>
      <c r="DN698" s="42"/>
      <c r="DO698" s="42"/>
      <c r="DP698" s="42"/>
      <c r="DQ698" s="42"/>
      <c r="DR698" s="42"/>
      <c r="DS698" s="42"/>
      <c r="DT698" s="42"/>
      <c r="DU698" s="42"/>
      <c r="DV698" s="42"/>
      <c r="DW698" s="42"/>
      <c r="DX698" s="42"/>
      <c r="DY698" s="42"/>
      <c r="DZ698" s="42"/>
      <c r="EA698" s="42"/>
      <c r="EB698" s="42"/>
      <c r="EC698" s="42"/>
      <c r="ED698" s="42"/>
      <c r="EE698" s="42"/>
      <c r="EF698" s="42"/>
      <c r="EG698" s="42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/>
      <c r="CI699" s="42"/>
      <c r="CJ699" s="42"/>
      <c r="CK699" s="42"/>
      <c r="CL699" s="42"/>
      <c r="CM699" s="42"/>
      <c r="CN699" s="42"/>
      <c r="CO699" s="42"/>
      <c r="CP699" s="42"/>
      <c r="CQ699" s="42"/>
      <c r="CR699" s="42"/>
      <c r="CS699" s="42"/>
      <c r="CT699" s="42"/>
      <c r="CU699" s="42"/>
      <c r="CV699" s="42"/>
      <c r="CW699" s="42"/>
      <c r="CX699" s="42"/>
      <c r="CY699" s="42"/>
      <c r="CZ699" s="42"/>
      <c r="DA699" s="42"/>
      <c r="DB699" s="42"/>
      <c r="DC699" s="42"/>
      <c r="DD699" s="42"/>
      <c r="DE699" s="42"/>
      <c r="DF699" s="42"/>
      <c r="DG699" s="42"/>
      <c r="DH699" s="42"/>
      <c r="DI699" s="42"/>
      <c r="DJ699" s="42"/>
      <c r="DK699" s="42"/>
      <c r="DL699" s="42"/>
      <c r="DM699" s="42"/>
      <c r="DN699" s="42"/>
      <c r="DO699" s="42"/>
      <c r="DP699" s="42"/>
      <c r="DQ699" s="42"/>
      <c r="DR699" s="42"/>
      <c r="DS699" s="42"/>
      <c r="DT699" s="42"/>
      <c r="DU699" s="42"/>
      <c r="DV699" s="42"/>
      <c r="DW699" s="42"/>
      <c r="DX699" s="42"/>
      <c r="DY699" s="42"/>
      <c r="DZ699" s="42"/>
      <c r="EA699" s="42"/>
      <c r="EB699" s="42"/>
      <c r="EC699" s="42"/>
      <c r="ED699" s="42"/>
      <c r="EE699" s="42"/>
      <c r="EF699" s="42"/>
      <c r="EG699" s="42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/>
      <c r="CI700" s="42"/>
      <c r="CJ700" s="42"/>
      <c r="CK700" s="42"/>
      <c r="CL700" s="42"/>
      <c r="CM700" s="42"/>
      <c r="CN700" s="42"/>
      <c r="CO700" s="42"/>
      <c r="CP700" s="42"/>
      <c r="CQ700" s="42"/>
      <c r="CR700" s="42"/>
      <c r="CS700" s="42"/>
      <c r="CT700" s="42"/>
      <c r="CU700" s="42"/>
      <c r="CV700" s="42"/>
      <c r="CW700" s="42"/>
      <c r="CX700" s="42"/>
      <c r="CY700" s="42"/>
      <c r="CZ700" s="42"/>
      <c r="DA700" s="42"/>
      <c r="DB700" s="42"/>
      <c r="DC700" s="42"/>
      <c r="DD700" s="42"/>
      <c r="DE700" s="42"/>
      <c r="DF700" s="42"/>
      <c r="DG700" s="42"/>
      <c r="DH700" s="42"/>
      <c r="DI700" s="42"/>
      <c r="DJ700" s="42"/>
      <c r="DK700" s="42"/>
      <c r="DL700" s="42"/>
      <c r="DM700" s="42"/>
      <c r="DN700" s="42"/>
      <c r="DO700" s="42"/>
      <c r="DP700" s="42"/>
      <c r="DQ700" s="42"/>
      <c r="DR700" s="42"/>
      <c r="DS700" s="42"/>
      <c r="DT700" s="42"/>
      <c r="DU700" s="42"/>
      <c r="DV700" s="42"/>
      <c r="DW700" s="42"/>
      <c r="DX700" s="42"/>
      <c r="DY700" s="42"/>
      <c r="DZ700" s="42"/>
      <c r="EA700" s="42"/>
      <c r="EB700" s="42"/>
      <c r="EC700" s="42"/>
      <c r="ED700" s="42"/>
      <c r="EE700" s="42"/>
      <c r="EF700" s="42"/>
      <c r="EG700" s="42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/>
      <c r="CI701" s="42"/>
      <c r="CJ701" s="42"/>
      <c r="CK701" s="42"/>
      <c r="CL701" s="42"/>
      <c r="CM701" s="42"/>
      <c r="CN701" s="42"/>
      <c r="CO701" s="42"/>
      <c r="CP701" s="42"/>
      <c r="CQ701" s="42"/>
      <c r="CR701" s="42"/>
      <c r="CS701" s="42"/>
      <c r="CT701" s="42"/>
      <c r="CU701" s="42"/>
      <c r="CV701" s="42"/>
      <c r="CW701" s="42"/>
      <c r="CX701" s="42"/>
      <c r="CY701" s="42"/>
      <c r="CZ701" s="42"/>
      <c r="DA701" s="42"/>
      <c r="DB701" s="42"/>
      <c r="DC701" s="42"/>
      <c r="DD701" s="42"/>
      <c r="DE701" s="42"/>
      <c r="DF701" s="42"/>
      <c r="DG701" s="42"/>
      <c r="DH701" s="42"/>
      <c r="DI701" s="42"/>
      <c r="DJ701" s="42"/>
      <c r="DK701" s="42"/>
      <c r="DL701" s="42"/>
      <c r="DM701" s="42"/>
      <c r="DN701" s="42"/>
      <c r="DO701" s="42"/>
      <c r="DP701" s="42"/>
      <c r="DQ701" s="42"/>
      <c r="DR701" s="42"/>
      <c r="DS701" s="42"/>
      <c r="DT701" s="42"/>
      <c r="DU701" s="42"/>
      <c r="DV701" s="42"/>
      <c r="DW701" s="42"/>
      <c r="DX701" s="42"/>
      <c r="DY701" s="42"/>
      <c r="DZ701" s="42"/>
      <c r="EA701" s="42"/>
      <c r="EB701" s="42"/>
      <c r="EC701" s="42"/>
      <c r="ED701" s="42"/>
      <c r="EE701" s="42"/>
      <c r="EF701" s="42"/>
      <c r="EG701" s="42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/>
      <c r="CI702" s="42"/>
      <c r="CJ702" s="42"/>
      <c r="CK702" s="42"/>
      <c r="CL702" s="42"/>
      <c r="CM702" s="42"/>
      <c r="CN702" s="42"/>
      <c r="CO702" s="42"/>
      <c r="CP702" s="42"/>
      <c r="CQ702" s="42"/>
      <c r="CR702" s="42"/>
      <c r="CS702" s="42"/>
      <c r="CT702" s="42"/>
      <c r="CU702" s="42"/>
      <c r="CV702" s="42"/>
      <c r="CW702" s="42"/>
      <c r="CX702" s="42"/>
      <c r="CY702" s="42"/>
      <c r="CZ702" s="42"/>
      <c r="DA702" s="42"/>
      <c r="DB702" s="42"/>
      <c r="DC702" s="42"/>
      <c r="DD702" s="42"/>
      <c r="DE702" s="42"/>
      <c r="DF702" s="42"/>
      <c r="DG702" s="42"/>
      <c r="DH702" s="42"/>
      <c r="DI702" s="42"/>
      <c r="DJ702" s="42"/>
      <c r="DK702" s="42"/>
      <c r="DL702" s="42"/>
      <c r="DM702" s="42"/>
      <c r="DN702" s="42"/>
      <c r="DO702" s="42"/>
      <c r="DP702" s="42"/>
      <c r="DQ702" s="42"/>
      <c r="DR702" s="42"/>
      <c r="DS702" s="42"/>
      <c r="DT702" s="42"/>
      <c r="DU702" s="42"/>
      <c r="DV702" s="42"/>
      <c r="DW702" s="42"/>
      <c r="DX702" s="42"/>
      <c r="DY702" s="42"/>
      <c r="DZ702" s="42"/>
      <c r="EA702" s="42"/>
      <c r="EB702" s="42"/>
      <c r="EC702" s="42"/>
      <c r="ED702" s="42"/>
      <c r="EE702" s="42"/>
      <c r="EF702" s="42"/>
      <c r="EG702" s="42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/>
      <c r="CI703" s="42"/>
      <c r="CJ703" s="42"/>
      <c r="CK703" s="42"/>
      <c r="CL703" s="42"/>
      <c r="CM703" s="42"/>
      <c r="CN703" s="42"/>
      <c r="CO703" s="42"/>
      <c r="CP703" s="42"/>
      <c r="CQ703" s="42"/>
      <c r="CR703" s="42"/>
      <c r="CS703" s="42"/>
      <c r="CT703" s="42"/>
      <c r="CU703" s="42"/>
      <c r="CV703" s="42"/>
      <c r="CW703" s="42"/>
      <c r="CX703" s="42"/>
      <c r="CY703" s="42"/>
      <c r="CZ703" s="42"/>
      <c r="DA703" s="42"/>
      <c r="DB703" s="42"/>
      <c r="DC703" s="42"/>
      <c r="DD703" s="42"/>
      <c r="DE703" s="42"/>
      <c r="DF703" s="42"/>
      <c r="DG703" s="42"/>
      <c r="DH703" s="42"/>
      <c r="DI703" s="42"/>
      <c r="DJ703" s="42"/>
      <c r="DK703" s="42"/>
      <c r="DL703" s="42"/>
      <c r="DM703" s="42"/>
      <c r="DN703" s="42"/>
      <c r="DO703" s="42"/>
      <c r="DP703" s="42"/>
      <c r="DQ703" s="42"/>
      <c r="DR703" s="42"/>
      <c r="DS703" s="42"/>
      <c r="DT703" s="42"/>
      <c r="DU703" s="42"/>
      <c r="DV703" s="42"/>
      <c r="DW703" s="42"/>
      <c r="DX703" s="42"/>
      <c r="DY703" s="42"/>
      <c r="DZ703" s="42"/>
      <c r="EA703" s="42"/>
      <c r="EB703" s="42"/>
      <c r="EC703" s="42"/>
      <c r="ED703" s="42"/>
      <c r="EE703" s="42"/>
      <c r="EF703" s="42"/>
      <c r="EG703" s="42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/>
      <c r="CI704" s="42"/>
      <c r="CJ704" s="42"/>
      <c r="CK704" s="42"/>
      <c r="CL704" s="42"/>
      <c r="CM704" s="42"/>
      <c r="CN704" s="42"/>
      <c r="CO704" s="42"/>
      <c r="CP704" s="42"/>
      <c r="CQ704" s="42"/>
      <c r="CR704" s="42"/>
      <c r="CS704" s="42"/>
      <c r="CT704" s="42"/>
      <c r="CU704" s="42"/>
      <c r="CV704" s="42"/>
      <c r="CW704" s="42"/>
      <c r="CX704" s="42"/>
      <c r="CY704" s="42"/>
      <c r="CZ704" s="42"/>
      <c r="DA704" s="42"/>
      <c r="DB704" s="42"/>
      <c r="DC704" s="42"/>
      <c r="DD704" s="42"/>
      <c r="DE704" s="42"/>
      <c r="DF704" s="42"/>
      <c r="DG704" s="42"/>
      <c r="DH704" s="42"/>
      <c r="DI704" s="42"/>
      <c r="DJ704" s="42"/>
      <c r="DK704" s="42"/>
      <c r="DL704" s="42"/>
      <c r="DM704" s="42"/>
      <c r="DN704" s="42"/>
      <c r="DO704" s="42"/>
      <c r="DP704" s="42"/>
      <c r="DQ704" s="42"/>
      <c r="DR704" s="42"/>
      <c r="DS704" s="42"/>
      <c r="DT704" s="42"/>
      <c r="DU704" s="42"/>
      <c r="DV704" s="42"/>
      <c r="DW704" s="42"/>
      <c r="DX704" s="42"/>
      <c r="DY704" s="42"/>
      <c r="DZ704" s="42"/>
      <c r="EA704" s="42"/>
      <c r="EB704" s="42"/>
      <c r="EC704" s="42"/>
      <c r="ED704" s="42"/>
      <c r="EE704" s="42"/>
      <c r="EF704" s="42"/>
      <c r="EG704" s="42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/>
      <c r="CI705" s="42"/>
      <c r="CJ705" s="42"/>
      <c r="CK705" s="42"/>
      <c r="CL705" s="42"/>
      <c r="CM705" s="42"/>
      <c r="CN705" s="42"/>
      <c r="CO705" s="42"/>
      <c r="CP705" s="42"/>
      <c r="CQ705" s="42"/>
      <c r="CR705" s="42"/>
      <c r="CS705" s="42"/>
      <c r="CT705" s="42"/>
      <c r="CU705" s="42"/>
      <c r="CV705" s="42"/>
      <c r="CW705" s="42"/>
      <c r="CX705" s="42"/>
      <c r="CY705" s="42"/>
      <c r="CZ705" s="42"/>
      <c r="DA705" s="42"/>
      <c r="DB705" s="42"/>
      <c r="DC705" s="42"/>
      <c r="DD705" s="42"/>
      <c r="DE705" s="42"/>
      <c r="DF705" s="42"/>
      <c r="DG705" s="42"/>
      <c r="DH705" s="42"/>
      <c r="DI705" s="42"/>
      <c r="DJ705" s="42"/>
      <c r="DK705" s="42"/>
      <c r="DL705" s="42"/>
      <c r="DM705" s="42"/>
      <c r="DN705" s="42"/>
      <c r="DO705" s="42"/>
      <c r="DP705" s="42"/>
      <c r="DQ705" s="42"/>
      <c r="DR705" s="42"/>
      <c r="DS705" s="42"/>
      <c r="DT705" s="42"/>
      <c r="DU705" s="42"/>
      <c r="DV705" s="42"/>
      <c r="DW705" s="42"/>
      <c r="DX705" s="42"/>
      <c r="DY705" s="42"/>
      <c r="DZ705" s="42"/>
      <c r="EA705" s="42"/>
      <c r="EB705" s="42"/>
      <c r="EC705" s="42"/>
      <c r="ED705" s="42"/>
      <c r="EE705" s="42"/>
      <c r="EF705" s="42"/>
      <c r="EG705" s="42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/>
      <c r="CI706" s="42"/>
      <c r="CJ706" s="42"/>
      <c r="CK706" s="42"/>
      <c r="CL706" s="42"/>
      <c r="CM706" s="42"/>
      <c r="CN706" s="42"/>
      <c r="CO706" s="42"/>
      <c r="CP706" s="42"/>
      <c r="CQ706" s="42"/>
      <c r="CR706" s="42"/>
      <c r="CS706" s="42"/>
      <c r="CT706" s="42"/>
      <c r="CU706" s="42"/>
      <c r="CV706" s="42"/>
      <c r="CW706" s="42"/>
      <c r="CX706" s="42"/>
      <c r="CY706" s="42"/>
      <c r="CZ706" s="42"/>
      <c r="DA706" s="42"/>
      <c r="DB706" s="42"/>
      <c r="DC706" s="42"/>
      <c r="DD706" s="42"/>
      <c r="DE706" s="42"/>
      <c r="DF706" s="42"/>
      <c r="DG706" s="42"/>
      <c r="DH706" s="42"/>
      <c r="DI706" s="42"/>
      <c r="DJ706" s="42"/>
      <c r="DK706" s="42"/>
      <c r="DL706" s="42"/>
      <c r="DM706" s="42"/>
      <c r="DN706" s="42"/>
      <c r="DO706" s="42"/>
      <c r="DP706" s="42"/>
      <c r="DQ706" s="42"/>
      <c r="DR706" s="42"/>
      <c r="DS706" s="42"/>
      <c r="DT706" s="42"/>
      <c r="DU706" s="42"/>
      <c r="DV706" s="42"/>
      <c r="DW706" s="42"/>
      <c r="DX706" s="42"/>
      <c r="DY706" s="42"/>
      <c r="DZ706" s="42"/>
      <c r="EA706" s="42"/>
      <c r="EB706" s="42"/>
      <c r="EC706" s="42"/>
      <c r="ED706" s="42"/>
      <c r="EE706" s="42"/>
      <c r="EF706" s="42"/>
      <c r="EG706" s="42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/>
      <c r="CI707" s="42"/>
      <c r="CJ707" s="42"/>
      <c r="CK707" s="42"/>
      <c r="CL707" s="42"/>
      <c r="CM707" s="42"/>
      <c r="CN707" s="42"/>
      <c r="CO707" s="42"/>
      <c r="CP707" s="42"/>
      <c r="CQ707" s="42"/>
      <c r="CR707" s="42"/>
      <c r="CS707" s="42"/>
      <c r="CT707" s="42"/>
      <c r="CU707" s="42"/>
      <c r="CV707" s="42"/>
      <c r="CW707" s="42"/>
      <c r="CX707" s="42"/>
      <c r="CY707" s="42"/>
      <c r="CZ707" s="42"/>
      <c r="DA707" s="42"/>
      <c r="DB707" s="42"/>
      <c r="DC707" s="42"/>
      <c r="DD707" s="42"/>
      <c r="DE707" s="42"/>
      <c r="DF707" s="42"/>
      <c r="DG707" s="42"/>
      <c r="DH707" s="42"/>
      <c r="DI707" s="42"/>
      <c r="DJ707" s="42"/>
      <c r="DK707" s="42"/>
      <c r="DL707" s="42"/>
      <c r="DM707" s="42"/>
      <c r="DN707" s="42"/>
      <c r="DO707" s="42"/>
      <c r="DP707" s="42"/>
      <c r="DQ707" s="42"/>
      <c r="DR707" s="42"/>
      <c r="DS707" s="42"/>
      <c r="DT707" s="42"/>
      <c r="DU707" s="42"/>
      <c r="DV707" s="42"/>
      <c r="DW707" s="42"/>
      <c r="DX707" s="42"/>
      <c r="DY707" s="42"/>
      <c r="DZ707" s="42"/>
      <c r="EA707" s="42"/>
      <c r="EB707" s="42"/>
      <c r="EC707" s="42"/>
      <c r="ED707" s="42"/>
      <c r="EE707" s="42"/>
      <c r="EF707" s="42"/>
      <c r="EG707" s="42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/>
      <c r="CI708" s="42"/>
      <c r="CJ708" s="42"/>
      <c r="CK708" s="42"/>
      <c r="CL708" s="42"/>
      <c r="CM708" s="42"/>
      <c r="CN708" s="42"/>
      <c r="CO708" s="42"/>
      <c r="CP708" s="42"/>
      <c r="CQ708" s="42"/>
      <c r="CR708" s="42"/>
      <c r="CS708" s="42"/>
      <c r="CT708" s="42"/>
      <c r="CU708" s="42"/>
      <c r="CV708" s="42"/>
      <c r="CW708" s="42"/>
      <c r="CX708" s="42"/>
      <c r="CY708" s="42"/>
      <c r="CZ708" s="42"/>
      <c r="DA708" s="42"/>
      <c r="DB708" s="42"/>
      <c r="DC708" s="42"/>
      <c r="DD708" s="42"/>
      <c r="DE708" s="42"/>
      <c r="DF708" s="42"/>
      <c r="DG708" s="42"/>
      <c r="DH708" s="42"/>
      <c r="DI708" s="42"/>
      <c r="DJ708" s="42"/>
      <c r="DK708" s="42"/>
      <c r="DL708" s="42"/>
      <c r="DM708" s="42"/>
      <c r="DN708" s="42"/>
      <c r="DO708" s="42"/>
      <c r="DP708" s="42"/>
      <c r="DQ708" s="42"/>
      <c r="DR708" s="42"/>
      <c r="DS708" s="42"/>
      <c r="DT708" s="42"/>
      <c r="DU708" s="42"/>
      <c r="DV708" s="42"/>
      <c r="DW708" s="42"/>
      <c r="DX708" s="42"/>
      <c r="DY708" s="42"/>
      <c r="DZ708" s="42"/>
      <c r="EA708" s="42"/>
      <c r="EB708" s="42"/>
      <c r="EC708" s="42"/>
      <c r="ED708" s="42"/>
      <c r="EE708" s="42"/>
      <c r="EF708" s="42"/>
      <c r="EG708" s="42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/>
      <c r="CI709" s="42"/>
      <c r="CJ709" s="42"/>
      <c r="CK709" s="42"/>
      <c r="CL709" s="42"/>
      <c r="CM709" s="42"/>
      <c r="CN709" s="42"/>
      <c r="CO709" s="42"/>
      <c r="CP709" s="42"/>
      <c r="CQ709" s="42"/>
      <c r="CR709" s="42"/>
      <c r="CS709" s="42"/>
      <c r="CT709" s="42"/>
      <c r="CU709" s="42"/>
      <c r="CV709" s="42"/>
      <c r="CW709" s="42"/>
      <c r="CX709" s="42"/>
      <c r="CY709" s="42"/>
      <c r="CZ709" s="42"/>
      <c r="DA709" s="42"/>
      <c r="DB709" s="42"/>
      <c r="DC709" s="42"/>
      <c r="DD709" s="42"/>
      <c r="DE709" s="42"/>
      <c r="DF709" s="42"/>
      <c r="DG709" s="42"/>
      <c r="DH709" s="42"/>
      <c r="DI709" s="42"/>
      <c r="DJ709" s="42"/>
      <c r="DK709" s="42"/>
      <c r="DL709" s="42"/>
      <c r="DM709" s="42"/>
      <c r="DN709" s="42"/>
      <c r="DO709" s="42"/>
      <c r="DP709" s="42"/>
      <c r="DQ709" s="42"/>
      <c r="DR709" s="42"/>
      <c r="DS709" s="42"/>
      <c r="DT709" s="42"/>
      <c r="DU709" s="42"/>
      <c r="DV709" s="42"/>
      <c r="DW709" s="42"/>
      <c r="DX709" s="42"/>
      <c r="DY709" s="42"/>
      <c r="DZ709" s="42"/>
      <c r="EA709" s="42"/>
      <c r="EB709" s="42"/>
      <c r="EC709" s="42"/>
      <c r="ED709" s="42"/>
      <c r="EE709" s="42"/>
      <c r="EF709" s="42"/>
      <c r="EG709" s="42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/>
      <c r="CI710" s="42"/>
      <c r="CJ710" s="42"/>
      <c r="CK710" s="42"/>
      <c r="CL710" s="42"/>
      <c r="CM710" s="42"/>
      <c r="CN710" s="42"/>
      <c r="CO710" s="42"/>
      <c r="CP710" s="42"/>
      <c r="CQ710" s="42"/>
      <c r="CR710" s="42"/>
      <c r="CS710" s="42"/>
      <c r="CT710" s="42"/>
      <c r="CU710" s="42"/>
      <c r="CV710" s="42"/>
      <c r="CW710" s="42"/>
      <c r="CX710" s="42"/>
      <c r="CY710" s="42"/>
      <c r="CZ710" s="42"/>
      <c r="DA710" s="42"/>
      <c r="DB710" s="42"/>
      <c r="DC710" s="42"/>
      <c r="DD710" s="42"/>
      <c r="DE710" s="42"/>
      <c r="DF710" s="42"/>
      <c r="DG710" s="42"/>
      <c r="DH710" s="42"/>
      <c r="DI710" s="42"/>
      <c r="DJ710" s="42"/>
      <c r="DK710" s="42"/>
      <c r="DL710" s="42"/>
      <c r="DM710" s="42"/>
      <c r="DN710" s="42"/>
      <c r="DO710" s="42"/>
      <c r="DP710" s="42"/>
      <c r="DQ710" s="42"/>
      <c r="DR710" s="42"/>
      <c r="DS710" s="42"/>
      <c r="DT710" s="42"/>
      <c r="DU710" s="42"/>
      <c r="DV710" s="42"/>
      <c r="DW710" s="42"/>
      <c r="DX710" s="42"/>
      <c r="DY710" s="42"/>
      <c r="DZ710" s="42"/>
      <c r="EA710" s="42"/>
      <c r="EB710" s="42"/>
      <c r="EC710" s="42"/>
      <c r="ED710" s="42"/>
      <c r="EE710" s="42"/>
      <c r="EF710" s="42"/>
      <c r="EG710" s="42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/>
      <c r="CI711" s="42"/>
      <c r="CJ711" s="42"/>
      <c r="CK711" s="42"/>
      <c r="CL711" s="42"/>
      <c r="CM711" s="42"/>
      <c r="CN711" s="42"/>
      <c r="CO711" s="42"/>
      <c r="CP711" s="42"/>
      <c r="CQ711" s="42"/>
      <c r="CR711" s="42"/>
      <c r="CS711" s="42"/>
      <c r="CT711" s="42"/>
      <c r="CU711" s="42"/>
      <c r="CV711" s="42"/>
      <c r="CW711" s="42"/>
      <c r="CX711" s="42"/>
      <c r="CY711" s="42"/>
      <c r="CZ711" s="42"/>
      <c r="DA711" s="42"/>
      <c r="DB711" s="42"/>
      <c r="DC711" s="42"/>
      <c r="DD711" s="42"/>
      <c r="DE711" s="42"/>
      <c r="DF711" s="42"/>
      <c r="DG711" s="42"/>
      <c r="DH711" s="42"/>
      <c r="DI711" s="42"/>
      <c r="DJ711" s="42"/>
      <c r="DK711" s="42"/>
      <c r="DL711" s="42"/>
      <c r="DM711" s="42"/>
      <c r="DN711" s="42"/>
      <c r="DO711" s="42"/>
      <c r="DP711" s="42"/>
      <c r="DQ711" s="42"/>
      <c r="DR711" s="42"/>
      <c r="DS711" s="42"/>
      <c r="DT711" s="42"/>
      <c r="DU711" s="42"/>
      <c r="DV711" s="42"/>
      <c r="DW711" s="42"/>
      <c r="DX711" s="42"/>
      <c r="DY711" s="42"/>
      <c r="DZ711" s="42"/>
      <c r="EA711" s="42"/>
      <c r="EB711" s="42"/>
      <c r="EC711" s="42"/>
      <c r="ED711" s="42"/>
      <c r="EE711" s="42"/>
      <c r="EF711" s="42"/>
      <c r="EG711" s="42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/>
      <c r="CI712" s="42"/>
      <c r="CJ712" s="42"/>
      <c r="CK712" s="42"/>
      <c r="CL712" s="42"/>
      <c r="CM712" s="42"/>
      <c r="CN712" s="42"/>
      <c r="CO712" s="42"/>
      <c r="CP712" s="42"/>
      <c r="CQ712" s="42"/>
      <c r="CR712" s="42"/>
      <c r="CS712" s="42"/>
      <c r="CT712" s="42"/>
      <c r="CU712" s="42"/>
      <c r="CV712" s="42"/>
      <c r="CW712" s="42"/>
      <c r="CX712" s="42"/>
      <c r="CY712" s="42"/>
      <c r="CZ712" s="42"/>
      <c r="DA712" s="42"/>
      <c r="DB712" s="42"/>
      <c r="DC712" s="42"/>
      <c r="DD712" s="42"/>
      <c r="DE712" s="42"/>
      <c r="DF712" s="42"/>
      <c r="DG712" s="42"/>
      <c r="DH712" s="42"/>
      <c r="DI712" s="42"/>
      <c r="DJ712" s="42"/>
      <c r="DK712" s="42"/>
      <c r="DL712" s="42"/>
      <c r="DM712" s="42"/>
      <c r="DN712" s="42"/>
      <c r="DO712" s="42"/>
      <c r="DP712" s="42"/>
      <c r="DQ712" s="42"/>
      <c r="DR712" s="42"/>
      <c r="DS712" s="42"/>
      <c r="DT712" s="42"/>
      <c r="DU712" s="42"/>
      <c r="DV712" s="42"/>
      <c r="DW712" s="42"/>
      <c r="DX712" s="42"/>
      <c r="DY712" s="42"/>
      <c r="DZ712" s="42"/>
      <c r="EA712" s="42"/>
      <c r="EB712" s="42"/>
      <c r="EC712" s="42"/>
      <c r="ED712" s="42"/>
      <c r="EE712" s="42"/>
      <c r="EF712" s="42"/>
      <c r="EG712" s="42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/>
      <c r="CI713" s="42"/>
      <c r="CJ713" s="42"/>
      <c r="CK713" s="42"/>
      <c r="CL713" s="42"/>
      <c r="CM713" s="42"/>
      <c r="CN713" s="42"/>
      <c r="CO713" s="42"/>
      <c r="CP713" s="42"/>
      <c r="CQ713" s="42"/>
      <c r="CR713" s="42"/>
      <c r="CS713" s="42"/>
      <c r="CT713" s="42"/>
      <c r="CU713" s="42"/>
      <c r="CV713" s="42"/>
      <c r="CW713" s="42"/>
      <c r="CX713" s="42"/>
      <c r="CY713" s="42"/>
      <c r="CZ713" s="42"/>
      <c r="DA713" s="42"/>
      <c r="DB713" s="42"/>
      <c r="DC713" s="42"/>
      <c r="DD713" s="42"/>
      <c r="DE713" s="42"/>
      <c r="DF713" s="42"/>
      <c r="DG713" s="42"/>
      <c r="DH713" s="42"/>
      <c r="DI713" s="42"/>
      <c r="DJ713" s="42"/>
      <c r="DK713" s="42"/>
      <c r="DL713" s="42"/>
      <c r="DM713" s="42"/>
      <c r="DN713" s="42"/>
      <c r="DO713" s="42"/>
      <c r="DP713" s="42"/>
      <c r="DQ713" s="42"/>
      <c r="DR713" s="42"/>
      <c r="DS713" s="42"/>
      <c r="DT713" s="42"/>
      <c r="DU713" s="42"/>
      <c r="DV713" s="42"/>
      <c r="DW713" s="42"/>
      <c r="DX713" s="42"/>
      <c r="DY713" s="42"/>
      <c r="DZ713" s="42"/>
      <c r="EA713" s="42"/>
      <c r="EB713" s="42"/>
      <c r="EC713" s="42"/>
      <c r="ED713" s="42"/>
      <c r="EE713" s="42"/>
      <c r="EF713" s="42"/>
      <c r="EG713" s="42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/>
      <c r="CI714" s="42"/>
      <c r="CJ714" s="42"/>
      <c r="CK714" s="42"/>
      <c r="CL714" s="42"/>
      <c r="CM714" s="42"/>
      <c r="CN714" s="42"/>
      <c r="CO714" s="42"/>
      <c r="CP714" s="42"/>
      <c r="CQ714" s="42"/>
      <c r="CR714" s="42"/>
      <c r="CS714" s="42"/>
      <c r="CT714" s="42"/>
      <c r="CU714" s="42"/>
      <c r="CV714" s="42"/>
      <c r="CW714" s="42"/>
      <c r="CX714" s="42"/>
      <c r="CY714" s="42"/>
      <c r="CZ714" s="42"/>
      <c r="DA714" s="42"/>
      <c r="DB714" s="42"/>
      <c r="DC714" s="42"/>
      <c r="DD714" s="42"/>
      <c r="DE714" s="42"/>
      <c r="DF714" s="42"/>
      <c r="DG714" s="42"/>
      <c r="DH714" s="42"/>
      <c r="DI714" s="42"/>
      <c r="DJ714" s="42"/>
      <c r="DK714" s="42"/>
      <c r="DL714" s="42"/>
      <c r="DM714" s="42"/>
      <c r="DN714" s="42"/>
      <c r="DO714" s="42"/>
      <c r="DP714" s="42"/>
      <c r="DQ714" s="42"/>
      <c r="DR714" s="42"/>
      <c r="DS714" s="42"/>
      <c r="DT714" s="42"/>
      <c r="DU714" s="42"/>
      <c r="DV714" s="42"/>
      <c r="DW714" s="42"/>
      <c r="DX714" s="42"/>
      <c r="DY714" s="42"/>
      <c r="DZ714" s="42"/>
      <c r="EA714" s="42"/>
      <c r="EB714" s="42"/>
      <c r="EC714" s="42"/>
      <c r="ED714" s="42"/>
      <c r="EE714" s="42"/>
      <c r="EF714" s="42"/>
      <c r="EG714" s="42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/>
      <c r="CI715" s="42"/>
      <c r="CJ715" s="42"/>
      <c r="CK715" s="42"/>
      <c r="CL715" s="42"/>
      <c r="CM715" s="42"/>
      <c r="CN715" s="42"/>
      <c r="CO715" s="42"/>
      <c r="CP715" s="42"/>
      <c r="CQ715" s="42"/>
      <c r="CR715" s="42"/>
      <c r="CS715" s="42"/>
      <c r="CT715" s="42"/>
      <c r="CU715" s="42"/>
      <c r="CV715" s="42"/>
      <c r="CW715" s="42"/>
      <c r="CX715" s="42"/>
      <c r="CY715" s="42"/>
      <c r="CZ715" s="42"/>
      <c r="DA715" s="42"/>
      <c r="DB715" s="42"/>
      <c r="DC715" s="42"/>
      <c r="DD715" s="42"/>
      <c r="DE715" s="42"/>
      <c r="DF715" s="42"/>
      <c r="DG715" s="42"/>
      <c r="DH715" s="42"/>
      <c r="DI715" s="42"/>
      <c r="DJ715" s="42"/>
      <c r="DK715" s="42"/>
      <c r="DL715" s="42"/>
      <c r="DM715" s="42"/>
      <c r="DN715" s="42"/>
      <c r="DO715" s="42"/>
      <c r="DP715" s="42"/>
      <c r="DQ715" s="42"/>
      <c r="DR715" s="42"/>
      <c r="DS715" s="42"/>
      <c r="DT715" s="42"/>
      <c r="DU715" s="42"/>
      <c r="DV715" s="42"/>
      <c r="DW715" s="42"/>
      <c r="DX715" s="42"/>
      <c r="DY715" s="42"/>
      <c r="DZ715" s="42"/>
      <c r="EA715" s="42"/>
      <c r="EB715" s="42"/>
      <c r="EC715" s="42"/>
      <c r="ED715" s="42"/>
      <c r="EE715" s="42"/>
      <c r="EF715" s="42"/>
      <c r="EG715" s="42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/>
      <c r="CI716" s="42"/>
      <c r="CJ716" s="42"/>
      <c r="CK716" s="42"/>
      <c r="CL716" s="42"/>
      <c r="CM716" s="42"/>
      <c r="CN716" s="42"/>
      <c r="CO716" s="42"/>
      <c r="CP716" s="42"/>
      <c r="CQ716" s="42"/>
      <c r="CR716" s="42"/>
      <c r="CS716" s="42"/>
      <c r="CT716" s="42"/>
      <c r="CU716" s="42"/>
      <c r="CV716" s="42"/>
      <c r="CW716" s="42"/>
      <c r="CX716" s="42"/>
      <c r="CY716" s="42"/>
      <c r="CZ716" s="42"/>
      <c r="DA716" s="42"/>
      <c r="DB716" s="42"/>
      <c r="DC716" s="42"/>
      <c r="DD716" s="42"/>
      <c r="DE716" s="42"/>
      <c r="DF716" s="42"/>
      <c r="DG716" s="42"/>
      <c r="DH716" s="42"/>
      <c r="DI716" s="42"/>
      <c r="DJ716" s="42"/>
      <c r="DK716" s="42"/>
      <c r="DL716" s="42"/>
      <c r="DM716" s="42"/>
      <c r="DN716" s="42"/>
      <c r="DO716" s="42"/>
      <c r="DP716" s="42"/>
      <c r="DQ716" s="42"/>
      <c r="DR716" s="42"/>
      <c r="DS716" s="42"/>
      <c r="DT716" s="42"/>
      <c r="DU716" s="42"/>
      <c r="DV716" s="42"/>
      <c r="DW716" s="42"/>
      <c r="DX716" s="42"/>
      <c r="DY716" s="42"/>
      <c r="DZ716" s="42"/>
      <c r="EA716" s="42"/>
      <c r="EB716" s="42"/>
      <c r="EC716" s="42"/>
      <c r="ED716" s="42"/>
      <c r="EE716" s="42"/>
      <c r="EF716" s="42"/>
      <c r="EG716" s="42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/>
      <c r="CI717" s="42"/>
      <c r="CJ717" s="42"/>
      <c r="CK717" s="42"/>
      <c r="CL717" s="42"/>
      <c r="CM717" s="42"/>
      <c r="CN717" s="42"/>
      <c r="CO717" s="42"/>
      <c r="CP717" s="42"/>
      <c r="CQ717" s="42"/>
      <c r="CR717" s="42"/>
      <c r="CS717" s="42"/>
      <c r="CT717" s="42"/>
      <c r="CU717" s="42"/>
      <c r="CV717" s="42"/>
      <c r="CW717" s="42"/>
      <c r="CX717" s="42"/>
      <c r="CY717" s="42"/>
      <c r="CZ717" s="42"/>
      <c r="DA717" s="42"/>
      <c r="DB717" s="42"/>
      <c r="DC717" s="42"/>
      <c r="DD717" s="42"/>
      <c r="DE717" s="42"/>
      <c r="DF717" s="42"/>
      <c r="DG717" s="42"/>
      <c r="DH717" s="42"/>
      <c r="DI717" s="42"/>
      <c r="DJ717" s="42"/>
      <c r="DK717" s="42"/>
      <c r="DL717" s="42"/>
      <c r="DM717" s="42"/>
      <c r="DN717" s="42"/>
      <c r="DO717" s="42"/>
      <c r="DP717" s="42"/>
      <c r="DQ717" s="42"/>
      <c r="DR717" s="42"/>
      <c r="DS717" s="42"/>
      <c r="DT717" s="42"/>
      <c r="DU717" s="42"/>
      <c r="DV717" s="42"/>
      <c r="DW717" s="42"/>
      <c r="DX717" s="42"/>
      <c r="DY717" s="42"/>
      <c r="DZ717" s="42"/>
      <c r="EA717" s="42"/>
      <c r="EB717" s="42"/>
      <c r="EC717" s="42"/>
      <c r="ED717" s="42"/>
      <c r="EE717" s="42"/>
      <c r="EF717" s="42"/>
      <c r="EG717" s="42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/>
      <c r="CI718" s="42"/>
      <c r="CJ718" s="42"/>
      <c r="CK718" s="42"/>
      <c r="CL718" s="42"/>
      <c r="CM718" s="42"/>
      <c r="CN718" s="42"/>
      <c r="CO718" s="42"/>
      <c r="CP718" s="42"/>
      <c r="CQ718" s="42"/>
      <c r="CR718" s="42"/>
      <c r="CS718" s="42"/>
      <c r="CT718" s="42"/>
      <c r="CU718" s="42"/>
      <c r="CV718" s="42"/>
      <c r="CW718" s="42"/>
      <c r="CX718" s="42"/>
      <c r="CY718" s="42"/>
      <c r="CZ718" s="42"/>
      <c r="DA718" s="42"/>
      <c r="DB718" s="42"/>
      <c r="DC718" s="42"/>
      <c r="DD718" s="42"/>
      <c r="DE718" s="42"/>
      <c r="DF718" s="42"/>
      <c r="DG718" s="42"/>
      <c r="DH718" s="42"/>
      <c r="DI718" s="42"/>
      <c r="DJ718" s="42"/>
      <c r="DK718" s="42"/>
      <c r="DL718" s="42"/>
      <c r="DM718" s="42"/>
      <c r="DN718" s="42"/>
      <c r="DO718" s="42"/>
      <c r="DP718" s="42"/>
      <c r="DQ718" s="42"/>
      <c r="DR718" s="42"/>
      <c r="DS718" s="42"/>
      <c r="DT718" s="42"/>
      <c r="DU718" s="42"/>
      <c r="DV718" s="42"/>
      <c r="DW718" s="42"/>
      <c r="DX718" s="42"/>
      <c r="DY718" s="42"/>
      <c r="DZ718" s="42"/>
      <c r="EA718" s="42"/>
      <c r="EB718" s="42"/>
      <c r="EC718" s="42"/>
      <c r="ED718" s="42"/>
      <c r="EE718" s="42"/>
      <c r="EF718" s="42"/>
      <c r="EG718" s="42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/>
      <c r="CI719" s="42"/>
      <c r="CJ719" s="42"/>
      <c r="CK719" s="42"/>
      <c r="CL719" s="42"/>
      <c r="CM719" s="42"/>
      <c r="CN719" s="42"/>
      <c r="CO719" s="42"/>
      <c r="CP719" s="42"/>
      <c r="CQ719" s="42"/>
      <c r="CR719" s="42"/>
      <c r="CS719" s="42"/>
      <c r="CT719" s="42"/>
      <c r="CU719" s="42"/>
      <c r="CV719" s="42"/>
      <c r="CW719" s="42"/>
      <c r="CX719" s="42"/>
      <c r="CY719" s="42"/>
      <c r="CZ719" s="42"/>
      <c r="DA719" s="42"/>
      <c r="DB719" s="42"/>
      <c r="DC719" s="42"/>
      <c r="DD719" s="42"/>
      <c r="DE719" s="42"/>
      <c r="DF719" s="42"/>
      <c r="DG719" s="42"/>
      <c r="DH719" s="42"/>
      <c r="DI719" s="42"/>
      <c r="DJ719" s="42"/>
      <c r="DK719" s="42"/>
      <c r="DL719" s="42"/>
      <c r="DM719" s="42"/>
      <c r="DN719" s="42"/>
      <c r="DO719" s="42"/>
      <c r="DP719" s="42"/>
      <c r="DQ719" s="42"/>
      <c r="DR719" s="42"/>
      <c r="DS719" s="42"/>
      <c r="DT719" s="42"/>
      <c r="DU719" s="42"/>
      <c r="DV719" s="42"/>
      <c r="DW719" s="42"/>
      <c r="DX719" s="42"/>
      <c r="DY719" s="42"/>
      <c r="DZ719" s="42"/>
      <c r="EA719" s="42"/>
      <c r="EB719" s="42"/>
      <c r="EC719" s="42"/>
      <c r="ED719" s="42"/>
      <c r="EE719" s="42"/>
      <c r="EF719" s="42"/>
      <c r="EG719" s="42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/>
      <c r="CI720" s="42"/>
      <c r="CJ720" s="42"/>
      <c r="CK720" s="42"/>
      <c r="CL720" s="42"/>
      <c r="CM720" s="42"/>
      <c r="CN720" s="42"/>
      <c r="CO720" s="42"/>
      <c r="CP720" s="42"/>
      <c r="CQ720" s="42"/>
      <c r="CR720" s="42"/>
      <c r="CS720" s="42"/>
      <c r="CT720" s="42"/>
      <c r="CU720" s="42"/>
      <c r="CV720" s="42"/>
      <c r="CW720" s="42"/>
      <c r="CX720" s="42"/>
      <c r="CY720" s="42"/>
      <c r="CZ720" s="42"/>
      <c r="DA720" s="42"/>
      <c r="DB720" s="42"/>
      <c r="DC720" s="42"/>
      <c r="DD720" s="42"/>
      <c r="DE720" s="42"/>
      <c r="DF720" s="42"/>
      <c r="DG720" s="42"/>
      <c r="DH720" s="42"/>
      <c r="DI720" s="42"/>
      <c r="DJ720" s="42"/>
      <c r="DK720" s="42"/>
      <c r="DL720" s="42"/>
      <c r="DM720" s="42"/>
      <c r="DN720" s="42"/>
      <c r="DO720" s="42"/>
      <c r="DP720" s="42"/>
      <c r="DQ720" s="42"/>
      <c r="DR720" s="42"/>
      <c r="DS720" s="42"/>
      <c r="DT720" s="42"/>
      <c r="DU720" s="42"/>
      <c r="DV720" s="42"/>
      <c r="DW720" s="42"/>
      <c r="DX720" s="42"/>
      <c r="DY720" s="42"/>
      <c r="DZ720" s="42"/>
      <c r="EA720" s="42"/>
      <c r="EB720" s="42"/>
      <c r="EC720" s="42"/>
      <c r="ED720" s="42"/>
      <c r="EE720" s="42"/>
      <c r="EF720" s="42"/>
      <c r="EG720" s="42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/>
      <c r="CI721" s="42"/>
      <c r="CJ721" s="42"/>
      <c r="CK721" s="42"/>
      <c r="CL721" s="42"/>
      <c r="CM721" s="42"/>
      <c r="CN721" s="42"/>
      <c r="CO721" s="42"/>
      <c r="CP721" s="42"/>
      <c r="CQ721" s="42"/>
      <c r="CR721" s="42"/>
      <c r="CS721" s="42"/>
      <c r="CT721" s="42"/>
      <c r="CU721" s="42"/>
      <c r="CV721" s="42"/>
      <c r="CW721" s="42"/>
      <c r="CX721" s="42"/>
      <c r="CY721" s="42"/>
      <c r="CZ721" s="42"/>
      <c r="DA721" s="42"/>
      <c r="DB721" s="42"/>
      <c r="DC721" s="42"/>
      <c r="DD721" s="42"/>
      <c r="DE721" s="42"/>
      <c r="DF721" s="42"/>
      <c r="DG721" s="42"/>
      <c r="DH721" s="42"/>
      <c r="DI721" s="42"/>
      <c r="DJ721" s="42"/>
      <c r="DK721" s="42"/>
      <c r="DL721" s="42"/>
      <c r="DM721" s="42"/>
      <c r="DN721" s="42"/>
      <c r="DO721" s="42"/>
      <c r="DP721" s="42"/>
      <c r="DQ721" s="42"/>
      <c r="DR721" s="42"/>
      <c r="DS721" s="42"/>
      <c r="DT721" s="42"/>
      <c r="DU721" s="42"/>
      <c r="DV721" s="42"/>
      <c r="DW721" s="42"/>
      <c r="DX721" s="42"/>
      <c r="DY721" s="42"/>
      <c r="DZ721" s="42"/>
      <c r="EA721" s="42"/>
      <c r="EB721" s="42"/>
      <c r="EC721" s="42"/>
      <c r="ED721" s="42"/>
      <c r="EE721" s="42"/>
      <c r="EF721" s="42"/>
      <c r="EG721" s="42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/>
      <c r="CI722" s="42"/>
      <c r="CJ722" s="42"/>
      <c r="CK722" s="42"/>
      <c r="CL722" s="42"/>
      <c r="CM722" s="42"/>
      <c r="CN722" s="42"/>
      <c r="CO722" s="42"/>
      <c r="CP722" s="42"/>
      <c r="CQ722" s="42"/>
      <c r="CR722" s="42"/>
      <c r="CS722" s="42"/>
      <c r="CT722" s="42"/>
      <c r="CU722" s="42"/>
      <c r="CV722" s="42"/>
      <c r="CW722" s="42"/>
      <c r="CX722" s="42"/>
      <c r="CY722" s="42"/>
      <c r="CZ722" s="42"/>
      <c r="DA722" s="42"/>
      <c r="DB722" s="42"/>
      <c r="DC722" s="42"/>
      <c r="DD722" s="42"/>
      <c r="DE722" s="42"/>
      <c r="DF722" s="42"/>
      <c r="DG722" s="42"/>
      <c r="DH722" s="42"/>
      <c r="DI722" s="42"/>
      <c r="DJ722" s="42"/>
      <c r="DK722" s="42"/>
      <c r="DL722" s="42"/>
      <c r="DM722" s="42"/>
      <c r="DN722" s="42"/>
      <c r="DO722" s="42"/>
      <c r="DP722" s="42"/>
      <c r="DQ722" s="42"/>
      <c r="DR722" s="42"/>
      <c r="DS722" s="42"/>
      <c r="DT722" s="42"/>
      <c r="DU722" s="42"/>
      <c r="DV722" s="42"/>
      <c r="DW722" s="42"/>
      <c r="DX722" s="42"/>
      <c r="DY722" s="42"/>
      <c r="DZ722" s="42"/>
      <c r="EA722" s="42"/>
      <c r="EB722" s="42"/>
      <c r="EC722" s="42"/>
      <c r="ED722" s="42"/>
      <c r="EE722" s="42"/>
      <c r="EF722" s="42"/>
      <c r="EG722" s="42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/>
      <c r="CI723" s="42"/>
      <c r="CJ723" s="42"/>
      <c r="CK723" s="42"/>
      <c r="CL723" s="42"/>
      <c r="CM723" s="42"/>
      <c r="CN723" s="42"/>
      <c r="CO723" s="42"/>
      <c r="CP723" s="42"/>
      <c r="CQ723" s="42"/>
      <c r="CR723" s="42"/>
      <c r="CS723" s="42"/>
      <c r="CT723" s="42"/>
      <c r="CU723" s="42"/>
      <c r="CV723" s="42"/>
      <c r="CW723" s="42"/>
      <c r="CX723" s="42"/>
      <c r="CY723" s="42"/>
      <c r="CZ723" s="42"/>
      <c r="DA723" s="42"/>
      <c r="DB723" s="42"/>
      <c r="DC723" s="42"/>
      <c r="DD723" s="42"/>
      <c r="DE723" s="42"/>
      <c r="DF723" s="42"/>
      <c r="DG723" s="42"/>
      <c r="DH723" s="42"/>
      <c r="DI723" s="42"/>
      <c r="DJ723" s="42"/>
      <c r="DK723" s="42"/>
      <c r="DL723" s="42"/>
      <c r="DM723" s="42"/>
      <c r="DN723" s="42"/>
      <c r="DO723" s="42"/>
      <c r="DP723" s="42"/>
      <c r="DQ723" s="42"/>
      <c r="DR723" s="42"/>
      <c r="DS723" s="42"/>
      <c r="DT723" s="42"/>
      <c r="DU723" s="42"/>
      <c r="DV723" s="42"/>
      <c r="DW723" s="42"/>
      <c r="DX723" s="42"/>
      <c r="DY723" s="42"/>
      <c r="DZ723" s="42"/>
      <c r="EA723" s="42"/>
      <c r="EB723" s="42"/>
      <c r="EC723" s="42"/>
      <c r="ED723" s="42"/>
      <c r="EE723" s="42"/>
      <c r="EF723" s="42"/>
      <c r="EG723" s="42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/>
      <c r="CI724" s="42"/>
      <c r="CJ724" s="42"/>
      <c r="CK724" s="42"/>
      <c r="CL724" s="42"/>
      <c r="CM724" s="42"/>
      <c r="CN724" s="42"/>
      <c r="CO724" s="42"/>
      <c r="CP724" s="42"/>
      <c r="CQ724" s="42"/>
      <c r="CR724" s="42"/>
      <c r="CS724" s="42"/>
      <c r="CT724" s="42"/>
      <c r="CU724" s="42"/>
      <c r="CV724" s="42"/>
      <c r="CW724" s="42"/>
      <c r="CX724" s="42"/>
      <c r="CY724" s="42"/>
      <c r="CZ724" s="42"/>
      <c r="DA724" s="42"/>
      <c r="DB724" s="42"/>
      <c r="DC724" s="42"/>
      <c r="DD724" s="42"/>
      <c r="DE724" s="42"/>
      <c r="DF724" s="42"/>
      <c r="DG724" s="42"/>
      <c r="DH724" s="42"/>
      <c r="DI724" s="42"/>
      <c r="DJ724" s="42"/>
      <c r="DK724" s="42"/>
      <c r="DL724" s="42"/>
      <c r="DM724" s="42"/>
      <c r="DN724" s="42"/>
      <c r="DO724" s="42"/>
      <c r="DP724" s="42"/>
      <c r="DQ724" s="42"/>
      <c r="DR724" s="42"/>
      <c r="DS724" s="42"/>
      <c r="DT724" s="42"/>
      <c r="DU724" s="42"/>
      <c r="DV724" s="42"/>
      <c r="DW724" s="42"/>
      <c r="DX724" s="42"/>
      <c r="DY724" s="42"/>
      <c r="DZ724" s="42"/>
      <c r="EA724" s="42"/>
      <c r="EB724" s="42"/>
      <c r="EC724" s="42"/>
      <c r="ED724" s="42"/>
      <c r="EE724" s="42"/>
      <c r="EF724" s="42"/>
      <c r="EG724" s="42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/>
      <c r="CI725" s="42"/>
      <c r="CJ725" s="42"/>
      <c r="CK725" s="42"/>
      <c r="CL725" s="42"/>
      <c r="CM725" s="42"/>
      <c r="CN725" s="42"/>
      <c r="CO725" s="42"/>
      <c r="CP725" s="42"/>
      <c r="CQ725" s="42"/>
      <c r="CR725" s="42"/>
      <c r="CS725" s="42"/>
      <c r="CT725" s="42"/>
      <c r="CU725" s="42"/>
      <c r="CV725" s="42"/>
      <c r="CW725" s="42"/>
      <c r="CX725" s="42"/>
      <c r="CY725" s="42"/>
      <c r="CZ725" s="42"/>
      <c r="DA725" s="42"/>
      <c r="DB725" s="42"/>
      <c r="DC725" s="42"/>
      <c r="DD725" s="42"/>
      <c r="DE725" s="42"/>
      <c r="DF725" s="42"/>
      <c r="DG725" s="42"/>
      <c r="DH725" s="42"/>
      <c r="DI725" s="42"/>
      <c r="DJ725" s="42"/>
      <c r="DK725" s="42"/>
      <c r="DL725" s="42"/>
      <c r="DM725" s="42"/>
      <c r="DN725" s="42"/>
      <c r="DO725" s="42"/>
      <c r="DP725" s="42"/>
      <c r="DQ725" s="42"/>
      <c r="DR725" s="42"/>
      <c r="DS725" s="42"/>
      <c r="DT725" s="42"/>
      <c r="DU725" s="42"/>
      <c r="DV725" s="42"/>
      <c r="DW725" s="42"/>
      <c r="DX725" s="42"/>
      <c r="DY725" s="42"/>
      <c r="DZ725" s="42"/>
      <c r="EA725" s="42"/>
      <c r="EB725" s="42"/>
      <c r="EC725" s="42"/>
      <c r="ED725" s="42"/>
      <c r="EE725" s="42"/>
      <c r="EF725" s="42"/>
      <c r="EG725" s="42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/>
      <c r="CI726" s="42"/>
      <c r="CJ726" s="42"/>
      <c r="CK726" s="42"/>
      <c r="CL726" s="42"/>
      <c r="CM726" s="42"/>
      <c r="CN726" s="42"/>
      <c r="CO726" s="42"/>
      <c r="CP726" s="42"/>
      <c r="CQ726" s="42"/>
      <c r="CR726" s="42"/>
      <c r="CS726" s="42"/>
      <c r="CT726" s="42"/>
      <c r="CU726" s="42"/>
      <c r="CV726" s="42"/>
      <c r="CW726" s="42"/>
      <c r="CX726" s="42"/>
      <c r="CY726" s="42"/>
      <c r="CZ726" s="42"/>
      <c r="DA726" s="42"/>
      <c r="DB726" s="42"/>
      <c r="DC726" s="42"/>
      <c r="DD726" s="42"/>
      <c r="DE726" s="42"/>
      <c r="DF726" s="42"/>
      <c r="DG726" s="42"/>
      <c r="DH726" s="42"/>
      <c r="DI726" s="42"/>
      <c r="DJ726" s="42"/>
      <c r="DK726" s="42"/>
      <c r="DL726" s="42"/>
      <c r="DM726" s="42"/>
      <c r="DN726" s="42"/>
      <c r="DO726" s="42"/>
      <c r="DP726" s="42"/>
      <c r="DQ726" s="42"/>
      <c r="DR726" s="42"/>
      <c r="DS726" s="42"/>
      <c r="DT726" s="42"/>
      <c r="DU726" s="42"/>
      <c r="DV726" s="42"/>
      <c r="DW726" s="42"/>
      <c r="DX726" s="42"/>
      <c r="DY726" s="42"/>
      <c r="DZ726" s="42"/>
      <c r="EA726" s="42"/>
      <c r="EB726" s="42"/>
      <c r="EC726" s="42"/>
      <c r="ED726" s="42"/>
      <c r="EE726" s="42"/>
      <c r="EF726" s="42"/>
      <c r="EG726" s="42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/>
      <c r="CI727" s="42"/>
      <c r="CJ727" s="42"/>
      <c r="CK727" s="42"/>
      <c r="CL727" s="42"/>
      <c r="CM727" s="42"/>
      <c r="CN727" s="42"/>
      <c r="CO727" s="42"/>
      <c r="CP727" s="42"/>
      <c r="CQ727" s="42"/>
      <c r="CR727" s="42"/>
      <c r="CS727" s="42"/>
      <c r="CT727" s="42"/>
      <c r="CU727" s="42"/>
      <c r="CV727" s="42"/>
      <c r="CW727" s="42"/>
      <c r="CX727" s="42"/>
      <c r="CY727" s="42"/>
      <c r="CZ727" s="42"/>
      <c r="DA727" s="42"/>
      <c r="DB727" s="42"/>
      <c r="DC727" s="42"/>
      <c r="DD727" s="42"/>
      <c r="DE727" s="42"/>
      <c r="DF727" s="42"/>
      <c r="DG727" s="42"/>
      <c r="DH727" s="42"/>
      <c r="DI727" s="42"/>
      <c r="DJ727" s="42"/>
      <c r="DK727" s="42"/>
      <c r="DL727" s="42"/>
      <c r="DM727" s="42"/>
      <c r="DN727" s="42"/>
      <c r="DO727" s="42"/>
      <c r="DP727" s="42"/>
      <c r="DQ727" s="42"/>
      <c r="DR727" s="42"/>
      <c r="DS727" s="42"/>
      <c r="DT727" s="42"/>
      <c r="DU727" s="42"/>
      <c r="DV727" s="42"/>
      <c r="DW727" s="42"/>
      <c r="DX727" s="42"/>
      <c r="DY727" s="42"/>
      <c r="DZ727" s="42"/>
      <c r="EA727" s="42"/>
      <c r="EB727" s="42"/>
      <c r="EC727" s="42"/>
      <c r="ED727" s="42"/>
      <c r="EE727" s="42"/>
      <c r="EF727" s="42"/>
      <c r="EG727" s="42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/>
      <c r="CI728" s="42"/>
      <c r="CJ728" s="42"/>
      <c r="CK728" s="42"/>
      <c r="CL728" s="42"/>
      <c r="CM728" s="42"/>
      <c r="CN728" s="42"/>
      <c r="CO728" s="42"/>
      <c r="CP728" s="42"/>
      <c r="CQ728" s="42"/>
      <c r="CR728" s="42"/>
      <c r="CS728" s="42"/>
      <c r="CT728" s="42"/>
      <c r="CU728" s="42"/>
      <c r="CV728" s="42"/>
      <c r="CW728" s="42"/>
      <c r="CX728" s="42"/>
      <c r="CY728" s="42"/>
      <c r="CZ728" s="42"/>
      <c r="DA728" s="42"/>
      <c r="DB728" s="42"/>
      <c r="DC728" s="42"/>
      <c r="DD728" s="42"/>
      <c r="DE728" s="42"/>
      <c r="DF728" s="42"/>
      <c r="DG728" s="42"/>
      <c r="DH728" s="42"/>
      <c r="DI728" s="42"/>
      <c r="DJ728" s="42"/>
      <c r="DK728" s="42"/>
      <c r="DL728" s="42"/>
      <c r="DM728" s="42"/>
      <c r="DN728" s="42"/>
      <c r="DO728" s="42"/>
      <c r="DP728" s="42"/>
      <c r="DQ728" s="42"/>
      <c r="DR728" s="42"/>
      <c r="DS728" s="42"/>
      <c r="DT728" s="42"/>
      <c r="DU728" s="42"/>
      <c r="DV728" s="42"/>
      <c r="DW728" s="42"/>
      <c r="DX728" s="42"/>
      <c r="DY728" s="42"/>
      <c r="DZ728" s="42"/>
      <c r="EA728" s="42"/>
      <c r="EB728" s="42"/>
      <c r="EC728" s="42"/>
      <c r="ED728" s="42"/>
      <c r="EE728" s="42"/>
      <c r="EF728" s="42"/>
      <c r="EG728" s="42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/>
      <c r="CI729" s="42"/>
      <c r="CJ729" s="42"/>
      <c r="CK729" s="42"/>
      <c r="CL729" s="42"/>
      <c r="CM729" s="42"/>
      <c r="CN729" s="42"/>
      <c r="CO729" s="42"/>
      <c r="CP729" s="42"/>
      <c r="CQ729" s="42"/>
      <c r="CR729" s="42"/>
      <c r="CS729" s="42"/>
      <c r="CT729" s="42"/>
      <c r="CU729" s="42"/>
      <c r="CV729" s="42"/>
      <c r="CW729" s="42"/>
      <c r="CX729" s="42"/>
      <c r="CY729" s="42"/>
      <c r="CZ729" s="42"/>
      <c r="DA729" s="42"/>
      <c r="DB729" s="42"/>
      <c r="DC729" s="42"/>
      <c r="DD729" s="42"/>
      <c r="DE729" s="42"/>
      <c r="DF729" s="42"/>
      <c r="DG729" s="42"/>
      <c r="DH729" s="42"/>
      <c r="DI729" s="42"/>
      <c r="DJ729" s="42"/>
      <c r="DK729" s="42"/>
      <c r="DL729" s="42"/>
      <c r="DM729" s="42"/>
      <c r="DN729" s="42"/>
      <c r="DO729" s="42"/>
      <c r="DP729" s="42"/>
      <c r="DQ729" s="42"/>
      <c r="DR729" s="42"/>
      <c r="DS729" s="42"/>
      <c r="DT729" s="42"/>
      <c r="DU729" s="42"/>
      <c r="DV729" s="42"/>
      <c r="DW729" s="42"/>
      <c r="DX729" s="42"/>
      <c r="DY729" s="42"/>
      <c r="DZ729" s="42"/>
      <c r="EA729" s="42"/>
      <c r="EB729" s="42"/>
      <c r="EC729" s="42"/>
      <c r="ED729" s="42"/>
      <c r="EE729" s="42"/>
      <c r="EF729" s="42"/>
      <c r="EG729" s="42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/>
      <c r="CI730" s="42"/>
      <c r="CJ730" s="42"/>
      <c r="CK730" s="42"/>
      <c r="CL730" s="42"/>
      <c r="CM730" s="42"/>
      <c r="CN730" s="42"/>
      <c r="CO730" s="42"/>
      <c r="CP730" s="42"/>
      <c r="CQ730" s="42"/>
      <c r="CR730" s="42"/>
      <c r="CS730" s="42"/>
      <c r="CT730" s="42"/>
      <c r="CU730" s="42"/>
      <c r="CV730" s="42"/>
      <c r="CW730" s="42"/>
      <c r="CX730" s="42"/>
      <c r="CY730" s="42"/>
      <c r="CZ730" s="42"/>
      <c r="DA730" s="42"/>
      <c r="DB730" s="42"/>
      <c r="DC730" s="42"/>
      <c r="DD730" s="42"/>
      <c r="DE730" s="42"/>
      <c r="DF730" s="42"/>
      <c r="DG730" s="42"/>
      <c r="DH730" s="42"/>
      <c r="DI730" s="42"/>
      <c r="DJ730" s="42"/>
      <c r="DK730" s="42"/>
      <c r="DL730" s="42"/>
      <c r="DM730" s="42"/>
      <c r="DN730" s="42"/>
      <c r="DO730" s="42"/>
      <c r="DP730" s="42"/>
      <c r="DQ730" s="42"/>
      <c r="DR730" s="42"/>
      <c r="DS730" s="42"/>
      <c r="DT730" s="42"/>
      <c r="DU730" s="42"/>
      <c r="DV730" s="42"/>
      <c r="DW730" s="42"/>
      <c r="DX730" s="42"/>
      <c r="DY730" s="42"/>
      <c r="DZ730" s="42"/>
      <c r="EA730" s="42"/>
      <c r="EB730" s="42"/>
      <c r="EC730" s="42"/>
      <c r="ED730" s="42"/>
      <c r="EE730" s="42"/>
      <c r="EF730" s="42"/>
      <c r="EG730" s="42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/>
      <c r="CI731" s="42"/>
      <c r="CJ731" s="42"/>
      <c r="CK731" s="42"/>
      <c r="CL731" s="42"/>
      <c r="CM731" s="42"/>
      <c r="CN731" s="42"/>
      <c r="CO731" s="42"/>
      <c r="CP731" s="42"/>
      <c r="CQ731" s="42"/>
      <c r="CR731" s="42"/>
      <c r="CS731" s="42"/>
      <c r="CT731" s="42"/>
      <c r="CU731" s="42"/>
      <c r="CV731" s="42"/>
      <c r="CW731" s="42"/>
      <c r="CX731" s="42"/>
      <c r="CY731" s="42"/>
      <c r="CZ731" s="42"/>
      <c r="DA731" s="42"/>
      <c r="DB731" s="42"/>
      <c r="DC731" s="42"/>
      <c r="DD731" s="42"/>
      <c r="DE731" s="42"/>
      <c r="DF731" s="42"/>
      <c r="DG731" s="42"/>
      <c r="DH731" s="42"/>
      <c r="DI731" s="42"/>
      <c r="DJ731" s="42"/>
      <c r="DK731" s="42"/>
      <c r="DL731" s="42"/>
      <c r="DM731" s="42"/>
      <c r="DN731" s="42"/>
      <c r="DO731" s="42"/>
      <c r="DP731" s="42"/>
      <c r="DQ731" s="42"/>
      <c r="DR731" s="42"/>
      <c r="DS731" s="42"/>
      <c r="DT731" s="42"/>
      <c r="DU731" s="42"/>
      <c r="DV731" s="42"/>
      <c r="DW731" s="42"/>
      <c r="DX731" s="42"/>
      <c r="DY731" s="42"/>
      <c r="DZ731" s="42"/>
      <c r="EA731" s="42"/>
      <c r="EB731" s="42"/>
      <c r="EC731" s="42"/>
      <c r="ED731" s="42"/>
      <c r="EE731" s="42"/>
      <c r="EF731" s="42"/>
      <c r="EG731" s="42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/>
      <c r="CI732" s="42"/>
      <c r="CJ732" s="42"/>
      <c r="CK732" s="42"/>
      <c r="CL732" s="42"/>
      <c r="CM732" s="42"/>
      <c r="CN732" s="42"/>
      <c r="CO732" s="42"/>
      <c r="CP732" s="42"/>
      <c r="CQ732" s="42"/>
      <c r="CR732" s="42"/>
      <c r="CS732" s="42"/>
      <c r="CT732" s="42"/>
      <c r="CU732" s="42"/>
      <c r="CV732" s="42"/>
      <c r="CW732" s="42"/>
      <c r="CX732" s="42"/>
      <c r="CY732" s="42"/>
      <c r="CZ732" s="42"/>
      <c r="DA732" s="42"/>
      <c r="DB732" s="42"/>
      <c r="DC732" s="42"/>
      <c r="DD732" s="42"/>
      <c r="DE732" s="42"/>
      <c r="DF732" s="42"/>
      <c r="DG732" s="42"/>
      <c r="DH732" s="42"/>
      <c r="DI732" s="42"/>
      <c r="DJ732" s="42"/>
      <c r="DK732" s="42"/>
      <c r="DL732" s="42"/>
      <c r="DM732" s="42"/>
      <c r="DN732" s="42"/>
      <c r="DO732" s="42"/>
      <c r="DP732" s="42"/>
      <c r="DQ732" s="42"/>
      <c r="DR732" s="42"/>
      <c r="DS732" s="42"/>
      <c r="DT732" s="42"/>
      <c r="DU732" s="42"/>
      <c r="DV732" s="42"/>
      <c r="DW732" s="42"/>
      <c r="DX732" s="42"/>
      <c r="DY732" s="42"/>
      <c r="DZ732" s="42"/>
      <c r="EA732" s="42"/>
      <c r="EB732" s="42"/>
      <c r="EC732" s="42"/>
      <c r="ED732" s="42"/>
      <c r="EE732" s="42"/>
      <c r="EF732" s="42"/>
      <c r="EG732" s="42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/>
      <c r="CI733" s="42"/>
      <c r="CJ733" s="42"/>
      <c r="CK733" s="42"/>
      <c r="CL733" s="42"/>
      <c r="CM733" s="42"/>
      <c r="CN733" s="42"/>
      <c r="CO733" s="42"/>
      <c r="CP733" s="42"/>
      <c r="CQ733" s="42"/>
      <c r="CR733" s="42"/>
      <c r="CS733" s="42"/>
      <c r="CT733" s="42"/>
      <c r="CU733" s="42"/>
      <c r="CV733" s="42"/>
      <c r="CW733" s="42"/>
      <c r="CX733" s="42"/>
      <c r="CY733" s="42"/>
      <c r="CZ733" s="42"/>
      <c r="DA733" s="42"/>
      <c r="DB733" s="42"/>
      <c r="DC733" s="42"/>
      <c r="DD733" s="42"/>
      <c r="DE733" s="42"/>
      <c r="DF733" s="42"/>
      <c r="DG733" s="42"/>
      <c r="DH733" s="42"/>
      <c r="DI733" s="42"/>
      <c r="DJ733" s="42"/>
      <c r="DK733" s="42"/>
      <c r="DL733" s="42"/>
      <c r="DM733" s="42"/>
      <c r="DN733" s="42"/>
      <c r="DO733" s="42"/>
      <c r="DP733" s="42"/>
      <c r="DQ733" s="42"/>
      <c r="DR733" s="42"/>
      <c r="DS733" s="42"/>
      <c r="DT733" s="42"/>
      <c r="DU733" s="42"/>
      <c r="DV733" s="42"/>
      <c r="DW733" s="42"/>
      <c r="DX733" s="42"/>
      <c r="DY733" s="42"/>
      <c r="DZ733" s="42"/>
      <c r="EA733" s="42"/>
      <c r="EB733" s="42"/>
      <c r="EC733" s="42"/>
      <c r="ED733" s="42"/>
      <c r="EE733" s="42"/>
      <c r="EF733" s="42"/>
      <c r="EG733" s="42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/>
      <c r="CI734" s="42"/>
      <c r="CJ734" s="42"/>
      <c r="CK734" s="42"/>
      <c r="CL734" s="42"/>
      <c r="CM734" s="42"/>
      <c r="CN734" s="42"/>
      <c r="CO734" s="42"/>
      <c r="CP734" s="42"/>
      <c r="CQ734" s="42"/>
      <c r="CR734" s="42"/>
      <c r="CS734" s="42"/>
      <c r="CT734" s="42"/>
      <c r="CU734" s="42"/>
      <c r="CV734" s="42"/>
      <c r="CW734" s="42"/>
      <c r="CX734" s="42"/>
      <c r="CY734" s="42"/>
      <c r="CZ734" s="42"/>
      <c r="DA734" s="42"/>
      <c r="DB734" s="42"/>
      <c r="DC734" s="42"/>
      <c r="DD734" s="42"/>
      <c r="DE734" s="42"/>
      <c r="DF734" s="42"/>
      <c r="DG734" s="42"/>
      <c r="DH734" s="42"/>
      <c r="DI734" s="42"/>
      <c r="DJ734" s="42"/>
      <c r="DK734" s="42"/>
      <c r="DL734" s="42"/>
      <c r="DM734" s="42"/>
      <c r="DN734" s="42"/>
      <c r="DO734" s="42"/>
      <c r="DP734" s="42"/>
      <c r="DQ734" s="42"/>
      <c r="DR734" s="42"/>
      <c r="DS734" s="42"/>
      <c r="DT734" s="42"/>
      <c r="DU734" s="42"/>
      <c r="DV734" s="42"/>
      <c r="DW734" s="42"/>
      <c r="DX734" s="42"/>
      <c r="DY734" s="42"/>
      <c r="DZ734" s="42"/>
      <c r="EA734" s="42"/>
      <c r="EB734" s="42"/>
      <c r="EC734" s="42"/>
      <c r="ED734" s="42"/>
      <c r="EE734" s="42"/>
      <c r="EF734" s="42"/>
      <c r="EG734" s="42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/>
      <c r="CI735" s="42"/>
      <c r="CJ735" s="42"/>
      <c r="CK735" s="42"/>
      <c r="CL735" s="42"/>
      <c r="CM735" s="42"/>
      <c r="CN735" s="42"/>
      <c r="CO735" s="42"/>
      <c r="CP735" s="42"/>
      <c r="CQ735" s="42"/>
      <c r="CR735" s="42"/>
      <c r="CS735" s="42"/>
      <c r="CT735" s="42"/>
      <c r="CU735" s="42"/>
      <c r="CV735" s="42"/>
      <c r="CW735" s="42"/>
      <c r="CX735" s="42"/>
      <c r="CY735" s="42"/>
      <c r="CZ735" s="42"/>
      <c r="DA735" s="42"/>
      <c r="DB735" s="42"/>
      <c r="DC735" s="42"/>
      <c r="DD735" s="42"/>
      <c r="DE735" s="42"/>
      <c r="DF735" s="42"/>
      <c r="DG735" s="42"/>
      <c r="DH735" s="42"/>
      <c r="DI735" s="42"/>
      <c r="DJ735" s="42"/>
      <c r="DK735" s="42"/>
      <c r="DL735" s="42"/>
      <c r="DM735" s="42"/>
      <c r="DN735" s="42"/>
      <c r="DO735" s="42"/>
      <c r="DP735" s="42"/>
      <c r="DQ735" s="42"/>
      <c r="DR735" s="42"/>
      <c r="DS735" s="42"/>
      <c r="DT735" s="42"/>
      <c r="DU735" s="42"/>
      <c r="DV735" s="42"/>
      <c r="DW735" s="42"/>
      <c r="DX735" s="42"/>
      <c r="DY735" s="42"/>
      <c r="DZ735" s="42"/>
      <c r="EA735" s="42"/>
      <c r="EB735" s="42"/>
      <c r="EC735" s="42"/>
      <c r="ED735" s="42"/>
      <c r="EE735" s="42"/>
      <c r="EF735" s="42"/>
      <c r="EG735" s="42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/>
      <c r="CI736" s="42"/>
      <c r="CJ736" s="42"/>
      <c r="CK736" s="42"/>
      <c r="CL736" s="42"/>
      <c r="CM736" s="42"/>
      <c r="CN736" s="42"/>
      <c r="CO736" s="42"/>
      <c r="CP736" s="42"/>
      <c r="CQ736" s="42"/>
      <c r="CR736" s="42"/>
      <c r="CS736" s="42"/>
      <c r="CT736" s="42"/>
      <c r="CU736" s="42"/>
      <c r="CV736" s="42"/>
      <c r="CW736" s="42"/>
      <c r="CX736" s="42"/>
      <c r="CY736" s="42"/>
      <c r="CZ736" s="42"/>
      <c r="DA736" s="42"/>
      <c r="DB736" s="42"/>
      <c r="DC736" s="42"/>
      <c r="DD736" s="42"/>
      <c r="DE736" s="42"/>
      <c r="DF736" s="42"/>
      <c r="DG736" s="42"/>
      <c r="DH736" s="42"/>
      <c r="DI736" s="42"/>
      <c r="DJ736" s="42"/>
      <c r="DK736" s="42"/>
      <c r="DL736" s="42"/>
      <c r="DM736" s="42"/>
      <c r="DN736" s="42"/>
      <c r="DO736" s="42"/>
      <c r="DP736" s="42"/>
      <c r="DQ736" s="42"/>
      <c r="DR736" s="42"/>
      <c r="DS736" s="42"/>
      <c r="DT736" s="42"/>
      <c r="DU736" s="42"/>
      <c r="DV736" s="42"/>
      <c r="DW736" s="42"/>
      <c r="DX736" s="42"/>
      <c r="DY736" s="42"/>
      <c r="DZ736" s="42"/>
      <c r="EA736" s="42"/>
      <c r="EB736" s="42"/>
      <c r="EC736" s="42"/>
      <c r="ED736" s="42"/>
      <c r="EE736" s="42"/>
      <c r="EF736" s="42"/>
      <c r="EG736" s="42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/>
      <c r="CI737" s="42"/>
      <c r="CJ737" s="42"/>
      <c r="CK737" s="42"/>
      <c r="CL737" s="42"/>
      <c r="CM737" s="42"/>
      <c r="CN737" s="42"/>
      <c r="CO737" s="42"/>
      <c r="CP737" s="42"/>
      <c r="CQ737" s="42"/>
      <c r="CR737" s="42"/>
      <c r="CS737" s="42"/>
      <c r="CT737" s="42"/>
      <c r="CU737" s="42"/>
      <c r="CV737" s="42"/>
      <c r="CW737" s="42"/>
      <c r="CX737" s="42"/>
      <c r="CY737" s="42"/>
      <c r="CZ737" s="42"/>
      <c r="DA737" s="42"/>
      <c r="DB737" s="42"/>
      <c r="DC737" s="42"/>
      <c r="DD737" s="42"/>
      <c r="DE737" s="42"/>
      <c r="DF737" s="42"/>
      <c r="DG737" s="42"/>
      <c r="DH737" s="42"/>
      <c r="DI737" s="42"/>
      <c r="DJ737" s="42"/>
      <c r="DK737" s="42"/>
      <c r="DL737" s="42"/>
      <c r="DM737" s="42"/>
      <c r="DN737" s="42"/>
      <c r="DO737" s="42"/>
      <c r="DP737" s="42"/>
      <c r="DQ737" s="42"/>
      <c r="DR737" s="42"/>
      <c r="DS737" s="42"/>
      <c r="DT737" s="42"/>
      <c r="DU737" s="42"/>
      <c r="DV737" s="42"/>
      <c r="DW737" s="42"/>
      <c r="DX737" s="42"/>
      <c r="DY737" s="42"/>
      <c r="DZ737" s="42"/>
      <c r="EA737" s="42"/>
      <c r="EB737" s="42"/>
      <c r="EC737" s="42"/>
      <c r="ED737" s="42"/>
      <c r="EE737" s="42"/>
      <c r="EF737" s="42"/>
      <c r="EG737" s="42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/>
      <c r="CI738" s="42"/>
      <c r="CJ738" s="42"/>
      <c r="CK738" s="42"/>
      <c r="CL738" s="42"/>
      <c r="CM738" s="42"/>
      <c r="CN738" s="42"/>
      <c r="CO738" s="42"/>
      <c r="CP738" s="42"/>
      <c r="CQ738" s="42"/>
      <c r="CR738" s="42"/>
      <c r="CS738" s="42"/>
      <c r="CT738" s="42"/>
      <c r="CU738" s="42"/>
      <c r="CV738" s="42"/>
      <c r="CW738" s="42"/>
      <c r="CX738" s="42"/>
      <c r="CY738" s="42"/>
      <c r="CZ738" s="42"/>
      <c r="DA738" s="42"/>
      <c r="DB738" s="42"/>
      <c r="DC738" s="42"/>
      <c r="DD738" s="42"/>
      <c r="DE738" s="42"/>
      <c r="DF738" s="42"/>
      <c r="DG738" s="42"/>
      <c r="DH738" s="42"/>
      <c r="DI738" s="42"/>
      <c r="DJ738" s="42"/>
      <c r="DK738" s="42"/>
      <c r="DL738" s="42"/>
      <c r="DM738" s="42"/>
      <c r="DN738" s="42"/>
      <c r="DO738" s="42"/>
      <c r="DP738" s="42"/>
      <c r="DQ738" s="42"/>
      <c r="DR738" s="42"/>
      <c r="DS738" s="42"/>
      <c r="DT738" s="42"/>
      <c r="DU738" s="42"/>
      <c r="DV738" s="42"/>
      <c r="DW738" s="42"/>
      <c r="DX738" s="42"/>
      <c r="DY738" s="42"/>
      <c r="DZ738" s="42"/>
      <c r="EA738" s="42"/>
      <c r="EB738" s="42"/>
      <c r="EC738" s="42"/>
      <c r="ED738" s="42"/>
      <c r="EE738" s="42"/>
      <c r="EF738" s="42"/>
      <c r="EG738" s="42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/>
      <c r="CI739" s="42"/>
      <c r="CJ739" s="42"/>
      <c r="CK739" s="42"/>
      <c r="CL739" s="42"/>
      <c r="CM739" s="42"/>
      <c r="CN739" s="42"/>
      <c r="CO739" s="42"/>
      <c r="CP739" s="42"/>
      <c r="CQ739" s="42"/>
      <c r="CR739" s="42"/>
      <c r="CS739" s="42"/>
      <c r="CT739" s="42"/>
      <c r="CU739" s="42"/>
      <c r="CV739" s="42"/>
      <c r="CW739" s="42"/>
      <c r="CX739" s="42"/>
      <c r="CY739" s="42"/>
      <c r="CZ739" s="42"/>
      <c r="DA739" s="42"/>
      <c r="DB739" s="42"/>
      <c r="DC739" s="42"/>
      <c r="DD739" s="42"/>
      <c r="DE739" s="42"/>
      <c r="DF739" s="42"/>
      <c r="DG739" s="42"/>
      <c r="DH739" s="42"/>
      <c r="DI739" s="42"/>
      <c r="DJ739" s="42"/>
      <c r="DK739" s="42"/>
      <c r="DL739" s="42"/>
      <c r="DM739" s="42"/>
      <c r="DN739" s="42"/>
      <c r="DO739" s="42"/>
      <c r="DP739" s="42"/>
      <c r="DQ739" s="42"/>
      <c r="DR739" s="42"/>
      <c r="DS739" s="42"/>
      <c r="DT739" s="42"/>
      <c r="DU739" s="42"/>
      <c r="DV739" s="42"/>
      <c r="DW739" s="42"/>
      <c r="DX739" s="42"/>
      <c r="DY739" s="42"/>
      <c r="DZ739" s="42"/>
      <c r="EA739" s="42"/>
      <c r="EB739" s="42"/>
      <c r="EC739" s="42"/>
      <c r="ED739" s="42"/>
      <c r="EE739" s="42"/>
      <c r="EF739" s="42"/>
      <c r="EG739" s="42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/>
      <c r="CI740" s="42"/>
      <c r="CJ740" s="42"/>
      <c r="CK740" s="42"/>
      <c r="CL740" s="42"/>
      <c r="CM740" s="42"/>
      <c r="CN740" s="42"/>
      <c r="CO740" s="42"/>
      <c r="CP740" s="42"/>
      <c r="CQ740" s="42"/>
      <c r="CR740" s="42"/>
      <c r="CS740" s="42"/>
      <c r="CT740" s="42"/>
      <c r="CU740" s="42"/>
      <c r="CV740" s="42"/>
      <c r="CW740" s="42"/>
      <c r="CX740" s="42"/>
      <c r="CY740" s="42"/>
      <c r="CZ740" s="42"/>
      <c r="DA740" s="42"/>
      <c r="DB740" s="42"/>
      <c r="DC740" s="42"/>
      <c r="DD740" s="42"/>
      <c r="DE740" s="42"/>
      <c r="DF740" s="42"/>
      <c r="DG740" s="42"/>
      <c r="DH740" s="42"/>
      <c r="DI740" s="42"/>
      <c r="DJ740" s="42"/>
      <c r="DK740" s="42"/>
      <c r="DL740" s="42"/>
      <c r="DM740" s="42"/>
      <c r="DN740" s="42"/>
      <c r="DO740" s="42"/>
      <c r="DP740" s="42"/>
      <c r="DQ740" s="42"/>
      <c r="DR740" s="42"/>
      <c r="DS740" s="42"/>
      <c r="DT740" s="42"/>
      <c r="DU740" s="42"/>
      <c r="DV740" s="42"/>
      <c r="DW740" s="42"/>
      <c r="DX740" s="42"/>
      <c r="DY740" s="42"/>
      <c r="DZ740" s="42"/>
      <c r="EA740" s="42"/>
      <c r="EB740" s="42"/>
      <c r="EC740" s="42"/>
      <c r="ED740" s="42"/>
      <c r="EE740" s="42"/>
      <c r="EF740" s="42"/>
      <c r="EG740" s="42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/>
      <c r="CI741" s="42"/>
      <c r="CJ741" s="42"/>
      <c r="CK741" s="42"/>
      <c r="CL741" s="42"/>
      <c r="CM741" s="42"/>
      <c r="CN741" s="42"/>
      <c r="CO741" s="42"/>
      <c r="CP741" s="42"/>
      <c r="CQ741" s="42"/>
      <c r="CR741" s="42"/>
      <c r="CS741" s="42"/>
      <c r="CT741" s="42"/>
      <c r="CU741" s="42"/>
      <c r="CV741" s="42"/>
      <c r="CW741" s="42"/>
      <c r="CX741" s="42"/>
      <c r="CY741" s="42"/>
      <c r="CZ741" s="42"/>
      <c r="DA741" s="42"/>
      <c r="DB741" s="42"/>
      <c r="DC741" s="42"/>
      <c r="DD741" s="42"/>
      <c r="DE741" s="42"/>
      <c r="DF741" s="42"/>
      <c r="DG741" s="42"/>
      <c r="DH741" s="42"/>
      <c r="DI741" s="42"/>
      <c r="DJ741" s="42"/>
      <c r="DK741" s="42"/>
      <c r="DL741" s="42"/>
      <c r="DM741" s="42"/>
      <c r="DN741" s="42"/>
      <c r="DO741" s="42"/>
      <c r="DP741" s="42"/>
      <c r="DQ741" s="42"/>
      <c r="DR741" s="42"/>
      <c r="DS741" s="42"/>
      <c r="DT741" s="42"/>
      <c r="DU741" s="42"/>
      <c r="DV741" s="42"/>
      <c r="DW741" s="42"/>
      <c r="DX741" s="42"/>
      <c r="DY741" s="42"/>
      <c r="DZ741" s="42"/>
      <c r="EA741" s="42"/>
      <c r="EB741" s="42"/>
      <c r="EC741" s="42"/>
      <c r="ED741" s="42"/>
      <c r="EE741" s="42"/>
      <c r="EF741" s="42"/>
      <c r="EG741" s="42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/>
      <c r="CI742" s="42"/>
      <c r="CJ742" s="42"/>
      <c r="CK742" s="42"/>
      <c r="CL742" s="42"/>
      <c r="CM742" s="42"/>
      <c r="CN742" s="42"/>
      <c r="CO742" s="42"/>
      <c r="CP742" s="42"/>
      <c r="CQ742" s="42"/>
      <c r="CR742" s="42"/>
      <c r="CS742" s="42"/>
      <c r="CT742" s="42"/>
      <c r="CU742" s="42"/>
      <c r="CV742" s="42"/>
      <c r="CW742" s="42"/>
      <c r="CX742" s="42"/>
      <c r="CY742" s="42"/>
      <c r="CZ742" s="42"/>
      <c r="DA742" s="42"/>
      <c r="DB742" s="42"/>
      <c r="DC742" s="42"/>
      <c r="DD742" s="42"/>
      <c r="DE742" s="42"/>
      <c r="DF742" s="42"/>
      <c r="DG742" s="42"/>
      <c r="DH742" s="42"/>
      <c r="DI742" s="42"/>
      <c r="DJ742" s="42"/>
      <c r="DK742" s="42"/>
      <c r="DL742" s="42"/>
      <c r="DM742" s="42"/>
      <c r="DN742" s="42"/>
      <c r="DO742" s="42"/>
      <c r="DP742" s="42"/>
      <c r="DQ742" s="42"/>
      <c r="DR742" s="42"/>
      <c r="DS742" s="42"/>
      <c r="DT742" s="42"/>
      <c r="DU742" s="42"/>
      <c r="DV742" s="42"/>
      <c r="DW742" s="42"/>
      <c r="DX742" s="42"/>
      <c r="DY742" s="42"/>
      <c r="DZ742" s="42"/>
      <c r="EA742" s="42"/>
      <c r="EB742" s="42"/>
      <c r="EC742" s="42"/>
      <c r="ED742" s="42"/>
      <c r="EE742" s="42"/>
      <c r="EF742" s="42"/>
      <c r="EG742" s="42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/>
      <c r="CI743" s="42"/>
      <c r="CJ743" s="42"/>
      <c r="CK743" s="42"/>
      <c r="CL743" s="42"/>
      <c r="CM743" s="42"/>
      <c r="CN743" s="42"/>
      <c r="CO743" s="42"/>
      <c r="CP743" s="42"/>
      <c r="CQ743" s="42"/>
      <c r="CR743" s="42"/>
      <c r="CS743" s="42"/>
      <c r="CT743" s="42"/>
      <c r="CU743" s="42"/>
      <c r="CV743" s="42"/>
      <c r="CW743" s="42"/>
      <c r="CX743" s="42"/>
      <c r="CY743" s="42"/>
      <c r="CZ743" s="42"/>
      <c r="DA743" s="42"/>
      <c r="DB743" s="42"/>
      <c r="DC743" s="42"/>
      <c r="DD743" s="42"/>
      <c r="DE743" s="42"/>
      <c r="DF743" s="42"/>
      <c r="DG743" s="42"/>
      <c r="DH743" s="42"/>
      <c r="DI743" s="42"/>
      <c r="DJ743" s="42"/>
      <c r="DK743" s="42"/>
      <c r="DL743" s="42"/>
      <c r="DM743" s="42"/>
      <c r="DN743" s="42"/>
      <c r="DO743" s="42"/>
      <c r="DP743" s="42"/>
      <c r="DQ743" s="42"/>
      <c r="DR743" s="42"/>
      <c r="DS743" s="42"/>
      <c r="DT743" s="42"/>
      <c r="DU743" s="42"/>
      <c r="DV743" s="42"/>
      <c r="DW743" s="42"/>
      <c r="DX743" s="42"/>
      <c r="DY743" s="42"/>
      <c r="DZ743" s="42"/>
      <c r="EA743" s="42"/>
      <c r="EB743" s="42"/>
      <c r="EC743" s="42"/>
      <c r="ED743" s="42"/>
      <c r="EE743" s="42"/>
      <c r="EF743" s="42"/>
      <c r="EG743" s="42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/>
      <c r="CI744" s="42"/>
      <c r="CJ744" s="42"/>
      <c r="CK744" s="42"/>
      <c r="CL744" s="42"/>
      <c r="CM744" s="42"/>
      <c r="CN744" s="42"/>
      <c r="CO744" s="42"/>
      <c r="CP744" s="42"/>
      <c r="CQ744" s="42"/>
      <c r="CR744" s="42"/>
      <c r="CS744" s="42"/>
      <c r="CT744" s="42"/>
      <c r="CU744" s="42"/>
      <c r="CV744" s="42"/>
      <c r="CW744" s="42"/>
      <c r="CX744" s="42"/>
      <c r="CY744" s="42"/>
      <c r="CZ744" s="42"/>
      <c r="DA744" s="42"/>
      <c r="DB744" s="42"/>
      <c r="DC744" s="42"/>
      <c r="DD744" s="42"/>
      <c r="DE744" s="42"/>
      <c r="DF744" s="42"/>
      <c r="DG744" s="42"/>
      <c r="DH744" s="42"/>
      <c r="DI744" s="42"/>
      <c r="DJ744" s="42"/>
      <c r="DK744" s="42"/>
      <c r="DL744" s="42"/>
      <c r="DM744" s="42"/>
      <c r="DN744" s="42"/>
      <c r="DO744" s="42"/>
      <c r="DP744" s="42"/>
      <c r="DQ744" s="42"/>
      <c r="DR744" s="42"/>
      <c r="DS744" s="42"/>
      <c r="DT744" s="42"/>
      <c r="DU744" s="42"/>
      <c r="DV744" s="42"/>
      <c r="DW744" s="42"/>
      <c r="DX744" s="42"/>
      <c r="DY744" s="42"/>
      <c r="DZ744" s="42"/>
      <c r="EA744" s="42"/>
      <c r="EB744" s="42"/>
      <c r="EC744" s="42"/>
      <c r="ED744" s="42"/>
      <c r="EE744" s="42"/>
      <c r="EF744" s="42"/>
      <c r="EG744" s="42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/>
      <c r="CI745" s="42"/>
      <c r="CJ745" s="42"/>
      <c r="CK745" s="42"/>
      <c r="CL745" s="42"/>
      <c r="CM745" s="42"/>
      <c r="CN745" s="42"/>
      <c r="CO745" s="42"/>
      <c r="CP745" s="42"/>
      <c r="CQ745" s="42"/>
      <c r="CR745" s="42"/>
      <c r="CS745" s="42"/>
      <c r="CT745" s="42"/>
      <c r="CU745" s="42"/>
      <c r="CV745" s="42"/>
      <c r="CW745" s="42"/>
      <c r="CX745" s="42"/>
      <c r="CY745" s="42"/>
      <c r="CZ745" s="42"/>
      <c r="DA745" s="42"/>
      <c r="DB745" s="42"/>
      <c r="DC745" s="42"/>
      <c r="DD745" s="42"/>
      <c r="DE745" s="42"/>
      <c r="DF745" s="42"/>
      <c r="DG745" s="42"/>
      <c r="DH745" s="42"/>
      <c r="DI745" s="42"/>
      <c r="DJ745" s="42"/>
      <c r="DK745" s="42"/>
      <c r="DL745" s="42"/>
      <c r="DM745" s="42"/>
      <c r="DN745" s="42"/>
      <c r="DO745" s="42"/>
      <c r="DP745" s="42"/>
      <c r="DQ745" s="42"/>
      <c r="DR745" s="42"/>
      <c r="DS745" s="42"/>
      <c r="DT745" s="42"/>
      <c r="DU745" s="42"/>
      <c r="DV745" s="42"/>
      <c r="DW745" s="42"/>
      <c r="DX745" s="42"/>
      <c r="DY745" s="42"/>
      <c r="DZ745" s="42"/>
      <c r="EA745" s="42"/>
      <c r="EB745" s="42"/>
      <c r="EC745" s="42"/>
      <c r="ED745" s="42"/>
      <c r="EE745" s="42"/>
      <c r="EF745" s="42"/>
      <c r="EG745" s="42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/>
      <c r="CI746" s="42"/>
      <c r="CJ746" s="42"/>
      <c r="CK746" s="42"/>
      <c r="CL746" s="42"/>
      <c r="CM746" s="42"/>
      <c r="CN746" s="42"/>
      <c r="CO746" s="42"/>
      <c r="CP746" s="42"/>
      <c r="CQ746" s="42"/>
      <c r="CR746" s="42"/>
      <c r="CS746" s="42"/>
      <c r="CT746" s="42"/>
      <c r="CU746" s="42"/>
      <c r="CV746" s="42"/>
      <c r="CW746" s="42"/>
      <c r="CX746" s="42"/>
      <c r="CY746" s="42"/>
      <c r="CZ746" s="42"/>
      <c r="DA746" s="42"/>
      <c r="DB746" s="42"/>
      <c r="DC746" s="42"/>
      <c r="DD746" s="42"/>
      <c r="DE746" s="42"/>
      <c r="DF746" s="42"/>
      <c r="DG746" s="42"/>
      <c r="DH746" s="42"/>
      <c r="DI746" s="42"/>
      <c r="DJ746" s="42"/>
      <c r="DK746" s="42"/>
      <c r="DL746" s="42"/>
      <c r="DM746" s="42"/>
      <c r="DN746" s="42"/>
      <c r="DO746" s="42"/>
      <c r="DP746" s="42"/>
      <c r="DQ746" s="42"/>
      <c r="DR746" s="42"/>
      <c r="DS746" s="42"/>
      <c r="DT746" s="42"/>
      <c r="DU746" s="42"/>
      <c r="DV746" s="42"/>
      <c r="DW746" s="42"/>
      <c r="DX746" s="42"/>
      <c r="DY746" s="42"/>
      <c r="DZ746" s="42"/>
      <c r="EA746" s="42"/>
      <c r="EB746" s="42"/>
      <c r="EC746" s="42"/>
      <c r="ED746" s="42"/>
      <c r="EE746" s="42"/>
      <c r="EF746" s="42"/>
      <c r="EG746" s="42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/>
      <c r="CI747" s="42"/>
      <c r="CJ747" s="42"/>
      <c r="CK747" s="42"/>
      <c r="CL747" s="42"/>
      <c r="CM747" s="42"/>
      <c r="CN747" s="42"/>
      <c r="CO747" s="42"/>
      <c r="CP747" s="42"/>
      <c r="CQ747" s="42"/>
      <c r="CR747" s="42"/>
      <c r="CS747" s="42"/>
      <c r="CT747" s="42"/>
      <c r="CU747" s="42"/>
      <c r="CV747" s="42"/>
      <c r="CW747" s="42"/>
      <c r="CX747" s="42"/>
      <c r="CY747" s="42"/>
      <c r="CZ747" s="42"/>
      <c r="DA747" s="42"/>
      <c r="DB747" s="42"/>
      <c r="DC747" s="42"/>
      <c r="DD747" s="42"/>
      <c r="DE747" s="42"/>
      <c r="DF747" s="42"/>
      <c r="DG747" s="42"/>
      <c r="DH747" s="42"/>
      <c r="DI747" s="42"/>
      <c r="DJ747" s="42"/>
      <c r="DK747" s="42"/>
      <c r="DL747" s="42"/>
      <c r="DM747" s="42"/>
      <c r="DN747" s="42"/>
      <c r="DO747" s="42"/>
      <c r="DP747" s="42"/>
      <c r="DQ747" s="42"/>
      <c r="DR747" s="42"/>
      <c r="DS747" s="42"/>
      <c r="DT747" s="42"/>
      <c r="DU747" s="42"/>
      <c r="DV747" s="42"/>
      <c r="DW747" s="42"/>
      <c r="DX747" s="42"/>
      <c r="DY747" s="42"/>
      <c r="DZ747" s="42"/>
      <c r="EA747" s="42"/>
      <c r="EB747" s="42"/>
      <c r="EC747" s="42"/>
      <c r="ED747" s="42"/>
      <c r="EE747" s="42"/>
      <c r="EF747" s="42"/>
      <c r="EG747" s="42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/>
      <c r="CI748" s="42"/>
      <c r="CJ748" s="42"/>
      <c r="CK748" s="42"/>
      <c r="CL748" s="42"/>
      <c r="CM748" s="42"/>
      <c r="CN748" s="42"/>
      <c r="CO748" s="42"/>
      <c r="CP748" s="42"/>
      <c r="CQ748" s="42"/>
      <c r="CR748" s="42"/>
      <c r="CS748" s="42"/>
      <c r="CT748" s="42"/>
      <c r="CU748" s="42"/>
      <c r="CV748" s="42"/>
      <c r="CW748" s="42"/>
      <c r="CX748" s="42"/>
      <c r="CY748" s="42"/>
      <c r="CZ748" s="42"/>
      <c r="DA748" s="42"/>
      <c r="DB748" s="42"/>
      <c r="DC748" s="42"/>
      <c r="DD748" s="42"/>
      <c r="DE748" s="42"/>
      <c r="DF748" s="42"/>
      <c r="DG748" s="42"/>
      <c r="DH748" s="42"/>
      <c r="DI748" s="42"/>
      <c r="DJ748" s="42"/>
      <c r="DK748" s="42"/>
      <c r="DL748" s="42"/>
      <c r="DM748" s="42"/>
      <c r="DN748" s="42"/>
      <c r="DO748" s="42"/>
      <c r="DP748" s="42"/>
      <c r="DQ748" s="42"/>
      <c r="DR748" s="42"/>
      <c r="DS748" s="42"/>
      <c r="DT748" s="42"/>
      <c r="DU748" s="42"/>
      <c r="DV748" s="42"/>
      <c r="DW748" s="42"/>
      <c r="DX748" s="42"/>
      <c r="DY748" s="42"/>
      <c r="DZ748" s="42"/>
      <c r="EA748" s="42"/>
      <c r="EB748" s="42"/>
      <c r="EC748" s="42"/>
      <c r="ED748" s="42"/>
      <c r="EE748" s="42"/>
      <c r="EF748" s="42"/>
      <c r="EG748" s="42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/>
      <c r="CI749" s="42"/>
      <c r="CJ749" s="42"/>
      <c r="CK749" s="42"/>
      <c r="CL749" s="42"/>
      <c r="CM749" s="42"/>
      <c r="CN749" s="42"/>
      <c r="CO749" s="42"/>
      <c r="CP749" s="42"/>
      <c r="CQ749" s="42"/>
      <c r="CR749" s="42"/>
      <c r="CS749" s="42"/>
      <c r="CT749" s="42"/>
      <c r="CU749" s="42"/>
      <c r="CV749" s="42"/>
      <c r="CW749" s="42"/>
      <c r="CX749" s="42"/>
      <c r="CY749" s="42"/>
      <c r="CZ749" s="42"/>
      <c r="DA749" s="42"/>
      <c r="DB749" s="42"/>
      <c r="DC749" s="42"/>
      <c r="DD749" s="42"/>
      <c r="DE749" s="42"/>
      <c r="DF749" s="42"/>
      <c r="DG749" s="42"/>
      <c r="DH749" s="42"/>
      <c r="DI749" s="42"/>
      <c r="DJ749" s="42"/>
      <c r="DK749" s="42"/>
      <c r="DL749" s="42"/>
      <c r="DM749" s="42"/>
      <c r="DN749" s="42"/>
      <c r="DO749" s="42"/>
      <c r="DP749" s="42"/>
      <c r="DQ749" s="42"/>
      <c r="DR749" s="42"/>
      <c r="DS749" s="42"/>
      <c r="DT749" s="42"/>
      <c r="DU749" s="42"/>
      <c r="DV749" s="42"/>
      <c r="DW749" s="42"/>
      <c r="DX749" s="42"/>
      <c r="DY749" s="42"/>
      <c r="DZ749" s="42"/>
      <c r="EA749" s="42"/>
      <c r="EB749" s="42"/>
      <c r="EC749" s="42"/>
      <c r="ED749" s="42"/>
      <c r="EE749" s="42"/>
      <c r="EF749" s="42"/>
      <c r="EG749" s="42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/>
      <c r="CI750" s="42"/>
      <c r="CJ750" s="42"/>
      <c r="CK750" s="42"/>
      <c r="CL750" s="42"/>
      <c r="CM750" s="42"/>
      <c r="CN750" s="42"/>
      <c r="CO750" s="42"/>
      <c r="CP750" s="42"/>
      <c r="CQ750" s="42"/>
      <c r="CR750" s="42"/>
      <c r="CS750" s="42"/>
      <c r="CT750" s="42"/>
      <c r="CU750" s="42"/>
      <c r="CV750" s="42"/>
      <c r="CW750" s="42"/>
      <c r="CX750" s="42"/>
      <c r="CY750" s="42"/>
      <c r="CZ750" s="42"/>
      <c r="DA750" s="42"/>
      <c r="DB750" s="42"/>
      <c r="DC750" s="42"/>
      <c r="DD750" s="42"/>
      <c r="DE750" s="42"/>
      <c r="DF750" s="42"/>
      <c r="DG750" s="42"/>
      <c r="DH750" s="42"/>
      <c r="DI750" s="42"/>
      <c r="DJ750" s="42"/>
      <c r="DK750" s="42"/>
      <c r="DL750" s="42"/>
      <c r="DM750" s="42"/>
      <c r="DN750" s="42"/>
      <c r="DO750" s="42"/>
      <c r="DP750" s="42"/>
      <c r="DQ750" s="42"/>
      <c r="DR750" s="42"/>
      <c r="DS750" s="42"/>
      <c r="DT750" s="42"/>
      <c r="DU750" s="42"/>
      <c r="DV750" s="42"/>
      <c r="DW750" s="42"/>
      <c r="DX750" s="42"/>
      <c r="DY750" s="42"/>
      <c r="DZ750" s="42"/>
      <c r="EA750" s="42"/>
      <c r="EB750" s="42"/>
      <c r="EC750" s="42"/>
      <c r="ED750" s="42"/>
      <c r="EE750" s="42"/>
      <c r="EF750" s="42"/>
      <c r="EG750" s="42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/>
      <c r="CI751" s="42"/>
      <c r="CJ751" s="42"/>
      <c r="CK751" s="42"/>
      <c r="CL751" s="42"/>
      <c r="CM751" s="42"/>
      <c r="CN751" s="42"/>
      <c r="CO751" s="42"/>
      <c r="CP751" s="42"/>
      <c r="CQ751" s="42"/>
      <c r="CR751" s="42"/>
      <c r="CS751" s="42"/>
      <c r="CT751" s="42"/>
      <c r="CU751" s="42"/>
      <c r="CV751" s="42"/>
      <c r="CW751" s="42"/>
      <c r="CX751" s="42"/>
      <c r="CY751" s="42"/>
      <c r="CZ751" s="42"/>
      <c r="DA751" s="42"/>
      <c r="DB751" s="42"/>
      <c r="DC751" s="42"/>
      <c r="DD751" s="42"/>
      <c r="DE751" s="42"/>
      <c r="DF751" s="42"/>
      <c r="DG751" s="42"/>
      <c r="DH751" s="42"/>
      <c r="DI751" s="42"/>
      <c r="DJ751" s="42"/>
      <c r="DK751" s="42"/>
      <c r="DL751" s="42"/>
      <c r="DM751" s="42"/>
      <c r="DN751" s="42"/>
      <c r="DO751" s="42"/>
      <c r="DP751" s="42"/>
      <c r="DQ751" s="42"/>
      <c r="DR751" s="42"/>
      <c r="DS751" s="42"/>
      <c r="DT751" s="42"/>
      <c r="DU751" s="42"/>
      <c r="DV751" s="42"/>
      <c r="DW751" s="42"/>
      <c r="DX751" s="42"/>
      <c r="DY751" s="42"/>
      <c r="DZ751" s="42"/>
      <c r="EA751" s="42"/>
      <c r="EB751" s="42"/>
      <c r="EC751" s="42"/>
      <c r="ED751" s="42"/>
      <c r="EE751" s="42"/>
      <c r="EF751" s="42"/>
      <c r="EG751" s="42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/>
      <c r="CI752" s="42"/>
      <c r="CJ752" s="42"/>
      <c r="CK752" s="42"/>
      <c r="CL752" s="42"/>
      <c r="CM752" s="42"/>
      <c r="CN752" s="42"/>
      <c r="CO752" s="42"/>
      <c r="CP752" s="42"/>
      <c r="CQ752" s="42"/>
      <c r="CR752" s="42"/>
      <c r="CS752" s="42"/>
      <c r="CT752" s="42"/>
      <c r="CU752" s="42"/>
      <c r="CV752" s="42"/>
      <c r="CW752" s="42"/>
      <c r="CX752" s="42"/>
      <c r="CY752" s="42"/>
      <c r="CZ752" s="42"/>
      <c r="DA752" s="42"/>
      <c r="DB752" s="42"/>
      <c r="DC752" s="42"/>
      <c r="DD752" s="42"/>
      <c r="DE752" s="42"/>
      <c r="DF752" s="42"/>
      <c r="DG752" s="42"/>
      <c r="DH752" s="42"/>
      <c r="DI752" s="42"/>
      <c r="DJ752" s="42"/>
      <c r="DK752" s="42"/>
      <c r="DL752" s="42"/>
      <c r="DM752" s="42"/>
      <c r="DN752" s="42"/>
      <c r="DO752" s="42"/>
      <c r="DP752" s="42"/>
      <c r="DQ752" s="42"/>
      <c r="DR752" s="42"/>
      <c r="DS752" s="42"/>
      <c r="DT752" s="42"/>
      <c r="DU752" s="42"/>
      <c r="DV752" s="42"/>
      <c r="DW752" s="42"/>
      <c r="DX752" s="42"/>
      <c r="DY752" s="42"/>
      <c r="DZ752" s="42"/>
      <c r="EA752" s="42"/>
      <c r="EB752" s="42"/>
      <c r="EC752" s="42"/>
      <c r="ED752" s="42"/>
      <c r="EE752" s="42"/>
      <c r="EF752" s="42"/>
      <c r="EG752" s="42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/>
      <c r="CI753" s="42"/>
      <c r="CJ753" s="42"/>
      <c r="CK753" s="42"/>
      <c r="CL753" s="42"/>
      <c r="CM753" s="42"/>
      <c r="CN753" s="42"/>
      <c r="CO753" s="42"/>
      <c r="CP753" s="42"/>
      <c r="CQ753" s="42"/>
      <c r="CR753" s="42"/>
      <c r="CS753" s="42"/>
      <c r="CT753" s="42"/>
      <c r="CU753" s="42"/>
      <c r="CV753" s="42"/>
      <c r="CW753" s="42"/>
      <c r="CX753" s="42"/>
      <c r="CY753" s="42"/>
      <c r="CZ753" s="42"/>
      <c r="DA753" s="42"/>
      <c r="DB753" s="42"/>
      <c r="DC753" s="42"/>
      <c r="DD753" s="42"/>
      <c r="DE753" s="42"/>
      <c r="DF753" s="42"/>
      <c r="DG753" s="42"/>
      <c r="DH753" s="42"/>
      <c r="DI753" s="42"/>
      <c r="DJ753" s="42"/>
      <c r="DK753" s="42"/>
      <c r="DL753" s="42"/>
      <c r="DM753" s="42"/>
      <c r="DN753" s="42"/>
      <c r="DO753" s="42"/>
      <c r="DP753" s="42"/>
      <c r="DQ753" s="42"/>
      <c r="DR753" s="42"/>
      <c r="DS753" s="42"/>
      <c r="DT753" s="42"/>
      <c r="DU753" s="42"/>
      <c r="DV753" s="42"/>
      <c r="DW753" s="42"/>
      <c r="DX753" s="42"/>
      <c r="DY753" s="42"/>
      <c r="DZ753" s="42"/>
      <c r="EA753" s="42"/>
      <c r="EB753" s="42"/>
      <c r="EC753" s="42"/>
      <c r="ED753" s="42"/>
      <c r="EE753" s="42"/>
      <c r="EF753" s="42"/>
      <c r="EG753" s="42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/>
      <c r="CI754" s="42"/>
      <c r="CJ754" s="42"/>
      <c r="CK754" s="42"/>
      <c r="CL754" s="42"/>
      <c r="CM754" s="42"/>
      <c r="CN754" s="42"/>
      <c r="CO754" s="42"/>
      <c r="CP754" s="42"/>
      <c r="CQ754" s="42"/>
      <c r="CR754" s="42"/>
      <c r="CS754" s="42"/>
      <c r="CT754" s="42"/>
      <c r="CU754" s="42"/>
      <c r="CV754" s="42"/>
      <c r="CW754" s="42"/>
      <c r="CX754" s="42"/>
      <c r="CY754" s="42"/>
      <c r="CZ754" s="42"/>
      <c r="DA754" s="42"/>
      <c r="DB754" s="42"/>
      <c r="DC754" s="42"/>
      <c r="DD754" s="42"/>
      <c r="DE754" s="42"/>
      <c r="DF754" s="42"/>
      <c r="DG754" s="42"/>
      <c r="DH754" s="42"/>
      <c r="DI754" s="42"/>
      <c r="DJ754" s="42"/>
      <c r="DK754" s="42"/>
      <c r="DL754" s="42"/>
      <c r="DM754" s="42"/>
      <c r="DN754" s="42"/>
      <c r="DO754" s="42"/>
      <c r="DP754" s="42"/>
      <c r="DQ754" s="42"/>
      <c r="DR754" s="42"/>
      <c r="DS754" s="42"/>
      <c r="DT754" s="42"/>
      <c r="DU754" s="42"/>
      <c r="DV754" s="42"/>
      <c r="DW754" s="42"/>
      <c r="DX754" s="42"/>
      <c r="DY754" s="42"/>
      <c r="DZ754" s="42"/>
      <c r="EA754" s="42"/>
      <c r="EB754" s="42"/>
      <c r="EC754" s="42"/>
      <c r="ED754" s="42"/>
      <c r="EE754" s="42"/>
      <c r="EF754" s="42"/>
      <c r="EG754" s="42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/>
      <c r="CI755" s="42"/>
      <c r="CJ755" s="42"/>
      <c r="CK755" s="42"/>
      <c r="CL755" s="42"/>
      <c r="CM755" s="42"/>
      <c r="CN755" s="42"/>
      <c r="CO755" s="42"/>
      <c r="CP755" s="42"/>
      <c r="CQ755" s="42"/>
      <c r="CR755" s="42"/>
      <c r="CS755" s="42"/>
      <c r="CT755" s="42"/>
      <c r="CU755" s="42"/>
      <c r="CV755" s="42"/>
      <c r="CW755" s="42"/>
      <c r="CX755" s="42"/>
      <c r="CY755" s="42"/>
      <c r="CZ755" s="42"/>
      <c r="DA755" s="42"/>
      <c r="DB755" s="42"/>
      <c r="DC755" s="42"/>
      <c r="DD755" s="42"/>
      <c r="DE755" s="42"/>
      <c r="DF755" s="42"/>
      <c r="DG755" s="42"/>
      <c r="DH755" s="42"/>
      <c r="DI755" s="42"/>
      <c r="DJ755" s="42"/>
      <c r="DK755" s="42"/>
      <c r="DL755" s="42"/>
      <c r="DM755" s="42"/>
      <c r="DN755" s="42"/>
      <c r="DO755" s="42"/>
      <c r="DP755" s="42"/>
      <c r="DQ755" s="42"/>
      <c r="DR755" s="42"/>
      <c r="DS755" s="42"/>
      <c r="DT755" s="42"/>
      <c r="DU755" s="42"/>
      <c r="DV755" s="42"/>
      <c r="DW755" s="42"/>
      <c r="DX755" s="42"/>
      <c r="DY755" s="42"/>
      <c r="DZ755" s="42"/>
      <c r="EA755" s="42"/>
      <c r="EB755" s="42"/>
      <c r="EC755" s="42"/>
      <c r="ED755" s="42"/>
      <c r="EE755" s="42"/>
      <c r="EF755" s="42"/>
      <c r="EG755" s="42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/>
      <c r="CI756" s="42"/>
      <c r="CJ756" s="42"/>
      <c r="CK756" s="42"/>
      <c r="CL756" s="42"/>
      <c r="CM756" s="42"/>
      <c r="CN756" s="42"/>
      <c r="CO756" s="42"/>
      <c r="CP756" s="42"/>
      <c r="CQ756" s="42"/>
      <c r="CR756" s="42"/>
      <c r="CS756" s="42"/>
      <c r="CT756" s="42"/>
      <c r="CU756" s="42"/>
      <c r="CV756" s="42"/>
      <c r="CW756" s="42"/>
      <c r="CX756" s="42"/>
      <c r="CY756" s="42"/>
      <c r="CZ756" s="42"/>
      <c r="DA756" s="42"/>
      <c r="DB756" s="42"/>
      <c r="DC756" s="42"/>
      <c r="DD756" s="42"/>
      <c r="DE756" s="42"/>
      <c r="DF756" s="42"/>
      <c r="DG756" s="42"/>
      <c r="DH756" s="42"/>
      <c r="DI756" s="42"/>
      <c r="DJ756" s="42"/>
      <c r="DK756" s="42"/>
      <c r="DL756" s="42"/>
      <c r="DM756" s="42"/>
      <c r="DN756" s="42"/>
      <c r="DO756" s="42"/>
      <c r="DP756" s="42"/>
      <c r="DQ756" s="42"/>
      <c r="DR756" s="42"/>
      <c r="DS756" s="42"/>
      <c r="DT756" s="42"/>
      <c r="DU756" s="42"/>
      <c r="DV756" s="42"/>
      <c r="DW756" s="42"/>
      <c r="DX756" s="42"/>
      <c r="DY756" s="42"/>
      <c r="DZ756" s="42"/>
      <c r="EA756" s="42"/>
      <c r="EB756" s="42"/>
      <c r="EC756" s="42"/>
      <c r="ED756" s="42"/>
      <c r="EE756" s="42"/>
      <c r="EF756" s="42"/>
      <c r="EG756" s="42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/>
      <c r="CI757" s="42"/>
      <c r="CJ757" s="42"/>
      <c r="CK757" s="42"/>
      <c r="CL757" s="42"/>
      <c r="CM757" s="42"/>
      <c r="CN757" s="42"/>
      <c r="CO757" s="42"/>
      <c r="CP757" s="42"/>
      <c r="CQ757" s="42"/>
      <c r="CR757" s="42"/>
      <c r="CS757" s="42"/>
      <c r="CT757" s="42"/>
      <c r="CU757" s="42"/>
      <c r="CV757" s="42"/>
      <c r="CW757" s="42"/>
      <c r="CX757" s="42"/>
      <c r="CY757" s="42"/>
      <c r="CZ757" s="42"/>
      <c r="DA757" s="42"/>
      <c r="DB757" s="42"/>
      <c r="DC757" s="42"/>
      <c r="DD757" s="42"/>
      <c r="DE757" s="42"/>
      <c r="DF757" s="42"/>
      <c r="DG757" s="42"/>
      <c r="DH757" s="42"/>
      <c r="DI757" s="42"/>
      <c r="DJ757" s="42"/>
      <c r="DK757" s="42"/>
      <c r="DL757" s="42"/>
      <c r="DM757" s="42"/>
      <c r="DN757" s="42"/>
      <c r="DO757" s="42"/>
      <c r="DP757" s="42"/>
      <c r="DQ757" s="42"/>
      <c r="DR757" s="42"/>
      <c r="DS757" s="42"/>
      <c r="DT757" s="42"/>
      <c r="DU757" s="42"/>
      <c r="DV757" s="42"/>
      <c r="DW757" s="42"/>
      <c r="DX757" s="42"/>
      <c r="DY757" s="42"/>
      <c r="DZ757" s="42"/>
      <c r="EA757" s="42"/>
      <c r="EB757" s="42"/>
      <c r="EC757" s="42"/>
      <c r="ED757" s="42"/>
      <c r="EE757" s="42"/>
      <c r="EF757" s="42"/>
      <c r="EG757" s="42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/>
      <c r="CI758" s="42"/>
      <c r="CJ758" s="42"/>
      <c r="CK758" s="42"/>
      <c r="CL758" s="42"/>
      <c r="CM758" s="42"/>
      <c r="CN758" s="42"/>
      <c r="CO758" s="42"/>
      <c r="CP758" s="42"/>
      <c r="CQ758" s="42"/>
      <c r="CR758" s="42"/>
      <c r="CS758" s="42"/>
      <c r="CT758" s="42"/>
      <c r="CU758" s="42"/>
      <c r="CV758" s="42"/>
      <c r="CW758" s="42"/>
      <c r="CX758" s="42"/>
      <c r="CY758" s="42"/>
      <c r="CZ758" s="42"/>
      <c r="DA758" s="42"/>
      <c r="DB758" s="42"/>
      <c r="DC758" s="42"/>
      <c r="DD758" s="42"/>
      <c r="DE758" s="42"/>
      <c r="DF758" s="42"/>
      <c r="DG758" s="42"/>
      <c r="DH758" s="42"/>
      <c r="DI758" s="42"/>
      <c r="DJ758" s="42"/>
      <c r="DK758" s="42"/>
      <c r="DL758" s="42"/>
      <c r="DM758" s="42"/>
      <c r="DN758" s="42"/>
      <c r="DO758" s="42"/>
      <c r="DP758" s="42"/>
      <c r="DQ758" s="42"/>
      <c r="DR758" s="42"/>
      <c r="DS758" s="42"/>
      <c r="DT758" s="42"/>
      <c r="DU758" s="42"/>
      <c r="DV758" s="42"/>
      <c r="DW758" s="42"/>
      <c r="DX758" s="42"/>
      <c r="DY758" s="42"/>
      <c r="DZ758" s="42"/>
      <c r="EA758" s="42"/>
      <c r="EB758" s="42"/>
      <c r="EC758" s="42"/>
      <c r="ED758" s="42"/>
      <c r="EE758" s="42"/>
      <c r="EF758" s="42"/>
      <c r="EG758" s="42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/>
      <c r="CI759" s="42"/>
      <c r="CJ759" s="42"/>
      <c r="CK759" s="42"/>
      <c r="CL759" s="42"/>
      <c r="CM759" s="42"/>
      <c r="CN759" s="42"/>
      <c r="CO759" s="42"/>
      <c r="CP759" s="42"/>
      <c r="CQ759" s="42"/>
      <c r="CR759" s="42"/>
      <c r="CS759" s="42"/>
      <c r="CT759" s="42"/>
      <c r="CU759" s="42"/>
      <c r="CV759" s="42"/>
      <c r="CW759" s="42"/>
      <c r="CX759" s="42"/>
      <c r="CY759" s="42"/>
      <c r="CZ759" s="42"/>
      <c r="DA759" s="42"/>
      <c r="DB759" s="42"/>
      <c r="DC759" s="42"/>
      <c r="DD759" s="42"/>
      <c r="DE759" s="42"/>
      <c r="DF759" s="42"/>
      <c r="DG759" s="42"/>
      <c r="DH759" s="42"/>
      <c r="DI759" s="42"/>
      <c r="DJ759" s="42"/>
      <c r="DK759" s="42"/>
      <c r="DL759" s="42"/>
      <c r="DM759" s="42"/>
      <c r="DN759" s="42"/>
      <c r="DO759" s="42"/>
      <c r="DP759" s="42"/>
      <c r="DQ759" s="42"/>
      <c r="DR759" s="42"/>
      <c r="DS759" s="42"/>
      <c r="DT759" s="42"/>
      <c r="DU759" s="42"/>
      <c r="DV759" s="42"/>
      <c r="DW759" s="42"/>
      <c r="DX759" s="42"/>
      <c r="DY759" s="42"/>
      <c r="DZ759" s="42"/>
      <c r="EA759" s="42"/>
      <c r="EB759" s="42"/>
      <c r="EC759" s="42"/>
      <c r="ED759" s="42"/>
      <c r="EE759" s="42"/>
      <c r="EF759" s="42"/>
      <c r="EG759" s="42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/>
      <c r="CI760" s="42"/>
      <c r="CJ760" s="42"/>
      <c r="CK760" s="42"/>
      <c r="CL760" s="42"/>
      <c r="CM760" s="42"/>
      <c r="CN760" s="42"/>
      <c r="CO760" s="42"/>
      <c r="CP760" s="42"/>
      <c r="CQ760" s="42"/>
      <c r="CR760" s="42"/>
      <c r="CS760" s="42"/>
      <c r="CT760" s="42"/>
      <c r="CU760" s="42"/>
      <c r="CV760" s="42"/>
      <c r="CW760" s="42"/>
      <c r="CX760" s="42"/>
      <c r="CY760" s="42"/>
      <c r="CZ760" s="42"/>
      <c r="DA760" s="42"/>
      <c r="DB760" s="42"/>
      <c r="DC760" s="42"/>
      <c r="DD760" s="42"/>
      <c r="DE760" s="42"/>
      <c r="DF760" s="42"/>
      <c r="DG760" s="42"/>
      <c r="DH760" s="42"/>
      <c r="DI760" s="42"/>
      <c r="DJ760" s="42"/>
      <c r="DK760" s="42"/>
      <c r="DL760" s="42"/>
      <c r="DM760" s="42"/>
      <c r="DN760" s="42"/>
      <c r="DO760" s="42"/>
      <c r="DP760" s="42"/>
      <c r="DQ760" s="42"/>
      <c r="DR760" s="42"/>
      <c r="DS760" s="42"/>
      <c r="DT760" s="42"/>
      <c r="DU760" s="42"/>
      <c r="DV760" s="42"/>
      <c r="DW760" s="42"/>
      <c r="DX760" s="42"/>
      <c r="DY760" s="42"/>
      <c r="DZ760" s="42"/>
      <c r="EA760" s="42"/>
      <c r="EB760" s="42"/>
      <c r="EC760" s="42"/>
      <c r="ED760" s="42"/>
      <c r="EE760" s="42"/>
      <c r="EF760" s="42"/>
      <c r="EG760" s="42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/>
      <c r="CI761" s="42"/>
      <c r="CJ761" s="42"/>
      <c r="CK761" s="42"/>
      <c r="CL761" s="42"/>
      <c r="CM761" s="42"/>
      <c r="CN761" s="42"/>
      <c r="CO761" s="42"/>
      <c r="CP761" s="42"/>
      <c r="CQ761" s="42"/>
      <c r="CR761" s="42"/>
      <c r="CS761" s="42"/>
      <c r="CT761" s="42"/>
      <c r="CU761" s="42"/>
      <c r="CV761" s="42"/>
      <c r="CW761" s="42"/>
      <c r="CX761" s="42"/>
      <c r="CY761" s="42"/>
      <c r="CZ761" s="42"/>
      <c r="DA761" s="42"/>
      <c r="DB761" s="42"/>
      <c r="DC761" s="42"/>
      <c r="DD761" s="42"/>
      <c r="DE761" s="42"/>
      <c r="DF761" s="42"/>
      <c r="DG761" s="42"/>
      <c r="DH761" s="42"/>
      <c r="DI761" s="42"/>
      <c r="DJ761" s="42"/>
      <c r="DK761" s="42"/>
      <c r="DL761" s="42"/>
      <c r="DM761" s="42"/>
      <c r="DN761" s="42"/>
      <c r="DO761" s="42"/>
      <c r="DP761" s="42"/>
      <c r="DQ761" s="42"/>
      <c r="DR761" s="42"/>
      <c r="DS761" s="42"/>
      <c r="DT761" s="42"/>
      <c r="DU761" s="42"/>
      <c r="DV761" s="42"/>
      <c r="DW761" s="42"/>
      <c r="DX761" s="42"/>
      <c r="DY761" s="42"/>
      <c r="DZ761" s="42"/>
      <c r="EA761" s="42"/>
      <c r="EB761" s="42"/>
      <c r="EC761" s="42"/>
      <c r="ED761" s="42"/>
      <c r="EE761" s="42"/>
      <c r="EF761" s="42"/>
      <c r="EG761" s="42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/>
      <c r="CI762" s="42"/>
      <c r="CJ762" s="42"/>
      <c r="CK762" s="42"/>
      <c r="CL762" s="42"/>
      <c r="CM762" s="42"/>
      <c r="CN762" s="42"/>
      <c r="CO762" s="42"/>
      <c r="CP762" s="42"/>
      <c r="CQ762" s="42"/>
      <c r="CR762" s="42"/>
      <c r="CS762" s="42"/>
      <c r="CT762" s="42"/>
      <c r="CU762" s="42"/>
      <c r="CV762" s="42"/>
      <c r="CW762" s="42"/>
      <c r="CX762" s="42"/>
      <c r="CY762" s="42"/>
      <c r="CZ762" s="42"/>
      <c r="DA762" s="42"/>
      <c r="DB762" s="42"/>
      <c r="DC762" s="42"/>
      <c r="DD762" s="42"/>
      <c r="DE762" s="42"/>
      <c r="DF762" s="42"/>
      <c r="DG762" s="42"/>
      <c r="DH762" s="42"/>
      <c r="DI762" s="42"/>
      <c r="DJ762" s="42"/>
      <c r="DK762" s="42"/>
      <c r="DL762" s="42"/>
      <c r="DM762" s="42"/>
      <c r="DN762" s="42"/>
      <c r="DO762" s="42"/>
      <c r="DP762" s="42"/>
      <c r="DQ762" s="42"/>
      <c r="DR762" s="42"/>
      <c r="DS762" s="42"/>
      <c r="DT762" s="42"/>
      <c r="DU762" s="42"/>
      <c r="DV762" s="42"/>
      <c r="DW762" s="42"/>
      <c r="DX762" s="42"/>
      <c r="DY762" s="42"/>
      <c r="DZ762" s="42"/>
      <c r="EA762" s="42"/>
      <c r="EB762" s="42"/>
      <c r="EC762" s="42"/>
      <c r="ED762" s="42"/>
      <c r="EE762" s="42"/>
      <c r="EF762" s="42"/>
      <c r="EG762" s="42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/>
      <c r="CI763" s="42"/>
      <c r="CJ763" s="42"/>
      <c r="CK763" s="42"/>
      <c r="CL763" s="42"/>
      <c r="CM763" s="42"/>
      <c r="CN763" s="42"/>
      <c r="CO763" s="42"/>
      <c r="CP763" s="42"/>
      <c r="CQ763" s="42"/>
      <c r="CR763" s="42"/>
      <c r="CS763" s="42"/>
      <c r="CT763" s="42"/>
      <c r="CU763" s="42"/>
      <c r="CV763" s="42"/>
      <c r="CW763" s="42"/>
      <c r="CX763" s="42"/>
      <c r="CY763" s="42"/>
      <c r="CZ763" s="42"/>
      <c r="DA763" s="42"/>
      <c r="DB763" s="42"/>
      <c r="DC763" s="42"/>
      <c r="DD763" s="42"/>
      <c r="DE763" s="42"/>
      <c r="DF763" s="42"/>
      <c r="DG763" s="42"/>
      <c r="DH763" s="42"/>
      <c r="DI763" s="42"/>
      <c r="DJ763" s="42"/>
      <c r="DK763" s="42"/>
      <c r="DL763" s="42"/>
      <c r="DM763" s="42"/>
      <c r="DN763" s="42"/>
      <c r="DO763" s="42"/>
      <c r="DP763" s="42"/>
      <c r="DQ763" s="42"/>
      <c r="DR763" s="42"/>
      <c r="DS763" s="42"/>
      <c r="DT763" s="42"/>
      <c r="DU763" s="42"/>
      <c r="DV763" s="42"/>
      <c r="DW763" s="42"/>
      <c r="DX763" s="42"/>
      <c r="DY763" s="42"/>
      <c r="DZ763" s="42"/>
      <c r="EA763" s="42"/>
      <c r="EB763" s="42"/>
      <c r="EC763" s="42"/>
      <c r="ED763" s="42"/>
      <c r="EE763" s="42"/>
      <c r="EF763" s="42"/>
      <c r="EG763" s="42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/>
      <c r="CI764" s="42"/>
      <c r="CJ764" s="42"/>
      <c r="CK764" s="42"/>
      <c r="CL764" s="42"/>
      <c r="CM764" s="42"/>
      <c r="CN764" s="42"/>
      <c r="CO764" s="42"/>
      <c r="CP764" s="42"/>
      <c r="CQ764" s="42"/>
      <c r="CR764" s="42"/>
      <c r="CS764" s="42"/>
      <c r="CT764" s="42"/>
      <c r="CU764" s="42"/>
      <c r="CV764" s="42"/>
      <c r="CW764" s="42"/>
      <c r="CX764" s="42"/>
      <c r="CY764" s="42"/>
      <c r="CZ764" s="42"/>
      <c r="DA764" s="42"/>
      <c r="DB764" s="42"/>
      <c r="DC764" s="42"/>
      <c r="DD764" s="42"/>
      <c r="DE764" s="42"/>
      <c r="DF764" s="42"/>
      <c r="DG764" s="42"/>
      <c r="DH764" s="42"/>
      <c r="DI764" s="42"/>
      <c r="DJ764" s="42"/>
      <c r="DK764" s="42"/>
      <c r="DL764" s="42"/>
      <c r="DM764" s="42"/>
      <c r="DN764" s="42"/>
      <c r="DO764" s="42"/>
      <c r="DP764" s="42"/>
      <c r="DQ764" s="42"/>
      <c r="DR764" s="42"/>
      <c r="DS764" s="42"/>
      <c r="DT764" s="42"/>
      <c r="DU764" s="42"/>
      <c r="DV764" s="42"/>
      <c r="DW764" s="42"/>
      <c r="DX764" s="42"/>
      <c r="DY764" s="42"/>
      <c r="DZ764" s="42"/>
      <c r="EA764" s="42"/>
      <c r="EB764" s="42"/>
      <c r="EC764" s="42"/>
      <c r="ED764" s="42"/>
      <c r="EE764" s="42"/>
      <c r="EF764" s="42"/>
      <c r="EG764" s="42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/>
      <c r="CI765" s="42"/>
      <c r="CJ765" s="42"/>
      <c r="CK765" s="42"/>
      <c r="CL765" s="42"/>
      <c r="CM765" s="42"/>
      <c r="CN765" s="42"/>
      <c r="CO765" s="42"/>
      <c r="CP765" s="42"/>
      <c r="CQ765" s="42"/>
      <c r="CR765" s="42"/>
      <c r="CS765" s="42"/>
      <c r="CT765" s="42"/>
      <c r="CU765" s="42"/>
      <c r="CV765" s="42"/>
      <c r="CW765" s="42"/>
      <c r="CX765" s="42"/>
      <c r="CY765" s="42"/>
      <c r="CZ765" s="42"/>
      <c r="DA765" s="42"/>
      <c r="DB765" s="42"/>
      <c r="DC765" s="42"/>
      <c r="DD765" s="42"/>
      <c r="DE765" s="42"/>
      <c r="DF765" s="42"/>
      <c r="DG765" s="42"/>
      <c r="DH765" s="42"/>
      <c r="DI765" s="42"/>
      <c r="DJ765" s="42"/>
      <c r="DK765" s="42"/>
      <c r="DL765" s="42"/>
      <c r="DM765" s="42"/>
      <c r="DN765" s="42"/>
      <c r="DO765" s="42"/>
      <c r="DP765" s="42"/>
      <c r="DQ765" s="42"/>
      <c r="DR765" s="42"/>
      <c r="DS765" s="42"/>
      <c r="DT765" s="42"/>
      <c r="DU765" s="42"/>
      <c r="DV765" s="42"/>
      <c r="DW765" s="42"/>
      <c r="DX765" s="42"/>
      <c r="DY765" s="42"/>
      <c r="DZ765" s="42"/>
      <c r="EA765" s="42"/>
      <c r="EB765" s="42"/>
      <c r="EC765" s="42"/>
      <c r="ED765" s="42"/>
      <c r="EE765" s="42"/>
      <c r="EF765" s="42"/>
      <c r="EG765" s="42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/>
      <c r="CI766" s="42"/>
      <c r="CJ766" s="42"/>
      <c r="CK766" s="42"/>
      <c r="CL766" s="42"/>
      <c r="CM766" s="42"/>
      <c r="CN766" s="42"/>
      <c r="CO766" s="42"/>
      <c r="CP766" s="42"/>
      <c r="CQ766" s="42"/>
      <c r="CR766" s="42"/>
      <c r="CS766" s="42"/>
      <c r="CT766" s="42"/>
      <c r="CU766" s="42"/>
      <c r="CV766" s="42"/>
      <c r="CW766" s="42"/>
      <c r="CX766" s="42"/>
      <c r="CY766" s="42"/>
      <c r="CZ766" s="42"/>
      <c r="DA766" s="42"/>
      <c r="DB766" s="42"/>
      <c r="DC766" s="42"/>
      <c r="DD766" s="42"/>
      <c r="DE766" s="42"/>
      <c r="DF766" s="42"/>
      <c r="DG766" s="42"/>
      <c r="DH766" s="42"/>
      <c r="DI766" s="42"/>
      <c r="DJ766" s="42"/>
      <c r="DK766" s="42"/>
      <c r="DL766" s="42"/>
      <c r="DM766" s="42"/>
      <c r="DN766" s="42"/>
      <c r="DO766" s="42"/>
      <c r="DP766" s="42"/>
      <c r="DQ766" s="42"/>
      <c r="DR766" s="42"/>
      <c r="DS766" s="42"/>
      <c r="DT766" s="42"/>
      <c r="DU766" s="42"/>
      <c r="DV766" s="42"/>
      <c r="DW766" s="42"/>
      <c r="DX766" s="42"/>
      <c r="DY766" s="42"/>
      <c r="DZ766" s="42"/>
      <c r="EA766" s="42"/>
      <c r="EB766" s="42"/>
      <c r="EC766" s="42"/>
      <c r="ED766" s="42"/>
      <c r="EE766" s="42"/>
      <c r="EF766" s="42"/>
      <c r="EG766" s="42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/>
      <c r="CI767" s="42"/>
      <c r="CJ767" s="42"/>
      <c r="CK767" s="42"/>
      <c r="CL767" s="42"/>
      <c r="CM767" s="42"/>
      <c r="CN767" s="42"/>
      <c r="CO767" s="42"/>
      <c r="CP767" s="42"/>
      <c r="CQ767" s="42"/>
      <c r="CR767" s="42"/>
      <c r="CS767" s="42"/>
      <c r="CT767" s="42"/>
      <c r="CU767" s="42"/>
      <c r="CV767" s="42"/>
      <c r="CW767" s="42"/>
      <c r="CX767" s="42"/>
      <c r="CY767" s="42"/>
      <c r="CZ767" s="42"/>
      <c r="DA767" s="42"/>
      <c r="DB767" s="42"/>
      <c r="DC767" s="42"/>
      <c r="DD767" s="42"/>
      <c r="DE767" s="42"/>
      <c r="DF767" s="42"/>
      <c r="DG767" s="42"/>
      <c r="DH767" s="42"/>
      <c r="DI767" s="42"/>
      <c r="DJ767" s="42"/>
      <c r="DK767" s="42"/>
      <c r="DL767" s="42"/>
      <c r="DM767" s="42"/>
      <c r="DN767" s="42"/>
      <c r="DO767" s="42"/>
      <c r="DP767" s="42"/>
      <c r="DQ767" s="42"/>
      <c r="DR767" s="42"/>
      <c r="DS767" s="42"/>
      <c r="DT767" s="42"/>
      <c r="DU767" s="42"/>
      <c r="DV767" s="42"/>
      <c r="DW767" s="42"/>
      <c r="DX767" s="42"/>
      <c r="DY767" s="42"/>
      <c r="DZ767" s="42"/>
      <c r="EA767" s="42"/>
      <c r="EB767" s="42"/>
      <c r="EC767" s="42"/>
      <c r="ED767" s="42"/>
      <c r="EE767" s="42"/>
      <c r="EF767" s="42"/>
      <c r="EG767" s="42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/>
      <c r="CI768" s="42"/>
      <c r="CJ768" s="42"/>
      <c r="CK768" s="42"/>
      <c r="CL768" s="42"/>
      <c r="CM768" s="42"/>
      <c r="CN768" s="42"/>
      <c r="CO768" s="42"/>
      <c r="CP768" s="42"/>
      <c r="CQ768" s="42"/>
      <c r="CR768" s="42"/>
      <c r="CS768" s="42"/>
      <c r="CT768" s="42"/>
      <c r="CU768" s="42"/>
      <c r="CV768" s="42"/>
      <c r="CW768" s="42"/>
      <c r="CX768" s="42"/>
      <c r="CY768" s="42"/>
      <c r="CZ768" s="42"/>
      <c r="DA768" s="42"/>
      <c r="DB768" s="42"/>
      <c r="DC768" s="42"/>
      <c r="DD768" s="42"/>
      <c r="DE768" s="42"/>
      <c r="DF768" s="42"/>
      <c r="DG768" s="42"/>
      <c r="DH768" s="42"/>
      <c r="DI768" s="42"/>
      <c r="DJ768" s="42"/>
      <c r="DK768" s="42"/>
      <c r="DL768" s="42"/>
      <c r="DM768" s="42"/>
      <c r="DN768" s="42"/>
      <c r="DO768" s="42"/>
      <c r="DP768" s="42"/>
      <c r="DQ768" s="42"/>
      <c r="DR768" s="42"/>
      <c r="DS768" s="42"/>
      <c r="DT768" s="42"/>
      <c r="DU768" s="42"/>
      <c r="DV768" s="42"/>
      <c r="DW768" s="42"/>
      <c r="DX768" s="42"/>
      <c r="DY768" s="42"/>
      <c r="DZ768" s="42"/>
      <c r="EA768" s="42"/>
      <c r="EB768" s="42"/>
      <c r="EC768" s="42"/>
      <c r="ED768" s="42"/>
      <c r="EE768" s="42"/>
      <c r="EF768" s="42"/>
      <c r="EG768" s="42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/>
      <c r="CI769" s="42"/>
      <c r="CJ769" s="42"/>
      <c r="CK769" s="42"/>
      <c r="CL769" s="42"/>
      <c r="CM769" s="42"/>
      <c r="CN769" s="42"/>
      <c r="CO769" s="42"/>
      <c r="CP769" s="42"/>
      <c r="CQ769" s="42"/>
      <c r="CR769" s="42"/>
      <c r="CS769" s="42"/>
      <c r="CT769" s="42"/>
      <c r="CU769" s="42"/>
      <c r="CV769" s="42"/>
      <c r="CW769" s="42"/>
      <c r="CX769" s="42"/>
      <c r="CY769" s="42"/>
      <c r="CZ769" s="42"/>
      <c r="DA769" s="42"/>
      <c r="DB769" s="42"/>
      <c r="DC769" s="42"/>
      <c r="DD769" s="42"/>
      <c r="DE769" s="42"/>
      <c r="DF769" s="42"/>
      <c r="DG769" s="42"/>
      <c r="DH769" s="42"/>
      <c r="DI769" s="42"/>
      <c r="DJ769" s="42"/>
      <c r="DK769" s="42"/>
      <c r="DL769" s="42"/>
      <c r="DM769" s="42"/>
      <c r="DN769" s="42"/>
      <c r="DO769" s="42"/>
      <c r="DP769" s="42"/>
      <c r="DQ769" s="42"/>
      <c r="DR769" s="42"/>
      <c r="DS769" s="42"/>
      <c r="DT769" s="42"/>
      <c r="DU769" s="42"/>
      <c r="DV769" s="42"/>
      <c r="DW769" s="42"/>
      <c r="DX769" s="42"/>
      <c r="DY769" s="42"/>
      <c r="DZ769" s="42"/>
      <c r="EA769" s="42"/>
      <c r="EB769" s="42"/>
      <c r="EC769" s="42"/>
      <c r="ED769" s="42"/>
      <c r="EE769" s="42"/>
      <c r="EF769" s="42"/>
      <c r="EG769" s="42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/>
      <c r="CI770" s="42"/>
      <c r="CJ770" s="42"/>
      <c r="CK770" s="42"/>
      <c r="CL770" s="42"/>
      <c r="CM770" s="42"/>
      <c r="CN770" s="42"/>
      <c r="CO770" s="42"/>
      <c r="CP770" s="42"/>
      <c r="CQ770" s="42"/>
      <c r="CR770" s="42"/>
      <c r="CS770" s="42"/>
      <c r="CT770" s="42"/>
      <c r="CU770" s="42"/>
      <c r="CV770" s="42"/>
      <c r="CW770" s="42"/>
      <c r="CX770" s="42"/>
      <c r="CY770" s="42"/>
      <c r="CZ770" s="42"/>
      <c r="DA770" s="42"/>
      <c r="DB770" s="42"/>
      <c r="DC770" s="42"/>
      <c r="DD770" s="42"/>
      <c r="DE770" s="42"/>
      <c r="DF770" s="42"/>
      <c r="DG770" s="42"/>
      <c r="DH770" s="42"/>
      <c r="DI770" s="42"/>
      <c r="DJ770" s="42"/>
      <c r="DK770" s="42"/>
      <c r="DL770" s="42"/>
      <c r="DM770" s="42"/>
      <c r="DN770" s="42"/>
      <c r="DO770" s="42"/>
      <c r="DP770" s="42"/>
      <c r="DQ770" s="42"/>
      <c r="DR770" s="42"/>
      <c r="DS770" s="42"/>
      <c r="DT770" s="42"/>
      <c r="DU770" s="42"/>
      <c r="DV770" s="42"/>
      <c r="DW770" s="42"/>
      <c r="DX770" s="42"/>
      <c r="DY770" s="42"/>
      <c r="DZ770" s="42"/>
      <c r="EA770" s="42"/>
      <c r="EB770" s="42"/>
      <c r="EC770" s="42"/>
      <c r="ED770" s="42"/>
      <c r="EE770" s="42"/>
      <c r="EF770" s="42"/>
      <c r="EG770" s="42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/>
      <c r="CI771" s="42"/>
      <c r="CJ771" s="42"/>
      <c r="CK771" s="42"/>
      <c r="CL771" s="42"/>
      <c r="CM771" s="42"/>
      <c r="CN771" s="42"/>
      <c r="CO771" s="42"/>
      <c r="CP771" s="42"/>
      <c r="CQ771" s="42"/>
      <c r="CR771" s="42"/>
      <c r="CS771" s="42"/>
      <c r="CT771" s="42"/>
      <c r="CU771" s="42"/>
      <c r="CV771" s="42"/>
      <c r="CW771" s="42"/>
      <c r="CX771" s="42"/>
      <c r="CY771" s="42"/>
      <c r="CZ771" s="42"/>
      <c r="DA771" s="42"/>
      <c r="DB771" s="42"/>
      <c r="DC771" s="42"/>
      <c r="DD771" s="42"/>
      <c r="DE771" s="42"/>
      <c r="DF771" s="42"/>
      <c r="DG771" s="42"/>
      <c r="DH771" s="42"/>
      <c r="DI771" s="42"/>
      <c r="DJ771" s="42"/>
      <c r="DK771" s="42"/>
      <c r="DL771" s="42"/>
      <c r="DM771" s="42"/>
      <c r="DN771" s="42"/>
      <c r="DO771" s="42"/>
      <c r="DP771" s="42"/>
      <c r="DQ771" s="42"/>
      <c r="DR771" s="42"/>
      <c r="DS771" s="42"/>
      <c r="DT771" s="42"/>
      <c r="DU771" s="42"/>
      <c r="DV771" s="42"/>
      <c r="DW771" s="42"/>
      <c r="DX771" s="42"/>
      <c r="DY771" s="42"/>
      <c r="DZ771" s="42"/>
      <c r="EA771" s="42"/>
      <c r="EB771" s="42"/>
      <c r="EC771" s="42"/>
      <c r="ED771" s="42"/>
      <c r="EE771" s="42"/>
      <c r="EF771" s="42"/>
      <c r="EG771" s="42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/>
      <c r="CI772" s="42"/>
      <c r="CJ772" s="42"/>
      <c r="CK772" s="42"/>
      <c r="CL772" s="42"/>
      <c r="CM772" s="42"/>
      <c r="CN772" s="42"/>
      <c r="CO772" s="42"/>
      <c r="CP772" s="42"/>
      <c r="CQ772" s="42"/>
      <c r="CR772" s="42"/>
      <c r="CS772" s="42"/>
      <c r="CT772" s="42"/>
      <c r="CU772" s="42"/>
      <c r="CV772" s="42"/>
      <c r="CW772" s="42"/>
      <c r="CX772" s="42"/>
      <c r="CY772" s="42"/>
      <c r="CZ772" s="42"/>
      <c r="DA772" s="42"/>
      <c r="DB772" s="42"/>
      <c r="DC772" s="42"/>
      <c r="DD772" s="42"/>
      <c r="DE772" s="42"/>
      <c r="DF772" s="42"/>
      <c r="DG772" s="42"/>
      <c r="DH772" s="42"/>
      <c r="DI772" s="42"/>
      <c r="DJ772" s="42"/>
      <c r="DK772" s="42"/>
      <c r="DL772" s="42"/>
      <c r="DM772" s="42"/>
      <c r="DN772" s="42"/>
      <c r="DO772" s="42"/>
      <c r="DP772" s="42"/>
      <c r="DQ772" s="42"/>
      <c r="DR772" s="42"/>
      <c r="DS772" s="42"/>
      <c r="DT772" s="42"/>
      <c r="DU772" s="42"/>
      <c r="DV772" s="42"/>
      <c r="DW772" s="42"/>
      <c r="DX772" s="42"/>
      <c r="DY772" s="42"/>
      <c r="DZ772" s="42"/>
      <c r="EA772" s="42"/>
      <c r="EB772" s="42"/>
      <c r="EC772" s="42"/>
      <c r="ED772" s="42"/>
      <c r="EE772" s="42"/>
      <c r="EF772" s="42"/>
      <c r="EG772" s="42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/>
      <c r="CI773" s="42"/>
      <c r="CJ773" s="42"/>
      <c r="CK773" s="42"/>
      <c r="CL773" s="42"/>
      <c r="CM773" s="42"/>
      <c r="CN773" s="42"/>
      <c r="CO773" s="42"/>
      <c r="CP773" s="42"/>
      <c r="CQ773" s="42"/>
      <c r="CR773" s="42"/>
      <c r="CS773" s="42"/>
      <c r="CT773" s="42"/>
      <c r="CU773" s="42"/>
      <c r="CV773" s="42"/>
      <c r="CW773" s="42"/>
      <c r="CX773" s="42"/>
      <c r="CY773" s="42"/>
      <c r="CZ773" s="42"/>
      <c r="DA773" s="42"/>
      <c r="DB773" s="42"/>
      <c r="DC773" s="42"/>
      <c r="DD773" s="42"/>
      <c r="DE773" s="42"/>
      <c r="DF773" s="42"/>
      <c r="DG773" s="42"/>
      <c r="DH773" s="42"/>
      <c r="DI773" s="42"/>
      <c r="DJ773" s="42"/>
      <c r="DK773" s="42"/>
      <c r="DL773" s="42"/>
      <c r="DM773" s="42"/>
      <c r="DN773" s="42"/>
      <c r="DO773" s="42"/>
      <c r="DP773" s="42"/>
      <c r="DQ773" s="42"/>
      <c r="DR773" s="42"/>
      <c r="DS773" s="42"/>
      <c r="DT773" s="42"/>
      <c r="DU773" s="42"/>
      <c r="DV773" s="42"/>
      <c r="DW773" s="42"/>
      <c r="DX773" s="42"/>
      <c r="DY773" s="42"/>
      <c r="DZ773" s="42"/>
      <c r="EA773" s="42"/>
      <c r="EB773" s="42"/>
      <c r="EC773" s="42"/>
      <c r="ED773" s="42"/>
      <c r="EE773" s="42"/>
      <c r="EF773" s="42"/>
      <c r="EG773" s="42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/>
      <c r="CI774" s="42"/>
      <c r="CJ774" s="42"/>
      <c r="CK774" s="42"/>
      <c r="CL774" s="42"/>
      <c r="CM774" s="42"/>
      <c r="CN774" s="42"/>
      <c r="CO774" s="42"/>
      <c r="CP774" s="42"/>
      <c r="CQ774" s="42"/>
      <c r="CR774" s="42"/>
      <c r="CS774" s="42"/>
      <c r="CT774" s="42"/>
      <c r="CU774" s="42"/>
      <c r="CV774" s="42"/>
      <c r="CW774" s="42"/>
      <c r="CX774" s="42"/>
      <c r="CY774" s="42"/>
      <c r="CZ774" s="42"/>
      <c r="DA774" s="42"/>
      <c r="DB774" s="42"/>
      <c r="DC774" s="42"/>
      <c r="DD774" s="42"/>
      <c r="DE774" s="42"/>
      <c r="DF774" s="42"/>
      <c r="DG774" s="42"/>
      <c r="DH774" s="42"/>
      <c r="DI774" s="42"/>
      <c r="DJ774" s="42"/>
      <c r="DK774" s="42"/>
      <c r="DL774" s="42"/>
      <c r="DM774" s="42"/>
      <c r="DN774" s="42"/>
      <c r="DO774" s="42"/>
      <c r="DP774" s="42"/>
      <c r="DQ774" s="42"/>
      <c r="DR774" s="42"/>
      <c r="DS774" s="42"/>
      <c r="DT774" s="42"/>
      <c r="DU774" s="42"/>
      <c r="DV774" s="42"/>
      <c r="DW774" s="42"/>
      <c r="DX774" s="42"/>
      <c r="DY774" s="42"/>
      <c r="DZ774" s="42"/>
      <c r="EA774" s="42"/>
      <c r="EB774" s="42"/>
      <c r="EC774" s="42"/>
      <c r="ED774" s="42"/>
      <c r="EE774" s="42"/>
      <c r="EF774" s="42"/>
      <c r="EG774" s="42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/>
      <c r="CI775" s="42"/>
      <c r="CJ775" s="42"/>
      <c r="CK775" s="42"/>
      <c r="CL775" s="42"/>
      <c r="CM775" s="42"/>
      <c r="CN775" s="42"/>
      <c r="CO775" s="42"/>
      <c r="CP775" s="42"/>
      <c r="CQ775" s="42"/>
      <c r="CR775" s="42"/>
      <c r="CS775" s="42"/>
      <c r="CT775" s="42"/>
      <c r="CU775" s="42"/>
      <c r="CV775" s="42"/>
      <c r="CW775" s="42"/>
      <c r="CX775" s="42"/>
      <c r="CY775" s="42"/>
      <c r="CZ775" s="42"/>
      <c r="DA775" s="42"/>
      <c r="DB775" s="42"/>
      <c r="DC775" s="42"/>
      <c r="DD775" s="42"/>
      <c r="DE775" s="42"/>
      <c r="DF775" s="42"/>
      <c r="DG775" s="42"/>
      <c r="DH775" s="42"/>
      <c r="DI775" s="42"/>
      <c r="DJ775" s="42"/>
      <c r="DK775" s="42"/>
      <c r="DL775" s="42"/>
      <c r="DM775" s="42"/>
      <c r="DN775" s="42"/>
      <c r="DO775" s="42"/>
      <c r="DP775" s="42"/>
      <c r="DQ775" s="42"/>
      <c r="DR775" s="42"/>
      <c r="DS775" s="42"/>
      <c r="DT775" s="42"/>
      <c r="DU775" s="42"/>
      <c r="DV775" s="42"/>
      <c r="DW775" s="42"/>
      <c r="DX775" s="42"/>
      <c r="DY775" s="42"/>
      <c r="DZ775" s="42"/>
      <c r="EA775" s="42"/>
      <c r="EB775" s="42"/>
      <c r="EC775" s="42"/>
      <c r="ED775" s="42"/>
      <c r="EE775" s="42"/>
      <c r="EF775" s="42"/>
      <c r="EG775" s="42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/>
      <c r="CI776" s="42"/>
      <c r="CJ776" s="42"/>
      <c r="CK776" s="42"/>
      <c r="CL776" s="42"/>
      <c r="CM776" s="42"/>
      <c r="CN776" s="42"/>
      <c r="CO776" s="42"/>
      <c r="CP776" s="42"/>
      <c r="CQ776" s="42"/>
      <c r="CR776" s="42"/>
      <c r="CS776" s="42"/>
      <c r="CT776" s="42"/>
      <c r="CU776" s="42"/>
      <c r="CV776" s="42"/>
      <c r="CW776" s="42"/>
      <c r="CX776" s="42"/>
      <c r="CY776" s="42"/>
      <c r="CZ776" s="42"/>
      <c r="DA776" s="42"/>
      <c r="DB776" s="42"/>
      <c r="DC776" s="42"/>
      <c r="DD776" s="42"/>
      <c r="DE776" s="42"/>
      <c r="DF776" s="42"/>
      <c r="DG776" s="42"/>
      <c r="DH776" s="42"/>
      <c r="DI776" s="42"/>
      <c r="DJ776" s="42"/>
      <c r="DK776" s="42"/>
      <c r="DL776" s="42"/>
      <c r="DM776" s="42"/>
      <c r="DN776" s="42"/>
      <c r="DO776" s="42"/>
      <c r="DP776" s="42"/>
      <c r="DQ776" s="42"/>
      <c r="DR776" s="42"/>
      <c r="DS776" s="42"/>
      <c r="DT776" s="42"/>
      <c r="DU776" s="42"/>
      <c r="DV776" s="42"/>
      <c r="DW776" s="42"/>
      <c r="DX776" s="42"/>
      <c r="DY776" s="42"/>
      <c r="DZ776" s="42"/>
      <c r="EA776" s="42"/>
      <c r="EB776" s="42"/>
      <c r="EC776" s="42"/>
      <c r="ED776" s="42"/>
      <c r="EE776" s="42"/>
      <c r="EF776" s="42"/>
      <c r="EG776" s="42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/>
      <c r="CI777" s="42"/>
      <c r="CJ777" s="42"/>
      <c r="CK777" s="42"/>
      <c r="CL777" s="42"/>
      <c r="CM777" s="42"/>
      <c r="CN777" s="42"/>
      <c r="CO777" s="42"/>
      <c r="CP777" s="42"/>
      <c r="CQ777" s="42"/>
      <c r="CR777" s="42"/>
      <c r="CS777" s="42"/>
      <c r="CT777" s="42"/>
      <c r="CU777" s="42"/>
      <c r="CV777" s="42"/>
      <c r="CW777" s="42"/>
      <c r="CX777" s="42"/>
      <c r="CY777" s="42"/>
      <c r="CZ777" s="42"/>
      <c r="DA777" s="42"/>
      <c r="DB777" s="42"/>
      <c r="DC777" s="42"/>
      <c r="DD777" s="42"/>
      <c r="DE777" s="42"/>
      <c r="DF777" s="42"/>
      <c r="DG777" s="42"/>
      <c r="DH777" s="42"/>
      <c r="DI777" s="42"/>
      <c r="DJ777" s="42"/>
      <c r="DK777" s="42"/>
      <c r="DL777" s="42"/>
      <c r="DM777" s="42"/>
      <c r="DN777" s="42"/>
      <c r="DO777" s="42"/>
      <c r="DP777" s="42"/>
      <c r="DQ777" s="42"/>
      <c r="DR777" s="42"/>
      <c r="DS777" s="42"/>
      <c r="DT777" s="42"/>
      <c r="DU777" s="42"/>
      <c r="DV777" s="42"/>
      <c r="DW777" s="42"/>
      <c r="DX777" s="42"/>
      <c r="DY777" s="42"/>
      <c r="DZ777" s="42"/>
      <c r="EA777" s="42"/>
      <c r="EB777" s="42"/>
      <c r="EC777" s="42"/>
      <c r="ED777" s="42"/>
      <c r="EE777" s="42"/>
      <c r="EF777" s="42"/>
      <c r="EG777" s="42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/>
      <c r="CI778" s="42"/>
      <c r="CJ778" s="42"/>
      <c r="CK778" s="42"/>
      <c r="CL778" s="42"/>
      <c r="CM778" s="42"/>
      <c r="CN778" s="42"/>
      <c r="CO778" s="42"/>
      <c r="CP778" s="42"/>
      <c r="CQ778" s="42"/>
      <c r="CR778" s="42"/>
      <c r="CS778" s="42"/>
      <c r="CT778" s="42"/>
      <c r="CU778" s="42"/>
      <c r="CV778" s="42"/>
      <c r="CW778" s="42"/>
      <c r="CX778" s="42"/>
      <c r="CY778" s="42"/>
      <c r="CZ778" s="42"/>
      <c r="DA778" s="42"/>
      <c r="DB778" s="42"/>
      <c r="DC778" s="42"/>
      <c r="DD778" s="42"/>
      <c r="DE778" s="42"/>
      <c r="DF778" s="42"/>
      <c r="DG778" s="42"/>
      <c r="DH778" s="42"/>
      <c r="DI778" s="42"/>
      <c r="DJ778" s="42"/>
      <c r="DK778" s="42"/>
      <c r="DL778" s="42"/>
      <c r="DM778" s="42"/>
      <c r="DN778" s="42"/>
      <c r="DO778" s="42"/>
      <c r="DP778" s="42"/>
      <c r="DQ778" s="42"/>
      <c r="DR778" s="42"/>
      <c r="DS778" s="42"/>
      <c r="DT778" s="42"/>
      <c r="DU778" s="42"/>
      <c r="DV778" s="42"/>
      <c r="DW778" s="42"/>
      <c r="DX778" s="42"/>
      <c r="DY778" s="42"/>
      <c r="DZ778" s="42"/>
      <c r="EA778" s="42"/>
      <c r="EB778" s="42"/>
      <c r="EC778" s="42"/>
      <c r="ED778" s="42"/>
      <c r="EE778" s="42"/>
      <c r="EF778" s="42"/>
      <c r="EG778" s="42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/>
      <c r="CI779" s="42"/>
      <c r="CJ779" s="42"/>
      <c r="CK779" s="42"/>
      <c r="CL779" s="42"/>
      <c r="CM779" s="42"/>
      <c r="CN779" s="42"/>
      <c r="CO779" s="42"/>
      <c r="CP779" s="42"/>
      <c r="CQ779" s="42"/>
      <c r="CR779" s="42"/>
      <c r="CS779" s="42"/>
      <c r="CT779" s="42"/>
      <c r="CU779" s="42"/>
      <c r="CV779" s="42"/>
      <c r="CW779" s="42"/>
      <c r="CX779" s="42"/>
      <c r="CY779" s="42"/>
      <c r="CZ779" s="42"/>
      <c r="DA779" s="42"/>
      <c r="DB779" s="42"/>
      <c r="DC779" s="42"/>
      <c r="DD779" s="42"/>
      <c r="DE779" s="42"/>
      <c r="DF779" s="42"/>
      <c r="DG779" s="42"/>
      <c r="DH779" s="42"/>
      <c r="DI779" s="42"/>
      <c r="DJ779" s="42"/>
      <c r="DK779" s="42"/>
      <c r="DL779" s="42"/>
      <c r="DM779" s="42"/>
      <c r="DN779" s="42"/>
      <c r="DO779" s="42"/>
      <c r="DP779" s="42"/>
      <c r="DQ779" s="42"/>
      <c r="DR779" s="42"/>
      <c r="DS779" s="42"/>
      <c r="DT779" s="42"/>
      <c r="DU779" s="42"/>
      <c r="DV779" s="42"/>
      <c r="DW779" s="42"/>
      <c r="DX779" s="42"/>
      <c r="DY779" s="42"/>
      <c r="DZ779" s="42"/>
      <c r="EA779" s="42"/>
      <c r="EB779" s="42"/>
      <c r="EC779" s="42"/>
      <c r="ED779" s="42"/>
      <c r="EE779" s="42"/>
      <c r="EF779" s="42"/>
      <c r="EG779" s="42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/>
      <c r="CI780" s="42"/>
      <c r="CJ780" s="42"/>
      <c r="CK780" s="42"/>
      <c r="CL780" s="42"/>
      <c r="CM780" s="42"/>
      <c r="CN780" s="42"/>
      <c r="CO780" s="42"/>
      <c r="CP780" s="42"/>
      <c r="CQ780" s="42"/>
      <c r="CR780" s="42"/>
      <c r="CS780" s="42"/>
      <c r="CT780" s="42"/>
      <c r="CU780" s="42"/>
      <c r="CV780" s="42"/>
      <c r="CW780" s="42"/>
      <c r="CX780" s="42"/>
      <c r="CY780" s="42"/>
      <c r="CZ780" s="42"/>
      <c r="DA780" s="42"/>
      <c r="DB780" s="42"/>
      <c r="DC780" s="42"/>
      <c r="DD780" s="42"/>
      <c r="DE780" s="42"/>
      <c r="DF780" s="42"/>
      <c r="DG780" s="42"/>
      <c r="DH780" s="42"/>
      <c r="DI780" s="42"/>
      <c r="DJ780" s="42"/>
      <c r="DK780" s="42"/>
      <c r="DL780" s="42"/>
      <c r="DM780" s="42"/>
      <c r="DN780" s="42"/>
      <c r="DO780" s="42"/>
      <c r="DP780" s="42"/>
      <c r="DQ780" s="42"/>
      <c r="DR780" s="42"/>
      <c r="DS780" s="42"/>
      <c r="DT780" s="42"/>
      <c r="DU780" s="42"/>
      <c r="DV780" s="42"/>
      <c r="DW780" s="42"/>
      <c r="DX780" s="42"/>
      <c r="DY780" s="42"/>
      <c r="DZ780" s="42"/>
      <c r="EA780" s="42"/>
      <c r="EB780" s="42"/>
      <c r="EC780" s="42"/>
      <c r="ED780" s="42"/>
      <c r="EE780" s="42"/>
      <c r="EF780" s="42"/>
      <c r="EG780" s="42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/>
      <c r="CI781" s="42"/>
      <c r="CJ781" s="42"/>
      <c r="CK781" s="42"/>
      <c r="CL781" s="42"/>
      <c r="CM781" s="42"/>
      <c r="CN781" s="42"/>
      <c r="CO781" s="42"/>
      <c r="CP781" s="42"/>
      <c r="CQ781" s="42"/>
      <c r="CR781" s="42"/>
      <c r="CS781" s="42"/>
      <c r="CT781" s="42"/>
      <c r="CU781" s="42"/>
      <c r="CV781" s="42"/>
      <c r="CW781" s="42"/>
      <c r="CX781" s="42"/>
      <c r="CY781" s="42"/>
      <c r="CZ781" s="42"/>
      <c r="DA781" s="42"/>
      <c r="DB781" s="42"/>
      <c r="DC781" s="42"/>
      <c r="DD781" s="42"/>
      <c r="DE781" s="42"/>
      <c r="DF781" s="42"/>
      <c r="DG781" s="42"/>
      <c r="DH781" s="42"/>
      <c r="DI781" s="42"/>
      <c r="DJ781" s="42"/>
      <c r="DK781" s="42"/>
      <c r="DL781" s="42"/>
      <c r="DM781" s="42"/>
      <c r="DN781" s="42"/>
      <c r="DO781" s="42"/>
      <c r="DP781" s="42"/>
      <c r="DQ781" s="42"/>
      <c r="DR781" s="42"/>
      <c r="DS781" s="42"/>
      <c r="DT781" s="42"/>
      <c r="DU781" s="42"/>
      <c r="DV781" s="42"/>
      <c r="DW781" s="42"/>
      <c r="DX781" s="42"/>
      <c r="DY781" s="42"/>
      <c r="DZ781" s="42"/>
      <c r="EA781" s="42"/>
      <c r="EB781" s="42"/>
      <c r="EC781" s="42"/>
      <c r="ED781" s="42"/>
      <c r="EE781" s="42"/>
      <c r="EF781" s="42"/>
      <c r="EG781" s="42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/>
      <c r="CI782" s="42"/>
      <c r="CJ782" s="42"/>
      <c r="CK782" s="42"/>
      <c r="CL782" s="42"/>
      <c r="CM782" s="42"/>
      <c r="CN782" s="42"/>
      <c r="CO782" s="42"/>
      <c r="CP782" s="42"/>
      <c r="CQ782" s="42"/>
      <c r="CR782" s="42"/>
      <c r="CS782" s="42"/>
      <c r="CT782" s="42"/>
      <c r="CU782" s="42"/>
      <c r="CV782" s="42"/>
      <c r="CW782" s="42"/>
      <c r="CX782" s="42"/>
      <c r="CY782" s="42"/>
      <c r="CZ782" s="42"/>
      <c r="DA782" s="42"/>
      <c r="DB782" s="42"/>
      <c r="DC782" s="42"/>
      <c r="DD782" s="42"/>
      <c r="DE782" s="42"/>
      <c r="DF782" s="42"/>
      <c r="DG782" s="42"/>
      <c r="DH782" s="42"/>
      <c r="DI782" s="42"/>
      <c r="DJ782" s="42"/>
      <c r="DK782" s="42"/>
      <c r="DL782" s="42"/>
      <c r="DM782" s="42"/>
      <c r="DN782" s="42"/>
      <c r="DO782" s="42"/>
      <c r="DP782" s="42"/>
      <c r="DQ782" s="42"/>
      <c r="DR782" s="42"/>
      <c r="DS782" s="42"/>
      <c r="DT782" s="42"/>
      <c r="DU782" s="42"/>
      <c r="DV782" s="42"/>
      <c r="DW782" s="42"/>
      <c r="DX782" s="42"/>
      <c r="DY782" s="42"/>
      <c r="DZ782" s="42"/>
      <c r="EA782" s="42"/>
      <c r="EB782" s="42"/>
      <c r="EC782" s="42"/>
      <c r="ED782" s="42"/>
      <c r="EE782" s="42"/>
      <c r="EF782" s="42"/>
      <c r="EG782" s="42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/>
      <c r="CI783" s="42"/>
      <c r="CJ783" s="42"/>
      <c r="CK783" s="42"/>
      <c r="CL783" s="42"/>
      <c r="CM783" s="42"/>
      <c r="CN783" s="42"/>
      <c r="CO783" s="42"/>
      <c r="CP783" s="42"/>
      <c r="CQ783" s="42"/>
      <c r="CR783" s="42"/>
      <c r="CS783" s="42"/>
      <c r="CT783" s="42"/>
      <c r="CU783" s="42"/>
      <c r="CV783" s="42"/>
      <c r="CW783" s="42"/>
      <c r="CX783" s="42"/>
      <c r="CY783" s="42"/>
      <c r="CZ783" s="42"/>
      <c r="DA783" s="42"/>
      <c r="DB783" s="42"/>
      <c r="DC783" s="42"/>
      <c r="DD783" s="42"/>
      <c r="DE783" s="42"/>
      <c r="DF783" s="42"/>
      <c r="DG783" s="42"/>
      <c r="DH783" s="42"/>
      <c r="DI783" s="42"/>
      <c r="DJ783" s="42"/>
      <c r="DK783" s="42"/>
      <c r="DL783" s="42"/>
      <c r="DM783" s="42"/>
      <c r="DN783" s="42"/>
      <c r="DO783" s="42"/>
      <c r="DP783" s="42"/>
      <c r="DQ783" s="42"/>
      <c r="DR783" s="42"/>
      <c r="DS783" s="42"/>
      <c r="DT783" s="42"/>
      <c r="DU783" s="42"/>
      <c r="DV783" s="42"/>
      <c r="DW783" s="42"/>
      <c r="DX783" s="42"/>
      <c r="DY783" s="42"/>
      <c r="DZ783" s="42"/>
      <c r="EA783" s="42"/>
      <c r="EB783" s="42"/>
      <c r="EC783" s="42"/>
      <c r="ED783" s="42"/>
      <c r="EE783" s="42"/>
      <c r="EF783" s="42"/>
      <c r="EG783" s="42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/>
      <c r="CI784" s="42"/>
      <c r="CJ784" s="42"/>
      <c r="CK784" s="42"/>
      <c r="CL784" s="42"/>
      <c r="CM784" s="42"/>
      <c r="CN784" s="42"/>
      <c r="CO784" s="42"/>
      <c r="CP784" s="42"/>
      <c r="CQ784" s="42"/>
      <c r="CR784" s="42"/>
      <c r="CS784" s="42"/>
      <c r="CT784" s="42"/>
      <c r="CU784" s="42"/>
      <c r="CV784" s="42"/>
      <c r="CW784" s="42"/>
      <c r="CX784" s="42"/>
      <c r="CY784" s="42"/>
      <c r="CZ784" s="42"/>
      <c r="DA784" s="42"/>
      <c r="DB784" s="42"/>
      <c r="DC784" s="42"/>
      <c r="DD784" s="42"/>
      <c r="DE784" s="42"/>
      <c r="DF784" s="42"/>
      <c r="DG784" s="42"/>
      <c r="DH784" s="42"/>
      <c r="DI784" s="42"/>
      <c r="DJ784" s="42"/>
      <c r="DK784" s="42"/>
      <c r="DL784" s="42"/>
      <c r="DM784" s="42"/>
      <c r="DN784" s="42"/>
      <c r="DO784" s="42"/>
      <c r="DP784" s="42"/>
      <c r="DQ784" s="42"/>
      <c r="DR784" s="42"/>
      <c r="DS784" s="42"/>
      <c r="DT784" s="42"/>
      <c r="DU784" s="42"/>
      <c r="DV784" s="42"/>
      <c r="DW784" s="42"/>
      <c r="DX784" s="42"/>
      <c r="DY784" s="42"/>
      <c r="DZ784" s="42"/>
      <c r="EA784" s="42"/>
      <c r="EB784" s="42"/>
      <c r="EC784" s="42"/>
      <c r="ED784" s="42"/>
      <c r="EE784" s="42"/>
      <c r="EF784" s="42"/>
      <c r="EG784" s="42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/>
      <c r="CI785" s="42"/>
      <c r="CJ785" s="42"/>
      <c r="CK785" s="42"/>
      <c r="CL785" s="42"/>
      <c r="CM785" s="42"/>
      <c r="CN785" s="42"/>
      <c r="CO785" s="42"/>
      <c r="CP785" s="42"/>
      <c r="CQ785" s="42"/>
      <c r="CR785" s="42"/>
      <c r="CS785" s="42"/>
      <c r="CT785" s="42"/>
      <c r="CU785" s="42"/>
      <c r="CV785" s="42"/>
      <c r="CW785" s="42"/>
      <c r="CX785" s="42"/>
      <c r="CY785" s="42"/>
      <c r="CZ785" s="42"/>
      <c r="DA785" s="42"/>
      <c r="DB785" s="42"/>
      <c r="DC785" s="42"/>
      <c r="DD785" s="42"/>
      <c r="DE785" s="42"/>
      <c r="DF785" s="42"/>
      <c r="DG785" s="42"/>
      <c r="DH785" s="42"/>
      <c r="DI785" s="42"/>
      <c r="DJ785" s="42"/>
      <c r="DK785" s="42"/>
      <c r="DL785" s="42"/>
      <c r="DM785" s="42"/>
      <c r="DN785" s="42"/>
      <c r="DO785" s="42"/>
      <c r="DP785" s="42"/>
      <c r="DQ785" s="42"/>
      <c r="DR785" s="42"/>
      <c r="DS785" s="42"/>
      <c r="DT785" s="42"/>
      <c r="DU785" s="42"/>
      <c r="DV785" s="42"/>
      <c r="DW785" s="42"/>
      <c r="DX785" s="42"/>
      <c r="DY785" s="42"/>
      <c r="DZ785" s="42"/>
      <c r="EA785" s="42"/>
      <c r="EB785" s="42"/>
      <c r="EC785" s="42"/>
      <c r="ED785" s="42"/>
      <c r="EE785" s="42"/>
      <c r="EF785" s="42"/>
      <c r="EG785" s="42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/>
      <c r="CI786" s="42"/>
      <c r="CJ786" s="42"/>
      <c r="CK786" s="42"/>
      <c r="CL786" s="42"/>
      <c r="CM786" s="42"/>
      <c r="CN786" s="42"/>
      <c r="CO786" s="42"/>
      <c r="CP786" s="42"/>
      <c r="CQ786" s="42"/>
      <c r="CR786" s="42"/>
      <c r="CS786" s="42"/>
      <c r="CT786" s="42"/>
      <c r="CU786" s="42"/>
      <c r="CV786" s="42"/>
      <c r="CW786" s="42"/>
      <c r="CX786" s="42"/>
      <c r="CY786" s="42"/>
      <c r="CZ786" s="42"/>
      <c r="DA786" s="42"/>
      <c r="DB786" s="42"/>
      <c r="DC786" s="42"/>
      <c r="DD786" s="42"/>
      <c r="DE786" s="42"/>
      <c r="DF786" s="42"/>
      <c r="DG786" s="42"/>
      <c r="DH786" s="42"/>
      <c r="DI786" s="42"/>
      <c r="DJ786" s="42"/>
      <c r="DK786" s="42"/>
      <c r="DL786" s="42"/>
      <c r="DM786" s="42"/>
      <c r="DN786" s="42"/>
      <c r="DO786" s="42"/>
      <c r="DP786" s="42"/>
      <c r="DQ786" s="42"/>
      <c r="DR786" s="42"/>
      <c r="DS786" s="42"/>
      <c r="DT786" s="42"/>
      <c r="DU786" s="42"/>
      <c r="DV786" s="42"/>
      <c r="DW786" s="42"/>
      <c r="DX786" s="42"/>
      <c r="DY786" s="42"/>
      <c r="DZ786" s="42"/>
      <c r="EA786" s="42"/>
      <c r="EB786" s="42"/>
      <c r="EC786" s="42"/>
      <c r="ED786" s="42"/>
      <c r="EE786" s="42"/>
      <c r="EF786" s="42"/>
      <c r="EG786" s="42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/>
      <c r="CI787" s="42"/>
      <c r="CJ787" s="42"/>
      <c r="CK787" s="42"/>
      <c r="CL787" s="42"/>
      <c r="CM787" s="42"/>
      <c r="CN787" s="42"/>
      <c r="CO787" s="42"/>
      <c r="CP787" s="42"/>
      <c r="CQ787" s="42"/>
      <c r="CR787" s="42"/>
      <c r="CS787" s="42"/>
      <c r="CT787" s="42"/>
      <c r="CU787" s="42"/>
      <c r="CV787" s="42"/>
      <c r="CW787" s="42"/>
      <c r="CX787" s="42"/>
      <c r="CY787" s="42"/>
      <c r="CZ787" s="42"/>
      <c r="DA787" s="42"/>
      <c r="DB787" s="42"/>
      <c r="DC787" s="42"/>
      <c r="DD787" s="42"/>
      <c r="DE787" s="42"/>
      <c r="DF787" s="42"/>
      <c r="DG787" s="42"/>
      <c r="DH787" s="42"/>
      <c r="DI787" s="42"/>
      <c r="DJ787" s="42"/>
      <c r="DK787" s="42"/>
      <c r="DL787" s="42"/>
      <c r="DM787" s="42"/>
      <c r="DN787" s="42"/>
      <c r="DO787" s="42"/>
      <c r="DP787" s="42"/>
      <c r="DQ787" s="42"/>
      <c r="DR787" s="42"/>
      <c r="DS787" s="42"/>
      <c r="DT787" s="42"/>
      <c r="DU787" s="42"/>
      <c r="DV787" s="42"/>
      <c r="DW787" s="42"/>
      <c r="DX787" s="42"/>
      <c r="DY787" s="42"/>
      <c r="DZ787" s="42"/>
      <c r="EA787" s="42"/>
      <c r="EB787" s="42"/>
      <c r="EC787" s="42"/>
      <c r="ED787" s="42"/>
      <c r="EE787" s="42"/>
      <c r="EF787" s="42"/>
      <c r="EG787" s="42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/>
      <c r="CI788" s="42"/>
      <c r="CJ788" s="42"/>
      <c r="CK788" s="42"/>
      <c r="CL788" s="42"/>
      <c r="CM788" s="42"/>
      <c r="CN788" s="42"/>
      <c r="CO788" s="42"/>
      <c r="CP788" s="42"/>
      <c r="CQ788" s="42"/>
      <c r="CR788" s="42"/>
      <c r="CS788" s="42"/>
      <c r="CT788" s="42"/>
      <c r="CU788" s="42"/>
      <c r="CV788" s="42"/>
      <c r="CW788" s="42"/>
      <c r="CX788" s="42"/>
      <c r="CY788" s="42"/>
      <c r="CZ788" s="42"/>
      <c r="DA788" s="42"/>
      <c r="DB788" s="42"/>
      <c r="DC788" s="42"/>
      <c r="DD788" s="42"/>
      <c r="DE788" s="42"/>
      <c r="DF788" s="42"/>
      <c r="DG788" s="42"/>
      <c r="DH788" s="42"/>
      <c r="DI788" s="42"/>
      <c r="DJ788" s="42"/>
      <c r="DK788" s="42"/>
      <c r="DL788" s="42"/>
      <c r="DM788" s="42"/>
      <c r="DN788" s="42"/>
      <c r="DO788" s="42"/>
      <c r="DP788" s="42"/>
      <c r="DQ788" s="42"/>
      <c r="DR788" s="42"/>
      <c r="DS788" s="42"/>
      <c r="DT788" s="42"/>
      <c r="DU788" s="42"/>
      <c r="DV788" s="42"/>
      <c r="DW788" s="42"/>
      <c r="DX788" s="42"/>
      <c r="DY788" s="42"/>
      <c r="DZ788" s="42"/>
      <c r="EA788" s="42"/>
      <c r="EB788" s="42"/>
      <c r="EC788" s="42"/>
      <c r="ED788" s="42"/>
      <c r="EE788" s="42"/>
      <c r="EF788" s="42"/>
      <c r="EG788" s="42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/>
      <c r="CI789" s="42"/>
      <c r="CJ789" s="42"/>
      <c r="CK789" s="42"/>
      <c r="CL789" s="42"/>
      <c r="CM789" s="42"/>
      <c r="CN789" s="42"/>
      <c r="CO789" s="42"/>
      <c r="CP789" s="42"/>
      <c r="CQ789" s="42"/>
      <c r="CR789" s="42"/>
      <c r="CS789" s="42"/>
      <c r="CT789" s="42"/>
      <c r="CU789" s="42"/>
      <c r="CV789" s="42"/>
      <c r="CW789" s="42"/>
      <c r="CX789" s="42"/>
      <c r="CY789" s="42"/>
      <c r="CZ789" s="42"/>
      <c r="DA789" s="42"/>
      <c r="DB789" s="42"/>
      <c r="DC789" s="42"/>
      <c r="DD789" s="42"/>
      <c r="DE789" s="42"/>
      <c r="DF789" s="42"/>
      <c r="DG789" s="42"/>
      <c r="DH789" s="42"/>
      <c r="DI789" s="42"/>
      <c r="DJ789" s="42"/>
      <c r="DK789" s="42"/>
      <c r="DL789" s="42"/>
      <c r="DM789" s="42"/>
      <c r="DN789" s="42"/>
      <c r="DO789" s="42"/>
      <c r="DP789" s="42"/>
      <c r="DQ789" s="42"/>
      <c r="DR789" s="42"/>
      <c r="DS789" s="42"/>
      <c r="DT789" s="42"/>
      <c r="DU789" s="42"/>
      <c r="DV789" s="42"/>
      <c r="DW789" s="42"/>
      <c r="DX789" s="42"/>
      <c r="DY789" s="42"/>
      <c r="DZ789" s="42"/>
      <c r="EA789" s="42"/>
      <c r="EB789" s="42"/>
      <c r="EC789" s="42"/>
      <c r="ED789" s="42"/>
      <c r="EE789" s="42"/>
      <c r="EF789" s="42"/>
      <c r="EG789" s="42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/>
      <c r="CI790" s="42"/>
      <c r="CJ790" s="42"/>
      <c r="CK790" s="42"/>
      <c r="CL790" s="42"/>
      <c r="CM790" s="42"/>
      <c r="CN790" s="42"/>
      <c r="CO790" s="42"/>
      <c r="CP790" s="42"/>
      <c r="CQ790" s="42"/>
      <c r="CR790" s="42"/>
      <c r="CS790" s="42"/>
      <c r="CT790" s="42"/>
      <c r="CU790" s="42"/>
      <c r="CV790" s="42"/>
      <c r="CW790" s="42"/>
      <c r="CX790" s="42"/>
      <c r="CY790" s="42"/>
      <c r="CZ790" s="42"/>
      <c r="DA790" s="42"/>
      <c r="DB790" s="42"/>
      <c r="DC790" s="42"/>
      <c r="DD790" s="42"/>
      <c r="DE790" s="42"/>
      <c r="DF790" s="42"/>
      <c r="DG790" s="42"/>
      <c r="DH790" s="42"/>
      <c r="DI790" s="42"/>
      <c r="DJ790" s="42"/>
      <c r="DK790" s="42"/>
      <c r="DL790" s="42"/>
      <c r="DM790" s="42"/>
      <c r="DN790" s="42"/>
      <c r="DO790" s="42"/>
      <c r="DP790" s="42"/>
      <c r="DQ790" s="42"/>
      <c r="DR790" s="42"/>
      <c r="DS790" s="42"/>
      <c r="DT790" s="42"/>
      <c r="DU790" s="42"/>
      <c r="DV790" s="42"/>
      <c r="DW790" s="42"/>
      <c r="DX790" s="42"/>
      <c r="DY790" s="42"/>
      <c r="DZ790" s="42"/>
      <c r="EA790" s="42"/>
      <c r="EB790" s="42"/>
      <c r="EC790" s="42"/>
      <c r="ED790" s="42"/>
      <c r="EE790" s="42"/>
      <c r="EF790" s="42"/>
      <c r="EG790" s="42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/>
      <c r="CI791" s="42"/>
      <c r="CJ791" s="42"/>
      <c r="CK791" s="42"/>
      <c r="CL791" s="42"/>
      <c r="CM791" s="42"/>
      <c r="CN791" s="42"/>
      <c r="CO791" s="42"/>
      <c r="CP791" s="42"/>
      <c r="CQ791" s="42"/>
      <c r="CR791" s="42"/>
      <c r="CS791" s="42"/>
      <c r="CT791" s="42"/>
      <c r="CU791" s="42"/>
      <c r="CV791" s="42"/>
      <c r="CW791" s="42"/>
      <c r="CX791" s="42"/>
      <c r="CY791" s="42"/>
      <c r="CZ791" s="42"/>
      <c r="DA791" s="42"/>
      <c r="DB791" s="42"/>
      <c r="DC791" s="42"/>
      <c r="DD791" s="42"/>
      <c r="DE791" s="42"/>
      <c r="DF791" s="42"/>
      <c r="DG791" s="42"/>
      <c r="DH791" s="42"/>
      <c r="DI791" s="42"/>
      <c r="DJ791" s="42"/>
      <c r="DK791" s="42"/>
      <c r="DL791" s="42"/>
      <c r="DM791" s="42"/>
      <c r="DN791" s="42"/>
      <c r="DO791" s="42"/>
      <c r="DP791" s="42"/>
      <c r="DQ791" s="42"/>
      <c r="DR791" s="42"/>
      <c r="DS791" s="42"/>
      <c r="DT791" s="42"/>
      <c r="DU791" s="42"/>
      <c r="DV791" s="42"/>
      <c r="DW791" s="42"/>
      <c r="DX791" s="42"/>
      <c r="DY791" s="42"/>
      <c r="DZ791" s="42"/>
      <c r="EA791" s="42"/>
      <c r="EB791" s="42"/>
      <c r="EC791" s="42"/>
      <c r="ED791" s="42"/>
      <c r="EE791" s="42"/>
      <c r="EF791" s="42"/>
      <c r="EG791" s="42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/>
      <c r="CI792" s="42"/>
      <c r="CJ792" s="42"/>
      <c r="CK792" s="42"/>
      <c r="CL792" s="42"/>
      <c r="CM792" s="42"/>
      <c r="CN792" s="42"/>
      <c r="CO792" s="42"/>
      <c r="CP792" s="42"/>
      <c r="CQ792" s="42"/>
      <c r="CR792" s="42"/>
      <c r="CS792" s="42"/>
      <c r="CT792" s="42"/>
      <c r="CU792" s="42"/>
      <c r="CV792" s="42"/>
      <c r="CW792" s="42"/>
      <c r="CX792" s="42"/>
      <c r="CY792" s="42"/>
      <c r="CZ792" s="42"/>
      <c r="DA792" s="42"/>
      <c r="DB792" s="42"/>
      <c r="DC792" s="42"/>
      <c r="DD792" s="42"/>
      <c r="DE792" s="42"/>
      <c r="DF792" s="42"/>
      <c r="DG792" s="42"/>
      <c r="DH792" s="42"/>
      <c r="DI792" s="42"/>
      <c r="DJ792" s="42"/>
      <c r="DK792" s="42"/>
      <c r="DL792" s="42"/>
      <c r="DM792" s="42"/>
      <c r="DN792" s="42"/>
      <c r="DO792" s="42"/>
      <c r="DP792" s="42"/>
      <c r="DQ792" s="42"/>
      <c r="DR792" s="42"/>
      <c r="DS792" s="42"/>
      <c r="DT792" s="42"/>
      <c r="DU792" s="42"/>
      <c r="DV792" s="42"/>
      <c r="DW792" s="42"/>
      <c r="DX792" s="42"/>
      <c r="DY792" s="42"/>
      <c r="DZ792" s="42"/>
      <c r="EA792" s="42"/>
      <c r="EB792" s="42"/>
      <c r="EC792" s="42"/>
      <c r="ED792" s="42"/>
      <c r="EE792" s="42"/>
      <c r="EF792" s="42"/>
      <c r="EG792" s="42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/>
      <c r="CI793" s="42"/>
      <c r="CJ793" s="42"/>
      <c r="CK793" s="42"/>
      <c r="CL793" s="42"/>
      <c r="CM793" s="42"/>
      <c r="CN793" s="42"/>
      <c r="CO793" s="42"/>
      <c r="CP793" s="42"/>
      <c r="CQ793" s="42"/>
      <c r="CR793" s="42"/>
      <c r="CS793" s="42"/>
      <c r="CT793" s="42"/>
      <c r="CU793" s="42"/>
      <c r="CV793" s="42"/>
      <c r="CW793" s="42"/>
      <c r="CX793" s="42"/>
      <c r="CY793" s="42"/>
      <c r="CZ793" s="42"/>
      <c r="DA793" s="42"/>
      <c r="DB793" s="42"/>
      <c r="DC793" s="42"/>
      <c r="DD793" s="42"/>
      <c r="DE793" s="42"/>
      <c r="DF793" s="42"/>
      <c r="DG793" s="42"/>
      <c r="DH793" s="42"/>
      <c r="DI793" s="42"/>
      <c r="DJ793" s="42"/>
      <c r="DK793" s="42"/>
      <c r="DL793" s="42"/>
      <c r="DM793" s="42"/>
      <c r="DN793" s="42"/>
      <c r="DO793" s="42"/>
      <c r="DP793" s="42"/>
      <c r="DQ793" s="42"/>
      <c r="DR793" s="42"/>
      <c r="DS793" s="42"/>
      <c r="DT793" s="42"/>
      <c r="DU793" s="42"/>
      <c r="DV793" s="42"/>
      <c r="DW793" s="42"/>
      <c r="DX793" s="42"/>
      <c r="DY793" s="42"/>
      <c r="DZ793" s="42"/>
      <c r="EA793" s="42"/>
      <c r="EB793" s="42"/>
      <c r="EC793" s="42"/>
      <c r="ED793" s="42"/>
      <c r="EE793" s="42"/>
      <c r="EF793" s="42"/>
      <c r="EG793" s="42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/>
      <c r="CI794" s="42"/>
      <c r="CJ794" s="42"/>
      <c r="CK794" s="42"/>
      <c r="CL794" s="42"/>
      <c r="CM794" s="42"/>
      <c r="CN794" s="42"/>
      <c r="CO794" s="42"/>
      <c r="CP794" s="42"/>
      <c r="CQ794" s="42"/>
      <c r="CR794" s="42"/>
      <c r="CS794" s="42"/>
      <c r="CT794" s="42"/>
      <c r="CU794" s="42"/>
      <c r="CV794" s="42"/>
      <c r="CW794" s="42"/>
      <c r="CX794" s="42"/>
      <c r="CY794" s="42"/>
      <c r="CZ794" s="42"/>
      <c r="DA794" s="42"/>
      <c r="DB794" s="42"/>
      <c r="DC794" s="42"/>
      <c r="DD794" s="42"/>
      <c r="DE794" s="42"/>
      <c r="DF794" s="42"/>
      <c r="DG794" s="42"/>
      <c r="DH794" s="42"/>
      <c r="DI794" s="42"/>
      <c r="DJ794" s="42"/>
      <c r="DK794" s="42"/>
      <c r="DL794" s="42"/>
      <c r="DM794" s="42"/>
      <c r="DN794" s="42"/>
      <c r="DO794" s="42"/>
      <c r="DP794" s="42"/>
      <c r="DQ794" s="42"/>
      <c r="DR794" s="42"/>
      <c r="DS794" s="42"/>
      <c r="DT794" s="42"/>
      <c r="DU794" s="42"/>
      <c r="DV794" s="42"/>
      <c r="DW794" s="42"/>
      <c r="DX794" s="42"/>
      <c r="DY794" s="42"/>
      <c r="DZ794" s="42"/>
      <c r="EA794" s="42"/>
      <c r="EB794" s="42"/>
      <c r="EC794" s="42"/>
      <c r="ED794" s="42"/>
      <c r="EE794" s="42"/>
      <c r="EF794" s="42"/>
      <c r="EG794" s="42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/>
      <c r="CI795" s="42"/>
      <c r="CJ795" s="42"/>
      <c r="CK795" s="42"/>
      <c r="CL795" s="42"/>
      <c r="CM795" s="42"/>
      <c r="CN795" s="42"/>
      <c r="CO795" s="42"/>
      <c r="CP795" s="42"/>
      <c r="CQ795" s="42"/>
      <c r="CR795" s="42"/>
      <c r="CS795" s="42"/>
      <c r="CT795" s="42"/>
      <c r="CU795" s="42"/>
      <c r="CV795" s="42"/>
      <c r="CW795" s="42"/>
      <c r="CX795" s="42"/>
      <c r="CY795" s="42"/>
      <c r="CZ795" s="42"/>
      <c r="DA795" s="42"/>
      <c r="DB795" s="42"/>
      <c r="DC795" s="42"/>
      <c r="DD795" s="42"/>
      <c r="DE795" s="42"/>
      <c r="DF795" s="42"/>
      <c r="DG795" s="42"/>
      <c r="DH795" s="42"/>
      <c r="DI795" s="42"/>
      <c r="DJ795" s="42"/>
      <c r="DK795" s="42"/>
      <c r="DL795" s="42"/>
      <c r="DM795" s="42"/>
      <c r="DN795" s="42"/>
      <c r="DO795" s="42"/>
      <c r="DP795" s="42"/>
      <c r="DQ795" s="42"/>
      <c r="DR795" s="42"/>
      <c r="DS795" s="42"/>
      <c r="DT795" s="42"/>
      <c r="DU795" s="42"/>
      <c r="DV795" s="42"/>
      <c r="DW795" s="42"/>
      <c r="DX795" s="42"/>
      <c r="DY795" s="42"/>
      <c r="DZ795" s="42"/>
      <c r="EA795" s="42"/>
      <c r="EB795" s="42"/>
      <c r="EC795" s="42"/>
      <c r="ED795" s="42"/>
      <c r="EE795" s="42"/>
      <c r="EF795" s="42"/>
      <c r="EG795" s="42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/>
      <c r="CI796" s="42"/>
      <c r="CJ796" s="42"/>
      <c r="CK796" s="42"/>
      <c r="CL796" s="42"/>
      <c r="CM796" s="42"/>
      <c r="CN796" s="42"/>
      <c r="CO796" s="42"/>
      <c r="CP796" s="42"/>
      <c r="CQ796" s="42"/>
      <c r="CR796" s="42"/>
      <c r="CS796" s="42"/>
      <c r="CT796" s="42"/>
      <c r="CU796" s="42"/>
      <c r="CV796" s="42"/>
      <c r="CW796" s="42"/>
      <c r="CX796" s="42"/>
      <c r="CY796" s="42"/>
      <c r="CZ796" s="42"/>
      <c r="DA796" s="42"/>
      <c r="DB796" s="42"/>
      <c r="DC796" s="42"/>
      <c r="DD796" s="42"/>
      <c r="DE796" s="42"/>
      <c r="DF796" s="42"/>
      <c r="DG796" s="42"/>
      <c r="DH796" s="42"/>
      <c r="DI796" s="42"/>
      <c r="DJ796" s="42"/>
      <c r="DK796" s="42"/>
      <c r="DL796" s="42"/>
      <c r="DM796" s="42"/>
      <c r="DN796" s="42"/>
      <c r="DO796" s="42"/>
      <c r="DP796" s="42"/>
      <c r="DQ796" s="42"/>
      <c r="DR796" s="42"/>
      <c r="DS796" s="42"/>
      <c r="DT796" s="42"/>
      <c r="DU796" s="42"/>
      <c r="DV796" s="42"/>
      <c r="DW796" s="42"/>
      <c r="DX796" s="42"/>
      <c r="DY796" s="42"/>
      <c r="DZ796" s="42"/>
      <c r="EA796" s="42"/>
      <c r="EB796" s="42"/>
      <c r="EC796" s="42"/>
      <c r="ED796" s="42"/>
      <c r="EE796" s="42"/>
      <c r="EF796" s="42"/>
      <c r="EG796" s="42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/>
      <c r="CI797" s="42"/>
      <c r="CJ797" s="42"/>
      <c r="CK797" s="42"/>
      <c r="CL797" s="42"/>
      <c r="CM797" s="42"/>
      <c r="CN797" s="42"/>
      <c r="CO797" s="42"/>
      <c r="CP797" s="42"/>
      <c r="CQ797" s="42"/>
      <c r="CR797" s="42"/>
      <c r="CS797" s="42"/>
      <c r="CT797" s="42"/>
      <c r="CU797" s="42"/>
      <c r="CV797" s="42"/>
      <c r="CW797" s="42"/>
      <c r="CX797" s="42"/>
      <c r="CY797" s="42"/>
      <c r="CZ797" s="42"/>
      <c r="DA797" s="42"/>
      <c r="DB797" s="42"/>
      <c r="DC797" s="42"/>
      <c r="DD797" s="42"/>
      <c r="DE797" s="42"/>
      <c r="DF797" s="42"/>
      <c r="DG797" s="42"/>
      <c r="DH797" s="42"/>
      <c r="DI797" s="42"/>
      <c r="DJ797" s="42"/>
      <c r="DK797" s="42"/>
      <c r="DL797" s="42"/>
      <c r="DM797" s="42"/>
      <c r="DN797" s="42"/>
      <c r="DO797" s="42"/>
      <c r="DP797" s="42"/>
      <c r="DQ797" s="42"/>
      <c r="DR797" s="42"/>
      <c r="DS797" s="42"/>
      <c r="DT797" s="42"/>
      <c r="DU797" s="42"/>
      <c r="DV797" s="42"/>
      <c r="DW797" s="42"/>
      <c r="DX797" s="42"/>
      <c r="DY797" s="42"/>
      <c r="DZ797" s="42"/>
      <c r="EA797" s="42"/>
      <c r="EB797" s="42"/>
      <c r="EC797" s="42"/>
      <c r="ED797" s="42"/>
      <c r="EE797" s="42"/>
      <c r="EF797" s="42"/>
      <c r="EG797" s="42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/>
      <c r="CI798" s="42"/>
      <c r="CJ798" s="42"/>
      <c r="CK798" s="42"/>
      <c r="CL798" s="42"/>
      <c r="CM798" s="42"/>
      <c r="CN798" s="42"/>
      <c r="CO798" s="42"/>
      <c r="CP798" s="42"/>
      <c r="CQ798" s="42"/>
      <c r="CR798" s="42"/>
      <c r="CS798" s="42"/>
      <c r="CT798" s="42"/>
      <c r="CU798" s="42"/>
      <c r="CV798" s="42"/>
      <c r="CW798" s="42"/>
      <c r="CX798" s="42"/>
      <c r="CY798" s="42"/>
      <c r="CZ798" s="42"/>
      <c r="DA798" s="42"/>
      <c r="DB798" s="42"/>
      <c r="DC798" s="42"/>
      <c r="DD798" s="42"/>
      <c r="DE798" s="42"/>
      <c r="DF798" s="42"/>
      <c r="DG798" s="42"/>
      <c r="DH798" s="42"/>
      <c r="DI798" s="42"/>
      <c r="DJ798" s="42"/>
      <c r="DK798" s="42"/>
      <c r="DL798" s="42"/>
      <c r="DM798" s="42"/>
      <c r="DN798" s="42"/>
      <c r="DO798" s="42"/>
      <c r="DP798" s="42"/>
      <c r="DQ798" s="42"/>
      <c r="DR798" s="42"/>
      <c r="DS798" s="42"/>
      <c r="DT798" s="42"/>
      <c r="DU798" s="42"/>
      <c r="DV798" s="42"/>
      <c r="DW798" s="42"/>
      <c r="DX798" s="42"/>
      <c r="DY798" s="42"/>
      <c r="DZ798" s="42"/>
      <c r="EA798" s="42"/>
      <c r="EB798" s="42"/>
      <c r="EC798" s="42"/>
      <c r="ED798" s="42"/>
      <c r="EE798" s="42"/>
      <c r="EF798" s="42"/>
      <c r="EG798" s="42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/>
      <c r="CI799" s="42"/>
      <c r="CJ799" s="42"/>
      <c r="CK799" s="42"/>
      <c r="CL799" s="42"/>
      <c r="CM799" s="42"/>
      <c r="CN799" s="42"/>
      <c r="CO799" s="42"/>
      <c r="CP799" s="42"/>
      <c r="CQ799" s="42"/>
      <c r="CR799" s="42"/>
      <c r="CS799" s="42"/>
      <c r="CT799" s="42"/>
      <c r="CU799" s="42"/>
      <c r="CV799" s="42"/>
      <c r="CW799" s="42"/>
      <c r="CX799" s="42"/>
      <c r="CY799" s="42"/>
      <c r="CZ799" s="42"/>
      <c r="DA799" s="42"/>
      <c r="DB799" s="42"/>
      <c r="DC799" s="42"/>
      <c r="DD799" s="42"/>
      <c r="DE799" s="42"/>
      <c r="DF799" s="42"/>
      <c r="DG799" s="42"/>
      <c r="DH799" s="42"/>
      <c r="DI799" s="42"/>
      <c r="DJ799" s="42"/>
      <c r="DK799" s="42"/>
      <c r="DL799" s="42"/>
      <c r="DM799" s="42"/>
      <c r="DN799" s="42"/>
      <c r="DO799" s="42"/>
      <c r="DP799" s="42"/>
      <c r="DQ799" s="42"/>
      <c r="DR799" s="42"/>
      <c r="DS799" s="42"/>
      <c r="DT799" s="42"/>
      <c r="DU799" s="42"/>
      <c r="DV799" s="42"/>
      <c r="DW799" s="42"/>
      <c r="DX799" s="42"/>
      <c r="DY799" s="42"/>
      <c r="DZ799" s="42"/>
      <c r="EA799" s="42"/>
      <c r="EB799" s="42"/>
      <c r="EC799" s="42"/>
      <c r="ED799" s="42"/>
      <c r="EE799" s="42"/>
      <c r="EF799" s="42"/>
      <c r="EG799" s="42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/>
      <c r="CI800" s="42"/>
      <c r="CJ800" s="42"/>
      <c r="CK800" s="42"/>
      <c r="CL800" s="42"/>
      <c r="CM800" s="42"/>
      <c r="CN800" s="42"/>
      <c r="CO800" s="42"/>
      <c r="CP800" s="42"/>
      <c r="CQ800" s="42"/>
      <c r="CR800" s="42"/>
      <c r="CS800" s="42"/>
      <c r="CT800" s="42"/>
      <c r="CU800" s="42"/>
      <c r="CV800" s="42"/>
      <c r="CW800" s="42"/>
      <c r="CX800" s="42"/>
      <c r="CY800" s="42"/>
      <c r="CZ800" s="42"/>
      <c r="DA800" s="42"/>
      <c r="DB800" s="42"/>
      <c r="DC800" s="42"/>
      <c r="DD800" s="42"/>
      <c r="DE800" s="42"/>
      <c r="DF800" s="42"/>
      <c r="DG800" s="42"/>
      <c r="DH800" s="42"/>
      <c r="DI800" s="42"/>
      <c r="DJ800" s="42"/>
      <c r="DK800" s="42"/>
      <c r="DL800" s="42"/>
      <c r="DM800" s="42"/>
      <c r="DN800" s="42"/>
      <c r="DO800" s="42"/>
      <c r="DP800" s="42"/>
      <c r="DQ800" s="42"/>
      <c r="DR800" s="42"/>
      <c r="DS800" s="42"/>
      <c r="DT800" s="42"/>
      <c r="DU800" s="42"/>
      <c r="DV800" s="42"/>
      <c r="DW800" s="42"/>
      <c r="DX800" s="42"/>
      <c r="DY800" s="42"/>
      <c r="DZ800" s="42"/>
      <c r="EA800" s="42"/>
      <c r="EB800" s="42"/>
      <c r="EC800" s="42"/>
      <c r="ED800" s="42"/>
      <c r="EE800" s="42"/>
      <c r="EF800" s="42"/>
      <c r="EG800" s="42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/>
      <c r="CI801" s="42"/>
      <c r="CJ801" s="42"/>
      <c r="CK801" s="42"/>
      <c r="CL801" s="42"/>
      <c r="CM801" s="42"/>
      <c r="CN801" s="42"/>
      <c r="CO801" s="42"/>
      <c r="CP801" s="42"/>
      <c r="CQ801" s="42"/>
      <c r="CR801" s="42"/>
      <c r="CS801" s="42"/>
      <c r="CT801" s="42"/>
      <c r="CU801" s="42"/>
      <c r="CV801" s="42"/>
      <c r="CW801" s="42"/>
      <c r="CX801" s="42"/>
      <c r="CY801" s="42"/>
      <c r="CZ801" s="42"/>
      <c r="DA801" s="42"/>
      <c r="DB801" s="42"/>
      <c r="DC801" s="42"/>
      <c r="DD801" s="42"/>
      <c r="DE801" s="42"/>
      <c r="DF801" s="42"/>
      <c r="DG801" s="42"/>
      <c r="DH801" s="42"/>
      <c r="DI801" s="42"/>
      <c r="DJ801" s="42"/>
      <c r="DK801" s="42"/>
      <c r="DL801" s="42"/>
      <c r="DM801" s="42"/>
      <c r="DN801" s="42"/>
      <c r="DO801" s="42"/>
      <c r="DP801" s="42"/>
      <c r="DQ801" s="42"/>
      <c r="DR801" s="42"/>
      <c r="DS801" s="42"/>
      <c r="DT801" s="42"/>
      <c r="DU801" s="42"/>
      <c r="DV801" s="42"/>
      <c r="DW801" s="42"/>
      <c r="DX801" s="42"/>
      <c r="DY801" s="42"/>
      <c r="DZ801" s="42"/>
      <c r="EA801" s="42"/>
      <c r="EB801" s="42"/>
      <c r="EC801" s="42"/>
      <c r="ED801" s="42"/>
      <c r="EE801" s="42"/>
      <c r="EF801" s="42"/>
      <c r="EG801" s="42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/>
      <c r="CI802" s="42"/>
      <c r="CJ802" s="42"/>
      <c r="CK802" s="42"/>
      <c r="CL802" s="42"/>
      <c r="CM802" s="42"/>
      <c r="CN802" s="42"/>
      <c r="CO802" s="42"/>
      <c r="CP802" s="42"/>
      <c r="CQ802" s="42"/>
      <c r="CR802" s="42"/>
      <c r="CS802" s="42"/>
      <c r="CT802" s="42"/>
      <c r="CU802" s="42"/>
      <c r="CV802" s="42"/>
      <c r="CW802" s="42"/>
      <c r="CX802" s="42"/>
      <c r="CY802" s="42"/>
      <c r="CZ802" s="42"/>
      <c r="DA802" s="42"/>
      <c r="DB802" s="42"/>
      <c r="DC802" s="42"/>
      <c r="DD802" s="42"/>
      <c r="DE802" s="42"/>
      <c r="DF802" s="42"/>
      <c r="DG802" s="42"/>
      <c r="DH802" s="42"/>
      <c r="DI802" s="42"/>
      <c r="DJ802" s="42"/>
      <c r="DK802" s="42"/>
      <c r="DL802" s="42"/>
      <c r="DM802" s="42"/>
      <c r="DN802" s="42"/>
      <c r="DO802" s="42"/>
      <c r="DP802" s="42"/>
      <c r="DQ802" s="42"/>
      <c r="DR802" s="42"/>
      <c r="DS802" s="42"/>
      <c r="DT802" s="42"/>
      <c r="DU802" s="42"/>
      <c r="DV802" s="42"/>
      <c r="DW802" s="42"/>
      <c r="DX802" s="42"/>
      <c r="DY802" s="42"/>
      <c r="DZ802" s="42"/>
      <c r="EA802" s="42"/>
      <c r="EB802" s="42"/>
      <c r="EC802" s="42"/>
      <c r="ED802" s="42"/>
      <c r="EE802" s="42"/>
      <c r="EF802" s="42"/>
      <c r="EG802" s="42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/>
      <c r="CI803" s="42"/>
      <c r="CJ803" s="42"/>
      <c r="CK803" s="42"/>
      <c r="CL803" s="42"/>
      <c r="CM803" s="42"/>
      <c r="CN803" s="42"/>
      <c r="CO803" s="42"/>
      <c r="CP803" s="42"/>
      <c r="CQ803" s="42"/>
      <c r="CR803" s="42"/>
      <c r="CS803" s="42"/>
      <c r="CT803" s="42"/>
      <c r="CU803" s="42"/>
      <c r="CV803" s="42"/>
      <c r="CW803" s="42"/>
      <c r="CX803" s="42"/>
      <c r="CY803" s="42"/>
      <c r="CZ803" s="42"/>
      <c r="DA803" s="42"/>
      <c r="DB803" s="42"/>
      <c r="DC803" s="42"/>
      <c r="DD803" s="42"/>
      <c r="DE803" s="42"/>
      <c r="DF803" s="42"/>
      <c r="DG803" s="42"/>
      <c r="DH803" s="42"/>
      <c r="DI803" s="42"/>
      <c r="DJ803" s="42"/>
      <c r="DK803" s="42"/>
      <c r="DL803" s="42"/>
      <c r="DM803" s="42"/>
      <c r="DN803" s="42"/>
      <c r="DO803" s="42"/>
      <c r="DP803" s="42"/>
      <c r="DQ803" s="42"/>
      <c r="DR803" s="42"/>
      <c r="DS803" s="42"/>
      <c r="DT803" s="42"/>
      <c r="DU803" s="42"/>
      <c r="DV803" s="42"/>
      <c r="DW803" s="42"/>
      <c r="DX803" s="42"/>
      <c r="DY803" s="42"/>
      <c r="DZ803" s="42"/>
      <c r="EA803" s="42"/>
      <c r="EB803" s="42"/>
      <c r="EC803" s="42"/>
      <c r="ED803" s="42"/>
      <c r="EE803" s="42"/>
      <c r="EF803" s="42"/>
      <c r="EG803" s="42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/>
      <c r="CI804" s="42"/>
      <c r="CJ804" s="42"/>
      <c r="CK804" s="42"/>
      <c r="CL804" s="42"/>
      <c r="CM804" s="42"/>
      <c r="CN804" s="42"/>
      <c r="CO804" s="42"/>
      <c r="CP804" s="42"/>
      <c r="CQ804" s="42"/>
      <c r="CR804" s="42"/>
      <c r="CS804" s="42"/>
      <c r="CT804" s="42"/>
      <c r="CU804" s="42"/>
      <c r="CV804" s="42"/>
      <c r="CW804" s="42"/>
      <c r="CX804" s="42"/>
      <c r="CY804" s="42"/>
      <c r="CZ804" s="42"/>
      <c r="DA804" s="42"/>
      <c r="DB804" s="42"/>
      <c r="DC804" s="42"/>
      <c r="DD804" s="42"/>
      <c r="DE804" s="42"/>
      <c r="DF804" s="42"/>
      <c r="DG804" s="42"/>
      <c r="DH804" s="42"/>
      <c r="DI804" s="42"/>
      <c r="DJ804" s="42"/>
      <c r="DK804" s="42"/>
      <c r="DL804" s="42"/>
      <c r="DM804" s="42"/>
      <c r="DN804" s="42"/>
      <c r="DO804" s="42"/>
      <c r="DP804" s="42"/>
      <c r="DQ804" s="42"/>
      <c r="DR804" s="42"/>
      <c r="DS804" s="42"/>
      <c r="DT804" s="42"/>
      <c r="DU804" s="42"/>
      <c r="DV804" s="42"/>
      <c r="DW804" s="42"/>
      <c r="DX804" s="42"/>
      <c r="DY804" s="42"/>
      <c r="DZ804" s="42"/>
      <c r="EA804" s="42"/>
      <c r="EB804" s="42"/>
      <c r="EC804" s="42"/>
      <c r="ED804" s="42"/>
      <c r="EE804" s="42"/>
      <c r="EF804" s="42"/>
      <c r="EG804" s="42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/>
      <c r="CI805" s="42"/>
      <c r="CJ805" s="42"/>
      <c r="CK805" s="42"/>
      <c r="CL805" s="42"/>
      <c r="CM805" s="42"/>
      <c r="CN805" s="42"/>
      <c r="CO805" s="42"/>
      <c r="CP805" s="42"/>
      <c r="CQ805" s="42"/>
      <c r="CR805" s="42"/>
      <c r="CS805" s="42"/>
      <c r="CT805" s="42"/>
      <c r="CU805" s="42"/>
      <c r="CV805" s="42"/>
      <c r="CW805" s="42"/>
      <c r="CX805" s="42"/>
      <c r="CY805" s="42"/>
      <c r="CZ805" s="42"/>
      <c r="DA805" s="42"/>
      <c r="DB805" s="42"/>
      <c r="DC805" s="42"/>
      <c r="DD805" s="42"/>
      <c r="DE805" s="42"/>
      <c r="DF805" s="42"/>
      <c r="DG805" s="42"/>
      <c r="DH805" s="42"/>
      <c r="DI805" s="42"/>
      <c r="DJ805" s="42"/>
      <c r="DK805" s="42"/>
      <c r="DL805" s="42"/>
      <c r="DM805" s="42"/>
      <c r="DN805" s="42"/>
      <c r="DO805" s="42"/>
      <c r="DP805" s="42"/>
      <c r="DQ805" s="42"/>
      <c r="DR805" s="42"/>
      <c r="DS805" s="42"/>
      <c r="DT805" s="42"/>
      <c r="DU805" s="42"/>
      <c r="DV805" s="42"/>
      <c r="DW805" s="42"/>
      <c r="DX805" s="42"/>
      <c r="DY805" s="42"/>
      <c r="DZ805" s="42"/>
      <c r="EA805" s="42"/>
      <c r="EB805" s="42"/>
      <c r="EC805" s="42"/>
      <c r="ED805" s="42"/>
      <c r="EE805" s="42"/>
      <c r="EF805" s="42"/>
      <c r="EG805" s="42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/>
      <c r="CI806" s="42"/>
      <c r="CJ806" s="42"/>
      <c r="CK806" s="42"/>
      <c r="CL806" s="42"/>
      <c r="CM806" s="42"/>
      <c r="CN806" s="42"/>
      <c r="CO806" s="42"/>
      <c r="CP806" s="42"/>
      <c r="CQ806" s="42"/>
      <c r="CR806" s="42"/>
      <c r="CS806" s="42"/>
      <c r="CT806" s="42"/>
      <c r="CU806" s="42"/>
      <c r="CV806" s="42"/>
      <c r="CW806" s="42"/>
      <c r="CX806" s="42"/>
      <c r="CY806" s="42"/>
      <c r="CZ806" s="42"/>
      <c r="DA806" s="42"/>
      <c r="DB806" s="42"/>
      <c r="DC806" s="42"/>
      <c r="DD806" s="42"/>
      <c r="DE806" s="42"/>
      <c r="DF806" s="42"/>
      <c r="DG806" s="42"/>
      <c r="DH806" s="42"/>
      <c r="DI806" s="42"/>
      <c r="DJ806" s="42"/>
      <c r="DK806" s="42"/>
      <c r="DL806" s="42"/>
      <c r="DM806" s="42"/>
      <c r="DN806" s="42"/>
      <c r="DO806" s="42"/>
      <c r="DP806" s="42"/>
      <c r="DQ806" s="42"/>
      <c r="DR806" s="42"/>
      <c r="DS806" s="42"/>
      <c r="DT806" s="42"/>
      <c r="DU806" s="42"/>
      <c r="DV806" s="42"/>
      <c r="DW806" s="42"/>
      <c r="DX806" s="42"/>
      <c r="DY806" s="42"/>
      <c r="DZ806" s="42"/>
      <c r="EA806" s="42"/>
      <c r="EB806" s="42"/>
      <c r="EC806" s="42"/>
      <c r="ED806" s="42"/>
      <c r="EE806" s="42"/>
      <c r="EF806" s="42"/>
      <c r="EG806" s="42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/>
      <c r="CI807" s="42"/>
      <c r="CJ807" s="42"/>
      <c r="CK807" s="42"/>
      <c r="CL807" s="42"/>
      <c r="CM807" s="42"/>
      <c r="CN807" s="42"/>
      <c r="CO807" s="42"/>
      <c r="CP807" s="42"/>
      <c r="CQ807" s="42"/>
      <c r="CR807" s="42"/>
      <c r="CS807" s="42"/>
      <c r="CT807" s="42"/>
      <c r="CU807" s="42"/>
      <c r="CV807" s="42"/>
      <c r="CW807" s="42"/>
      <c r="CX807" s="42"/>
      <c r="CY807" s="42"/>
      <c r="CZ807" s="42"/>
      <c r="DA807" s="42"/>
      <c r="DB807" s="42"/>
      <c r="DC807" s="42"/>
      <c r="DD807" s="42"/>
      <c r="DE807" s="42"/>
      <c r="DF807" s="42"/>
      <c r="DG807" s="42"/>
      <c r="DH807" s="42"/>
      <c r="DI807" s="42"/>
      <c r="DJ807" s="42"/>
      <c r="DK807" s="42"/>
      <c r="DL807" s="42"/>
      <c r="DM807" s="42"/>
      <c r="DN807" s="42"/>
      <c r="DO807" s="42"/>
      <c r="DP807" s="42"/>
      <c r="DQ807" s="42"/>
      <c r="DR807" s="42"/>
      <c r="DS807" s="42"/>
      <c r="DT807" s="42"/>
      <c r="DU807" s="42"/>
      <c r="DV807" s="42"/>
      <c r="DW807" s="42"/>
      <c r="DX807" s="42"/>
      <c r="DY807" s="42"/>
      <c r="DZ807" s="42"/>
      <c r="EA807" s="42"/>
      <c r="EB807" s="42"/>
      <c r="EC807" s="42"/>
      <c r="ED807" s="42"/>
      <c r="EE807" s="42"/>
      <c r="EF807" s="42"/>
      <c r="EG807" s="42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/>
      <c r="CI808" s="42"/>
      <c r="CJ808" s="42"/>
      <c r="CK808" s="42"/>
      <c r="CL808" s="42"/>
      <c r="CM808" s="42"/>
      <c r="CN808" s="42"/>
      <c r="CO808" s="42"/>
      <c r="CP808" s="42"/>
      <c r="CQ808" s="42"/>
      <c r="CR808" s="42"/>
      <c r="CS808" s="42"/>
      <c r="CT808" s="42"/>
      <c r="CU808" s="42"/>
      <c r="CV808" s="42"/>
      <c r="CW808" s="42"/>
      <c r="CX808" s="42"/>
      <c r="CY808" s="42"/>
      <c r="CZ808" s="42"/>
      <c r="DA808" s="42"/>
      <c r="DB808" s="42"/>
      <c r="DC808" s="42"/>
      <c r="DD808" s="42"/>
      <c r="DE808" s="42"/>
      <c r="DF808" s="42"/>
      <c r="DG808" s="42"/>
      <c r="DH808" s="42"/>
      <c r="DI808" s="42"/>
      <c r="DJ808" s="42"/>
      <c r="DK808" s="42"/>
      <c r="DL808" s="42"/>
      <c r="DM808" s="42"/>
      <c r="DN808" s="42"/>
      <c r="DO808" s="42"/>
      <c r="DP808" s="42"/>
      <c r="DQ808" s="42"/>
      <c r="DR808" s="42"/>
      <c r="DS808" s="42"/>
      <c r="DT808" s="42"/>
      <c r="DU808" s="42"/>
      <c r="DV808" s="42"/>
      <c r="DW808" s="42"/>
      <c r="DX808" s="42"/>
      <c r="DY808" s="42"/>
      <c r="DZ808" s="42"/>
      <c r="EA808" s="42"/>
      <c r="EB808" s="42"/>
      <c r="EC808" s="42"/>
      <c r="ED808" s="42"/>
      <c r="EE808" s="42"/>
      <c r="EF808" s="42"/>
      <c r="EG808" s="42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/>
      <c r="CI809" s="42"/>
      <c r="CJ809" s="42"/>
      <c r="CK809" s="42"/>
      <c r="CL809" s="42"/>
      <c r="CM809" s="42"/>
      <c r="CN809" s="42"/>
      <c r="CO809" s="42"/>
      <c r="CP809" s="42"/>
      <c r="CQ809" s="42"/>
      <c r="CR809" s="42"/>
      <c r="CS809" s="42"/>
      <c r="CT809" s="42"/>
      <c r="CU809" s="42"/>
      <c r="CV809" s="42"/>
      <c r="CW809" s="42"/>
      <c r="CX809" s="42"/>
      <c r="CY809" s="42"/>
      <c r="CZ809" s="42"/>
      <c r="DA809" s="42"/>
      <c r="DB809" s="42"/>
      <c r="DC809" s="42"/>
      <c r="DD809" s="42"/>
      <c r="DE809" s="42"/>
      <c r="DF809" s="42"/>
      <c r="DG809" s="42"/>
      <c r="DH809" s="42"/>
      <c r="DI809" s="42"/>
      <c r="DJ809" s="42"/>
      <c r="DK809" s="42"/>
      <c r="DL809" s="42"/>
      <c r="DM809" s="42"/>
      <c r="DN809" s="42"/>
      <c r="DO809" s="42"/>
      <c r="DP809" s="42"/>
      <c r="DQ809" s="42"/>
      <c r="DR809" s="42"/>
      <c r="DS809" s="42"/>
      <c r="DT809" s="42"/>
      <c r="DU809" s="42"/>
      <c r="DV809" s="42"/>
      <c r="DW809" s="42"/>
      <c r="DX809" s="42"/>
      <c r="DY809" s="42"/>
      <c r="DZ809" s="42"/>
      <c r="EA809" s="42"/>
      <c r="EB809" s="42"/>
      <c r="EC809" s="42"/>
      <c r="ED809" s="42"/>
      <c r="EE809" s="42"/>
      <c r="EF809" s="42"/>
      <c r="EG809" s="42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/>
      <c r="CI810" s="42"/>
      <c r="CJ810" s="42"/>
      <c r="CK810" s="42"/>
      <c r="CL810" s="42"/>
      <c r="CM810" s="42"/>
      <c r="CN810" s="42"/>
      <c r="CO810" s="42"/>
      <c r="CP810" s="42"/>
      <c r="CQ810" s="42"/>
      <c r="CR810" s="42"/>
      <c r="CS810" s="42"/>
      <c r="CT810" s="42"/>
      <c r="CU810" s="42"/>
      <c r="CV810" s="42"/>
      <c r="CW810" s="42"/>
      <c r="CX810" s="42"/>
      <c r="CY810" s="42"/>
      <c r="CZ810" s="42"/>
      <c r="DA810" s="42"/>
      <c r="DB810" s="42"/>
      <c r="DC810" s="42"/>
      <c r="DD810" s="42"/>
      <c r="DE810" s="42"/>
      <c r="DF810" s="42"/>
      <c r="DG810" s="42"/>
      <c r="DH810" s="42"/>
      <c r="DI810" s="42"/>
      <c r="DJ810" s="42"/>
      <c r="DK810" s="42"/>
      <c r="DL810" s="42"/>
      <c r="DM810" s="42"/>
      <c r="DN810" s="42"/>
      <c r="DO810" s="42"/>
      <c r="DP810" s="42"/>
      <c r="DQ810" s="42"/>
      <c r="DR810" s="42"/>
      <c r="DS810" s="42"/>
      <c r="DT810" s="42"/>
      <c r="DU810" s="42"/>
      <c r="DV810" s="42"/>
      <c r="DW810" s="42"/>
      <c r="DX810" s="42"/>
      <c r="DY810" s="42"/>
      <c r="DZ810" s="42"/>
      <c r="EA810" s="42"/>
      <c r="EB810" s="42"/>
      <c r="EC810" s="42"/>
      <c r="ED810" s="42"/>
      <c r="EE810" s="42"/>
      <c r="EF810" s="42"/>
      <c r="EG810" s="42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/>
      <c r="CI811" s="42"/>
      <c r="CJ811" s="42"/>
      <c r="CK811" s="42"/>
      <c r="CL811" s="42"/>
      <c r="CM811" s="42"/>
      <c r="CN811" s="42"/>
      <c r="CO811" s="42"/>
      <c r="CP811" s="42"/>
      <c r="CQ811" s="42"/>
      <c r="CR811" s="42"/>
      <c r="CS811" s="42"/>
      <c r="CT811" s="42"/>
      <c r="CU811" s="42"/>
      <c r="CV811" s="42"/>
      <c r="CW811" s="42"/>
      <c r="CX811" s="42"/>
      <c r="CY811" s="42"/>
      <c r="CZ811" s="42"/>
      <c r="DA811" s="42"/>
      <c r="DB811" s="42"/>
      <c r="DC811" s="42"/>
      <c r="DD811" s="42"/>
      <c r="DE811" s="42"/>
      <c r="DF811" s="42"/>
      <c r="DG811" s="42"/>
      <c r="DH811" s="42"/>
      <c r="DI811" s="42"/>
      <c r="DJ811" s="42"/>
      <c r="DK811" s="42"/>
      <c r="DL811" s="42"/>
      <c r="DM811" s="42"/>
      <c r="DN811" s="42"/>
      <c r="DO811" s="42"/>
      <c r="DP811" s="42"/>
      <c r="DQ811" s="42"/>
      <c r="DR811" s="42"/>
      <c r="DS811" s="42"/>
      <c r="DT811" s="42"/>
      <c r="DU811" s="42"/>
      <c r="DV811" s="42"/>
      <c r="DW811" s="42"/>
      <c r="DX811" s="42"/>
      <c r="DY811" s="42"/>
      <c r="DZ811" s="42"/>
      <c r="EA811" s="42"/>
      <c r="EB811" s="42"/>
      <c r="EC811" s="42"/>
      <c r="ED811" s="42"/>
      <c r="EE811" s="42"/>
      <c r="EF811" s="42"/>
      <c r="EG811" s="42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/>
      <c r="CI812" s="42"/>
      <c r="CJ812" s="42"/>
      <c r="CK812" s="42"/>
      <c r="CL812" s="42"/>
      <c r="CM812" s="42"/>
      <c r="CN812" s="42"/>
      <c r="CO812" s="42"/>
      <c r="CP812" s="42"/>
      <c r="CQ812" s="42"/>
      <c r="CR812" s="42"/>
      <c r="CS812" s="42"/>
      <c r="CT812" s="42"/>
      <c r="CU812" s="42"/>
      <c r="CV812" s="42"/>
      <c r="CW812" s="42"/>
      <c r="CX812" s="42"/>
      <c r="CY812" s="42"/>
      <c r="CZ812" s="42"/>
      <c r="DA812" s="42"/>
      <c r="DB812" s="42"/>
      <c r="DC812" s="42"/>
      <c r="DD812" s="42"/>
      <c r="DE812" s="42"/>
      <c r="DF812" s="42"/>
      <c r="DG812" s="42"/>
      <c r="DH812" s="42"/>
      <c r="DI812" s="42"/>
      <c r="DJ812" s="42"/>
      <c r="DK812" s="42"/>
      <c r="DL812" s="42"/>
      <c r="DM812" s="42"/>
      <c r="DN812" s="42"/>
      <c r="DO812" s="42"/>
      <c r="DP812" s="42"/>
      <c r="DQ812" s="42"/>
      <c r="DR812" s="42"/>
      <c r="DS812" s="42"/>
      <c r="DT812" s="42"/>
      <c r="DU812" s="42"/>
      <c r="DV812" s="42"/>
      <c r="DW812" s="42"/>
      <c r="DX812" s="42"/>
      <c r="DY812" s="42"/>
      <c r="DZ812" s="42"/>
      <c r="EA812" s="42"/>
      <c r="EB812" s="42"/>
      <c r="EC812" s="42"/>
      <c r="ED812" s="42"/>
      <c r="EE812" s="42"/>
      <c r="EF812" s="42"/>
      <c r="EG812" s="42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/>
      <c r="CI813" s="42"/>
      <c r="CJ813" s="42"/>
      <c r="CK813" s="42"/>
      <c r="CL813" s="42"/>
      <c r="CM813" s="42"/>
      <c r="CN813" s="42"/>
      <c r="CO813" s="42"/>
      <c r="CP813" s="42"/>
      <c r="CQ813" s="42"/>
      <c r="CR813" s="42"/>
      <c r="CS813" s="42"/>
      <c r="CT813" s="42"/>
      <c r="CU813" s="42"/>
      <c r="CV813" s="42"/>
      <c r="CW813" s="42"/>
      <c r="CX813" s="42"/>
      <c r="CY813" s="42"/>
      <c r="CZ813" s="42"/>
      <c r="DA813" s="42"/>
      <c r="DB813" s="42"/>
      <c r="DC813" s="42"/>
      <c r="DD813" s="42"/>
      <c r="DE813" s="42"/>
      <c r="DF813" s="42"/>
      <c r="DG813" s="42"/>
      <c r="DH813" s="42"/>
      <c r="DI813" s="42"/>
      <c r="DJ813" s="42"/>
      <c r="DK813" s="42"/>
      <c r="DL813" s="42"/>
      <c r="DM813" s="42"/>
      <c r="DN813" s="42"/>
      <c r="DO813" s="42"/>
      <c r="DP813" s="42"/>
      <c r="DQ813" s="42"/>
      <c r="DR813" s="42"/>
      <c r="DS813" s="42"/>
      <c r="DT813" s="42"/>
      <c r="DU813" s="42"/>
      <c r="DV813" s="42"/>
      <c r="DW813" s="42"/>
      <c r="DX813" s="42"/>
      <c r="DY813" s="42"/>
      <c r="DZ813" s="42"/>
      <c r="EA813" s="42"/>
      <c r="EB813" s="42"/>
      <c r="EC813" s="42"/>
      <c r="ED813" s="42"/>
      <c r="EE813" s="42"/>
      <c r="EF813" s="42"/>
      <c r="EG813" s="42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/>
      <c r="CI814" s="42"/>
      <c r="CJ814" s="42"/>
      <c r="CK814" s="42"/>
      <c r="CL814" s="42"/>
      <c r="CM814" s="42"/>
      <c r="CN814" s="42"/>
      <c r="CO814" s="42"/>
      <c r="CP814" s="42"/>
      <c r="CQ814" s="42"/>
      <c r="CR814" s="42"/>
      <c r="CS814" s="42"/>
      <c r="CT814" s="42"/>
      <c r="CU814" s="42"/>
      <c r="CV814" s="42"/>
      <c r="CW814" s="42"/>
      <c r="CX814" s="42"/>
      <c r="CY814" s="42"/>
      <c r="CZ814" s="42"/>
      <c r="DA814" s="42"/>
      <c r="DB814" s="42"/>
      <c r="DC814" s="42"/>
      <c r="DD814" s="42"/>
      <c r="DE814" s="42"/>
      <c r="DF814" s="42"/>
      <c r="DG814" s="42"/>
      <c r="DH814" s="42"/>
      <c r="DI814" s="42"/>
      <c r="DJ814" s="42"/>
      <c r="DK814" s="42"/>
      <c r="DL814" s="42"/>
      <c r="DM814" s="42"/>
      <c r="DN814" s="42"/>
      <c r="DO814" s="42"/>
      <c r="DP814" s="42"/>
      <c r="DQ814" s="42"/>
      <c r="DR814" s="42"/>
      <c r="DS814" s="42"/>
      <c r="DT814" s="42"/>
      <c r="DU814" s="42"/>
      <c r="DV814" s="42"/>
      <c r="DW814" s="42"/>
      <c r="DX814" s="42"/>
      <c r="DY814" s="42"/>
      <c r="DZ814" s="42"/>
      <c r="EA814" s="42"/>
      <c r="EB814" s="42"/>
      <c r="EC814" s="42"/>
      <c r="ED814" s="42"/>
      <c r="EE814" s="42"/>
      <c r="EF814" s="42"/>
      <c r="EG814" s="42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/>
      <c r="CI815" s="42"/>
      <c r="CJ815" s="42"/>
      <c r="CK815" s="42"/>
      <c r="CL815" s="42"/>
      <c r="CM815" s="42"/>
      <c r="CN815" s="42"/>
      <c r="CO815" s="42"/>
      <c r="CP815" s="42"/>
      <c r="CQ815" s="42"/>
      <c r="CR815" s="42"/>
      <c r="CS815" s="42"/>
      <c r="CT815" s="42"/>
      <c r="CU815" s="42"/>
      <c r="CV815" s="42"/>
      <c r="CW815" s="42"/>
      <c r="CX815" s="42"/>
      <c r="CY815" s="42"/>
      <c r="CZ815" s="42"/>
      <c r="DA815" s="42"/>
      <c r="DB815" s="42"/>
      <c r="DC815" s="42"/>
      <c r="DD815" s="42"/>
      <c r="DE815" s="42"/>
      <c r="DF815" s="42"/>
      <c r="DG815" s="42"/>
      <c r="DH815" s="42"/>
      <c r="DI815" s="42"/>
      <c r="DJ815" s="42"/>
      <c r="DK815" s="42"/>
      <c r="DL815" s="42"/>
      <c r="DM815" s="42"/>
      <c r="DN815" s="42"/>
      <c r="DO815" s="42"/>
      <c r="DP815" s="42"/>
      <c r="DQ815" s="42"/>
      <c r="DR815" s="42"/>
      <c r="DS815" s="42"/>
      <c r="DT815" s="42"/>
      <c r="DU815" s="42"/>
      <c r="DV815" s="42"/>
      <c r="DW815" s="42"/>
      <c r="DX815" s="42"/>
      <c r="DY815" s="42"/>
      <c r="DZ815" s="42"/>
      <c r="EA815" s="42"/>
      <c r="EB815" s="42"/>
      <c r="EC815" s="42"/>
      <c r="ED815" s="42"/>
      <c r="EE815" s="42"/>
      <c r="EF815" s="42"/>
      <c r="EG815" s="42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/>
      <c r="CI816" s="42"/>
      <c r="CJ816" s="42"/>
      <c r="CK816" s="42"/>
      <c r="CL816" s="42"/>
      <c r="CM816" s="42"/>
      <c r="CN816" s="42"/>
      <c r="CO816" s="42"/>
      <c r="CP816" s="42"/>
      <c r="CQ816" s="42"/>
      <c r="CR816" s="42"/>
      <c r="CS816" s="42"/>
      <c r="CT816" s="42"/>
      <c r="CU816" s="42"/>
      <c r="CV816" s="42"/>
      <c r="CW816" s="42"/>
      <c r="CX816" s="42"/>
      <c r="CY816" s="42"/>
      <c r="CZ816" s="42"/>
      <c r="DA816" s="42"/>
      <c r="DB816" s="42"/>
      <c r="DC816" s="42"/>
      <c r="DD816" s="42"/>
      <c r="DE816" s="42"/>
      <c r="DF816" s="42"/>
      <c r="DG816" s="42"/>
      <c r="DH816" s="42"/>
      <c r="DI816" s="42"/>
      <c r="DJ816" s="42"/>
      <c r="DK816" s="42"/>
      <c r="DL816" s="42"/>
      <c r="DM816" s="42"/>
      <c r="DN816" s="42"/>
      <c r="DO816" s="42"/>
      <c r="DP816" s="42"/>
      <c r="DQ816" s="42"/>
      <c r="DR816" s="42"/>
      <c r="DS816" s="42"/>
      <c r="DT816" s="42"/>
      <c r="DU816" s="42"/>
      <c r="DV816" s="42"/>
      <c r="DW816" s="42"/>
      <c r="DX816" s="42"/>
      <c r="DY816" s="42"/>
      <c r="DZ816" s="42"/>
      <c r="EA816" s="42"/>
      <c r="EB816" s="42"/>
      <c r="EC816" s="42"/>
      <c r="ED816" s="42"/>
      <c r="EE816" s="42"/>
      <c r="EF816" s="42"/>
      <c r="EG816" s="42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/>
      <c r="CI817" s="42"/>
      <c r="CJ817" s="42"/>
      <c r="CK817" s="42"/>
      <c r="CL817" s="42"/>
      <c r="CM817" s="42"/>
      <c r="CN817" s="42"/>
      <c r="CO817" s="42"/>
      <c r="CP817" s="42"/>
      <c r="CQ817" s="42"/>
      <c r="CR817" s="42"/>
      <c r="CS817" s="42"/>
      <c r="CT817" s="42"/>
      <c r="CU817" s="42"/>
      <c r="CV817" s="42"/>
      <c r="CW817" s="42"/>
      <c r="CX817" s="42"/>
      <c r="CY817" s="42"/>
      <c r="CZ817" s="42"/>
      <c r="DA817" s="42"/>
      <c r="DB817" s="42"/>
      <c r="DC817" s="42"/>
      <c r="DD817" s="42"/>
      <c r="DE817" s="42"/>
      <c r="DF817" s="42"/>
      <c r="DG817" s="42"/>
      <c r="DH817" s="42"/>
      <c r="DI817" s="42"/>
      <c r="DJ817" s="42"/>
      <c r="DK817" s="42"/>
      <c r="DL817" s="42"/>
      <c r="DM817" s="42"/>
      <c r="DN817" s="42"/>
      <c r="DO817" s="42"/>
      <c r="DP817" s="42"/>
      <c r="DQ817" s="42"/>
      <c r="DR817" s="42"/>
      <c r="DS817" s="42"/>
      <c r="DT817" s="42"/>
      <c r="DU817" s="42"/>
      <c r="DV817" s="42"/>
      <c r="DW817" s="42"/>
      <c r="DX817" s="42"/>
      <c r="DY817" s="42"/>
      <c r="DZ817" s="42"/>
      <c r="EA817" s="42"/>
      <c r="EB817" s="42"/>
      <c r="EC817" s="42"/>
      <c r="ED817" s="42"/>
      <c r="EE817" s="42"/>
      <c r="EF817" s="42"/>
      <c r="EG817" s="42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/>
      <c r="CI818" s="42"/>
      <c r="CJ818" s="42"/>
      <c r="CK818" s="42"/>
      <c r="CL818" s="42"/>
      <c r="CM818" s="42"/>
      <c r="CN818" s="42"/>
      <c r="CO818" s="42"/>
      <c r="CP818" s="42"/>
      <c r="CQ818" s="42"/>
      <c r="CR818" s="42"/>
      <c r="CS818" s="42"/>
      <c r="CT818" s="42"/>
      <c r="CU818" s="42"/>
      <c r="CV818" s="42"/>
      <c r="CW818" s="42"/>
      <c r="CX818" s="42"/>
      <c r="CY818" s="42"/>
      <c r="CZ818" s="42"/>
      <c r="DA818" s="42"/>
      <c r="DB818" s="42"/>
      <c r="DC818" s="42"/>
      <c r="DD818" s="42"/>
      <c r="DE818" s="42"/>
      <c r="DF818" s="42"/>
      <c r="DG818" s="42"/>
      <c r="DH818" s="42"/>
      <c r="DI818" s="42"/>
      <c r="DJ818" s="42"/>
      <c r="DK818" s="42"/>
      <c r="DL818" s="42"/>
      <c r="DM818" s="42"/>
      <c r="DN818" s="42"/>
      <c r="DO818" s="42"/>
      <c r="DP818" s="42"/>
      <c r="DQ818" s="42"/>
      <c r="DR818" s="42"/>
      <c r="DS818" s="42"/>
      <c r="DT818" s="42"/>
      <c r="DU818" s="42"/>
      <c r="DV818" s="42"/>
      <c r="DW818" s="42"/>
      <c r="DX818" s="42"/>
      <c r="DY818" s="42"/>
      <c r="DZ818" s="42"/>
      <c r="EA818" s="42"/>
      <c r="EB818" s="42"/>
      <c r="EC818" s="42"/>
      <c r="ED818" s="42"/>
      <c r="EE818" s="42"/>
      <c r="EF818" s="42"/>
      <c r="EG818" s="42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/>
      <c r="CI819" s="42"/>
      <c r="CJ819" s="42"/>
      <c r="CK819" s="42"/>
      <c r="CL819" s="42"/>
      <c r="CM819" s="42"/>
      <c r="CN819" s="42"/>
      <c r="CO819" s="42"/>
      <c r="CP819" s="42"/>
      <c r="CQ819" s="42"/>
      <c r="CR819" s="42"/>
      <c r="CS819" s="42"/>
      <c r="CT819" s="42"/>
      <c r="CU819" s="42"/>
      <c r="CV819" s="42"/>
      <c r="CW819" s="42"/>
      <c r="CX819" s="42"/>
      <c r="CY819" s="42"/>
      <c r="CZ819" s="42"/>
      <c r="DA819" s="42"/>
      <c r="DB819" s="42"/>
      <c r="DC819" s="42"/>
      <c r="DD819" s="42"/>
      <c r="DE819" s="42"/>
      <c r="DF819" s="42"/>
      <c r="DG819" s="42"/>
      <c r="DH819" s="42"/>
      <c r="DI819" s="42"/>
      <c r="DJ819" s="42"/>
      <c r="DK819" s="42"/>
      <c r="DL819" s="42"/>
      <c r="DM819" s="42"/>
      <c r="DN819" s="42"/>
      <c r="DO819" s="42"/>
      <c r="DP819" s="42"/>
      <c r="DQ819" s="42"/>
      <c r="DR819" s="42"/>
      <c r="DS819" s="42"/>
      <c r="DT819" s="42"/>
      <c r="DU819" s="42"/>
      <c r="DV819" s="42"/>
      <c r="DW819" s="42"/>
      <c r="DX819" s="42"/>
      <c r="DY819" s="42"/>
      <c r="DZ819" s="42"/>
      <c r="EA819" s="42"/>
      <c r="EB819" s="42"/>
      <c r="EC819" s="42"/>
      <c r="ED819" s="42"/>
      <c r="EE819" s="42"/>
      <c r="EF819" s="42"/>
      <c r="EG819" s="42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/>
      <c r="CI820" s="42"/>
      <c r="CJ820" s="42"/>
      <c r="CK820" s="42"/>
      <c r="CL820" s="42"/>
      <c r="CM820" s="42"/>
      <c r="CN820" s="42"/>
      <c r="CO820" s="42"/>
      <c r="CP820" s="42"/>
      <c r="CQ820" s="42"/>
      <c r="CR820" s="42"/>
      <c r="CS820" s="42"/>
      <c r="CT820" s="42"/>
      <c r="CU820" s="42"/>
      <c r="CV820" s="42"/>
      <c r="CW820" s="42"/>
      <c r="CX820" s="42"/>
      <c r="CY820" s="42"/>
      <c r="CZ820" s="42"/>
      <c r="DA820" s="42"/>
      <c r="DB820" s="42"/>
      <c r="DC820" s="42"/>
      <c r="DD820" s="42"/>
      <c r="DE820" s="42"/>
      <c r="DF820" s="42"/>
      <c r="DG820" s="42"/>
      <c r="DH820" s="42"/>
      <c r="DI820" s="42"/>
      <c r="DJ820" s="42"/>
      <c r="DK820" s="42"/>
      <c r="DL820" s="42"/>
      <c r="DM820" s="42"/>
      <c r="DN820" s="42"/>
      <c r="DO820" s="42"/>
      <c r="DP820" s="42"/>
      <c r="DQ820" s="42"/>
      <c r="DR820" s="42"/>
      <c r="DS820" s="42"/>
      <c r="DT820" s="42"/>
      <c r="DU820" s="42"/>
      <c r="DV820" s="42"/>
      <c r="DW820" s="42"/>
      <c r="DX820" s="42"/>
      <c r="DY820" s="42"/>
      <c r="DZ820" s="42"/>
      <c r="EA820" s="42"/>
      <c r="EB820" s="42"/>
      <c r="EC820" s="42"/>
      <c r="ED820" s="42"/>
      <c r="EE820" s="42"/>
      <c r="EF820" s="42"/>
      <c r="EG820" s="42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/>
      <c r="CI821" s="42"/>
      <c r="CJ821" s="42"/>
      <c r="CK821" s="42"/>
      <c r="CL821" s="42"/>
      <c r="CM821" s="42"/>
      <c r="CN821" s="42"/>
      <c r="CO821" s="42"/>
      <c r="CP821" s="42"/>
      <c r="CQ821" s="42"/>
      <c r="CR821" s="42"/>
      <c r="CS821" s="42"/>
      <c r="CT821" s="42"/>
      <c r="CU821" s="42"/>
      <c r="CV821" s="42"/>
      <c r="CW821" s="42"/>
      <c r="CX821" s="42"/>
      <c r="CY821" s="42"/>
      <c r="CZ821" s="42"/>
      <c r="DA821" s="42"/>
      <c r="DB821" s="42"/>
      <c r="DC821" s="42"/>
      <c r="DD821" s="42"/>
      <c r="DE821" s="42"/>
      <c r="DF821" s="42"/>
      <c r="DG821" s="42"/>
      <c r="DH821" s="42"/>
      <c r="DI821" s="42"/>
      <c r="DJ821" s="42"/>
      <c r="DK821" s="42"/>
      <c r="DL821" s="42"/>
      <c r="DM821" s="42"/>
      <c r="DN821" s="42"/>
      <c r="DO821" s="42"/>
      <c r="DP821" s="42"/>
      <c r="DQ821" s="42"/>
      <c r="DR821" s="42"/>
      <c r="DS821" s="42"/>
      <c r="DT821" s="42"/>
      <c r="DU821" s="42"/>
      <c r="DV821" s="42"/>
      <c r="DW821" s="42"/>
      <c r="DX821" s="42"/>
      <c r="DY821" s="42"/>
      <c r="DZ821" s="42"/>
      <c r="EA821" s="42"/>
      <c r="EB821" s="42"/>
      <c r="EC821" s="42"/>
      <c r="ED821" s="42"/>
      <c r="EE821" s="42"/>
      <c r="EF821" s="42"/>
      <c r="EG821" s="42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/>
      <c r="CI822" s="42"/>
      <c r="CJ822" s="42"/>
      <c r="CK822" s="42"/>
      <c r="CL822" s="42"/>
      <c r="CM822" s="42"/>
      <c r="CN822" s="42"/>
      <c r="CO822" s="42"/>
      <c r="CP822" s="42"/>
      <c r="CQ822" s="42"/>
      <c r="CR822" s="42"/>
      <c r="CS822" s="42"/>
      <c r="CT822" s="42"/>
      <c r="CU822" s="42"/>
      <c r="CV822" s="42"/>
      <c r="CW822" s="42"/>
      <c r="CX822" s="42"/>
      <c r="CY822" s="42"/>
      <c r="CZ822" s="42"/>
      <c r="DA822" s="42"/>
      <c r="DB822" s="42"/>
      <c r="DC822" s="42"/>
      <c r="DD822" s="42"/>
      <c r="DE822" s="42"/>
      <c r="DF822" s="42"/>
      <c r="DG822" s="42"/>
      <c r="DH822" s="42"/>
      <c r="DI822" s="42"/>
      <c r="DJ822" s="42"/>
      <c r="DK822" s="42"/>
      <c r="DL822" s="42"/>
      <c r="DM822" s="42"/>
      <c r="DN822" s="42"/>
      <c r="DO822" s="42"/>
      <c r="DP822" s="42"/>
      <c r="DQ822" s="42"/>
      <c r="DR822" s="42"/>
      <c r="DS822" s="42"/>
      <c r="DT822" s="42"/>
      <c r="DU822" s="42"/>
      <c r="DV822" s="42"/>
      <c r="DW822" s="42"/>
      <c r="DX822" s="42"/>
      <c r="DY822" s="42"/>
      <c r="DZ822" s="42"/>
      <c r="EA822" s="42"/>
      <c r="EB822" s="42"/>
      <c r="EC822" s="42"/>
      <c r="ED822" s="42"/>
      <c r="EE822" s="42"/>
      <c r="EF822" s="42"/>
      <c r="EG822" s="42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/>
      <c r="CI823" s="42"/>
      <c r="CJ823" s="42"/>
      <c r="CK823" s="42"/>
      <c r="CL823" s="42"/>
      <c r="CM823" s="42"/>
      <c r="CN823" s="42"/>
      <c r="CO823" s="42"/>
      <c r="CP823" s="42"/>
      <c r="CQ823" s="42"/>
      <c r="CR823" s="42"/>
      <c r="CS823" s="42"/>
      <c r="CT823" s="42"/>
      <c r="CU823" s="42"/>
      <c r="CV823" s="42"/>
      <c r="CW823" s="42"/>
      <c r="CX823" s="42"/>
      <c r="CY823" s="42"/>
      <c r="CZ823" s="42"/>
      <c r="DA823" s="42"/>
      <c r="DB823" s="42"/>
      <c r="DC823" s="42"/>
      <c r="DD823" s="42"/>
      <c r="DE823" s="42"/>
      <c r="DF823" s="42"/>
      <c r="DG823" s="42"/>
      <c r="DH823" s="42"/>
      <c r="DI823" s="42"/>
      <c r="DJ823" s="42"/>
      <c r="DK823" s="42"/>
      <c r="DL823" s="42"/>
      <c r="DM823" s="42"/>
      <c r="DN823" s="42"/>
      <c r="DO823" s="42"/>
      <c r="DP823" s="42"/>
      <c r="DQ823" s="42"/>
      <c r="DR823" s="42"/>
      <c r="DS823" s="42"/>
      <c r="DT823" s="42"/>
      <c r="DU823" s="42"/>
      <c r="DV823" s="42"/>
      <c r="DW823" s="42"/>
      <c r="DX823" s="42"/>
      <c r="DY823" s="42"/>
      <c r="DZ823" s="42"/>
      <c r="EA823" s="42"/>
      <c r="EB823" s="42"/>
      <c r="EC823" s="42"/>
      <c r="ED823" s="42"/>
      <c r="EE823" s="42"/>
      <c r="EF823" s="42"/>
      <c r="EG823" s="42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/>
      <c r="CI824" s="42"/>
      <c r="CJ824" s="42"/>
      <c r="CK824" s="42"/>
      <c r="CL824" s="42"/>
      <c r="CM824" s="42"/>
      <c r="CN824" s="42"/>
      <c r="CO824" s="42"/>
      <c r="CP824" s="42"/>
      <c r="CQ824" s="42"/>
      <c r="CR824" s="42"/>
      <c r="CS824" s="42"/>
      <c r="CT824" s="42"/>
      <c r="CU824" s="42"/>
      <c r="CV824" s="42"/>
      <c r="CW824" s="42"/>
      <c r="CX824" s="42"/>
      <c r="CY824" s="42"/>
      <c r="CZ824" s="42"/>
      <c r="DA824" s="42"/>
      <c r="DB824" s="42"/>
      <c r="DC824" s="42"/>
      <c r="DD824" s="42"/>
      <c r="DE824" s="42"/>
      <c r="DF824" s="42"/>
      <c r="DG824" s="42"/>
      <c r="DH824" s="42"/>
      <c r="DI824" s="42"/>
      <c r="DJ824" s="42"/>
      <c r="DK824" s="42"/>
      <c r="DL824" s="42"/>
      <c r="DM824" s="42"/>
      <c r="DN824" s="42"/>
      <c r="DO824" s="42"/>
      <c r="DP824" s="42"/>
      <c r="DQ824" s="42"/>
      <c r="DR824" s="42"/>
      <c r="DS824" s="42"/>
      <c r="DT824" s="42"/>
      <c r="DU824" s="42"/>
      <c r="DV824" s="42"/>
      <c r="DW824" s="42"/>
      <c r="DX824" s="42"/>
      <c r="DY824" s="42"/>
      <c r="DZ824" s="42"/>
      <c r="EA824" s="42"/>
      <c r="EB824" s="42"/>
      <c r="EC824" s="42"/>
      <c r="ED824" s="42"/>
      <c r="EE824" s="42"/>
      <c r="EF824" s="42"/>
      <c r="EG824" s="42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/>
      <c r="CI825" s="42"/>
      <c r="CJ825" s="42"/>
      <c r="CK825" s="42"/>
      <c r="CL825" s="42"/>
      <c r="CM825" s="42"/>
      <c r="CN825" s="42"/>
      <c r="CO825" s="42"/>
      <c r="CP825" s="42"/>
      <c r="CQ825" s="42"/>
      <c r="CR825" s="42"/>
      <c r="CS825" s="42"/>
      <c r="CT825" s="42"/>
      <c r="CU825" s="42"/>
      <c r="CV825" s="42"/>
      <c r="CW825" s="42"/>
      <c r="CX825" s="42"/>
      <c r="CY825" s="42"/>
      <c r="CZ825" s="42"/>
      <c r="DA825" s="42"/>
      <c r="DB825" s="42"/>
      <c r="DC825" s="42"/>
      <c r="DD825" s="42"/>
      <c r="DE825" s="42"/>
      <c r="DF825" s="42"/>
      <c r="DG825" s="42"/>
      <c r="DH825" s="42"/>
      <c r="DI825" s="42"/>
      <c r="DJ825" s="42"/>
      <c r="DK825" s="42"/>
      <c r="DL825" s="42"/>
      <c r="DM825" s="42"/>
      <c r="DN825" s="42"/>
      <c r="DO825" s="42"/>
      <c r="DP825" s="42"/>
      <c r="DQ825" s="42"/>
      <c r="DR825" s="42"/>
      <c r="DS825" s="42"/>
      <c r="DT825" s="42"/>
      <c r="DU825" s="42"/>
      <c r="DV825" s="42"/>
      <c r="DW825" s="42"/>
      <c r="DX825" s="42"/>
      <c r="DY825" s="42"/>
      <c r="DZ825" s="42"/>
      <c r="EA825" s="42"/>
      <c r="EB825" s="42"/>
      <c r="EC825" s="42"/>
      <c r="ED825" s="42"/>
      <c r="EE825" s="42"/>
      <c r="EF825" s="42"/>
      <c r="EG825" s="42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/>
      <c r="CI826" s="42"/>
      <c r="CJ826" s="42"/>
      <c r="CK826" s="42"/>
      <c r="CL826" s="42"/>
      <c r="CM826" s="42"/>
      <c r="CN826" s="42"/>
      <c r="CO826" s="42"/>
      <c r="CP826" s="42"/>
      <c r="CQ826" s="42"/>
      <c r="CR826" s="42"/>
      <c r="CS826" s="42"/>
      <c r="CT826" s="42"/>
      <c r="CU826" s="42"/>
      <c r="CV826" s="42"/>
      <c r="CW826" s="42"/>
      <c r="CX826" s="42"/>
      <c r="CY826" s="42"/>
      <c r="CZ826" s="42"/>
      <c r="DA826" s="42"/>
      <c r="DB826" s="42"/>
      <c r="DC826" s="42"/>
      <c r="DD826" s="42"/>
      <c r="DE826" s="42"/>
      <c r="DF826" s="42"/>
      <c r="DG826" s="42"/>
      <c r="DH826" s="42"/>
      <c r="DI826" s="42"/>
      <c r="DJ826" s="42"/>
      <c r="DK826" s="42"/>
      <c r="DL826" s="42"/>
      <c r="DM826" s="42"/>
      <c r="DN826" s="42"/>
      <c r="DO826" s="42"/>
      <c r="DP826" s="42"/>
      <c r="DQ826" s="42"/>
      <c r="DR826" s="42"/>
      <c r="DS826" s="42"/>
      <c r="DT826" s="42"/>
      <c r="DU826" s="42"/>
      <c r="DV826" s="42"/>
      <c r="DW826" s="42"/>
      <c r="DX826" s="42"/>
      <c r="DY826" s="42"/>
      <c r="DZ826" s="42"/>
      <c r="EA826" s="42"/>
      <c r="EB826" s="42"/>
      <c r="EC826" s="42"/>
      <c r="ED826" s="42"/>
      <c r="EE826" s="42"/>
      <c r="EF826" s="42"/>
      <c r="EG826" s="42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/>
      <c r="CI827" s="42"/>
      <c r="CJ827" s="42"/>
      <c r="CK827" s="42"/>
      <c r="CL827" s="42"/>
      <c r="CM827" s="42"/>
      <c r="CN827" s="42"/>
      <c r="CO827" s="42"/>
      <c r="CP827" s="42"/>
      <c r="CQ827" s="42"/>
      <c r="CR827" s="42"/>
      <c r="CS827" s="42"/>
      <c r="CT827" s="42"/>
      <c r="CU827" s="42"/>
      <c r="CV827" s="42"/>
      <c r="CW827" s="42"/>
      <c r="CX827" s="42"/>
      <c r="CY827" s="42"/>
      <c r="CZ827" s="42"/>
      <c r="DA827" s="42"/>
      <c r="DB827" s="42"/>
      <c r="DC827" s="42"/>
      <c r="DD827" s="42"/>
      <c r="DE827" s="42"/>
      <c r="DF827" s="42"/>
      <c r="DG827" s="42"/>
      <c r="DH827" s="42"/>
      <c r="DI827" s="42"/>
      <c r="DJ827" s="42"/>
      <c r="DK827" s="42"/>
      <c r="DL827" s="42"/>
      <c r="DM827" s="42"/>
      <c r="DN827" s="42"/>
      <c r="DO827" s="42"/>
      <c r="DP827" s="42"/>
      <c r="DQ827" s="42"/>
      <c r="DR827" s="42"/>
      <c r="DS827" s="42"/>
      <c r="DT827" s="42"/>
      <c r="DU827" s="42"/>
      <c r="DV827" s="42"/>
      <c r="DW827" s="42"/>
      <c r="DX827" s="42"/>
      <c r="DY827" s="42"/>
      <c r="DZ827" s="42"/>
      <c r="EA827" s="42"/>
      <c r="EB827" s="42"/>
      <c r="EC827" s="42"/>
      <c r="ED827" s="42"/>
      <c r="EE827" s="42"/>
      <c r="EF827" s="42"/>
      <c r="EG827" s="42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/>
      <c r="CI828" s="42"/>
      <c r="CJ828" s="42"/>
      <c r="CK828" s="42"/>
      <c r="CL828" s="42"/>
      <c r="CM828" s="42"/>
      <c r="CN828" s="42"/>
      <c r="CO828" s="42"/>
      <c r="CP828" s="42"/>
      <c r="CQ828" s="42"/>
      <c r="CR828" s="42"/>
      <c r="CS828" s="42"/>
      <c r="CT828" s="42"/>
      <c r="CU828" s="42"/>
      <c r="CV828" s="42"/>
      <c r="CW828" s="42"/>
      <c r="CX828" s="42"/>
      <c r="CY828" s="42"/>
      <c r="CZ828" s="42"/>
      <c r="DA828" s="42"/>
      <c r="DB828" s="42"/>
      <c r="DC828" s="42"/>
      <c r="DD828" s="42"/>
      <c r="DE828" s="42"/>
      <c r="DF828" s="42"/>
      <c r="DG828" s="42"/>
      <c r="DH828" s="42"/>
      <c r="DI828" s="42"/>
      <c r="DJ828" s="42"/>
      <c r="DK828" s="42"/>
      <c r="DL828" s="42"/>
      <c r="DM828" s="42"/>
      <c r="DN828" s="42"/>
      <c r="DO828" s="42"/>
      <c r="DP828" s="42"/>
      <c r="DQ828" s="42"/>
      <c r="DR828" s="42"/>
      <c r="DS828" s="42"/>
      <c r="DT828" s="42"/>
      <c r="DU828" s="42"/>
      <c r="DV828" s="42"/>
      <c r="DW828" s="42"/>
      <c r="DX828" s="42"/>
      <c r="DY828" s="42"/>
      <c r="DZ828" s="42"/>
      <c r="EA828" s="42"/>
      <c r="EB828" s="42"/>
      <c r="EC828" s="42"/>
      <c r="ED828" s="42"/>
      <c r="EE828" s="42"/>
      <c r="EF828" s="42"/>
      <c r="EG828" s="42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/>
      <c r="CI829" s="42"/>
      <c r="CJ829" s="42"/>
      <c r="CK829" s="42"/>
      <c r="CL829" s="42"/>
      <c r="CM829" s="42"/>
      <c r="CN829" s="42"/>
      <c r="CO829" s="42"/>
      <c r="CP829" s="42"/>
      <c r="CQ829" s="42"/>
      <c r="CR829" s="42"/>
      <c r="CS829" s="42"/>
      <c r="CT829" s="42"/>
      <c r="CU829" s="42"/>
      <c r="CV829" s="42"/>
      <c r="CW829" s="42"/>
      <c r="CX829" s="42"/>
      <c r="CY829" s="42"/>
      <c r="CZ829" s="42"/>
      <c r="DA829" s="42"/>
      <c r="DB829" s="42"/>
      <c r="DC829" s="42"/>
      <c r="DD829" s="42"/>
      <c r="DE829" s="42"/>
      <c r="DF829" s="42"/>
      <c r="DG829" s="42"/>
      <c r="DH829" s="42"/>
      <c r="DI829" s="42"/>
      <c r="DJ829" s="42"/>
      <c r="DK829" s="42"/>
      <c r="DL829" s="42"/>
      <c r="DM829" s="42"/>
      <c r="DN829" s="42"/>
      <c r="DO829" s="42"/>
      <c r="DP829" s="42"/>
      <c r="DQ829" s="42"/>
      <c r="DR829" s="42"/>
      <c r="DS829" s="42"/>
      <c r="DT829" s="42"/>
      <c r="DU829" s="42"/>
      <c r="DV829" s="42"/>
      <c r="DW829" s="42"/>
      <c r="DX829" s="42"/>
      <c r="DY829" s="42"/>
      <c r="DZ829" s="42"/>
      <c r="EA829" s="42"/>
      <c r="EB829" s="42"/>
      <c r="EC829" s="42"/>
      <c r="ED829" s="42"/>
      <c r="EE829" s="42"/>
      <c r="EF829" s="42"/>
      <c r="EG829" s="42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/>
      <c r="CI830" s="42"/>
      <c r="CJ830" s="42"/>
      <c r="CK830" s="42"/>
      <c r="CL830" s="42"/>
      <c r="CM830" s="42"/>
      <c r="CN830" s="42"/>
      <c r="CO830" s="42"/>
      <c r="CP830" s="42"/>
      <c r="CQ830" s="42"/>
      <c r="CR830" s="42"/>
      <c r="CS830" s="42"/>
      <c r="CT830" s="42"/>
      <c r="CU830" s="42"/>
      <c r="CV830" s="42"/>
      <c r="CW830" s="42"/>
      <c r="CX830" s="42"/>
      <c r="CY830" s="42"/>
      <c r="CZ830" s="42"/>
      <c r="DA830" s="42"/>
      <c r="DB830" s="42"/>
      <c r="DC830" s="42"/>
      <c r="DD830" s="42"/>
      <c r="DE830" s="42"/>
      <c r="DF830" s="42"/>
      <c r="DG830" s="42"/>
      <c r="DH830" s="42"/>
      <c r="DI830" s="42"/>
      <c r="DJ830" s="42"/>
      <c r="DK830" s="42"/>
      <c r="DL830" s="42"/>
      <c r="DM830" s="42"/>
      <c r="DN830" s="42"/>
      <c r="DO830" s="42"/>
      <c r="DP830" s="42"/>
      <c r="DQ830" s="42"/>
      <c r="DR830" s="42"/>
      <c r="DS830" s="42"/>
      <c r="DT830" s="42"/>
      <c r="DU830" s="42"/>
      <c r="DV830" s="42"/>
      <c r="DW830" s="42"/>
      <c r="DX830" s="42"/>
      <c r="DY830" s="42"/>
      <c r="DZ830" s="42"/>
      <c r="EA830" s="42"/>
      <c r="EB830" s="42"/>
      <c r="EC830" s="42"/>
      <c r="ED830" s="42"/>
      <c r="EE830" s="42"/>
      <c r="EF830" s="42"/>
      <c r="EG830" s="42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/>
      <c r="CI831" s="42"/>
      <c r="CJ831" s="42"/>
      <c r="CK831" s="42"/>
      <c r="CL831" s="42"/>
      <c r="CM831" s="42"/>
      <c r="CN831" s="42"/>
      <c r="CO831" s="42"/>
      <c r="CP831" s="42"/>
      <c r="CQ831" s="42"/>
      <c r="CR831" s="42"/>
      <c r="CS831" s="42"/>
      <c r="CT831" s="42"/>
      <c r="CU831" s="42"/>
      <c r="CV831" s="42"/>
      <c r="CW831" s="42"/>
      <c r="CX831" s="42"/>
      <c r="CY831" s="42"/>
      <c r="CZ831" s="42"/>
      <c r="DA831" s="42"/>
      <c r="DB831" s="42"/>
      <c r="DC831" s="42"/>
      <c r="DD831" s="42"/>
      <c r="DE831" s="42"/>
      <c r="DF831" s="42"/>
      <c r="DG831" s="42"/>
      <c r="DH831" s="42"/>
      <c r="DI831" s="42"/>
      <c r="DJ831" s="42"/>
      <c r="DK831" s="42"/>
      <c r="DL831" s="42"/>
      <c r="DM831" s="42"/>
      <c r="DN831" s="42"/>
      <c r="DO831" s="42"/>
      <c r="DP831" s="42"/>
      <c r="DQ831" s="42"/>
      <c r="DR831" s="42"/>
      <c r="DS831" s="42"/>
      <c r="DT831" s="42"/>
      <c r="DU831" s="42"/>
      <c r="DV831" s="42"/>
      <c r="DW831" s="42"/>
      <c r="DX831" s="42"/>
      <c r="DY831" s="42"/>
      <c r="DZ831" s="42"/>
      <c r="EA831" s="42"/>
      <c r="EB831" s="42"/>
      <c r="EC831" s="42"/>
      <c r="ED831" s="42"/>
      <c r="EE831" s="42"/>
      <c r="EF831" s="42"/>
      <c r="EG831" s="42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/>
      <c r="CI832" s="42"/>
      <c r="CJ832" s="42"/>
      <c r="CK832" s="42"/>
      <c r="CL832" s="42"/>
      <c r="CM832" s="42"/>
      <c r="CN832" s="42"/>
      <c r="CO832" s="42"/>
      <c r="CP832" s="42"/>
      <c r="CQ832" s="42"/>
      <c r="CR832" s="42"/>
      <c r="CS832" s="42"/>
      <c r="CT832" s="42"/>
      <c r="CU832" s="42"/>
      <c r="CV832" s="42"/>
      <c r="CW832" s="42"/>
      <c r="CX832" s="42"/>
      <c r="CY832" s="42"/>
      <c r="CZ832" s="42"/>
      <c r="DA832" s="42"/>
      <c r="DB832" s="42"/>
      <c r="DC832" s="42"/>
      <c r="DD832" s="42"/>
      <c r="DE832" s="42"/>
      <c r="DF832" s="42"/>
      <c r="DG832" s="42"/>
      <c r="DH832" s="42"/>
      <c r="DI832" s="42"/>
      <c r="DJ832" s="42"/>
      <c r="DK832" s="42"/>
      <c r="DL832" s="42"/>
      <c r="DM832" s="42"/>
      <c r="DN832" s="42"/>
      <c r="DO832" s="42"/>
      <c r="DP832" s="42"/>
      <c r="DQ832" s="42"/>
      <c r="DR832" s="42"/>
      <c r="DS832" s="42"/>
      <c r="DT832" s="42"/>
      <c r="DU832" s="42"/>
      <c r="DV832" s="42"/>
      <c r="DW832" s="42"/>
      <c r="DX832" s="42"/>
      <c r="DY832" s="42"/>
      <c r="DZ832" s="42"/>
      <c r="EA832" s="42"/>
      <c r="EB832" s="42"/>
      <c r="EC832" s="42"/>
      <c r="ED832" s="42"/>
      <c r="EE832" s="42"/>
      <c r="EF832" s="42"/>
      <c r="EG832" s="42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/>
      <c r="CI833" s="42"/>
      <c r="CJ833" s="42"/>
      <c r="CK833" s="42"/>
      <c r="CL833" s="42"/>
      <c r="CM833" s="42"/>
      <c r="CN833" s="42"/>
      <c r="CO833" s="42"/>
      <c r="CP833" s="42"/>
      <c r="CQ833" s="42"/>
      <c r="CR833" s="42"/>
      <c r="CS833" s="42"/>
      <c r="CT833" s="42"/>
      <c r="CU833" s="42"/>
      <c r="CV833" s="42"/>
      <c r="CW833" s="42"/>
      <c r="CX833" s="42"/>
      <c r="CY833" s="42"/>
      <c r="CZ833" s="42"/>
      <c r="DA833" s="42"/>
      <c r="DB833" s="42"/>
      <c r="DC833" s="42"/>
      <c r="DD833" s="42"/>
      <c r="DE833" s="42"/>
      <c r="DF833" s="42"/>
      <c r="DG833" s="42"/>
      <c r="DH833" s="42"/>
      <c r="DI833" s="42"/>
      <c r="DJ833" s="42"/>
      <c r="DK833" s="42"/>
      <c r="DL833" s="42"/>
      <c r="DM833" s="42"/>
      <c r="DN833" s="42"/>
      <c r="DO833" s="42"/>
      <c r="DP833" s="42"/>
      <c r="DQ833" s="42"/>
      <c r="DR833" s="42"/>
      <c r="DS833" s="42"/>
      <c r="DT833" s="42"/>
      <c r="DU833" s="42"/>
      <c r="DV833" s="42"/>
      <c r="DW833" s="42"/>
      <c r="DX833" s="42"/>
      <c r="DY833" s="42"/>
      <c r="DZ833" s="42"/>
      <c r="EA833" s="42"/>
      <c r="EB833" s="42"/>
      <c r="EC833" s="42"/>
      <c r="ED833" s="42"/>
      <c r="EE833" s="42"/>
      <c r="EF833" s="42"/>
      <c r="EG833" s="42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/>
      <c r="CI834" s="42"/>
      <c r="CJ834" s="42"/>
      <c r="CK834" s="42"/>
      <c r="CL834" s="42"/>
      <c r="CM834" s="42"/>
      <c r="CN834" s="42"/>
      <c r="CO834" s="42"/>
      <c r="CP834" s="42"/>
      <c r="CQ834" s="42"/>
      <c r="CR834" s="42"/>
      <c r="CS834" s="42"/>
      <c r="CT834" s="42"/>
      <c r="CU834" s="42"/>
      <c r="CV834" s="42"/>
      <c r="CW834" s="42"/>
      <c r="CX834" s="42"/>
      <c r="CY834" s="42"/>
      <c r="CZ834" s="42"/>
      <c r="DA834" s="42"/>
      <c r="DB834" s="42"/>
      <c r="DC834" s="42"/>
      <c r="DD834" s="42"/>
      <c r="DE834" s="42"/>
      <c r="DF834" s="42"/>
      <c r="DG834" s="42"/>
      <c r="DH834" s="42"/>
      <c r="DI834" s="42"/>
      <c r="DJ834" s="42"/>
      <c r="DK834" s="42"/>
      <c r="DL834" s="42"/>
      <c r="DM834" s="42"/>
      <c r="DN834" s="42"/>
      <c r="DO834" s="42"/>
      <c r="DP834" s="42"/>
      <c r="DQ834" s="42"/>
      <c r="DR834" s="42"/>
      <c r="DS834" s="42"/>
      <c r="DT834" s="42"/>
      <c r="DU834" s="42"/>
      <c r="DV834" s="42"/>
      <c r="DW834" s="42"/>
      <c r="DX834" s="42"/>
      <c r="DY834" s="42"/>
      <c r="DZ834" s="42"/>
      <c r="EA834" s="42"/>
      <c r="EB834" s="42"/>
      <c r="EC834" s="42"/>
      <c r="ED834" s="42"/>
      <c r="EE834" s="42"/>
      <c r="EF834" s="42"/>
      <c r="EG834" s="42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/>
      <c r="CI835" s="42"/>
      <c r="CJ835" s="42"/>
      <c r="CK835" s="42"/>
      <c r="CL835" s="42"/>
      <c r="CM835" s="42"/>
      <c r="CN835" s="42"/>
      <c r="CO835" s="42"/>
      <c r="CP835" s="42"/>
      <c r="CQ835" s="42"/>
      <c r="CR835" s="42"/>
      <c r="CS835" s="42"/>
      <c r="CT835" s="42"/>
      <c r="CU835" s="42"/>
      <c r="CV835" s="42"/>
      <c r="CW835" s="42"/>
      <c r="CX835" s="42"/>
      <c r="CY835" s="42"/>
      <c r="CZ835" s="42"/>
      <c r="DA835" s="42"/>
      <c r="DB835" s="42"/>
      <c r="DC835" s="42"/>
      <c r="DD835" s="42"/>
      <c r="DE835" s="42"/>
      <c r="DF835" s="42"/>
      <c r="DG835" s="42"/>
      <c r="DH835" s="42"/>
      <c r="DI835" s="42"/>
      <c r="DJ835" s="42"/>
      <c r="DK835" s="42"/>
      <c r="DL835" s="42"/>
      <c r="DM835" s="42"/>
      <c r="DN835" s="42"/>
      <c r="DO835" s="42"/>
      <c r="DP835" s="42"/>
      <c r="DQ835" s="42"/>
      <c r="DR835" s="42"/>
      <c r="DS835" s="42"/>
      <c r="DT835" s="42"/>
      <c r="DU835" s="42"/>
      <c r="DV835" s="42"/>
      <c r="DW835" s="42"/>
      <c r="DX835" s="42"/>
      <c r="DY835" s="42"/>
      <c r="DZ835" s="42"/>
      <c r="EA835" s="42"/>
      <c r="EB835" s="42"/>
      <c r="EC835" s="42"/>
      <c r="ED835" s="42"/>
      <c r="EE835" s="42"/>
      <c r="EF835" s="42"/>
      <c r="EG835" s="42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/>
      <c r="CI836" s="42"/>
      <c r="CJ836" s="42"/>
      <c r="CK836" s="42"/>
      <c r="CL836" s="42"/>
      <c r="CM836" s="42"/>
      <c r="CN836" s="42"/>
      <c r="CO836" s="42"/>
      <c r="CP836" s="42"/>
      <c r="CQ836" s="42"/>
      <c r="CR836" s="42"/>
      <c r="CS836" s="42"/>
      <c r="CT836" s="42"/>
      <c r="CU836" s="42"/>
      <c r="CV836" s="42"/>
      <c r="CW836" s="42"/>
      <c r="CX836" s="42"/>
      <c r="CY836" s="42"/>
      <c r="CZ836" s="42"/>
      <c r="DA836" s="42"/>
      <c r="DB836" s="42"/>
      <c r="DC836" s="42"/>
      <c r="DD836" s="42"/>
      <c r="DE836" s="42"/>
      <c r="DF836" s="42"/>
      <c r="DG836" s="42"/>
      <c r="DH836" s="42"/>
      <c r="DI836" s="42"/>
      <c r="DJ836" s="42"/>
      <c r="DK836" s="42"/>
      <c r="DL836" s="42"/>
      <c r="DM836" s="42"/>
      <c r="DN836" s="42"/>
      <c r="DO836" s="42"/>
      <c r="DP836" s="42"/>
      <c r="DQ836" s="42"/>
      <c r="DR836" s="42"/>
      <c r="DS836" s="42"/>
      <c r="DT836" s="42"/>
      <c r="DU836" s="42"/>
      <c r="DV836" s="42"/>
      <c r="DW836" s="42"/>
      <c r="DX836" s="42"/>
      <c r="DY836" s="42"/>
      <c r="DZ836" s="42"/>
      <c r="EA836" s="42"/>
      <c r="EB836" s="42"/>
      <c r="EC836" s="42"/>
      <c r="ED836" s="42"/>
      <c r="EE836" s="42"/>
      <c r="EF836" s="42"/>
      <c r="EG836" s="42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/>
      <c r="CI837" s="42"/>
      <c r="CJ837" s="42"/>
      <c r="CK837" s="42"/>
      <c r="CL837" s="42"/>
      <c r="CM837" s="42"/>
      <c r="CN837" s="42"/>
      <c r="CO837" s="42"/>
      <c r="CP837" s="42"/>
      <c r="CQ837" s="42"/>
      <c r="CR837" s="42"/>
      <c r="CS837" s="42"/>
      <c r="CT837" s="42"/>
      <c r="CU837" s="42"/>
      <c r="CV837" s="42"/>
      <c r="CW837" s="42"/>
      <c r="CX837" s="42"/>
      <c r="CY837" s="42"/>
      <c r="CZ837" s="42"/>
      <c r="DA837" s="42"/>
      <c r="DB837" s="42"/>
      <c r="DC837" s="42"/>
      <c r="DD837" s="42"/>
      <c r="DE837" s="42"/>
      <c r="DF837" s="42"/>
      <c r="DG837" s="42"/>
      <c r="DH837" s="42"/>
      <c r="DI837" s="42"/>
      <c r="DJ837" s="42"/>
      <c r="DK837" s="42"/>
      <c r="DL837" s="42"/>
      <c r="DM837" s="42"/>
      <c r="DN837" s="42"/>
      <c r="DO837" s="42"/>
      <c r="DP837" s="42"/>
      <c r="DQ837" s="42"/>
      <c r="DR837" s="42"/>
      <c r="DS837" s="42"/>
      <c r="DT837" s="42"/>
      <c r="DU837" s="42"/>
      <c r="DV837" s="42"/>
      <c r="DW837" s="42"/>
      <c r="DX837" s="42"/>
      <c r="DY837" s="42"/>
      <c r="DZ837" s="42"/>
      <c r="EA837" s="42"/>
      <c r="EB837" s="42"/>
      <c r="EC837" s="42"/>
      <c r="ED837" s="42"/>
      <c r="EE837" s="42"/>
      <c r="EF837" s="42"/>
      <c r="EG837" s="42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/>
      <c r="CI838" s="42"/>
      <c r="CJ838" s="42"/>
      <c r="CK838" s="42"/>
      <c r="CL838" s="42"/>
      <c r="CM838" s="42"/>
      <c r="CN838" s="42"/>
      <c r="CO838" s="42"/>
      <c r="CP838" s="42"/>
      <c r="CQ838" s="42"/>
      <c r="CR838" s="42"/>
      <c r="CS838" s="42"/>
      <c r="CT838" s="42"/>
      <c r="CU838" s="42"/>
      <c r="CV838" s="42"/>
      <c r="CW838" s="42"/>
      <c r="CX838" s="42"/>
      <c r="CY838" s="42"/>
      <c r="CZ838" s="42"/>
      <c r="DA838" s="42"/>
      <c r="DB838" s="42"/>
      <c r="DC838" s="42"/>
      <c r="DD838" s="42"/>
      <c r="DE838" s="42"/>
      <c r="DF838" s="42"/>
      <c r="DG838" s="42"/>
      <c r="DH838" s="42"/>
      <c r="DI838" s="42"/>
      <c r="DJ838" s="42"/>
      <c r="DK838" s="42"/>
      <c r="DL838" s="42"/>
      <c r="DM838" s="42"/>
      <c r="DN838" s="42"/>
      <c r="DO838" s="42"/>
      <c r="DP838" s="42"/>
      <c r="DQ838" s="42"/>
      <c r="DR838" s="42"/>
      <c r="DS838" s="42"/>
      <c r="DT838" s="42"/>
      <c r="DU838" s="42"/>
      <c r="DV838" s="42"/>
      <c r="DW838" s="42"/>
      <c r="DX838" s="42"/>
      <c r="DY838" s="42"/>
      <c r="DZ838" s="42"/>
      <c r="EA838" s="42"/>
      <c r="EB838" s="42"/>
      <c r="EC838" s="42"/>
      <c r="ED838" s="42"/>
      <c r="EE838" s="42"/>
      <c r="EF838" s="42"/>
      <c r="EG838" s="42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/>
      <c r="CI839" s="42"/>
      <c r="CJ839" s="42"/>
      <c r="CK839" s="42"/>
      <c r="CL839" s="42"/>
      <c r="CM839" s="42"/>
      <c r="CN839" s="42"/>
      <c r="CO839" s="42"/>
      <c r="CP839" s="42"/>
      <c r="CQ839" s="42"/>
      <c r="CR839" s="42"/>
      <c r="CS839" s="42"/>
      <c r="CT839" s="42"/>
      <c r="CU839" s="42"/>
      <c r="CV839" s="42"/>
      <c r="CW839" s="42"/>
      <c r="CX839" s="42"/>
      <c r="CY839" s="42"/>
      <c r="CZ839" s="42"/>
      <c r="DA839" s="42"/>
      <c r="DB839" s="42"/>
      <c r="DC839" s="42"/>
      <c r="DD839" s="42"/>
      <c r="DE839" s="42"/>
      <c r="DF839" s="42"/>
      <c r="DG839" s="42"/>
      <c r="DH839" s="42"/>
      <c r="DI839" s="42"/>
      <c r="DJ839" s="42"/>
      <c r="DK839" s="42"/>
      <c r="DL839" s="42"/>
      <c r="DM839" s="42"/>
      <c r="DN839" s="42"/>
      <c r="DO839" s="42"/>
      <c r="DP839" s="42"/>
      <c r="DQ839" s="42"/>
      <c r="DR839" s="42"/>
      <c r="DS839" s="42"/>
      <c r="DT839" s="42"/>
      <c r="DU839" s="42"/>
      <c r="DV839" s="42"/>
      <c r="DW839" s="42"/>
      <c r="DX839" s="42"/>
      <c r="DY839" s="42"/>
      <c r="DZ839" s="42"/>
      <c r="EA839" s="42"/>
      <c r="EB839" s="42"/>
      <c r="EC839" s="42"/>
      <c r="ED839" s="42"/>
      <c r="EE839" s="42"/>
      <c r="EF839" s="42"/>
      <c r="EG839" s="42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/>
      <c r="CI840" s="42"/>
      <c r="CJ840" s="42"/>
      <c r="CK840" s="42"/>
      <c r="CL840" s="42"/>
      <c r="CM840" s="42"/>
      <c r="CN840" s="42"/>
      <c r="CO840" s="42"/>
      <c r="CP840" s="42"/>
      <c r="CQ840" s="42"/>
      <c r="CR840" s="42"/>
      <c r="CS840" s="42"/>
      <c r="CT840" s="42"/>
      <c r="CU840" s="42"/>
      <c r="CV840" s="42"/>
      <c r="CW840" s="42"/>
      <c r="CX840" s="42"/>
      <c r="CY840" s="42"/>
      <c r="CZ840" s="42"/>
      <c r="DA840" s="42"/>
      <c r="DB840" s="42"/>
      <c r="DC840" s="42"/>
      <c r="DD840" s="42"/>
      <c r="DE840" s="42"/>
      <c r="DF840" s="42"/>
      <c r="DG840" s="42"/>
      <c r="DH840" s="42"/>
      <c r="DI840" s="42"/>
      <c r="DJ840" s="42"/>
      <c r="DK840" s="42"/>
      <c r="DL840" s="42"/>
      <c r="DM840" s="42"/>
      <c r="DN840" s="42"/>
      <c r="DO840" s="42"/>
      <c r="DP840" s="42"/>
      <c r="DQ840" s="42"/>
      <c r="DR840" s="42"/>
      <c r="DS840" s="42"/>
      <c r="DT840" s="42"/>
      <c r="DU840" s="42"/>
      <c r="DV840" s="42"/>
      <c r="DW840" s="42"/>
      <c r="DX840" s="42"/>
      <c r="DY840" s="42"/>
      <c r="DZ840" s="42"/>
      <c r="EA840" s="42"/>
      <c r="EB840" s="42"/>
      <c r="EC840" s="42"/>
      <c r="ED840" s="42"/>
      <c r="EE840" s="42"/>
      <c r="EF840" s="42"/>
      <c r="EG840" s="42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/>
      <c r="CI841" s="42"/>
      <c r="CJ841" s="42"/>
      <c r="CK841" s="42"/>
      <c r="CL841" s="42"/>
      <c r="CM841" s="42"/>
      <c r="CN841" s="42"/>
      <c r="CO841" s="42"/>
      <c r="CP841" s="42"/>
      <c r="CQ841" s="42"/>
      <c r="CR841" s="42"/>
      <c r="CS841" s="42"/>
      <c r="CT841" s="42"/>
      <c r="CU841" s="42"/>
      <c r="CV841" s="42"/>
      <c r="CW841" s="42"/>
      <c r="CX841" s="42"/>
      <c r="CY841" s="42"/>
      <c r="CZ841" s="42"/>
      <c r="DA841" s="42"/>
      <c r="DB841" s="42"/>
      <c r="DC841" s="42"/>
      <c r="DD841" s="42"/>
      <c r="DE841" s="42"/>
      <c r="DF841" s="42"/>
      <c r="DG841" s="42"/>
      <c r="DH841" s="42"/>
      <c r="DI841" s="42"/>
      <c r="DJ841" s="42"/>
      <c r="DK841" s="42"/>
      <c r="DL841" s="42"/>
      <c r="DM841" s="42"/>
      <c r="DN841" s="42"/>
      <c r="DO841" s="42"/>
      <c r="DP841" s="42"/>
      <c r="DQ841" s="42"/>
      <c r="DR841" s="42"/>
      <c r="DS841" s="42"/>
      <c r="DT841" s="42"/>
      <c r="DU841" s="42"/>
      <c r="DV841" s="42"/>
      <c r="DW841" s="42"/>
      <c r="DX841" s="42"/>
      <c r="DY841" s="42"/>
      <c r="DZ841" s="42"/>
      <c r="EA841" s="42"/>
      <c r="EB841" s="42"/>
      <c r="EC841" s="42"/>
      <c r="ED841" s="42"/>
      <c r="EE841" s="42"/>
      <c r="EF841" s="42"/>
      <c r="EG841" s="42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/>
      <c r="CI842" s="42"/>
      <c r="CJ842" s="42"/>
      <c r="CK842" s="42"/>
      <c r="CL842" s="42"/>
      <c r="CM842" s="42"/>
      <c r="CN842" s="42"/>
      <c r="CO842" s="42"/>
      <c r="CP842" s="42"/>
      <c r="CQ842" s="42"/>
      <c r="CR842" s="42"/>
      <c r="CS842" s="42"/>
      <c r="CT842" s="42"/>
      <c r="CU842" s="42"/>
      <c r="CV842" s="42"/>
      <c r="CW842" s="42"/>
      <c r="CX842" s="42"/>
      <c r="CY842" s="42"/>
      <c r="CZ842" s="42"/>
      <c r="DA842" s="42"/>
      <c r="DB842" s="42"/>
      <c r="DC842" s="42"/>
      <c r="DD842" s="42"/>
      <c r="DE842" s="42"/>
      <c r="DF842" s="42"/>
      <c r="DG842" s="42"/>
      <c r="DH842" s="42"/>
      <c r="DI842" s="42"/>
      <c r="DJ842" s="42"/>
      <c r="DK842" s="42"/>
      <c r="DL842" s="42"/>
      <c r="DM842" s="42"/>
      <c r="DN842" s="42"/>
      <c r="DO842" s="42"/>
      <c r="DP842" s="42"/>
      <c r="DQ842" s="42"/>
      <c r="DR842" s="42"/>
      <c r="DS842" s="42"/>
      <c r="DT842" s="42"/>
      <c r="DU842" s="42"/>
      <c r="DV842" s="42"/>
      <c r="DW842" s="42"/>
      <c r="DX842" s="42"/>
      <c r="DY842" s="42"/>
      <c r="DZ842" s="42"/>
      <c r="EA842" s="42"/>
      <c r="EB842" s="42"/>
      <c r="EC842" s="42"/>
      <c r="ED842" s="42"/>
      <c r="EE842" s="42"/>
      <c r="EF842" s="42"/>
      <c r="EG842" s="42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/>
      <c r="CI843" s="42"/>
      <c r="CJ843" s="42"/>
      <c r="CK843" s="42"/>
      <c r="CL843" s="42"/>
      <c r="CM843" s="42"/>
      <c r="CN843" s="42"/>
      <c r="CO843" s="42"/>
      <c r="CP843" s="42"/>
      <c r="CQ843" s="42"/>
      <c r="CR843" s="42"/>
      <c r="CS843" s="42"/>
      <c r="CT843" s="42"/>
      <c r="CU843" s="42"/>
      <c r="CV843" s="42"/>
      <c r="CW843" s="42"/>
      <c r="CX843" s="42"/>
      <c r="CY843" s="42"/>
      <c r="CZ843" s="42"/>
      <c r="DA843" s="42"/>
      <c r="DB843" s="42"/>
      <c r="DC843" s="42"/>
      <c r="DD843" s="42"/>
      <c r="DE843" s="42"/>
      <c r="DF843" s="42"/>
      <c r="DG843" s="42"/>
      <c r="DH843" s="42"/>
      <c r="DI843" s="42"/>
      <c r="DJ843" s="42"/>
      <c r="DK843" s="42"/>
      <c r="DL843" s="42"/>
      <c r="DM843" s="42"/>
      <c r="DN843" s="42"/>
      <c r="DO843" s="42"/>
      <c r="DP843" s="42"/>
      <c r="DQ843" s="42"/>
      <c r="DR843" s="42"/>
      <c r="DS843" s="42"/>
      <c r="DT843" s="42"/>
      <c r="DU843" s="42"/>
      <c r="DV843" s="42"/>
      <c r="DW843" s="42"/>
      <c r="DX843" s="42"/>
      <c r="DY843" s="42"/>
      <c r="DZ843" s="42"/>
      <c r="EA843" s="42"/>
      <c r="EB843" s="42"/>
      <c r="EC843" s="42"/>
      <c r="ED843" s="42"/>
      <c r="EE843" s="42"/>
      <c r="EF843" s="42"/>
      <c r="EG843" s="42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/>
      <c r="CI844" s="42"/>
      <c r="CJ844" s="42"/>
      <c r="CK844" s="42"/>
      <c r="CL844" s="42"/>
      <c r="CM844" s="42"/>
      <c r="CN844" s="42"/>
      <c r="CO844" s="42"/>
      <c r="CP844" s="42"/>
      <c r="CQ844" s="42"/>
      <c r="CR844" s="42"/>
      <c r="CS844" s="42"/>
      <c r="CT844" s="42"/>
      <c r="CU844" s="42"/>
      <c r="CV844" s="42"/>
      <c r="CW844" s="42"/>
      <c r="CX844" s="42"/>
      <c r="CY844" s="42"/>
      <c r="CZ844" s="42"/>
      <c r="DA844" s="42"/>
      <c r="DB844" s="42"/>
      <c r="DC844" s="42"/>
      <c r="DD844" s="42"/>
      <c r="DE844" s="42"/>
      <c r="DF844" s="42"/>
      <c r="DG844" s="42"/>
      <c r="DH844" s="42"/>
      <c r="DI844" s="42"/>
      <c r="DJ844" s="42"/>
      <c r="DK844" s="42"/>
      <c r="DL844" s="42"/>
      <c r="DM844" s="42"/>
      <c r="DN844" s="42"/>
      <c r="DO844" s="42"/>
      <c r="DP844" s="42"/>
      <c r="DQ844" s="42"/>
      <c r="DR844" s="42"/>
      <c r="DS844" s="42"/>
      <c r="DT844" s="42"/>
      <c r="DU844" s="42"/>
      <c r="DV844" s="42"/>
      <c r="DW844" s="42"/>
      <c r="DX844" s="42"/>
      <c r="DY844" s="42"/>
      <c r="DZ844" s="42"/>
      <c r="EA844" s="42"/>
      <c r="EB844" s="42"/>
      <c r="EC844" s="42"/>
      <c r="ED844" s="42"/>
      <c r="EE844" s="42"/>
      <c r="EF844" s="42"/>
      <c r="EG844" s="42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/>
      <c r="CI845" s="42"/>
      <c r="CJ845" s="42"/>
      <c r="CK845" s="42"/>
      <c r="CL845" s="42"/>
      <c r="CM845" s="42"/>
      <c r="CN845" s="42"/>
      <c r="CO845" s="42"/>
      <c r="CP845" s="42"/>
      <c r="CQ845" s="42"/>
      <c r="CR845" s="42"/>
      <c r="CS845" s="42"/>
      <c r="CT845" s="42"/>
      <c r="CU845" s="42"/>
      <c r="CV845" s="42"/>
      <c r="CW845" s="42"/>
      <c r="CX845" s="42"/>
      <c r="CY845" s="42"/>
      <c r="CZ845" s="42"/>
      <c r="DA845" s="42"/>
      <c r="DB845" s="42"/>
      <c r="DC845" s="42"/>
      <c r="DD845" s="42"/>
      <c r="DE845" s="42"/>
      <c r="DF845" s="42"/>
      <c r="DG845" s="42"/>
      <c r="DH845" s="42"/>
      <c r="DI845" s="42"/>
      <c r="DJ845" s="42"/>
      <c r="DK845" s="42"/>
      <c r="DL845" s="42"/>
      <c r="DM845" s="42"/>
      <c r="DN845" s="42"/>
      <c r="DO845" s="42"/>
      <c r="DP845" s="42"/>
      <c r="DQ845" s="42"/>
      <c r="DR845" s="42"/>
      <c r="DS845" s="42"/>
      <c r="DT845" s="42"/>
      <c r="DU845" s="42"/>
      <c r="DV845" s="42"/>
      <c r="DW845" s="42"/>
      <c r="DX845" s="42"/>
      <c r="DY845" s="42"/>
      <c r="DZ845" s="42"/>
      <c r="EA845" s="42"/>
      <c r="EB845" s="42"/>
      <c r="EC845" s="42"/>
      <c r="ED845" s="42"/>
      <c r="EE845" s="42"/>
      <c r="EF845" s="42"/>
      <c r="EG845" s="42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/>
      <c r="CI846" s="42"/>
      <c r="CJ846" s="42"/>
      <c r="CK846" s="42"/>
      <c r="CL846" s="42"/>
      <c r="CM846" s="42"/>
      <c r="CN846" s="42"/>
      <c r="CO846" s="42"/>
      <c r="CP846" s="42"/>
      <c r="CQ846" s="42"/>
      <c r="CR846" s="42"/>
      <c r="CS846" s="42"/>
      <c r="CT846" s="42"/>
      <c r="CU846" s="42"/>
      <c r="CV846" s="42"/>
      <c r="CW846" s="42"/>
      <c r="CX846" s="42"/>
      <c r="CY846" s="42"/>
      <c r="CZ846" s="42"/>
      <c r="DA846" s="42"/>
      <c r="DB846" s="42"/>
      <c r="DC846" s="42"/>
      <c r="DD846" s="42"/>
      <c r="DE846" s="42"/>
      <c r="DF846" s="42"/>
      <c r="DG846" s="42"/>
      <c r="DH846" s="42"/>
      <c r="DI846" s="42"/>
      <c r="DJ846" s="42"/>
      <c r="DK846" s="42"/>
      <c r="DL846" s="42"/>
      <c r="DM846" s="42"/>
      <c r="DN846" s="42"/>
      <c r="DO846" s="42"/>
      <c r="DP846" s="42"/>
      <c r="DQ846" s="42"/>
      <c r="DR846" s="42"/>
      <c r="DS846" s="42"/>
      <c r="DT846" s="42"/>
      <c r="DU846" s="42"/>
      <c r="DV846" s="42"/>
      <c r="DW846" s="42"/>
      <c r="DX846" s="42"/>
      <c r="DY846" s="42"/>
      <c r="DZ846" s="42"/>
      <c r="EA846" s="42"/>
      <c r="EB846" s="42"/>
      <c r="EC846" s="42"/>
      <c r="ED846" s="42"/>
      <c r="EE846" s="42"/>
      <c r="EF846" s="42"/>
      <c r="EG846" s="42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/>
      <c r="CI847" s="42"/>
      <c r="CJ847" s="42"/>
      <c r="CK847" s="42"/>
      <c r="CL847" s="42"/>
      <c r="CM847" s="42"/>
      <c r="CN847" s="42"/>
      <c r="CO847" s="42"/>
      <c r="CP847" s="42"/>
      <c r="CQ847" s="42"/>
      <c r="CR847" s="42"/>
      <c r="CS847" s="42"/>
      <c r="CT847" s="42"/>
      <c r="CU847" s="42"/>
      <c r="CV847" s="42"/>
      <c r="CW847" s="42"/>
      <c r="CX847" s="42"/>
      <c r="CY847" s="42"/>
      <c r="CZ847" s="42"/>
      <c r="DA847" s="42"/>
      <c r="DB847" s="42"/>
      <c r="DC847" s="42"/>
      <c r="DD847" s="42"/>
      <c r="DE847" s="42"/>
      <c r="DF847" s="42"/>
      <c r="DG847" s="42"/>
      <c r="DH847" s="42"/>
      <c r="DI847" s="42"/>
      <c r="DJ847" s="42"/>
      <c r="DK847" s="42"/>
      <c r="DL847" s="42"/>
      <c r="DM847" s="42"/>
      <c r="DN847" s="42"/>
      <c r="DO847" s="42"/>
      <c r="DP847" s="42"/>
      <c r="DQ847" s="42"/>
      <c r="DR847" s="42"/>
      <c r="DS847" s="42"/>
      <c r="DT847" s="42"/>
      <c r="DU847" s="42"/>
      <c r="DV847" s="42"/>
      <c r="DW847" s="42"/>
      <c r="DX847" s="42"/>
      <c r="DY847" s="42"/>
      <c r="DZ847" s="42"/>
      <c r="EA847" s="42"/>
      <c r="EB847" s="42"/>
      <c r="EC847" s="42"/>
      <c r="ED847" s="42"/>
      <c r="EE847" s="42"/>
      <c r="EF847" s="42"/>
      <c r="EG847" s="42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/>
      <c r="CI848" s="42"/>
      <c r="CJ848" s="42"/>
      <c r="CK848" s="42"/>
      <c r="CL848" s="42"/>
      <c r="CM848" s="42"/>
      <c r="CN848" s="42"/>
      <c r="CO848" s="42"/>
      <c r="CP848" s="42"/>
      <c r="CQ848" s="42"/>
      <c r="CR848" s="42"/>
      <c r="CS848" s="42"/>
      <c r="CT848" s="42"/>
      <c r="CU848" s="42"/>
      <c r="CV848" s="42"/>
      <c r="CW848" s="42"/>
      <c r="CX848" s="42"/>
      <c r="CY848" s="42"/>
      <c r="CZ848" s="42"/>
      <c r="DA848" s="42"/>
      <c r="DB848" s="42"/>
      <c r="DC848" s="42"/>
      <c r="DD848" s="42"/>
      <c r="DE848" s="42"/>
      <c r="DF848" s="42"/>
      <c r="DG848" s="42"/>
      <c r="DH848" s="42"/>
      <c r="DI848" s="42"/>
      <c r="DJ848" s="42"/>
      <c r="DK848" s="42"/>
      <c r="DL848" s="42"/>
      <c r="DM848" s="42"/>
      <c r="DN848" s="42"/>
      <c r="DO848" s="42"/>
      <c r="DP848" s="42"/>
      <c r="DQ848" s="42"/>
      <c r="DR848" s="42"/>
      <c r="DS848" s="42"/>
      <c r="DT848" s="42"/>
      <c r="DU848" s="42"/>
      <c r="DV848" s="42"/>
      <c r="DW848" s="42"/>
      <c r="DX848" s="42"/>
      <c r="DY848" s="42"/>
      <c r="DZ848" s="42"/>
      <c r="EA848" s="42"/>
      <c r="EB848" s="42"/>
      <c r="EC848" s="42"/>
      <c r="ED848" s="42"/>
      <c r="EE848" s="42"/>
      <c r="EF848" s="42"/>
      <c r="EG848" s="42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/>
      <c r="CI849" s="42"/>
      <c r="CJ849" s="42"/>
      <c r="CK849" s="42"/>
      <c r="CL849" s="42"/>
      <c r="CM849" s="42"/>
      <c r="CN849" s="42"/>
      <c r="CO849" s="42"/>
      <c r="CP849" s="42"/>
      <c r="CQ849" s="42"/>
      <c r="CR849" s="42"/>
      <c r="CS849" s="42"/>
      <c r="CT849" s="42"/>
      <c r="CU849" s="42"/>
      <c r="CV849" s="42"/>
      <c r="CW849" s="42"/>
      <c r="CX849" s="42"/>
      <c r="CY849" s="42"/>
      <c r="CZ849" s="42"/>
      <c r="DA849" s="42"/>
      <c r="DB849" s="42"/>
      <c r="DC849" s="42"/>
      <c r="DD849" s="42"/>
      <c r="DE849" s="42"/>
      <c r="DF849" s="42"/>
      <c r="DG849" s="42"/>
      <c r="DH849" s="42"/>
      <c r="DI849" s="42"/>
      <c r="DJ849" s="42"/>
      <c r="DK849" s="42"/>
      <c r="DL849" s="42"/>
      <c r="DM849" s="42"/>
      <c r="DN849" s="42"/>
      <c r="DO849" s="42"/>
      <c r="DP849" s="42"/>
      <c r="DQ849" s="42"/>
      <c r="DR849" s="42"/>
      <c r="DS849" s="42"/>
      <c r="DT849" s="42"/>
      <c r="DU849" s="42"/>
      <c r="DV849" s="42"/>
      <c r="DW849" s="42"/>
      <c r="DX849" s="42"/>
      <c r="DY849" s="42"/>
      <c r="DZ849" s="42"/>
      <c r="EA849" s="42"/>
      <c r="EB849" s="42"/>
      <c r="EC849" s="42"/>
      <c r="ED849" s="42"/>
      <c r="EE849" s="42"/>
      <c r="EF849" s="42"/>
      <c r="EG849" s="42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/>
      <c r="CI850" s="42"/>
      <c r="CJ850" s="42"/>
      <c r="CK850" s="42"/>
      <c r="CL850" s="42"/>
      <c r="CM850" s="42"/>
      <c r="CN850" s="42"/>
      <c r="CO850" s="42"/>
      <c r="CP850" s="42"/>
      <c r="CQ850" s="42"/>
      <c r="CR850" s="42"/>
      <c r="CS850" s="42"/>
      <c r="CT850" s="42"/>
      <c r="CU850" s="42"/>
      <c r="CV850" s="42"/>
      <c r="CW850" s="42"/>
      <c r="CX850" s="42"/>
      <c r="CY850" s="42"/>
      <c r="CZ850" s="42"/>
      <c r="DA850" s="42"/>
      <c r="DB850" s="42"/>
      <c r="DC850" s="42"/>
      <c r="DD850" s="42"/>
      <c r="DE850" s="42"/>
      <c r="DF850" s="42"/>
      <c r="DG850" s="42"/>
      <c r="DH850" s="42"/>
      <c r="DI850" s="42"/>
      <c r="DJ850" s="42"/>
      <c r="DK850" s="42"/>
      <c r="DL850" s="42"/>
      <c r="DM850" s="42"/>
      <c r="DN850" s="42"/>
      <c r="DO850" s="42"/>
      <c r="DP850" s="42"/>
      <c r="DQ850" s="42"/>
      <c r="DR850" s="42"/>
      <c r="DS850" s="42"/>
      <c r="DT850" s="42"/>
      <c r="DU850" s="42"/>
      <c r="DV850" s="42"/>
      <c r="DW850" s="42"/>
      <c r="DX850" s="42"/>
      <c r="DY850" s="42"/>
      <c r="DZ850" s="42"/>
      <c r="EA850" s="42"/>
      <c r="EB850" s="42"/>
      <c r="EC850" s="42"/>
      <c r="ED850" s="42"/>
      <c r="EE850" s="42"/>
      <c r="EF850" s="42"/>
      <c r="EG850" s="42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/>
      <c r="CI851" s="42"/>
      <c r="CJ851" s="42"/>
      <c r="CK851" s="42"/>
      <c r="CL851" s="42"/>
      <c r="CM851" s="42"/>
      <c r="CN851" s="42"/>
      <c r="CO851" s="42"/>
      <c r="CP851" s="42"/>
      <c r="CQ851" s="42"/>
      <c r="CR851" s="42"/>
      <c r="CS851" s="42"/>
      <c r="CT851" s="42"/>
      <c r="CU851" s="42"/>
      <c r="CV851" s="42"/>
      <c r="CW851" s="42"/>
      <c r="CX851" s="42"/>
      <c r="CY851" s="42"/>
      <c r="CZ851" s="42"/>
      <c r="DA851" s="42"/>
      <c r="DB851" s="42"/>
      <c r="DC851" s="42"/>
      <c r="DD851" s="42"/>
      <c r="DE851" s="42"/>
      <c r="DF851" s="42"/>
      <c r="DG851" s="42"/>
      <c r="DH851" s="42"/>
      <c r="DI851" s="42"/>
      <c r="DJ851" s="42"/>
      <c r="DK851" s="42"/>
      <c r="DL851" s="42"/>
      <c r="DM851" s="42"/>
      <c r="DN851" s="42"/>
      <c r="DO851" s="42"/>
      <c r="DP851" s="42"/>
      <c r="DQ851" s="42"/>
      <c r="DR851" s="42"/>
      <c r="DS851" s="42"/>
      <c r="DT851" s="42"/>
      <c r="DU851" s="42"/>
      <c r="DV851" s="42"/>
      <c r="DW851" s="42"/>
      <c r="DX851" s="42"/>
      <c r="DY851" s="42"/>
      <c r="DZ851" s="42"/>
      <c r="EA851" s="42"/>
      <c r="EB851" s="42"/>
      <c r="EC851" s="42"/>
      <c r="ED851" s="42"/>
      <c r="EE851" s="42"/>
      <c r="EF851" s="42"/>
      <c r="EG851" s="42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/>
      <c r="CI852" s="42"/>
      <c r="CJ852" s="42"/>
      <c r="CK852" s="42"/>
      <c r="CL852" s="42"/>
      <c r="CM852" s="42"/>
      <c r="CN852" s="42"/>
      <c r="CO852" s="42"/>
      <c r="CP852" s="42"/>
      <c r="CQ852" s="42"/>
      <c r="CR852" s="42"/>
      <c r="CS852" s="42"/>
      <c r="CT852" s="42"/>
      <c r="CU852" s="42"/>
      <c r="CV852" s="42"/>
      <c r="CW852" s="42"/>
      <c r="CX852" s="42"/>
      <c r="CY852" s="42"/>
      <c r="CZ852" s="42"/>
      <c r="DA852" s="42"/>
      <c r="DB852" s="42"/>
      <c r="DC852" s="42"/>
      <c r="DD852" s="42"/>
      <c r="DE852" s="42"/>
      <c r="DF852" s="42"/>
      <c r="DG852" s="42"/>
      <c r="DH852" s="42"/>
      <c r="DI852" s="42"/>
      <c r="DJ852" s="42"/>
      <c r="DK852" s="42"/>
      <c r="DL852" s="42"/>
      <c r="DM852" s="42"/>
      <c r="DN852" s="42"/>
      <c r="DO852" s="42"/>
      <c r="DP852" s="42"/>
      <c r="DQ852" s="42"/>
      <c r="DR852" s="42"/>
      <c r="DS852" s="42"/>
      <c r="DT852" s="42"/>
      <c r="DU852" s="42"/>
      <c r="DV852" s="42"/>
      <c r="DW852" s="42"/>
      <c r="DX852" s="42"/>
      <c r="DY852" s="42"/>
      <c r="DZ852" s="42"/>
      <c r="EA852" s="42"/>
      <c r="EB852" s="42"/>
      <c r="EC852" s="42"/>
      <c r="ED852" s="42"/>
      <c r="EE852" s="42"/>
      <c r="EF852" s="42"/>
      <c r="EG852" s="42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/>
      <c r="CI853" s="42"/>
      <c r="CJ853" s="42"/>
      <c r="CK853" s="42"/>
      <c r="CL853" s="42"/>
      <c r="CM853" s="42"/>
      <c r="CN853" s="42"/>
      <c r="CO853" s="42"/>
      <c r="CP853" s="42"/>
      <c r="CQ853" s="42"/>
      <c r="CR853" s="42"/>
      <c r="CS853" s="42"/>
      <c r="CT853" s="42"/>
      <c r="CU853" s="42"/>
      <c r="CV853" s="42"/>
      <c r="CW853" s="42"/>
      <c r="CX853" s="42"/>
      <c r="CY853" s="42"/>
      <c r="CZ853" s="42"/>
      <c r="DA853" s="42"/>
      <c r="DB853" s="42"/>
      <c r="DC853" s="42"/>
      <c r="DD853" s="42"/>
      <c r="DE853" s="42"/>
      <c r="DF853" s="42"/>
      <c r="DG853" s="42"/>
      <c r="DH853" s="42"/>
      <c r="DI853" s="42"/>
      <c r="DJ853" s="42"/>
      <c r="DK853" s="42"/>
      <c r="DL853" s="42"/>
      <c r="DM853" s="42"/>
      <c r="DN853" s="42"/>
      <c r="DO853" s="42"/>
      <c r="DP853" s="42"/>
      <c r="DQ853" s="42"/>
      <c r="DR853" s="42"/>
      <c r="DS853" s="42"/>
      <c r="DT853" s="42"/>
      <c r="DU853" s="42"/>
      <c r="DV853" s="42"/>
      <c r="DW853" s="42"/>
      <c r="DX853" s="42"/>
      <c r="DY853" s="42"/>
      <c r="DZ853" s="42"/>
      <c r="EA853" s="42"/>
      <c r="EB853" s="42"/>
      <c r="EC853" s="42"/>
      <c r="ED853" s="42"/>
      <c r="EE853" s="42"/>
      <c r="EF853" s="42"/>
      <c r="EG853" s="42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/>
      <c r="CI854" s="42"/>
      <c r="CJ854" s="42"/>
      <c r="CK854" s="42"/>
      <c r="CL854" s="42"/>
      <c r="CM854" s="42"/>
      <c r="CN854" s="42"/>
      <c r="CO854" s="42"/>
      <c r="CP854" s="42"/>
      <c r="CQ854" s="42"/>
      <c r="CR854" s="42"/>
      <c r="CS854" s="42"/>
      <c r="CT854" s="42"/>
      <c r="CU854" s="42"/>
      <c r="CV854" s="42"/>
      <c r="CW854" s="42"/>
      <c r="CX854" s="42"/>
      <c r="CY854" s="42"/>
      <c r="CZ854" s="42"/>
      <c r="DA854" s="42"/>
      <c r="DB854" s="42"/>
      <c r="DC854" s="42"/>
      <c r="DD854" s="42"/>
      <c r="DE854" s="42"/>
      <c r="DF854" s="42"/>
      <c r="DG854" s="42"/>
      <c r="DH854" s="42"/>
      <c r="DI854" s="42"/>
      <c r="DJ854" s="42"/>
      <c r="DK854" s="42"/>
      <c r="DL854" s="42"/>
      <c r="DM854" s="42"/>
      <c r="DN854" s="42"/>
      <c r="DO854" s="42"/>
      <c r="DP854" s="42"/>
      <c r="DQ854" s="42"/>
      <c r="DR854" s="42"/>
      <c r="DS854" s="42"/>
      <c r="DT854" s="42"/>
      <c r="DU854" s="42"/>
      <c r="DV854" s="42"/>
      <c r="DW854" s="42"/>
      <c r="DX854" s="42"/>
      <c r="DY854" s="42"/>
      <c r="DZ854" s="42"/>
      <c r="EA854" s="42"/>
      <c r="EB854" s="42"/>
      <c r="EC854" s="42"/>
      <c r="ED854" s="42"/>
      <c r="EE854" s="42"/>
      <c r="EF854" s="42"/>
      <c r="EG854" s="42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/>
      <c r="CI855" s="42"/>
      <c r="CJ855" s="42"/>
      <c r="CK855" s="42"/>
      <c r="CL855" s="42"/>
      <c r="CM855" s="42"/>
      <c r="CN855" s="42"/>
      <c r="CO855" s="42"/>
      <c r="CP855" s="42"/>
      <c r="CQ855" s="42"/>
      <c r="CR855" s="42"/>
      <c r="CS855" s="42"/>
      <c r="CT855" s="42"/>
      <c r="CU855" s="42"/>
      <c r="CV855" s="42"/>
      <c r="CW855" s="42"/>
      <c r="CX855" s="42"/>
      <c r="CY855" s="42"/>
      <c r="CZ855" s="42"/>
      <c r="DA855" s="42"/>
      <c r="DB855" s="42"/>
      <c r="DC855" s="42"/>
      <c r="DD855" s="42"/>
      <c r="DE855" s="42"/>
      <c r="DF855" s="42"/>
      <c r="DG855" s="42"/>
      <c r="DH855" s="42"/>
      <c r="DI855" s="42"/>
      <c r="DJ855" s="42"/>
      <c r="DK855" s="42"/>
      <c r="DL855" s="42"/>
      <c r="DM855" s="42"/>
      <c r="DN855" s="42"/>
      <c r="DO855" s="42"/>
      <c r="DP855" s="42"/>
      <c r="DQ855" s="42"/>
      <c r="DR855" s="42"/>
      <c r="DS855" s="42"/>
      <c r="DT855" s="42"/>
      <c r="DU855" s="42"/>
      <c r="DV855" s="42"/>
      <c r="DW855" s="42"/>
      <c r="DX855" s="42"/>
      <c r="DY855" s="42"/>
      <c r="DZ855" s="42"/>
      <c r="EA855" s="42"/>
      <c r="EB855" s="42"/>
      <c r="EC855" s="42"/>
      <c r="ED855" s="42"/>
      <c r="EE855" s="42"/>
      <c r="EF855" s="42"/>
      <c r="EG855" s="42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/>
      <c r="CI856" s="42"/>
      <c r="CJ856" s="42"/>
      <c r="CK856" s="42"/>
      <c r="CL856" s="42"/>
      <c r="CM856" s="42"/>
      <c r="CN856" s="42"/>
      <c r="CO856" s="42"/>
      <c r="CP856" s="42"/>
      <c r="CQ856" s="42"/>
      <c r="CR856" s="42"/>
      <c r="CS856" s="42"/>
      <c r="CT856" s="42"/>
      <c r="CU856" s="42"/>
      <c r="CV856" s="42"/>
      <c r="CW856" s="42"/>
      <c r="CX856" s="42"/>
      <c r="CY856" s="42"/>
      <c r="CZ856" s="42"/>
      <c r="DA856" s="42"/>
      <c r="DB856" s="42"/>
      <c r="DC856" s="42"/>
      <c r="DD856" s="42"/>
      <c r="DE856" s="42"/>
      <c r="DF856" s="42"/>
      <c r="DG856" s="42"/>
      <c r="DH856" s="42"/>
      <c r="DI856" s="42"/>
      <c r="DJ856" s="42"/>
      <c r="DK856" s="42"/>
      <c r="DL856" s="42"/>
      <c r="DM856" s="42"/>
      <c r="DN856" s="42"/>
      <c r="DO856" s="42"/>
      <c r="DP856" s="42"/>
      <c r="DQ856" s="42"/>
      <c r="DR856" s="42"/>
      <c r="DS856" s="42"/>
      <c r="DT856" s="42"/>
      <c r="DU856" s="42"/>
      <c r="DV856" s="42"/>
      <c r="DW856" s="42"/>
      <c r="DX856" s="42"/>
      <c r="DY856" s="42"/>
      <c r="DZ856" s="42"/>
      <c r="EA856" s="42"/>
      <c r="EB856" s="42"/>
      <c r="EC856" s="42"/>
      <c r="ED856" s="42"/>
      <c r="EE856" s="42"/>
      <c r="EF856" s="42"/>
      <c r="EG856" s="42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/>
      <c r="CI857" s="42"/>
      <c r="CJ857" s="42"/>
      <c r="CK857" s="42"/>
      <c r="CL857" s="42"/>
      <c r="CM857" s="42"/>
      <c r="CN857" s="42"/>
      <c r="CO857" s="42"/>
      <c r="CP857" s="42"/>
      <c r="CQ857" s="42"/>
      <c r="CR857" s="42"/>
      <c r="CS857" s="42"/>
      <c r="CT857" s="42"/>
      <c r="CU857" s="42"/>
      <c r="CV857" s="42"/>
      <c r="CW857" s="42"/>
      <c r="CX857" s="42"/>
      <c r="CY857" s="42"/>
      <c r="CZ857" s="42"/>
      <c r="DA857" s="42"/>
      <c r="DB857" s="42"/>
      <c r="DC857" s="42"/>
      <c r="DD857" s="42"/>
      <c r="DE857" s="42"/>
      <c r="DF857" s="42"/>
      <c r="DG857" s="42"/>
      <c r="DH857" s="42"/>
      <c r="DI857" s="42"/>
      <c r="DJ857" s="42"/>
      <c r="DK857" s="42"/>
      <c r="DL857" s="42"/>
      <c r="DM857" s="42"/>
      <c r="DN857" s="42"/>
      <c r="DO857" s="42"/>
      <c r="DP857" s="42"/>
      <c r="DQ857" s="42"/>
      <c r="DR857" s="42"/>
      <c r="DS857" s="42"/>
      <c r="DT857" s="42"/>
      <c r="DU857" s="42"/>
      <c r="DV857" s="42"/>
      <c r="DW857" s="42"/>
      <c r="DX857" s="42"/>
      <c r="DY857" s="42"/>
      <c r="DZ857" s="42"/>
      <c r="EA857" s="42"/>
      <c r="EB857" s="42"/>
      <c r="EC857" s="42"/>
      <c r="ED857" s="42"/>
      <c r="EE857" s="42"/>
      <c r="EF857" s="42"/>
      <c r="EG857" s="42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/>
      <c r="CI858" s="42"/>
      <c r="CJ858" s="42"/>
      <c r="CK858" s="42"/>
      <c r="CL858" s="42"/>
      <c r="CM858" s="42"/>
      <c r="CN858" s="42"/>
      <c r="CO858" s="42"/>
      <c r="CP858" s="42"/>
      <c r="CQ858" s="42"/>
      <c r="CR858" s="42"/>
      <c r="CS858" s="42"/>
      <c r="CT858" s="42"/>
      <c r="CU858" s="42"/>
      <c r="CV858" s="42"/>
      <c r="CW858" s="42"/>
      <c r="CX858" s="42"/>
      <c r="CY858" s="42"/>
      <c r="CZ858" s="42"/>
      <c r="DA858" s="42"/>
      <c r="DB858" s="42"/>
      <c r="DC858" s="42"/>
      <c r="DD858" s="42"/>
      <c r="DE858" s="42"/>
      <c r="DF858" s="42"/>
      <c r="DG858" s="42"/>
      <c r="DH858" s="42"/>
      <c r="DI858" s="42"/>
      <c r="DJ858" s="42"/>
      <c r="DK858" s="42"/>
      <c r="DL858" s="42"/>
      <c r="DM858" s="42"/>
      <c r="DN858" s="42"/>
      <c r="DO858" s="42"/>
      <c r="DP858" s="42"/>
      <c r="DQ858" s="42"/>
      <c r="DR858" s="42"/>
      <c r="DS858" s="42"/>
      <c r="DT858" s="42"/>
      <c r="DU858" s="42"/>
      <c r="DV858" s="42"/>
      <c r="DW858" s="42"/>
      <c r="DX858" s="42"/>
      <c r="DY858" s="42"/>
      <c r="DZ858" s="42"/>
      <c r="EA858" s="42"/>
      <c r="EB858" s="42"/>
      <c r="EC858" s="42"/>
      <c r="ED858" s="42"/>
      <c r="EE858" s="42"/>
      <c r="EF858" s="42"/>
      <c r="EG858" s="42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/>
      <c r="CI859" s="42"/>
      <c r="CJ859" s="42"/>
      <c r="CK859" s="42"/>
      <c r="CL859" s="42"/>
      <c r="CM859" s="42"/>
      <c r="CN859" s="42"/>
      <c r="CO859" s="42"/>
      <c r="CP859" s="42"/>
      <c r="CQ859" s="42"/>
      <c r="CR859" s="42"/>
      <c r="CS859" s="42"/>
      <c r="CT859" s="42"/>
      <c r="CU859" s="42"/>
      <c r="CV859" s="42"/>
      <c r="CW859" s="42"/>
      <c r="CX859" s="42"/>
      <c r="CY859" s="42"/>
      <c r="CZ859" s="42"/>
      <c r="DA859" s="42"/>
      <c r="DB859" s="42"/>
      <c r="DC859" s="42"/>
      <c r="DD859" s="42"/>
      <c r="DE859" s="42"/>
      <c r="DF859" s="42"/>
      <c r="DG859" s="42"/>
      <c r="DH859" s="42"/>
      <c r="DI859" s="42"/>
      <c r="DJ859" s="42"/>
      <c r="DK859" s="42"/>
      <c r="DL859" s="42"/>
      <c r="DM859" s="42"/>
      <c r="DN859" s="42"/>
      <c r="DO859" s="42"/>
      <c r="DP859" s="42"/>
      <c r="DQ859" s="42"/>
      <c r="DR859" s="42"/>
      <c r="DS859" s="42"/>
      <c r="DT859" s="42"/>
      <c r="DU859" s="42"/>
      <c r="DV859" s="42"/>
      <c r="DW859" s="42"/>
      <c r="DX859" s="42"/>
      <c r="DY859" s="42"/>
      <c r="DZ859" s="42"/>
      <c r="EA859" s="42"/>
      <c r="EB859" s="42"/>
      <c r="EC859" s="42"/>
      <c r="ED859" s="42"/>
      <c r="EE859" s="42"/>
      <c r="EF859" s="42"/>
      <c r="EG859" s="42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/>
      <c r="CI860" s="42"/>
      <c r="CJ860" s="42"/>
      <c r="CK860" s="42"/>
      <c r="CL860" s="42"/>
      <c r="CM860" s="42"/>
      <c r="CN860" s="42"/>
      <c r="CO860" s="42"/>
      <c r="CP860" s="42"/>
      <c r="CQ860" s="42"/>
      <c r="CR860" s="42"/>
      <c r="CS860" s="42"/>
      <c r="CT860" s="42"/>
      <c r="CU860" s="42"/>
      <c r="CV860" s="42"/>
      <c r="CW860" s="42"/>
      <c r="CX860" s="42"/>
      <c r="CY860" s="42"/>
      <c r="CZ860" s="42"/>
      <c r="DA860" s="42"/>
      <c r="DB860" s="42"/>
      <c r="DC860" s="42"/>
      <c r="DD860" s="42"/>
      <c r="DE860" s="42"/>
      <c r="DF860" s="42"/>
      <c r="DG860" s="42"/>
      <c r="DH860" s="42"/>
      <c r="DI860" s="42"/>
      <c r="DJ860" s="42"/>
      <c r="DK860" s="42"/>
      <c r="DL860" s="42"/>
      <c r="DM860" s="42"/>
      <c r="DN860" s="42"/>
      <c r="DO860" s="42"/>
      <c r="DP860" s="42"/>
      <c r="DQ860" s="42"/>
      <c r="DR860" s="42"/>
      <c r="DS860" s="42"/>
      <c r="DT860" s="42"/>
      <c r="DU860" s="42"/>
      <c r="DV860" s="42"/>
      <c r="DW860" s="42"/>
      <c r="DX860" s="42"/>
      <c r="DY860" s="42"/>
      <c r="DZ860" s="42"/>
      <c r="EA860" s="42"/>
      <c r="EB860" s="42"/>
      <c r="EC860" s="42"/>
      <c r="ED860" s="42"/>
      <c r="EE860" s="42"/>
      <c r="EF860" s="42"/>
      <c r="EG860" s="42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/>
      <c r="CI861" s="42"/>
      <c r="CJ861" s="42"/>
      <c r="CK861" s="42"/>
      <c r="CL861" s="42"/>
      <c r="CM861" s="42"/>
      <c r="CN861" s="42"/>
      <c r="CO861" s="42"/>
      <c r="CP861" s="42"/>
      <c r="CQ861" s="42"/>
      <c r="CR861" s="42"/>
      <c r="CS861" s="42"/>
      <c r="CT861" s="42"/>
      <c r="CU861" s="42"/>
      <c r="CV861" s="42"/>
      <c r="CW861" s="42"/>
      <c r="CX861" s="42"/>
      <c r="CY861" s="42"/>
      <c r="CZ861" s="42"/>
      <c r="DA861" s="42"/>
      <c r="DB861" s="42"/>
      <c r="DC861" s="42"/>
      <c r="DD861" s="42"/>
      <c r="DE861" s="42"/>
      <c r="DF861" s="42"/>
      <c r="DG861" s="42"/>
      <c r="DH861" s="42"/>
      <c r="DI861" s="42"/>
      <c r="DJ861" s="42"/>
      <c r="DK861" s="42"/>
      <c r="DL861" s="42"/>
      <c r="DM861" s="42"/>
      <c r="DN861" s="42"/>
      <c r="DO861" s="42"/>
      <c r="DP861" s="42"/>
      <c r="DQ861" s="42"/>
      <c r="DR861" s="42"/>
      <c r="DS861" s="42"/>
      <c r="DT861" s="42"/>
      <c r="DU861" s="42"/>
      <c r="DV861" s="42"/>
      <c r="DW861" s="42"/>
      <c r="DX861" s="42"/>
      <c r="DY861" s="42"/>
      <c r="DZ861" s="42"/>
      <c r="EA861" s="42"/>
      <c r="EB861" s="42"/>
      <c r="EC861" s="42"/>
      <c r="ED861" s="42"/>
      <c r="EE861" s="42"/>
      <c r="EF861" s="42"/>
      <c r="EG861" s="42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/>
      <c r="CI862" s="42"/>
      <c r="CJ862" s="42"/>
      <c r="CK862" s="42"/>
      <c r="CL862" s="42"/>
      <c r="CM862" s="42"/>
      <c r="CN862" s="42"/>
      <c r="CO862" s="42"/>
      <c r="CP862" s="42"/>
      <c r="CQ862" s="42"/>
      <c r="CR862" s="42"/>
      <c r="CS862" s="42"/>
      <c r="CT862" s="42"/>
      <c r="CU862" s="42"/>
      <c r="CV862" s="42"/>
      <c r="CW862" s="42"/>
      <c r="CX862" s="42"/>
      <c r="CY862" s="42"/>
      <c r="CZ862" s="42"/>
      <c r="DA862" s="42"/>
      <c r="DB862" s="42"/>
      <c r="DC862" s="42"/>
      <c r="DD862" s="42"/>
      <c r="DE862" s="42"/>
      <c r="DF862" s="42"/>
      <c r="DG862" s="42"/>
      <c r="DH862" s="42"/>
      <c r="DI862" s="42"/>
      <c r="DJ862" s="42"/>
      <c r="DK862" s="42"/>
      <c r="DL862" s="42"/>
      <c r="DM862" s="42"/>
      <c r="DN862" s="42"/>
      <c r="DO862" s="42"/>
      <c r="DP862" s="42"/>
      <c r="DQ862" s="42"/>
      <c r="DR862" s="42"/>
      <c r="DS862" s="42"/>
      <c r="DT862" s="42"/>
      <c r="DU862" s="42"/>
      <c r="DV862" s="42"/>
      <c r="DW862" s="42"/>
      <c r="DX862" s="42"/>
      <c r="DY862" s="42"/>
      <c r="DZ862" s="42"/>
      <c r="EA862" s="42"/>
      <c r="EB862" s="42"/>
      <c r="EC862" s="42"/>
      <c r="ED862" s="42"/>
      <c r="EE862" s="42"/>
      <c r="EF862" s="42"/>
      <c r="EG862" s="42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/>
      <c r="CI863" s="42"/>
      <c r="CJ863" s="42"/>
      <c r="CK863" s="42"/>
      <c r="CL863" s="42"/>
      <c r="CM863" s="42"/>
      <c r="CN863" s="42"/>
      <c r="CO863" s="42"/>
      <c r="CP863" s="42"/>
      <c r="CQ863" s="42"/>
      <c r="CR863" s="42"/>
      <c r="CS863" s="42"/>
      <c r="CT863" s="42"/>
      <c r="CU863" s="42"/>
      <c r="CV863" s="42"/>
      <c r="CW863" s="42"/>
      <c r="CX863" s="42"/>
      <c r="CY863" s="42"/>
      <c r="CZ863" s="42"/>
      <c r="DA863" s="42"/>
      <c r="DB863" s="42"/>
      <c r="DC863" s="42"/>
      <c r="DD863" s="42"/>
      <c r="DE863" s="42"/>
      <c r="DF863" s="42"/>
      <c r="DG863" s="42"/>
      <c r="DH863" s="42"/>
      <c r="DI863" s="42"/>
      <c r="DJ863" s="42"/>
      <c r="DK863" s="42"/>
      <c r="DL863" s="42"/>
      <c r="DM863" s="42"/>
      <c r="DN863" s="42"/>
      <c r="DO863" s="42"/>
      <c r="DP863" s="42"/>
      <c r="DQ863" s="42"/>
      <c r="DR863" s="42"/>
      <c r="DS863" s="42"/>
      <c r="DT863" s="42"/>
      <c r="DU863" s="42"/>
      <c r="DV863" s="42"/>
      <c r="DW863" s="42"/>
      <c r="DX863" s="42"/>
      <c r="DY863" s="42"/>
      <c r="DZ863" s="42"/>
      <c r="EA863" s="42"/>
      <c r="EB863" s="42"/>
      <c r="EC863" s="42"/>
      <c r="ED863" s="42"/>
      <c r="EE863" s="42"/>
      <c r="EF863" s="42"/>
      <c r="EG863" s="42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/>
      <c r="CI864" s="42"/>
      <c r="CJ864" s="42"/>
      <c r="CK864" s="42"/>
      <c r="CL864" s="42"/>
      <c r="CM864" s="42"/>
      <c r="CN864" s="42"/>
      <c r="CO864" s="42"/>
      <c r="CP864" s="42"/>
      <c r="CQ864" s="42"/>
      <c r="CR864" s="42"/>
      <c r="CS864" s="42"/>
      <c r="CT864" s="42"/>
      <c r="CU864" s="42"/>
      <c r="CV864" s="42"/>
      <c r="CW864" s="42"/>
      <c r="CX864" s="42"/>
      <c r="CY864" s="42"/>
      <c r="CZ864" s="42"/>
      <c r="DA864" s="42"/>
      <c r="DB864" s="42"/>
      <c r="DC864" s="42"/>
      <c r="DD864" s="42"/>
      <c r="DE864" s="42"/>
      <c r="DF864" s="42"/>
      <c r="DG864" s="42"/>
      <c r="DH864" s="42"/>
      <c r="DI864" s="42"/>
      <c r="DJ864" s="42"/>
      <c r="DK864" s="42"/>
      <c r="DL864" s="42"/>
      <c r="DM864" s="42"/>
      <c r="DN864" s="42"/>
      <c r="DO864" s="42"/>
      <c r="DP864" s="42"/>
      <c r="DQ864" s="42"/>
      <c r="DR864" s="42"/>
      <c r="DS864" s="42"/>
      <c r="DT864" s="42"/>
      <c r="DU864" s="42"/>
      <c r="DV864" s="42"/>
      <c r="DW864" s="42"/>
      <c r="DX864" s="42"/>
      <c r="DY864" s="42"/>
      <c r="DZ864" s="42"/>
      <c r="EA864" s="42"/>
      <c r="EB864" s="42"/>
      <c r="EC864" s="42"/>
      <c r="ED864" s="42"/>
      <c r="EE864" s="42"/>
      <c r="EF864" s="42"/>
      <c r="EG864" s="42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/>
      <c r="CI865" s="42"/>
      <c r="CJ865" s="42"/>
      <c r="CK865" s="42"/>
      <c r="CL865" s="42"/>
      <c r="CM865" s="42"/>
      <c r="CN865" s="42"/>
      <c r="CO865" s="42"/>
      <c r="CP865" s="42"/>
      <c r="CQ865" s="42"/>
      <c r="CR865" s="42"/>
      <c r="CS865" s="42"/>
      <c r="CT865" s="42"/>
      <c r="CU865" s="42"/>
      <c r="CV865" s="42"/>
      <c r="CW865" s="42"/>
      <c r="CX865" s="42"/>
      <c r="CY865" s="42"/>
      <c r="CZ865" s="42"/>
      <c r="DA865" s="42"/>
      <c r="DB865" s="42"/>
      <c r="DC865" s="42"/>
      <c r="DD865" s="42"/>
      <c r="DE865" s="42"/>
      <c r="DF865" s="42"/>
      <c r="DG865" s="42"/>
      <c r="DH865" s="42"/>
      <c r="DI865" s="42"/>
      <c r="DJ865" s="42"/>
      <c r="DK865" s="42"/>
      <c r="DL865" s="42"/>
      <c r="DM865" s="42"/>
      <c r="DN865" s="42"/>
      <c r="DO865" s="42"/>
      <c r="DP865" s="42"/>
      <c r="DQ865" s="42"/>
      <c r="DR865" s="42"/>
      <c r="DS865" s="42"/>
      <c r="DT865" s="42"/>
      <c r="DU865" s="42"/>
      <c r="DV865" s="42"/>
      <c r="DW865" s="42"/>
      <c r="DX865" s="42"/>
      <c r="DY865" s="42"/>
      <c r="DZ865" s="42"/>
      <c r="EA865" s="42"/>
      <c r="EB865" s="42"/>
      <c r="EC865" s="42"/>
      <c r="ED865" s="42"/>
      <c r="EE865" s="42"/>
      <c r="EF865" s="42"/>
      <c r="EG865" s="42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/>
      <c r="CI866" s="42"/>
      <c r="CJ866" s="42"/>
      <c r="CK866" s="42"/>
      <c r="CL866" s="42"/>
      <c r="CM866" s="42"/>
      <c r="CN866" s="42"/>
      <c r="CO866" s="42"/>
      <c r="CP866" s="42"/>
      <c r="CQ866" s="42"/>
      <c r="CR866" s="42"/>
      <c r="CS866" s="42"/>
      <c r="CT866" s="42"/>
      <c r="CU866" s="42"/>
      <c r="CV866" s="42"/>
      <c r="CW866" s="42"/>
      <c r="CX866" s="42"/>
      <c r="CY866" s="42"/>
      <c r="CZ866" s="42"/>
      <c r="DA866" s="42"/>
      <c r="DB866" s="42"/>
      <c r="DC866" s="42"/>
      <c r="DD866" s="42"/>
      <c r="DE866" s="42"/>
      <c r="DF866" s="42"/>
      <c r="DG866" s="42"/>
      <c r="DH866" s="42"/>
      <c r="DI866" s="42"/>
      <c r="DJ866" s="42"/>
      <c r="DK866" s="42"/>
      <c r="DL866" s="42"/>
      <c r="DM866" s="42"/>
      <c r="DN866" s="42"/>
      <c r="DO866" s="42"/>
      <c r="DP866" s="42"/>
      <c r="DQ866" s="42"/>
      <c r="DR866" s="42"/>
      <c r="DS866" s="42"/>
      <c r="DT866" s="42"/>
      <c r="DU866" s="42"/>
      <c r="DV866" s="42"/>
      <c r="DW866" s="42"/>
      <c r="DX866" s="42"/>
      <c r="DY866" s="42"/>
      <c r="DZ866" s="42"/>
      <c r="EA866" s="42"/>
      <c r="EB866" s="42"/>
      <c r="EC866" s="42"/>
      <c r="ED866" s="42"/>
      <c r="EE866" s="42"/>
      <c r="EF866" s="42"/>
      <c r="EG866" s="42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/>
      <c r="CI867" s="42"/>
      <c r="CJ867" s="42"/>
      <c r="CK867" s="42"/>
      <c r="CL867" s="42"/>
      <c r="CM867" s="42"/>
      <c r="CN867" s="42"/>
      <c r="CO867" s="42"/>
      <c r="CP867" s="42"/>
      <c r="CQ867" s="42"/>
      <c r="CR867" s="42"/>
      <c r="CS867" s="42"/>
      <c r="CT867" s="42"/>
      <c r="CU867" s="42"/>
      <c r="CV867" s="42"/>
      <c r="CW867" s="42"/>
      <c r="CX867" s="42"/>
      <c r="CY867" s="42"/>
      <c r="CZ867" s="42"/>
      <c r="DA867" s="42"/>
      <c r="DB867" s="42"/>
      <c r="DC867" s="42"/>
      <c r="DD867" s="42"/>
      <c r="DE867" s="42"/>
      <c r="DF867" s="42"/>
      <c r="DG867" s="42"/>
      <c r="DH867" s="42"/>
      <c r="DI867" s="42"/>
      <c r="DJ867" s="42"/>
      <c r="DK867" s="42"/>
      <c r="DL867" s="42"/>
      <c r="DM867" s="42"/>
      <c r="DN867" s="42"/>
      <c r="DO867" s="42"/>
      <c r="DP867" s="42"/>
      <c r="DQ867" s="42"/>
      <c r="DR867" s="42"/>
      <c r="DS867" s="42"/>
      <c r="DT867" s="42"/>
      <c r="DU867" s="42"/>
      <c r="DV867" s="42"/>
      <c r="DW867" s="42"/>
      <c r="DX867" s="42"/>
      <c r="DY867" s="42"/>
      <c r="DZ867" s="42"/>
      <c r="EA867" s="42"/>
      <c r="EB867" s="42"/>
      <c r="EC867" s="42"/>
      <c r="ED867" s="42"/>
      <c r="EE867" s="42"/>
      <c r="EF867" s="42"/>
      <c r="EG867" s="42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/>
      <c r="CI868" s="42"/>
      <c r="CJ868" s="42"/>
      <c r="CK868" s="42"/>
      <c r="CL868" s="42"/>
      <c r="CM868" s="42"/>
      <c r="CN868" s="42"/>
      <c r="CO868" s="42"/>
      <c r="CP868" s="42"/>
      <c r="CQ868" s="42"/>
      <c r="CR868" s="42"/>
      <c r="CS868" s="42"/>
      <c r="CT868" s="42"/>
      <c r="CU868" s="42"/>
      <c r="CV868" s="42"/>
      <c r="CW868" s="42"/>
      <c r="CX868" s="42"/>
      <c r="CY868" s="42"/>
      <c r="CZ868" s="42"/>
      <c r="DA868" s="42"/>
      <c r="DB868" s="42"/>
      <c r="DC868" s="42"/>
      <c r="DD868" s="42"/>
      <c r="DE868" s="42"/>
      <c r="DF868" s="42"/>
      <c r="DG868" s="42"/>
      <c r="DH868" s="42"/>
      <c r="DI868" s="42"/>
      <c r="DJ868" s="42"/>
      <c r="DK868" s="42"/>
      <c r="DL868" s="42"/>
      <c r="DM868" s="42"/>
      <c r="DN868" s="42"/>
      <c r="DO868" s="42"/>
      <c r="DP868" s="42"/>
      <c r="DQ868" s="42"/>
      <c r="DR868" s="42"/>
      <c r="DS868" s="42"/>
      <c r="DT868" s="42"/>
      <c r="DU868" s="42"/>
      <c r="DV868" s="42"/>
      <c r="DW868" s="42"/>
      <c r="DX868" s="42"/>
      <c r="DY868" s="42"/>
      <c r="DZ868" s="42"/>
      <c r="EA868" s="42"/>
      <c r="EB868" s="42"/>
      <c r="EC868" s="42"/>
      <c r="ED868" s="42"/>
      <c r="EE868" s="42"/>
      <c r="EF868" s="42"/>
      <c r="EG868" s="42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/>
      <c r="CI869" s="42"/>
      <c r="CJ869" s="42"/>
      <c r="CK869" s="42"/>
      <c r="CL869" s="42"/>
      <c r="CM869" s="42"/>
      <c r="CN869" s="42"/>
      <c r="CO869" s="42"/>
      <c r="CP869" s="42"/>
      <c r="CQ869" s="42"/>
      <c r="CR869" s="42"/>
      <c r="CS869" s="42"/>
      <c r="CT869" s="42"/>
      <c r="CU869" s="42"/>
      <c r="CV869" s="42"/>
      <c r="CW869" s="42"/>
      <c r="CX869" s="42"/>
      <c r="CY869" s="42"/>
      <c r="CZ869" s="42"/>
      <c r="DA869" s="42"/>
      <c r="DB869" s="42"/>
      <c r="DC869" s="42"/>
      <c r="DD869" s="42"/>
      <c r="DE869" s="42"/>
      <c r="DF869" s="42"/>
      <c r="DG869" s="42"/>
      <c r="DH869" s="42"/>
      <c r="DI869" s="42"/>
      <c r="DJ869" s="42"/>
      <c r="DK869" s="42"/>
      <c r="DL869" s="42"/>
      <c r="DM869" s="42"/>
      <c r="DN869" s="42"/>
      <c r="DO869" s="42"/>
      <c r="DP869" s="42"/>
      <c r="DQ869" s="42"/>
      <c r="DR869" s="42"/>
      <c r="DS869" s="42"/>
      <c r="DT869" s="42"/>
      <c r="DU869" s="42"/>
      <c r="DV869" s="42"/>
      <c r="DW869" s="42"/>
      <c r="DX869" s="42"/>
      <c r="DY869" s="42"/>
      <c r="DZ869" s="42"/>
      <c r="EA869" s="42"/>
      <c r="EB869" s="42"/>
      <c r="EC869" s="42"/>
      <c r="ED869" s="42"/>
      <c r="EE869" s="42"/>
      <c r="EF869" s="42"/>
      <c r="EG869" s="42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/>
      <c r="CI870" s="42"/>
      <c r="CJ870" s="42"/>
      <c r="CK870" s="42"/>
      <c r="CL870" s="42"/>
      <c r="CM870" s="42"/>
      <c r="CN870" s="42"/>
      <c r="CO870" s="42"/>
      <c r="CP870" s="42"/>
      <c r="CQ870" s="42"/>
      <c r="CR870" s="42"/>
      <c r="CS870" s="42"/>
      <c r="CT870" s="42"/>
      <c r="CU870" s="42"/>
      <c r="CV870" s="42"/>
      <c r="CW870" s="42"/>
      <c r="CX870" s="42"/>
      <c r="CY870" s="42"/>
      <c r="CZ870" s="42"/>
      <c r="DA870" s="42"/>
      <c r="DB870" s="42"/>
      <c r="DC870" s="42"/>
      <c r="DD870" s="42"/>
      <c r="DE870" s="42"/>
      <c r="DF870" s="42"/>
      <c r="DG870" s="42"/>
      <c r="DH870" s="42"/>
      <c r="DI870" s="42"/>
      <c r="DJ870" s="42"/>
      <c r="DK870" s="42"/>
      <c r="DL870" s="42"/>
      <c r="DM870" s="42"/>
      <c r="DN870" s="42"/>
      <c r="DO870" s="42"/>
      <c r="DP870" s="42"/>
      <c r="DQ870" s="42"/>
      <c r="DR870" s="42"/>
      <c r="DS870" s="42"/>
      <c r="DT870" s="42"/>
      <c r="DU870" s="42"/>
      <c r="DV870" s="42"/>
      <c r="DW870" s="42"/>
      <c r="DX870" s="42"/>
      <c r="DY870" s="42"/>
      <c r="DZ870" s="42"/>
      <c r="EA870" s="42"/>
      <c r="EB870" s="42"/>
      <c r="EC870" s="42"/>
      <c r="ED870" s="42"/>
      <c r="EE870" s="42"/>
      <c r="EF870" s="42"/>
      <c r="EG870" s="42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/>
      <c r="CI871" s="42"/>
      <c r="CJ871" s="42"/>
      <c r="CK871" s="42"/>
      <c r="CL871" s="42"/>
      <c r="CM871" s="42"/>
      <c r="CN871" s="42"/>
      <c r="CO871" s="42"/>
      <c r="CP871" s="42"/>
      <c r="CQ871" s="42"/>
      <c r="CR871" s="42"/>
      <c r="CS871" s="42"/>
      <c r="CT871" s="42"/>
      <c r="CU871" s="42"/>
      <c r="CV871" s="42"/>
      <c r="CW871" s="42"/>
      <c r="CX871" s="42"/>
      <c r="CY871" s="42"/>
      <c r="CZ871" s="42"/>
      <c r="DA871" s="42"/>
      <c r="DB871" s="42"/>
      <c r="DC871" s="42"/>
      <c r="DD871" s="42"/>
      <c r="DE871" s="42"/>
      <c r="DF871" s="42"/>
      <c r="DG871" s="42"/>
      <c r="DH871" s="42"/>
      <c r="DI871" s="42"/>
      <c r="DJ871" s="42"/>
      <c r="DK871" s="42"/>
      <c r="DL871" s="42"/>
      <c r="DM871" s="42"/>
      <c r="DN871" s="42"/>
      <c r="DO871" s="42"/>
      <c r="DP871" s="42"/>
      <c r="DQ871" s="42"/>
      <c r="DR871" s="42"/>
      <c r="DS871" s="42"/>
      <c r="DT871" s="42"/>
      <c r="DU871" s="42"/>
      <c r="DV871" s="42"/>
      <c r="DW871" s="42"/>
      <c r="DX871" s="42"/>
      <c r="DY871" s="42"/>
      <c r="DZ871" s="42"/>
      <c r="EA871" s="42"/>
      <c r="EB871" s="42"/>
      <c r="EC871" s="42"/>
      <c r="ED871" s="42"/>
      <c r="EE871" s="42"/>
      <c r="EF871" s="42"/>
      <c r="EG871" s="42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/>
      <c r="CI872" s="42"/>
      <c r="CJ872" s="42"/>
      <c r="CK872" s="42"/>
      <c r="CL872" s="42"/>
      <c r="CM872" s="42"/>
      <c r="CN872" s="42"/>
      <c r="CO872" s="42"/>
      <c r="CP872" s="42"/>
      <c r="CQ872" s="42"/>
      <c r="CR872" s="42"/>
      <c r="CS872" s="42"/>
      <c r="CT872" s="42"/>
      <c r="CU872" s="42"/>
      <c r="CV872" s="42"/>
      <c r="CW872" s="42"/>
      <c r="CX872" s="42"/>
      <c r="CY872" s="42"/>
      <c r="CZ872" s="42"/>
      <c r="DA872" s="42"/>
      <c r="DB872" s="42"/>
      <c r="DC872" s="42"/>
      <c r="DD872" s="42"/>
      <c r="DE872" s="42"/>
      <c r="DF872" s="42"/>
      <c r="DG872" s="42"/>
      <c r="DH872" s="42"/>
      <c r="DI872" s="42"/>
      <c r="DJ872" s="42"/>
      <c r="DK872" s="42"/>
      <c r="DL872" s="42"/>
      <c r="DM872" s="42"/>
      <c r="DN872" s="42"/>
      <c r="DO872" s="42"/>
      <c r="DP872" s="42"/>
      <c r="DQ872" s="42"/>
      <c r="DR872" s="42"/>
      <c r="DS872" s="42"/>
      <c r="DT872" s="42"/>
      <c r="DU872" s="42"/>
      <c r="DV872" s="42"/>
      <c r="DW872" s="42"/>
      <c r="DX872" s="42"/>
      <c r="DY872" s="42"/>
      <c r="DZ872" s="42"/>
      <c r="EA872" s="42"/>
      <c r="EB872" s="42"/>
      <c r="EC872" s="42"/>
      <c r="ED872" s="42"/>
      <c r="EE872" s="42"/>
      <c r="EF872" s="42"/>
      <c r="EG872" s="42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/>
      <c r="CI873" s="42"/>
      <c r="CJ873" s="42"/>
      <c r="CK873" s="42"/>
      <c r="CL873" s="42"/>
      <c r="CM873" s="42"/>
      <c r="CN873" s="42"/>
      <c r="CO873" s="42"/>
      <c r="CP873" s="42"/>
      <c r="CQ873" s="42"/>
      <c r="CR873" s="42"/>
      <c r="CS873" s="42"/>
      <c r="CT873" s="42"/>
      <c r="CU873" s="42"/>
      <c r="CV873" s="42"/>
      <c r="CW873" s="42"/>
      <c r="CX873" s="42"/>
      <c r="CY873" s="42"/>
      <c r="CZ873" s="42"/>
      <c r="DA873" s="42"/>
      <c r="DB873" s="42"/>
      <c r="DC873" s="42"/>
      <c r="DD873" s="42"/>
      <c r="DE873" s="42"/>
      <c r="DF873" s="42"/>
      <c r="DG873" s="42"/>
      <c r="DH873" s="42"/>
      <c r="DI873" s="42"/>
      <c r="DJ873" s="42"/>
      <c r="DK873" s="42"/>
      <c r="DL873" s="42"/>
      <c r="DM873" s="42"/>
      <c r="DN873" s="42"/>
      <c r="DO873" s="42"/>
      <c r="DP873" s="42"/>
      <c r="DQ873" s="42"/>
      <c r="DR873" s="42"/>
      <c r="DS873" s="42"/>
      <c r="DT873" s="42"/>
      <c r="DU873" s="42"/>
      <c r="DV873" s="42"/>
      <c r="DW873" s="42"/>
      <c r="DX873" s="42"/>
      <c r="DY873" s="42"/>
      <c r="DZ873" s="42"/>
      <c r="EA873" s="42"/>
      <c r="EB873" s="42"/>
      <c r="EC873" s="42"/>
      <c r="ED873" s="42"/>
      <c r="EE873" s="42"/>
      <c r="EF873" s="42"/>
      <c r="EG873" s="42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/>
      <c r="CI874" s="42"/>
      <c r="CJ874" s="42"/>
      <c r="CK874" s="42"/>
      <c r="CL874" s="42"/>
      <c r="CM874" s="42"/>
      <c r="CN874" s="42"/>
      <c r="CO874" s="42"/>
      <c r="CP874" s="42"/>
      <c r="CQ874" s="42"/>
      <c r="CR874" s="42"/>
      <c r="CS874" s="42"/>
      <c r="CT874" s="42"/>
      <c r="CU874" s="42"/>
      <c r="CV874" s="42"/>
      <c r="CW874" s="42"/>
      <c r="CX874" s="42"/>
      <c r="CY874" s="42"/>
      <c r="CZ874" s="42"/>
      <c r="DA874" s="42"/>
      <c r="DB874" s="42"/>
      <c r="DC874" s="42"/>
      <c r="DD874" s="42"/>
      <c r="DE874" s="42"/>
      <c r="DF874" s="42"/>
      <c r="DG874" s="42"/>
      <c r="DH874" s="42"/>
      <c r="DI874" s="42"/>
      <c r="DJ874" s="42"/>
      <c r="DK874" s="42"/>
      <c r="DL874" s="42"/>
      <c r="DM874" s="42"/>
      <c r="DN874" s="42"/>
      <c r="DO874" s="42"/>
      <c r="DP874" s="42"/>
      <c r="DQ874" s="42"/>
      <c r="DR874" s="42"/>
      <c r="DS874" s="42"/>
      <c r="DT874" s="42"/>
      <c r="DU874" s="42"/>
      <c r="DV874" s="42"/>
      <c r="DW874" s="42"/>
      <c r="DX874" s="42"/>
      <c r="DY874" s="42"/>
      <c r="DZ874" s="42"/>
      <c r="EA874" s="42"/>
      <c r="EB874" s="42"/>
      <c r="EC874" s="42"/>
      <c r="ED874" s="42"/>
      <c r="EE874" s="42"/>
      <c r="EF874" s="42"/>
      <c r="EG874" s="42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/>
      <c r="CI875" s="42"/>
      <c r="CJ875" s="42"/>
      <c r="CK875" s="42"/>
      <c r="CL875" s="42"/>
      <c r="CM875" s="42"/>
      <c r="CN875" s="42"/>
      <c r="CO875" s="42"/>
      <c r="CP875" s="42"/>
      <c r="CQ875" s="42"/>
      <c r="CR875" s="42"/>
      <c r="CS875" s="42"/>
      <c r="CT875" s="42"/>
      <c r="CU875" s="42"/>
      <c r="CV875" s="42"/>
      <c r="CW875" s="42"/>
      <c r="CX875" s="42"/>
      <c r="CY875" s="42"/>
      <c r="CZ875" s="42"/>
      <c r="DA875" s="42"/>
      <c r="DB875" s="42"/>
      <c r="DC875" s="42"/>
      <c r="DD875" s="42"/>
      <c r="DE875" s="42"/>
      <c r="DF875" s="42"/>
      <c r="DG875" s="42"/>
      <c r="DH875" s="42"/>
      <c r="DI875" s="42"/>
      <c r="DJ875" s="42"/>
      <c r="DK875" s="42"/>
      <c r="DL875" s="42"/>
      <c r="DM875" s="42"/>
      <c r="DN875" s="42"/>
      <c r="DO875" s="42"/>
      <c r="DP875" s="42"/>
      <c r="DQ875" s="42"/>
      <c r="DR875" s="42"/>
      <c r="DS875" s="42"/>
      <c r="DT875" s="42"/>
      <c r="DU875" s="42"/>
      <c r="DV875" s="42"/>
      <c r="DW875" s="42"/>
      <c r="DX875" s="42"/>
      <c r="DY875" s="42"/>
      <c r="DZ875" s="42"/>
      <c r="EA875" s="42"/>
      <c r="EB875" s="42"/>
      <c r="EC875" s="42"/>
      <c r="ED875" s="42"/>
      <c r="EE875" s="42"/>
      <c r="EF875" s="42"/>
      <c r="EG875" s="42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/>
      <c r="CI876" s="42"/>
      <c r="CJ876" s="42"/>
      <c r="CK876" s="42"/>
      <c r="CL876" s="42"/>
      <c r="CM876" s="42"/>
      <c r="CN876" s="42"/>
      <c r="CO876" s="42"/>
      <c r="CP876" s="42"/>
      <c r="CQ876" s="42"/>
      <c r="CR876" s="42"/>
      <c r="CS876" s="42"/>
      <c r="CT876" s="42"/>
      <c r="CU876" s="42"/>
      <c r="CV876" s="42"/>
      <c r="CW876" s="42"/>
      <c r="CX876" s="42"/>
      <c r="CY876" s="42"/>
      <c r="CZ876" s="42"/>
      <c r="DA876" s="42"/>
      <c r="DB876" s="42"/>
      <c r="DC876" s="42"/>
      <c r="DD876" s="42"/>
      <c r="DE876" s="42"/>
      <c r="DF876" s="42"/>
      <c r="DG876" s="42"/>
      <c r="DH876" s="42"/>
      <c r="DI876" s="42"/>
      <c r="DJ876" s="42"/>
      <c r="DK876" s="42"/>
      <c r="DL876" s="42"/>
      <c r="DM876" s="42"/>
      <c r="DN876" s="42"/>
      <c r="DO876" s="42"/>
      <c r="DP876" s="42"/>
      <c r="DQ876" s="42"/>
      <c r="DR876" s="42"/>
      <c r="DS876" s="42"/>
      <c r="DT876" s="42"/>
      <c r="DU876" s="42"/>
      <c r="DV876" s="42"/>
      <c r="DW876" s="42"/>
      <c r="DX876" s="42"/>
      <c r="DY876" s="42"/>
      <c r="DZ876" s="42"/>
      <c r="EA876" s="42"/>
      <c r="EB876" s="42"/>
      <c r="EC876" s="42"/>
      <c r="ED876" s="42"/>
      <c r="EE876" s="42"/>
      <c r="EF876" s="42"/>
      <c r="EG876" s="42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/>
      <c r="CI877" s="42"/>
      <c r="CJ877" s="42"/>
      <c r="CK877" s="42"/>
      <c r="CL877" s="42"/>
      <c r="CM877" s="42"/>
      <c r="CN877" s="42"/>
      <c r="CO877" s="42"/>
      <c r="CP877" s="42"/>
      <c r="CQ877" s="42"/>
      <c r="CR877" s="42"/>
      <c r="CS877" s="42"/>
      <c r="CT877" s="42"/>
      <c r="CU877" s="42"/>
      <c r="CV877" s="42"/>
      <c r="CW877" s="42"/>
      <c r="CX877" s="42"/>
      <c r="CY877" s="42"/>
      <c r="CZ877" s="42"/>
      <c r="DA877" s="42"/>
      <c r="DB877" s="42"/>
      <c r="DC877" s="42"/>
      <c r="DD877" s="42"/>
      <c r="DE877" s="42"/>
      <c r="DF877" s="42"/>
      <c r="DG877" s="42"/>
      <c r="DH877" s="42"/>
      <c r="DI877" s="42"/>
      <c r="DJ877" s="42"/>
      <c r="DK877" s="42"/>
      <c r="DL877" s="42"/>
      <c r="DM877" s="42"/>
      <c r="DN877" s="42"/>
      <c r="DO877" s="42"/>
      <c r="DP877" s="42"/>
      <c r="DQ877" s="42"/>
      <c r="DR877" s="42"/>
      <c r="DS877" s="42"/>
      <c r="DT877" s="42"/>
      <c r="DU877" s="42"/>
      <c r="DV877" s="42"/>
      <c r="DW877" s="42"/>
      <c r="DX877" s="42"/>
      <c r="DY877" s="42"/>
      <c r="DZ877" s="42"/>
      <c r="EA877" s="42"/>
      <c r="EB877" s="42"/>
      <c r="EC877" s="42"/>
      <c r="ED877" s="42"/>
      <c r="EE877" s="42"/>
      <c r="EF877" s="42"/>
      <c r="EG877" s="42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/>
      <c r="CI878" s="42"/>
      <c r="CJ878" s="42"/>
      <c r="CK878" s="42"/>
      <c r="CL878" s="42"/>
      <c r="CM878" s="42"/>
      <c r="CN878" s="42"/>
      <c r="CO878" s="42"/>
      <c r="CP878" s="42"/>
      <c r="CQ878" s="42"/>
      <c r="CR878" s="42"/>
      <c r="CS878" s="42"/>
      <c r="CT878" s="42"/>
      <c r="CU878" s="42"/>
      <c r="CV878" s="42"/>
      <c r="CW878" s="42"/>
      <c r="CX878" s="42"/>
      <c r="CY878" s="42"/>
      <c r="CZ878" s="42"/>
      <c r="DA878" s="42"/>
      <c r="DB878" s="42"/>
      <c r="DC878" s="42"/>
      <c r="DD878" s="42"/>
      <c r="DE878" s="42"/>
      <c r="DF878" s="42"/>
      <c r="DG878" s="42"/>
      <c r="DH878" s="42"/>
      <c r="DI878" s="42"/>
      <c r="DJ878" s="42"/>
      <c r="DK878" s="42"/>
      <c r="DL878" s="42"/>
      <c r="DM878" s="42"/>
      <c r="DN878" s="42"/>
      <c r="DO878" s="42"/>
      <c r="DP878" s="42"/>
      <c r="DQ878" s="42"/>
      <c r="DR878" s="42"/>
      <c r="DS878" s="42"/>
      <c r="DT878" s="42"/>
      <c r="DU878" s="42"/>
      <c r="DV878" s="42"/>
      <c r="DW878" s="42"/>
      <c r="DX878" s="42"/>
      <c r="DY878" s="42"/>
      <c r="DZ878" s="42"/>
      <c r="EA878" s="42"/>
      <c r="EB878" s="42"/>
      <c r="EC878" s="42"/>
      <c r="ED878" s="42"/>
      <c r="EE878" s="42"/>
      <c r="EF878" s="42"/>
      <c r="EG878" s="42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/>
      <c r="CI879" s="42"/>
      <c r="CJ879" s="42"/>
      <c r="CK879" s="42"/>
      <c r="CL879" s="42"/>
      <c r="CM879" s="42"/>
      <c r="CN879" s="42"/>
      <c r="CO879" s="42"/>
      <c r="CP879" s="42"/>
      <c r="CQ879" s="42"/>
      <c r="CR879" s="42"/>
      <c r="CS879" s="42"/>
      <c r="CT879" s="42"/>
      <c r="CU879" s="42"/>
      <c r="CV879" s="42"/>
      <c r="CW879" s="42"/>
      <c r="CX879" s="42"/>
      <c r="CY879" s="42"/>
      <c r="CZ879" s="42"/>
      <c r="DA879" s="42"/>
      <c r="DB879" s="42"/>
      <c r="DC879" s="42"/>
      <c r="DD879" s="42"/>
      <c r="DE879" s="42"/>
      <c r="DF879" s="42"/>
      <c r="DG879" s="42"/>
      <c r="DH879" s="42"/>
      <c r="DI879" s="42"/>
      <c r="DJ879" s="42"/>
      <c r="DK879" s="42"/>
      <c r="DL879" s="42"/>
      <c r="DM879" s="42"/>
      <c r="DN879" s="42"/>
      <c r="DO879" s="42"/>
      <c r="DP879" s="42"/>
      <c r="DQ879" s="42"/>
      <c r="DR879" s="42"/>
      <c r="DS879" s="42"/>
      <c r="DT879" s="42"/>
      <c r="DU879" s="42"/>
      <c r="DV879" s="42"/>
      <c r="DW879" s="42"/>
      <c r="DX879" s="42"/>
      <c r="DY879" s="42"/>
      <c r="DZ879" s="42"/>
      <c r="EA879" s="42"/>
      <c r="EB879" s="42"/>
      <c r="EC879" s="42"/>
      <c r="ED879" s="42"/>
      <c r="EE879" s="42"/>
      <c r="EF879" s="42"/>
      <c r="EG879" s="42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/>
      <c r="CI880" s="42"/>
      <c r="CJ880" s="42"/>
      <c r="CK880" s="42"/>
      <c r="CL880" s="42"/>
      <c r="CM880" s="42"/>
      <c r="CN880" s="42"/>
      <c r="CO880" s="42"/>
      <c r="CP880" s="42"/>
      <c r="CQ880" s="42"/>
      <c r="CR880" s="42"/>
      <c r="CS880" s="42"/>
      <c r="CT880" s="42"/>
      <c r="CU880" s="42"/>
      <c r="CV880" s="42"/>
      <c r="CW880" s="42"/>
      <c r="CX880" s="42"/>
      <c r="CY880" s="42"/>
      <c r="CZ880" s="42"/>
      <c r="DA880" s="42"/>
      <c r="DB880" s="42"/>
      <c r="DC880" s="42"/>
      <c r="DD880" s="42"/>
      <c r="DE880" s="42"/>
      <c r="DF880" s="42"/>
      <c r="DG880" s="42"/>
      <c r="DH880" s="42"/>
      <c r="DI880" s="42"/>
      <c r="DJ880" s="42"/>
      <c r="DK880" s="42"/>
      <c r="DL880" s="42"/>
      <c r="DM880" s="42"/>
      <c r="DN880" s="42"/>
      <c r="DO880" s="42"/>
      <c r="DP880" s="42"/>
      <c r="DQ880" s="42"/>
      <c r="DR880" s="42"/>
      <c r="DS880" s="42"/>
      <c r="DT880" s="42"/>
      <c r="DU880" s="42"/>
      <c r="DV880" s="42"/>
      <c r="DW880" s="42"/>
      <c r="DX880" s="42"/>
      <c r="DY880" s="42"/>
      <c r="DZ880" s="42"/>
      <c r="EA880" s="42"/>
      <c r="EB880" s="42"/>
      <c r="EC880" s="42"/>
      <c r="ED880" s="42"/>
      <c r="EE880" s="42"/>
      <c r="EF880" s="42"/>
      <c r="EG880" s="42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/>
      <c r="CI881" s="42"/>
      <c r="CJ881" s="42"/>
      <c r="CK881" s="42"/>
      <c r="CL881" s="42"/>
      <c r="CM881" s="42"/>
      <c r="CN881" s="42"/>
      <c r="CO881" s="42"/>
      <c r="CP881" s="42"/>
      <c r="CQ881" s="42"/>
      <c r="CR881" s="42"/>
      <c r="CS881" s="42"/>
      <c r="CT881" s="42"/>
      <c r="CU881" s="42"/>
      <c r="CV881" s="42"/>
      <c r="CW881" s="42"/>
      <c r="CX881" s="42"/>
      <c r="CY881" s="42"/>
      <c r="CZ881" s="42"/>
      <c r="DA881" s="42"/>
      <c r="DB881" s="42"/>
      <c r="DC881" s="42"/>
      <c r="DD881" s="42"/>
      <c r="DE881" s="42"/>
      <c r="DF881" s="42"/>
      <c r="DG881" s="42"/>
      <c r="DH881" s="42"/>
      <c r="DI881" s="42"/>
      <c r="DJ881" s="42"/>
      <c r="DK881" s="42"/>
      <c r="DL881" s="42"/>
      <c r="DM881" s="42"/>
      <c r="DN881" s="42"/>
      <c r="DO881" s="42"/>
      <c r="DP881" s="42"/>
      <c r="DQ881" s="42"/>
      <c r="DR881" s="42"/>
      <c r="DS881" s="42"/>
      <c r="DT881" s="42"/>
      <c r="DU881" s="42"/>
      <c r="DV881" s="42"/>
      <c r="DW881" s="42"/>
      <c r="DX881" s="42"/>
      <c r="DY881" s="42"/>
      <c r="DZ881" s="42"/>
      <c r="EA881" s="42"/>
      <c r="EB881" s="42"/>
      <c r="EC881" s="42"/>
      <c r="ED881" s="42"/>
      <c r="EE881" s="42"/>
      <c r="EF881" s="42"/>
      <c r="EG881" s="42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/>
      <c r="CI882" s="42"/>
      <c r="CJ882" s="42"/>
      <c r="CK882" s="42"/>
      <c r="CL882" s="42"/>
      <c r="CM882" s="42"/>
      <c r="CN882" s="42"/>
      <c r="CO882" s="42"/>
      <c r="CP882" s="42"/>
      <c r="CQ882" s="42"/>
      <c r="CR882" s="42"/>
      <c r="CS882" s="42"/>
      <c r="CT882" s="42"/>
      <c r="CU882" s="42"/>
      <c r="CV882" s="42"/>
      <c r="CW882" s="42"/>
      <c r="CX882" s="42"/>
      <c r="CY882" s="42"/>
      <c r="CZ882" s="42"/>
      <c r="DA882" s="42"/>
      <c r="DB882" s="42"/>
      <c r="DC882" s="42"/>
      <c r="DD882" s="42"/>
      <c r="DE882" s="42"/>
      <c r="DF882" s="42"/>
      <c r="DG882" s="42"/>
      <c r="DH882" s="42"/>
      <c r="DI882" s="42"/>
      <c r="DJ882" s="42"/>
      <c r="DK882" s="42"/>
      <c r="DL882" s="42"/>
      <c r="DM882" s="42"/>
      <c r="DN882" s="42"/>
      <c r="DO882" s="42"/>
      <c r="DP882" s="42"/>
      <c r="DQ882" s="42"/>
      <c r="DR882" s="42"/>
      <c r="DS882" s="42"/>
      <c r="DT882" s="42"/>
      <c r="DU882" s="42"/>
      <c r="DV882" s="42"/>
      <c r="DW882" s="42"/>
      <c r="DX882" s="42"/>
      <c r="DY882" s="42"/>
      <c r="DZ882" s="42"/>
      <c r="EA882" s="42"/>
      <c r="EB882" s="42"/>
      <c r="EC882" s="42"/>
      <c r="ED882" s="42"/>
      <c r="EE882" s="42"/>
      <c r="EF882" s="42"/>
      <c r="EG882" s="42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/>
      <c r="CI883" s="42"/>
      <c r="CJ883" s="42"/>
      <c r="CK883" s="42"/>
      <c r="CL883" s="42"/>
      <c r="CM883" s="42"/>
      <c r="CN883" s="42"/>
      <c r="CO883" s="42"/>
      <c r="CP883" s="42"/>
      <c r="CQ883" s="42"/>
      <c r="CR883" s="42"/>
      <c r="CS883" s="42"/>
      <c r="CT883" s="42"/>
      <c r="CU883" s="42"/>
      <c r="CV883" s="42"/>
      <c r="CW883" s="42"/>
      <c r="CX883" s="42"/>
      <c r="CY883" s="42"/>
      <c r="CZ883" s="42"/>
      <c r="DA883" s="42"/>
      <c r="DB883" s="42"/>
      <c r="DC883" s="42"/>
      <c r="DD883" s="42"/>
      <c r="DE883" s="42"/>
      <c r="DF883" s="42"/>
      <c r="DG883" s="42"/>
      <c r="DH883" s="42"/>
      <c r="DI883" s="42"/>
      <c r="DJ883" s="42"/>
      <c r="DK883" s="42"/>
      <c r="DL883" s="42"/>
      <c r="DM883" s="42"/>
      <c r="DN883" s="42"/>
      <c r="DO883" s="42"/>
      <c r="DP883" s="42"/>
      <c r="DQ883" s="42"/>
      <c r="DR883" s="42"/>
      <c r="DS883" s="42"/>
      <c r="DT883" s="42"/>
      <c r="DU883" s="42"/>
      <c r="DV883" s="42"/>
      <c r="DW883" s="42"/>
      <c r="DX883" s="42"/>
      <c r="DY883" s="42"/>
      <c r="DZ883" s="42"/>
      <c r="EA883" s="42"/>
      <c r="EB883" s="42"/>
      <c r="EC883" s="42"/>
      <c r="ED883" s="42"/>
      <c r="EE883" s="42"/>
      <c r="EF883" s="42"/>
      <c r="EG883" s="42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/>
      <c r="BD884" s="42"/>
      <c r="BE884" s="42"/>
      <c r="BF884" s="42"/>
      <c r="BG884" s="42"/>
      <c r="BH884" s="42"/>
      <c r="BI884" s="42"/>
      <c r="BJ884" s="42"/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/>
      <c r="CI884" s="42"/>
      <c r="CJ884" s="42"/>
      <c r="CK884" s="42"/>
      <c r="CL884" s="42"/>
      <c r="CM884" s="42"/>
      <c r="CN884" s="42"/>
      <c r="CO884" s="42"/>
      <c r="CP884" s="42"/>
      <c r="CQ884" s="42"/>
      <c r="CR884" s="42"/>
      <c r="CS884" s="42"/>
      <c r="CT884" s="42"/>
      <c r="CU884" s="42"/>
      <c r="CV884" s="42"/>
      <c r="CW884" s="42"/>
      <c r="CX884" s="42"/>
      <c r="CY884" s="42"/>
      <c r="CZ884" s="42"/>
      <c r="DA884" s="42"/>
      <c r="DB884" s="42"/>
      <c r="DC884" s="42"/>
      <c r="DD884" s="42"/>
      <c r="DE884" s="42"/>
      <c r="DF884" s="42"/>
      <c r="DG884" s="42"/>
      <c r="DH884" s="42"/>
      <c r="DI884" s="42"/>
      <c r="DJ884" s="42"/>
      <c r="DK884" s="42"/>
      <c r="DL884" s="42"/>
      <c r="DM884" s="42"/>
      <c r="DN884" s="42"/>
      <c r="DO884" s="42"/>
      <c r="DP884" s="42"/>
      <c r="DQ884" s="42"/>
      <c r="DR884" s="42"/>
      <c r="DS884" s="42"/>
      <c r="DT884" s="42"/>
      <c r="DU884" s="42"/>
      <c r="DV884" s="42"/>
      <c r="DW884" s="42"/>
      <c r="DX884" s="42"/>
      <c r="DY884" s="42"/>
      <c r="DZ884" s="42"/>
      <c r="EA884" s="42"/>
      <c r="EB884" s="42"/>
      <c r="EC884" s="42"/>
      <c r="ED884" s="42"/>
      <c r="EE884" s="42"/>
      <c r="EF884" s="42"/>
      <c r="EG884" s="42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/>
      <c r="BD885" s="42"/>
      <c r="BE885" s="42"/>
      <c r="BF885" s="42"/>
      <c r="BG885" s="42"/>
      <c r="BH885" s="42"/>
      <c r="BI885" s="42"/>
      <c r="BJ885" s="42"/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/>
      <c r="CI885" s="42"/>
      <c r="CJ885" s="42"/>
      <c r="CK885" s="42"/>
      <c r="CL885" s="42"/>
      <c r="CM885" s="42"/>
      <c r="CN885" s="42"/>
      <c r="CO885" s="42"/>
      <c r="CP885" s="42"/>
      <c r="CQ885" s="42"/>
      <c r="CR885" s="42"/>
      <c r="CS885" s="42"/>
      <c r="CT885" s="42"/>
      <c r="CU885" s="42"/>
      <c r="CV885" s="42"/>
      <c r="CW885" s="42"/>
      <c r="CX885" s="42"/>
      <c r="CY885" s="42"/>
      <c r="CZ885" s="42"/>
      <c r="DA885" s="42"/>
      <c r="DB885" s="42"/>
      <c r="DC885" s="42"/>
      <c r="DD885" s="42"/>
      <c r="DE885" s="42"/>
      <c r="DF885" s="42"/>
      <c r="DG885" s="42"/>
      <c r="DH885" s="42"/>
      <c r="DI885" s="42"/>
      <c r="DJ885" s="42"/>
      <c r="DK885" s="42"/>
      <c r="DL885" s="42"/>
      <c r="DM885" s="42"/>
      <c r="DN885" s="42"/>
      <c r="DO885" s="42"/>
      <c r="DP885" s="42"/>
      <c r="DQ885" s="42"/>
      <c r="DR885" s="42"/>
      <c r="DS885" s="42"/>
      <c r="DT885" s="42"/>
      <c r="DU885" s="42"/>
      <c r="DV885" s="42"/>
      <c r="DW885" s="42"/>
      <c r="DX885" s="42"/>
      <c r="DY885" s="42"/>
      <c r="DZ885" s="42"/>
      <c r="EA885" s="42"/>
      <c r="EB885" s="42"/>
      <c r="EC885" s="42"/>
      <c r="ED885" s="42"/>
      <c r="EE885" s="42"/>
      <c r="EF885" s="42"/>
      <c r="EG885" s="42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/>
      <c r="BD886" s="42"/>
      <c r="BE886" s="42"/>
      <c r="BF886" s="42"/>
      <c r="BG886" s="42"/>
      <c r="BH886" s="42"/>
      <c r="BI886" s="42"/>
      <c r="BJ886" s="42"/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/>
      <c r="CI886" s="42"/>
      <c r="CJ886" s="42"/>
      <c r="CK886" s="42"/>
      <c r="CL886" s="42"/>
      <c r="CM886" s="42"/>
      <c r="CN886" s="42"/>
      <c r="CO886" s="42"/>
      <c r="CP886" s="42"/>
      <c r="CQ886" s="42"/>
      <c r="CR886" s="42"/>
      <c r="CS886" s="42"/>
      <c r="CT886" s="42"/>
      <c r="CU886" s="42"/>
      <c r="CV886" s="42"/>
      <c r="CW886" s="42"/>
      <c r="CX886" s="42"/>
      <c r="CY886" s="42"/>
      <c r="CZ886" s="42"/>
      <c r="DA886" s="42"/>
      <c r="DB886" s="42"/>
      <c r="DC886" s="42"/>
      <c r="DD886" s="42"/>
      <c r="DE886" s="42"/>
      <c r="DF886" s="42"/>
      <c r="DG886" s="42"/>
      <c r="DH886" s="42"/>
      <c r="DI886" s="42"/>
      <c r="DJ886" s="42"/>
      <c r="DK886" s="42"/>
      <c r="DL886" s="42"/>
      <c r="DM886" s="42"/>
      <c r="DN886" s="42"/>
      <c r="DO886" s="42"/>
      <c r="DP886" s="42"/>
      <c r="DQ886" s="42"/>
      <c r="DR886" s="42"/>
      <c r="DS886" s="42"/>
      <c r="DT886" s="42"/>
      <c r="DU886" s="42"/>
      <c r="DV886" s="42"/>
      <c r="DW886" s="42"/>
      <c r="DX886" s="42"/>
      <c r="DY886" s="42"/>
      <c r="DZ886" s="42"/>
      <c r="EA886" s="42"/>
      <c r="EB886" s="42"/>
      <c r="EC886" s="42"/>
      <c r="ED886" s="42"/>
      <c r="EE886" s="42"/>
      <c r="EF886" s="42"/>
      <c r="EG886" s="42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/>
      <c r="BD887" s="42"/>
      <c r="BE887" s="42"/>
      <c r="BF887" s="42"/>
      <c r="BG887" s="42"/>
      <c r="BH887" s="42"/>
      <c r="BI887" s="42"/>
      <c r="BJ887" s="42"/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/>
      <c r="CI887" s="42"/>
      <c r="CJ887" s="42"/>
      <c r="CK887" s="42"/>
      <c r="CL887" s="42"/>
      <c r="CM887" s="42"/>
      <c r="CN887" s="42"/>
      <c r="CO887" s="42"/>
      <c r="CP887" s="42"/>
      <c r="CQ887" s="42"/>
      <c r="CR887" s="42"/>
      <c r="CS887" s="42"/>
      <c r="CT887" s="42"/>
      <c r="CU887" s="42"/>
      <c r="CV887" s="42"/>
      <c r="CW887" s="42"/>
      <c r="CX887" s="42"/>
      <c r="CY887" s="42"/>
      <c r="CZ887" s="42"/>
      <c r="DA887" s="42"/>
      <c r="DB887" s="42"/>
      <c r="DC887" s="42"/>
      <c r="DD887" s="42"/>
      <c r="DE887" s="42"/>
      <c r="DF887" s="42"/>
      <c r="DG887" s="42"/>
      <c r="DH887" s="42"/>
      <c r="DI887" s="42"/>
      <c r="DJ887" s="42"/>
      <c r="DK887" s="42"/>
      <c r="DL887" s="42"/>
      <c r="DM887" s="42"/>
      <c r="DN887" s="42"/>
      <c r="DO887" s="42"/>
      <c r="DP887" s="42"/>
      <c r="DQ887" s="42"/>
      <c r="DR887" s="42"/>
      <c r="DS887" s="42"/>
      <c r="DT887" s="42"/>
      <c r="DU887" s="42"/>
      <c r="DV887" s="42"/>
      <c r="DW887" s="42"/>
      <c r="DX887" s="42"/>
      <c r="DY887" s="42"/>
      <c r="DZ887" s="42"/>
      <c r="EA887" s="42"/>
      <c r="EB887" s="42"/>
      <c r="EC887" s="42"/>
      <c r="ED887" s="42"/>
      <c r="EE887" s="42"/>
      <c r="EF887" s="42"/>
      <c r="EG887" s="42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/>
      <c r="BD888" s="42"/>
      <c r="BE888" s="42"/>
      <c r="BF888" s="42"/>
      <c r="BG888" s="42"/>
      <c r="BH888" s="42"/>
      <c r="BI888" s="42"/>
      <c r="BJ888" s="42"/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/>
      <c r="CI888" s="42"/>
      <c r="CJ888" s="42"/>
      <c r="CK888" s="42"/>
      <c r="CL888" s="42"/>
      <c r="CM888" s="42"/>
      <c r="CN888" s="42"/>
      <c r="CO888" s="42"/>
      <c r="CP888" s="42"/>
      <c r="CQ888" s="42"/>
      <c r="CR888" s="42"/>
      <c r="CS888" s="42"/>
      <c r="CT888" s="42"/>
      <c r="CU888" s="42"/>
      <c r="CV888" s="42"/>
      <c r="CW888" s="42"/>
      <c r="CX888" s="42"/>
      <c r="CY888" s="42"/>
      <c r="CZ888" s="42"/>
      <c r="DA888" s="42"/>
      <c r="DB888" s="42"/>
      <c r="DC888" s="42"/>
      <c r="DD888" s="42"/>
      <c r="DE888" s="42"/>
      <c r="DF888" s="42"/>
      <c r="DG888" s="42"/>
      <c r="DH888" s="42"/>
      <c r="DI888" s="42"/>
      <c r="DJ888" s="42"/>
      <c r="DK888" s="42"/>
      <c r="DL888" s="42"/>
      <c r="DM888" s="42"/>
      <c r="DN888" s="42"/>
      <c r="DO888" s="42"/>
      <c r="DP888" s="42"/>
      <c r="DQ888" s="42"/>
      <c r="DR888" s="42"/>
      <c r="DS888" s="42"/>
      <c r="DT888" s="42"/>
      <c r="DU888" s="42"/>
      <c r="DV888" s="42"/>
      <c r="DW888" s="42"/>
      <c r="DX888" s="42"/>
      <c r="DY888" s="42"/>
      <c r="DZ888" s="42"/>
      <c r="EA888" s="42"/>
      <c r="EB888" s="42"/>
      <c r="EC888" s="42"/>
      <c r="ED888" s="42"/>
      <c r="EE888" s="42"/>
      <c r="EF888" s="42"/>
      <c r="EG888" s="42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/>
      <c r="BD889" s="42"/>
      <c r="BE889" s="42"/>
      <c r="BF889" s="42"/>
      <c r="BG889" s="42"/>
      <c r="BH889" s="42"/>
      <c r="BI889" s="42"/>
      <c r="BJ889" s="42"/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/>
      <c r="CI889" s="42"/>
      <c r="CJ889" s="42"/>
      <c r="CK889" s="42"/>
      <c r="CL889" s="42"/>
      <c r="CM889" s="42"/>
      <c r="CN889" s="42"/>
      <c r="CO889" s="42"/>
      <c r="CP889" s="42"/>
      <c r="CQ889" s="42"/>
      <c r="CR889" s="42"/>
      <c r="CS889" s="42"/>
      <c r="CT889" s="42"/>
      <c r="CU889" s="42"/>
      <c r="CV889" s="42"/>
      <c r="CW889" s="42"/>
      <c r="CX889" s="42"/>
      <c r="CY889" s="42"/>
      <c r="CZ889" s="42"/>
      <c r="DA889" s="42"/>
      <c r="DB889" s="42"/>
      <c r="DC889" s="42"/>
      <c r="DD889" s="42"/>
      <c r="DE889" s="42"/>
      <c r="DF889" s="42"/>
      <c r="DG889" s="42"/>
      <c r="DH889" s="42"/>
      <c r="DI889" s="42"/>
      <c r="DJ889" s="42"/>
      <c r="DK889" s="42"/>
      <c r="DL889" s="42"/>
      <c r="DM889" s="42"/>
      <c r="DN889" s="42"/>
      <c r="DO889" s="42"/>
      <c r="DP889" s="42"/>
      <c r="DQ889" s="42"/>
      <c r="DR889" s="42"/>
      <c r="DS889" s="42"/>
      <c r="DT889" s="42"/>
      <c r="DU889" s="42"/>
      <c r="DV889" s="42"/>
      <c r="DW889" s="42"/>
      <c r="DX889" s="42"/>
      <c r="DY889" s="42"/>
      <c r="DZ889" s="42"/>
      <c r="EA889" s="42"/>
      <c r="EB889" s="42"/>
      <c r="EC889" s="42"/>
      <c r="ED889" s="42"/>
      <c r="EE889" s="42"/>
      <c r="EF889" s="42"/>
      <c r="EG889" s="42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/>
      <c r="BD890" s="42"/>
      <c r="BE890" s="42"/>
      <c r="BF890" s="42"/>
      <c r="BG890" s="42"/>
      <c r="BH890" s="42"/>
      <c r="BI890" s="42"/>
      <c r="BJ890" s="42"/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/>
      <c r="CI890" s="42"/>
      <c r="CJ890" s="42"/>
      <c r="CK890" s="42"/>
      <c r="CL890" s="42"/>
      <c r="CM890" s="42"/>
      <c r="CN890" s="42"/>
      <c r="CO890" s="42"/>
      <c r="CP890" s="42"/>
      <c r="CQ890" s="42"/>
      <c r="CR890" s="42"/>
      <c r="CS890" s="42"/>
      <c r="CT890" s="42"/>
      <c r="CU890" s="42"/>
      <c r="CV890" s="42"/>
      <c r="CW890" s="42"/>
      <c r="CX890" s="42"/>
      <c r="CY890" s="42"/>
      <c r="CZ890" s="42"/>
      <c r="DA890" s="42"/>
      <c r="DB890" s="42"/>
      <c r="DC890" s="42"/>
      <c r="DD890" s="42"/>
      <c r="DE890" s="42"/>
      <c r="DF890" s="42"/>
      <c r="DG890" s="42"/>
      <c r="DH890" s="42"/>
      <c r="DI890" s="42"/>
      <c r="DJ890" s="42"/>
      <c r="DK890" s="42"/>
      <c r="DL890" s="42"/>
      <c r="DM890" s="42"/>
      <c r="DN890" s="42"/>
      <c r="DO890" s="42"/>
      <c r="DP890" s="42"/>
      <c r="DQ890" s="42"/>
      <c r="DR890" s="42"/>
      <c r="DS890" s="42"/>
      <c r="DT890" s="42"/>
      <c r="DU890" s="42"/>
      <c r="DV890" s="42"/>
      <c r="DW890" s="42"/>
      <c r="DX890" s="42"/>
      <c r="DY890" s="42"/>
      <c r="DZ890" s="42"/>
      <c r="EA890" s="42"/>
      <c r="EB890" s="42"/>
      <c r="EC890" s="42"/>
      <c r="ED890" s="42"/>
      <c r="EE890" s="42"/>
      <c r="EF890" s="42"/>
      <c r="EG890" s="42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/>
      <c r="BD891" s="42"/>
      <c r="BE891" s="42"/>
      <c r="BF891" s="42"/>
      <c r="BG891" s="42"/>
      <c r="BH891" s="42"/>
      <c r="BI891" s="42"/>
      <c r="BJ891" s="42"/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/>
      <c r="CI891" s="42"/>
      <c r="CJ891" s="42"/>
      <c r="CK891" s="42"/>
      <c r="CL891" s="42"/>
      <c r="CM891" s="42"/>
      <c r="CN891" s="42"/>
      <c r="CO891" s="42"/>
      <c r="CP891" s="42"/>
      <c r="CQ891" s="42"/>
      <c r="CR891" s="42"/>
      <c r="CS891" s="42"/>
      <c r="CT891" s="42"/>
      <c r="CU891" s="42"/>
      <c r="CV891" s="42"/>
      <c r="CW891" s="42"/>
      <c r="CX891" s="42"/>
      <c r="CY891" s="42"/>
      <c r="CZ891" s="42"/>
      <c r="DA891" s="42"/>
      <c r="DB891" s="42"/>
      <c r="DC891" s="42"/>
      <c r="DD891" s="42"/>
      <c r="DE891" s="42"/>
      <c r="DF891" s="42"/>
      <c r="DG891" s="42"/>
      <c r="DH891" s="42"/>
      <c r="DI891" s="42"/>
      <c r="DJ891" s="42"/>
      <c r="DK891" s="42"/>
      <c r="DL891" s="42"/>
      <c r="DM891" s="42"/>
      <c r="DN891" s="42"/>
      <c r="DO891" s="42"/>
      <c r="DP891" s="42"/>
      <c r="DQ891" s="42"/>
      <c r="DR891" s="42"/>
      <c r="DS891" s="42"/>
      <c r="DT891" s="42"/>
      <c r="DU891" s="42"/>
      <c r="DV891" s="42"/>
      <c r="DW891" s="42"/>
      <c r="DX891" s="42"/>
      <c r="DY891" s="42"/>
      <c r="DZ891" s="42"/>
      <c r="EA891" s="42"/>
      <c r="EB891" s="42"/>
      <c r="EC891" s="42"/>
      <c r="ED891" s="42"/>
      <c r="EE891" s="42"/>
      <c r="EF891" s="42"/>
      <c r="EG891" s="42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/>
      <c r="BD892" s="42"/>
      <c r="BE892" s="42"/>
      <c r="BF892" s="42"/>
      <c r="BG892" s="42"/>
      <c r="BH892" s="42"/>
      <c r="BI892" s="42"/>
      <c r="BJ892" s="42"/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/>
      <c r="CI892" s="42"/>
      <c r="CJ892" s="42"/>
      <c r="CK892" s="42"/>
      <c r="CL892" s="42"/>
      <c r="CM892" s="42"/>
      <c r="CN892" s="42"/>
      <c r="CO892" s="42"/>
      <c r="CP892" s="42"/>
      <c r="CQ892" s="42"/>
      <c r="CR892" s="42"/>
      <c r="CS892" s="42"/>
      <c r="CT892" s="42"/>
      <c r="CU892" s="42"/>
      <c r="CV892" s="42"/>
      <c r="CW892" s="42"/>
      <c r="CX892" s="42"/>
      <c r="CY892" s="42"/>
      <c r="CZ892" s="42"/>
      <c r="DA892" s="42"/>
      <c r="DB892" s="42"/>
      <c r="DC892" s="42"/>
      <c r="DD892" s="42"/>
      <c r="DE892" s="42"/>
      <c r="DF892" s="42"/>
      <c r="DG892" s="42"/>
      <c r="DH892" s="42"/>
      <c r="DI892" s="42"/>
      <c r="DJ892" s="42"/>
      <c r="DK892" s="42"/>
      <c r="DL892" s="42"/>
      <c r="DM892" s="42"/>
      <c r="DN892" s="42"/>
      <c r="DO892" s="42"/>
      <c r="DP892" s="42"/>
      <c r="DQ892" s="42"/>
      <c r="DR892" s="42"/>
      <c r="DS892" s="42"/>
      <c r="DT892" s="42"/>
      <c r="DU892" s="42"/>
      <c r="DV892" s="42"/>
      <c r="DW892" s="42"/>
      <c r="DX892" s="42"/>
      <c r="DY892" s="42"/>
      <c r="DZ892" s="42"/>
      <c r="EA892" s="42"/>
      <c r="EB892" s="42"/>
      <c r="EC892" s="42"/>
      <c r="ED892" s="42"/>
      <c r="EE892" s="42"/>
      <c r="EF892" s="42"/>
      <c r="EG892" s="42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/>
      <c r="BD893" s="42"/>
      <c r="BE893" s="42"/>
      <c r="BF893" s="42"/>
      <c r="BG893" s="42"/>
      <c r="BH893" s="42"/>
      <c r="BI893" s="42"/>
      <c r="BJ893" s="42"/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/>
      <c r="CI893" s="42"/>
      <c r="CJ893" s="42"/>
      <c r="CK893" s="42"/>
      <c r="CL893" s="42"/>
      <c r="CM893" s="42"/>
      <c r="CN893" s="42"/>
      <c r="CO893" s="42"/>
      <c r="CP893" s="42"/>
      <c r="CQ893" s="42"/>
      <c r="CR893" s="42"/>
      <c r="CS893" s="42"/>
      <c r="CT893" s="42"/>
      <c r="CU893" s="42"/>
      <c r="CV893" s="42"/>
      <c r="CW893" s="42"/>
      <c r="CX893" s="42"/>
      <c r="CY893" s="42"/>
      <c r="CZ893" s="42"/>
      <c r="DA893" s="42"/>
      <c r="DB893" s="42"/>
      <c r="DC893" s="42"/>
      <c r="DD893" s="42"/>
      <c r="DE893" s="42"/>
      <c r="DF893" s="42"/>
      <c r="DG893" s="42"/>
      <c r="DH893" s="42"/>
      <c r="DI893" s="42"/>
      <c r="DJ893" s="42"/>
      <c r="DK893" s="42"/>
      <c r="DL893" s="42"/>
      <c r="DM893" s="42"/>
      <c r="DN893" s="42"/>
      <c r="DO893" s="42"/>
      <c r="DP893" s="42"/>
      <c r="DQ893" s="42"/>
      <c r="DR893" s="42"/>
      <c r="DS893" s="42"/>
      <c r="DT893" s="42"/>
      <c r="DU893" s="42"/>
      <c r="DV893" s="42"/>
      <c r="DW893" s="42"/>
      <c r="DX893" s="42"/>
      <c r="DY893" s="42"/>
      <c r="DZ893" s="42"/>
      <c r="EA893" s="42"/>
      <c r="EB893" s="42"/>
      <c r="EC893" s="42"/>
      <c r="ED893" s="42"/>
      <c r="EE893" s="42"/>
      <c r="EF893" s="42"/>
      <c r="EG893" s="42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/>
      <c r="BD894" s="42"/>
      <c r="BE894" s="42"/>
      <c r="BF894" s="42"/>
      <c r="BG894" s="42"/>
      <c r="BH894" s="42"/>
      <c r="BI894" s="42"/>
      <c r="BJ894" s="42"/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/>
      <c r="CI894" s="42"/>
      <c r="CJ894" s="42"/>
      <c r="CK894" s="42"/>
      <c r="CL894" s="42"/>
      <c r="CM894" s="42"/>
      <c r="CN894" s="42"/>
      <c r="CO894" s="42"/>
      <c r="CP894" s="42"/>
      <c r="CQ894" s="42"/>
      <c r="CR894" s="42"/>
      <c r="CS894" s="42"/>
      <c r="CT894" s="42"/>
      <c r="CU894" s="42"/>
      <c r="CV894" s="42"/>
      <c r="CW894" s="42"/>
      <c r="CX894" s="42"/>
      <c r="CY894" s="42"/>
      <c r="CZ894" s="42"/>
      <c r="DA894" s="42"/>
      <c r="DB894" s="42"/>
      <c r="DC894" s="42"/>
      <c r="DD894" s="42"/>
      <c r="DE894" s="42"/>
      <c r="DF894" s="42"/>
      <c r="DG894" s="42"/>
      <c r="DH894" s="42"/>
      <c r="DI894" s="42"/>
      <c r="DJ894" s="42"/>
      <c r="DK894" s="42"/>
      <c r="DL894" s="42"/>
      <c r="DM894" s="42"/>
      <c r="DN894" s="42"/>
      <c r="DO894" s="42"/>
      <c r="DP894" s="42"/>
      <c r="DQ894" s="42"/>
      <c r="DR894" s="42"/>
      <c r="DS894" s="42"/>
      <c r="DT894" s="42"/>
      <c r="DU894" s="42"/>
      <c r="DV894" s="42"/>
      <c r="DW894" s="42"/>
      <c r="DX894" s="42"/>
      <c r="DY894" s="42"/>
      <c r="DZ894" s="42"/>
      <c r="EA894" s="42"/>
      <c r="EB894" s="42"/>
      <c r="EC894" s="42"/>
      <c r="ED894" s="42"/>
      <c r="EE894" s="42"/>
      <c r="EF894" s="42"/>
      <c r="EG894" s="42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/>
      <c r="BD895" s="42"/>
      <c r="BE895" s="42"/>
      <c r="BF895" s="42"/>
      <c r="BG895" s="42"/>
      <c r="BH895" s="42"/>
      <c r="BI895" s="42"/>
      <c r="BJ895" s="42"/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/>
      <c r="CI895" s="42"/>
      <c r="CJ895" s="42"/>
      <c r="CK895" s="42"/>
      <c r="CL895" s="42"/>
      <c r="CM895" s="42"/>
      <c r="CN895" s="42"/>
      <c r="CO895" s="42"/>
      <c r="CP895" s="42"/>
      <c r="CQ895" s="42"/>
      <c r="CR895" s="42"/>
      <c r="CS895" s="42"/>
      <c r="CT895" s="42"/>
      <c r="CU895" s="42"/>
      <c r="CV895" s="42"/>
      <c r="CW895" s="42"/>
      <c r="CX895" s="42"/>
      <c r="CY895" s="42"/>
      <c r="CZ895" s="42"/>
      <c r="DA895" s="42"/>
      <c r="DB895" s="42"/>
      <c r="DC895" s="42"/>
      <c r="DD895" s="42"/>
      <c r="DE895" s="42"/>
      <c r="DF895" s="42"/>
      <c r="DG895" s="42"/>
      <c r="DH895" s="42"/>
      <c r="DI895" s="42"/>
      <c r="DJ895" s="42"/>
      <c r="DK895" s="42"/>
      <c r="DL895" s="42"/>
      <c r="DM895" s="42"/>
      <c r="DN895" s="42"/>
      <c r="DO895" s="42"/>
      <c r="DP895" s="42"/>
      <c r="DQ895" s="42"/>
      <c r="DR895" s="42"/>
      <c r="DS895" s="42"/>
      <c r="DT895" s="42"/>
      <c r="DU895" s="42"/>
      <c r="DV895" s="42"/>
      <c r="DW895" s="42"/>
      <c r="DX895" s="42"/>
      <c r="DY895" s="42"/>
      <c r="DZ895" s="42"/>
      <c r="EA895" s="42"/>
      <c r="EB895" s="42"/>
      <c r="EC895" s="42"/>
      <c r="ED895" s="42"/>
      <c r="EE895" s="42"/>
      <c r="EF895" s="42"/>
      <c r="EG895" s="42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/>
      <c r="BD896" s="42"/>
      <c r="BE896" s="42"/>
      <c r="BF896" s="42"/>
      <c r="BG896" s="42"/>
      <c r="BH896" s="42"/>
      <c r="BI896" s="42"/>
      <c r="BJ896" s="42"/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/>
      <c r="CI896" s="42"/>
      <c r="CJ896" s="42"/>
      <c r="CK896" s="42"/>
      <c r="CL896" s="42"/>
      <c r="CM896" s="42"/>
      <c r="CN896" s="42"/>
      <c r="CO896" s="42"/>
      <c r="CP896" s="42"/>
      <c r="CQ896" s="42"/>
      <c r="CR896" s="42"/>
      <c r="CS896" s="42"/>
      <c r="CT896" s="42"/>
      <c r="CU896" s="42"/>
      <c r="CV896" s="42"/>
      <c r="CW896" s="42"/>
      <c r="CX896" s="42"/>
      <c r="CY896" s="42"/>
      <c r="CZ896" s="42"/>
      <c r="DA896" s="42"/>
      <c r="DB896" s="42"/>
      <c r="DC896" s="42"/>
      <c r="DD896" s="42"/>
      <c r="DE896" s="42"/>
      <c r="DF896" s="42"/>
      <c r="DG896" s="42"/>
      <c r="DH896" s="42"/>
      <c r="DI896" s="42"/>
      <c r="DJ896" s="42"/>
      <c r="DK896" s="42"/>
      <c r="DL896" s="42"/>
      <c r="DM896" s="42"/>
      <c r="DN896" s="42"/>
      <c r="DO896" s="42"/>
      <c r="DP896" s="42"/>
      <c r="DQ896" s="42"/>
      <c r="DR896" s="42"/>
      <c r="DS896" s="42"/>
      <c r="DT896" s="42"/>
      <c r="DU896" s="42"/>
      <c r="DV896" s="42"/>
      <c r="DW896" s="42"/>
      <c r="DX896" s="42"/>
      <c r="DY896" s="42"/>
      <c r="DZ896" s="42"/>
      <c r="EA896" s="42"/>
      <c r="EB896" s="42"/>
      <c r="EC896" s="42"/>
      <c r="ED896" s="42"/>
      <c r="EE896" s="42"/>
      <c r="EF896" s="42"/>
      <c r="EG896" s="42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/>
      <c r="BD897" s="42"/>
      <c r="BE897" s="42"/>
      <c r="BF897" s="42"/>
      <c r="BG897" s="42"/>
      <c r="BH897" s="42"/>
      <c r="BI897" s="42"/>
      <c r="BJ897" s="42"/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/>
      <c r="CI897" s="42"/>
      <c r="CJ897" s="42"/>
      <c r="CK897" s="42"/>
      <c r="CL897" s="42"/>
      <c r="CM897" s="42"/>
      <c r="CN897" s="42"/>
      <c r="CO897" s="42"/>
      <c r="CP897" s="42"/>
      <c r="CQ897" s="42"/>
      <c r="CR897" s="42"/>
      <c r="CS897" s="42"/>
      <c r="CT897" s="42"/>
      <c r="CU897" s="42"/>
      <c r="CV897" s="42"/>
      <c r="CW897" s="42"/>
      <c r="CX897" s="42"/>
      <c r="CY897" s="42"/>
      <c r="CZ897" s="42"/>
      <c r="DA897" s="42"/>
      <c r="DB897" s="42"/>
      <c r="DC897" s="42"/>
      <c r="DD897" s="42"/>
      <c r="DE897" s="42"/>
      <c r="DF897" s="42"/>
      <c r="DG897" s="42"/>
      <c r="DH897" s="42"/>
      <c r="DI897" s="42"/>
      <c r="DJ897" s="42"/>
      <c r="DK897" s="42"/>
      <c r="DL897" s="42"/>
      <c r="DM897" s="42"/>
      <c r="DN897" s="42"/>
      <c r="DO897" s="42"/>
      <c r="DP897" s="42"/>
      <c r="DQ897" s="42"/>
      <c r="DR897" s="42"/>
      <c r="DS897" s="42"/>
      <c r="DT897" s="42"/>
      <c r="DU897" s="42"/>
      <c r="DV897" s="42"/>
      <c r="DW897" s="42"/>
      <c r="DX897" s="42"/>
      <c r="DY897" s="42"/>
      <c r="DZ897" s="42"/>
      <c r="EA897" s="42"/>
      <c r="EB897" s="42"/>
      <c r="EC897" s="42"/>
      <c r="ED897" s="42"/>
      <c r="EE897" s="42"/>
      <c r="EF897" s="42"/>
      <c r="EG897" s="42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/>
      <c r="BD898" s="42"/>
      <c r="BE898" s="42"/>
      <c r="BF898" s="42"/>
      <c r="BG898" s="42"/>
      <c r="BH898" s="42"/>
      <c r="BI898" s="42"/>
      <c r="BJ898" s="42"/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/>
      <c r="CI898" s="42"/>
      <c r="CJ898" s="42"/>
      <c r="CK898" s="42"/>
      <c r="CL898" s="42"/>
      <c r="CM898" s="42"/>
      <c r="CN898" s="42"/>
      <c r="CO898" s="42"/>
      <c r="CP898" s="42"/>
      <c r="CQ898" s="42"/>
      <c r="CR898" s="42"/>
      <c r="CS898" s="42"/>
      <c r="CT898" s="42"/>
      <c r="CU898" s="42"/>
      <c r="CV898" s="42"/>
      <c r="CW898" s="42"/>
      <c r="CX898" s="42"/>
      <c r="CY898" s="42"/>
      <c r="CZ898" s="42"/>
      <c r="DA898" s="42"/>
      <c r="DB898" s="42"/>
      <c r="DC898" s="42"/>
      <c r="DD898" s="42"/>
      <c r="DE898" s="42"/>
      <c r="DF898" s="42"/>
      <c r="DG898" s="42"/>
      <c r="DH898" s="42"/>
      <c r="DI898" s="42"/>
      <c r="DJ898" s="42"/>
      <c r="DK898" s="42"/>
      <c r="DL898" s="42"/>
      <c r="DM898" s="42"/>
      <c r="DN898" s="42"/>
      <c r="DO898" s="42"/>
      <c r="DP898" s="42"/>
      <c r="DQ898" s="42"/>
      <c r="DR898" s="42"/>
      <c r="DS898" s="42"/>
      <c r="DT898" s="42"/>
      <c r="DU898" s="42"/>
      <c r="DV898" s="42"/>
      <c r="DW898" s="42"/>
      <c r="DX898" s="42"/>
      <c r="DY898" s="42"/>
      <c r="DZ898" s="42"/>
      <c r="EA898" s="42"/>
      <c r="EB898" s="42"/>
      <c r="EC898" s="42"/>
      <c r="ED898" s="42"/>
      <c r="EE898" s="42"/>
      <c r="EF898" s="42"/>
      <c r="EG898" s="42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/>
      <c r="BD899" s="42"/>
      <c r="BE899" s="42"/>
      <c r="BF899" s="42"/>
      <c r="BG899" s="42"/>
      <c r="BH899" s="42"/>
      <c r="BI899" s="42"/>
      <c r="BJ899" s="42"/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/>
      <c r="CI899" s="42"/>
      <c r="CJ899" s="42"/>
      <c r="CK899" s="42"/>
      <c r="CL899" s="42"/>
      <c r="CM899" s="42"/>
      <c r="CN899" s="42"/>
      <c r="CO899" s="42"/>
      <c r="CP899" s="42"/>
      <c r="CQ899" s="42"/>
      <c r="CR899" s="42"/>
      <c r="CS899" s="42"/>
      <c r="CT899" s="42"/>
      <c r="CU899" s="42"/>
      <c r="CV899" s="42"/>
      <c r="CW899" s="42"/>
      <c r="CX899" s="42"/>
      <c r="CY899" s="42"/>
      <c r="CZ899" s="42"/>
      <c r="DA899" s="42"/>
      <c r="DB899" s="42"/>
      <c r="DC899" s="42"/>
      <c r="DD899" s="42"/>
      <c r="DE899" s="42"/>
      <c r="DF899" s="42"/>
      <c r="DG899" s="42"/>
      <c r="DH899" s="42"/>
      <c r="DI899" s="42"/>
      <c r="DJ899" s="42"/>
      <c r="DK899" s="42"/>
      <c r="DL899" s="42"/>
      <c r="DM899" s="42"/>
      <c r="DN899" s="42"/>
      <c r="DO899" s="42"/>
      <c r="DP899" s="42"/>
      <c r="DQ899" s="42"/>
      <c r="DR899" s="42"/>
      <c r="DS899" s="42"/>
      <c r="DT899" s="42"/>
      <c r="DU899" s="42"/>
      <c r="DV899" s="42"/>
      <c r="DW899" s="42"/>
      <c r="DX899" s="42"/>
      <c r="DY899" s="42"/>
      <c r="DZ899" s="42"/>
      <c r="EA899" s="42"/>
      <c r="EB899" s="42"/>
      <c r="EC899" s="42"/>
      <c r="ED899" s="42"/>
      <c r="EE899" s="42"/>
      <c r="EF899" s="42"/>
      <c r="EG899" s="42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/>
      <c r="BD900" s="42"/>
      <c r="BE900" s="42"/>
      <c r="BF900" s="42"/>
      <c r="BG900" s="42"/>
      <c r="BH900" s="42"/>
      <c r="BI900" s="42"/>
      <c r="BJ900" s="42"/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/>
      <c r="CI900" s="42"/>
      <c r="CJ900" s="42"/>
      <c r="CK900" s="42"/>
      <c r="CL900" s="42"/>
      <c r="CM900" s="42"/>
      <c r="CN900" s="42"/>
      <c r="CO900" s="42"/>
      <c r="CP900" s="42"/>
      <c r="CQ900" s="42"/>
      <c r="CR900" s="42"/>
      <c r="CS900" s="42"/>
      <c r="CT900" s="42"/>
      <c r="CU900" s="42"/>
      <c r="CV900" s="42"/>
      <c r="CW900" s="42"/>
      <c r="CX900" s="42"/>
      <c r="CY900" s="42"/>
      <c r="CZ900" s="42"/>
      <c r="DA900" s="42"/>
      <c r="DB900" s="42"/>
      <c r="DC900" s="42"/>
      <c r="DD900" s="42"/>
      <c r="DE900" s="42"/>
      <c r="DF900" s="42"/>
      <c r="DG900" s="42"/>
      <c r="DH900" s="42"/>
      <c r="DI900" s="42"/>
      <c r="DJ900" s="42"/>
      <c r="DK900" s="42"/>
      <c r="DL900" s="42"/>
      <c r="DM900" s="42"/>
      <c r="DN900" s="42"/>
      <c r="DO900" s="42"/>
      <c r="DP900" s="42"/>
      <c r="DQ900" s="42"/>
      <c r="DR900" s="42"/>
      <c r="DS900" s="42"/>
      <c r="DT900" s="42"/>
      <c r="DU900" s="42"/>
      <c r="DV900" s="42"/>
      <c r="DW900" s="42"/>
      <c r="DX900" s="42"/>
      <c r="DY900" s="42"/>
      <c r="DZ900" s="42"/>
      <c r="EA900" s="42"/>
      <c r="EB900" s="42"/>
      <c r="EC900" s="42"/>
      <c r="ED900" s="42"/>
      <c r="EE900" s="42"/>
      <c r="EF900" s="42"/>
      <c r="EG900" s="42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/>
      <c r="BD901" s="42"/>
      <c r="BE901" s="42"/>
      <c r="BF901" s="42"/>
      <c r="BG901" s="42"/>
      <c r="BH901" s="42"/>
      <c r="BI901" s="42"/>
      <c r="BJ901" s="42"/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/>
      <c r="CI901" s="42"/>
      <c r="CJ901" s="42"/>
      <c r="CK901" s="42"/>
      <c r="CL901" s="42"/>
      <c r="CM901" s="42"/>
      <c r="CN901" s="42"/>
      <c r="CO901" s="42"/>
      <c r="CP901" s="42"/>
      <c r="CQ901" s="42"/>
      <c r="CR901" s="42"/>
      <c r="CS901" s="42"/>
      <c r="CT901" s="42"/>
      <c r="CU901" s="42"/>
      <c r="CV901" s="42"/>
      <c r="CW901" s="42"/>
      <c r="CX901" s="42"/>
      <c r="CY901" s="42"/>
      <c r="CZ901" s="42"/>
      <c r="DA901" s="42"/>
      <c r="DB901" s="42"/>
      <c r="DC901" s="42"/>
      <c r="DD901" s="42"/>
      <c r="DE901" s="42"/>
      <c r="DF901" s="42"/>
      <c r="DG901" s="42"/>
      <c r="DH901" s="42"/>
      <c r="DI901" s="42"/>
      <c r="DJ901" s="42"/>
      <c r="DK901" s="42"/>
      <c r="DL901" s="42"/>
      <c r="DM901" s="42"/>
      <c r="DN901" s="42"/>
      <c r="DO901" s="42"/>
      <c r="DP901" s="42"/>
      <c r="DQ901" s="42"/>
      <c r="DR901" s="42"/>
      <c r="DS901" s="42"/>
      <c r="DT901" s="42"/>
      <c r="DU901" s="42"/>
      <c r="DV901" s="42"/>
      <c r="DW901" s="42"/>
      <c r="DX901" s="42"/>
      <c r="DY901" s="42"/>
      <c r="DZ901" s="42"/>
      <c r="EA901" s="42"/>
      <c r="EB901" s="42"/>
      <c r="EC901" s="42"/>
      <c r="ED901" s="42"/>
      <c r="EE901" s="42"/>
      <c r="EF901" s="42"/>
      <c r="EG901" s="42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/>
      <c r="BD902" s="42"/>
      <c r="BE902" s="42"/>
      <c r="BF902" s="42"/>
      <c r="BG902" s="42"/>
      <c r="BH902" s="42"/>
      <c r="BI902" s="42"/>
      <c r="BJ902" s="42"/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/>
      <c r="CI902" s="42"/>
      <c r="CJ902" s="42"/>
      <c r="CK902" s="42"/>
      <c r="CL902" s="42"/>
      <c r="CM902" s="42"/>
      <c r="CN902" s="42"/>
      <c r="CO902" s="42"/>
      <c r="CP902" s="42"/>
      <c r="CQ902" s="42"/>
      <c r="CR902" s="42"/>
      <c r="CS902" s="42"/>
      <c r="CT902" s="42"/>
      <c r="CU902" s="42"/>
      <c r="CV902" s="42"/>
      <c r="CW902" s="42"/>
      <c r="CX902" s="42"/>
      <c r="CY902" s="42"/>
      <c r="CZ902" s="42"/>
      <c r="DA902" s="42"/>
      <c r="DB902" s="42"/>
      <c r="DC902" s="42"/>
      <c r="DD902" s="42"/>
      <c r="DE902" s="42"/>
      <c r="DF902" s="42"/>
      <c r="DG902" s="42"/>
      <c r="DH902" s="42"/>
      <c r="DI902" s="42"/>
      <c r="DJ902" s="42"/>
      <c r="DK902" s="42"/>
      <c r="DL902" s="42"/>
      <c r="DM902" s="42"/>
      <c r="DN902" s="42"/>
      <c r="DO902" s="42"/>
      <c r="DP902" s="42"/>
      <c r="DQ902" s="42"/>
      <c r="DR902" s="42"/>
      <c r="DS902" s="42"/>
      <c r="DT902" s="42"/>
      <c r="DU902" s="42"/>
      <c r="DV902" s="42"/>
      <c r="DW902" s="42"/>
      <c r="DX902" s="42"/>
      <c r="DY902" s="42"/>
      <c r="DZ902" s="42"/>
      <c r="EA902" s="42"/>
      <c r="EB902" s="42"/>
      <c r="EC902" s="42"/>
      <c r="ED902" s="42"/>
      <c r="EE902" s="42"/>
      <c r="EF902" s="42"/>
      <c r="EG902" s="42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/>
      <c r="BD903" s="42"/>
      <c r="BE903" s="42"/>
      <c r="BF903" s="42"/>
      <c r="BG903" s="42"/>
      <c r="BH903" s="42"/>
      <c r="BI903" s="42"/>
      <c r="BJ903" s="42"/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/>
      <c r="CI903" s="42"/>
      <c r="CJ903" s="42"/>
      <c r="CK903" s="42"/>
      <c r="CL903" s="42"/>
      <c r="CM903" s="42"/>
      <c r="CN903" s="42"/>
      <c r="CO903" s="42"/>
      <c r="CP903" s="42"/>
      <c r="CQ903" s="42"/>
      <c r="CR903" s="42"/>
      <c r="CS903" s="42"/>
      <c r="CT903" s="42"/>
      <c r="CU903" s="42"/>
      <c r="CV903" s="42"/>
      <c r="CW903" s="42"/>
      <c r="CX903" s="42"/>
      <c r="CY903" s="42"/>
      <c r="CZ903" s="42"/>
      <c r="DA903" s="42"/>
      <c r="DB903" s="42"/>
      <c r="DC903" s="42"/>
      <c r="DD903" s="42"/>
      <c r="DE903" s="42"/>
      <c r="DF903" s="42"/>
      <c r="DG903" s="42"/>
      <c r="DH903" s="42"/>
      <c r="DI903" s="42"/>
      <c r="DJ903" s="42"/>
      <c r="DK903" s="42"/>
      <c r="DL903" s="42"/>
      <c r="DM903" s="42"/>
      <c r="DN903" s="42"/>
      <c r="DO903" s="42"/>
      <c r="DP903" s="42"/>
      <c r="DQ903" s="42"/>
      <c r="DR903" s="42"/>
      <c r="DS903" s="42"/>
      <c r="DT903" s="42"/>
      <c r="DU903" s="42"/>
      <c r="DV903" s="42"/>
      <c r="DW903" s="42"/>
      <c r="DX903" s="42"/>
      <c r="DY903" s="42"/>
      <c r="DZ903" s="42"/>
      <c r="EA903" s="42"/>
      <c r="EB903" s="42"/>
      <c r="EC903" s="42"/>
      <c r="ED903" s="42"/>
      <c r="EE903" s="42"/>
      <c r="EF903" s="42"/>
      <c r="EG903" s="42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/>
      <c r="BD904" s="42"/>
      <c r="BE904" s="42"/>
      <c r="BF904" s="42"/>
      <c r="BG904" s="42"/>
      <c r="BH904" s="42"/>
      <c r="BI904" s="42"/>
      <c r="BJ904" s="42"/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/>
      <c r="CI904" s="42"/>
      <c r="CJ904" s="42"/>
      <c r="CK904" s="42"/>
      <c r="CL904" s="42"/>
      <c r="CM904" s="42"/>
      <c r="CN904" s="42"/>
      <c r="CO904" s="42"/>
      <c r="CP904" s="42"/>
      <c r="CQ904" s="42"/>
      <c r="CR904" s="42"/>
      <c r="CS904" s="42"/>
      <c r="CT904" s="42"/>
      <c r="CU904" s="42"/>
      <c r="CV904" s="42"/>
      <c r="CW904" s="42"/>
      <c r="CX904" s="42"/>
      <c r="CY904" s="42"/>
      <c r="CZ904" s="42"/>
      <c r="DA904" s="42"/>
      <c r="DB904" s="42"/>
      <c r="DC904" s="42"/>
      <c r="DD904" s="42"/>
      <c r="DE904" s="42"/>
      <c r="DF904" s="42"/>
      <c r="DG904" s="42"/>
      <c r="DH904" s="42"/>
      <c r="DI904" s="42"/>
      <c r="DJ904" s="42"/>
      <c r="DK904" s="42"/>
      <c r="DL904" s="42"/>
      <c r="DM904" s="42"/>
      <c r="DN904" s="42"/>
      <c r="DO904" s="42"/>
      <c r="DP904" s="42"/>
      <c r="DQ904" s="42"/>
      <c r="DR904" s="42"/>
      <c r="DS904" s="42"/>
      <c r="DT904" s="42"/>
      <c r="DU904" s="42"/>
      <c r="DV904" s="42"/>
      <c r="DW904" s="42"/>
      <c r="DX904" s="42"/>
      <c r="DY904" s="42"/>
      <c r="DZ904" s="42"/>
      <c r="EA904" s="42"/>
      <c r="EB904" s="42"/>
      <c r="EC904" s="42"/>
      <c r="ED904" s="42"/>
      <c r="EE904" s="42"/>
      <c r="EF904" s="42"/>
      <c r="EG904" s="42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/>
      <c r="BD905" s="42"/>
      <c r="BE905" s="42"/>
      <c r="BF905" s="42"/>
      <c r="BG905" s="42"/>
      <c r="BH905" s="42"/>
      <c r="BI905" s="42"/>
      <c r="BJ905" s="42"/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/>
      <c r="CI905" s="42"/>
      <c r="CJ905" s="42"/>
      <c r="CK905" s="42"/>
      <c r="CL905" s="42"/>
      <c r="CM905" s="42"/>
      <c r="CN905" s="42"/>
      <c r="CO905" s="42"/>
      <c r="CP905" s="42"/>
      <c r="CQ905" s="42"/>
      <c r="CR905" s="42"/>
      <c r="CS905" s="42"/>
      <c r="CT905" s="42"/>
      <c r="CU905" s="42"/>
      <c r="CV905" s="42"/>
      <c r="CW905" s="42"/>
      <c r="CX905" s="42"/>
      <c r="CY905" s="42"/>
      <c r="CZ905" s="42"/>
      <c r="DA905" s="42"/>
      <c r="DB905" s="42"/>
      <c r="DC905" s="42"/>
      <c r="DD905" s="42"/>
      <c r="DE905" s="42"/>
      <c r="DF905" s="42"/>
      <c r="DG905" s="42"/>
      <c r="DH905" s="42"/>
      <c r="DI905" s="42"/>
      <c r="DJ905" s="42"/>
      <c r="DK905" s="42"/>
      <c r="DL905" s="42"/>
      <c r="DM905" s="42"/>
      <c r="DN905" s="42"/>
      <c r="DO905" s="42"/>
      <c r="DP905" s="42"/>
      <c r="DQ905" s="42"/>
      <c r="DR905" s="42"/>
      <c r="DS905" s="42"/>
      <c r="DT905" s="42"/>
      <c r="DU905" s="42"/>
      <c r="DV905" s="42"/>
      <c r="DW905" s="42"/>
      <c r="DX905" s="42"/>
      <c r="DY905" s="42"/>
      <c r="DZ905" s="42"/>
      <c r="EA905" s="42"/>
      <c r="EB905" s="42"/>
      <c r="EC905" s="42"/>
      <c r="ED905" s="42"/>
      <c r="EE905" s="42"/>
      <c r="EF905" s="42"/>
      <c r="EG905" s="42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/>
      <c r="BD906" s="42"/>
      <c r="BE906" s="42"/>
      <c r="BF906" s="42"/>
      <c r="BG906" s="42"/>
      <c r="BH906" s="42"/>
      <c r="BI906" s="42"/>
      <c r="BJ906" s="42"/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/>
      <c r="CI906" s="42"/>
      <c r="CJ906" s="42"/>
      <c r="CK906" s="42"/>
      <c r="CL906" s="42"/>
      <c r="CM906" s="42"/>
      <c r="CN906" s="42"/>
      <c r="CO906" s="42"/>
      <c r="CP906" s="42"/>
      <c r="CQ906" s="42"/>
      <c r="CR906" s="42"/>
      <c r="CS906" s="42"/>
      <c r="CT906" s="42"/>
      <c r="CU906" s="42"/>
      <c r="CV906" s="42"/>
      <c r="CW906" s="42"/>
      <c r="CX906" s="42"/>
      <c r="CY906" s="42"/>
      <c r="CZ906" s="42"/>
      <c r="DA906" s="42"/>
      <c r="DB906" s="42"/>
      <c r="DC906" s="42"/>
      <c r="DD906" s="42"/>
      <c r="DE906" s="42"/>
      <c r="DF906" s="42"/>
      <c r="DG906" s="42"/>
      <c r="DH906" s="42"/>
      <c r="DI906" s="42"/>
      <c r="DJ906" s="42"/>
      <c r="DK906" s="42"/>
      <c r="DL906" s="42"/>
      <c r="DM906" s="42"/>
      <c r="DN906" s="42"/>
      <c r="DO906" s="42"/>
      <c r="DP906" s="42"/>
      <c r="DQ906" s="42"/>
      <c r="DR906" s="42"/>
      <c r="DS906" s="42"/>
      <c r="DT906" s="42"/>
      <c r="DU906" s="42"/>
      <c r="DV906" s="42"/>
      <c r="DW906" s="42"/>
      <c r="DX906" s="42"/>
      <c r="DY906" s="42"/>
      <c r="DZ906" s="42"/>
      <c r="EA906" s="42"/>
      <c r="EB906" s="42"/>
      <c r="EC906" s="42"/>
      <c r="ED906" s="42"/>
      <c r="EE906" s="42"/>
      <c r="EF906" s="42"/>
      <c r="EG906" s="42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/>
      <c r="BD907" s="42"/>
      <c r="BE907" s="42"/>
      <c r="BF907" s="42"/>
      <c r="BG907" s="42"/>
      <c r="BH907" s="42"/>
      <c r="BI907" s="42"/>
      <c r="BJ907" s="42"/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/>
      <c r="CI907" s="42"/>
      <c r="CJ907" s="42"/>
      <c r="CK907" s="42"/>
      <c r="CL907" s="42"/>
      <c r="CM907" s="42"/>
      <c r="CN907" s="42"/>
      <c r="CO907" s="42"/>
      <c r="CP907" s="42"/>
      <c r="CQ907" s="42"/>
      <c r="CR907" s="42"/>
      <c r="CS907" s="42"/>
      <c r="CT907" s="42"/>
      <c r="CU907" s="42"/>
      <c r="CV907" s="42"/>
      <c r="CW907" s="42"/>
      <c r="CX907" s="42"/>
      <c r="CY907" s="42"/>
      <c r="CZ907" s="42"/>
      <c r="DA907" s="42"/>
      <c r="DB907" s="42"/>
      <c r="DC907" s="42"/>
      <c r="DD907" s="42"/>
      <c r="DE907" s="42"/>
      <c r="DF907" s="42"/>
      <c r="DG907" s="42"/>
      <c r="DH907" s="42"/>
      <c r="DI907" s="42"/>
      <c r="DJ907" s="42"/>
      <c r="DK907" s="42"/>
      <c r="DL907" s="42"/>
      <c r="DM907" s="42"/>
      <c r="DN907" s="42"/>
      <c r="DO907" s="42"/>
      <c r="DP907" s="42"/>
      <c r="DQ907" s="42"/>
      <c r="DR907" s="42"/>
      <c r="DS907" s="42"/>
      <c r="DT907" s="42"/>
      <c r="DU907" s="42"/>
      <c r="DV907" s="42"/>
      <c r="DW907" s="42"/>
      <c r="DX907" s="42"/>
      <c r="DY907" s="42"/>
      <c r="DZ907" s="42"/>
      <c r="EA907" s="42"/>
      <c r="EB907" s="42"/>
      <c r="EC907" s="42"/>
      <c r="ED907" s="42"/>
      <c r="EE907" s="42"/>
      <c r="EF907" s="42"/>
      <c r="EG907" s="42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/>
      <c r="BD908" s="42"/>
      <c r="BE908" s="42"/>
      <c r="BF908" s="42"/>
      <c r="BG908" s="42"/>
      <c r="BH908" s="42"/>
      <c r="BI908" s="42"/>
      <c r="BJ908" s="42"/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/>
      <c r="CI908" s="42"/>
      <c r="CJ908" s="42"/>
      <c r="CK908" s="42"/>
      <c r="CL908" s="42"/>
      <c r="CM908" s="42"/>
      <c r="CN908" s="42"/>
      <c r="CO908" s="42"/>
      <c r="CP908" s="42"/>
      <c r="CQ908" s="42"/>
      <c r="CR908" s="42"/>
      <c r="CS908" s="42"/>
      <c r="CT908" s="42"/>
      <c r="CU908" s="42"/>
      <c r="CV908" s="42"/>
      <c r="CW908" s="42"/>
      <c r="CX908" s="42"/>
      <c r="CY908" s="42"/>
      <c r="CZ908" s="42"/>
      <c r="DA908" s="42"/>
      <c r="DB908" s="42"/>
      <c r="DC908" s="42"/>
      <c r="DD908" s="42"/>
      <c r="DE908" s="42"/>
      <c r="DF908" s="42"/>
      <c r="DG908" s="42"/>
      <c r="DH908" s="42"/>
      <c r="DI908" s="42"/>
      <c r="DJ908" s="42"/>
      <c r="DK908" s="42"/>
      <c r="DL908" s="42"/>
      <c r="DM908" s="42"/>
      <c r="DN908" s="42"/>
      <c r="DO908" s="42"/>
      <c r="DP908" s="42"/>
      <c r="DQ908" s="42"/>
      <c r="DR908" s="42"/>
      <c r="DS908" s="42"/>
      <c r="DT908" s="42"/>
      <c r="DU908" s="42"/>
      <c r="DV908" s="42"/>
      <c r="DW908" s="42"/>
      <c r="DX908" s="42"/>
      <c r="DY908" s="42"/>
      <c r="DZ908" s="42"/>
      <c r="EA908" s="42"/>
      <c r="EB908" s="42"/>
      <c r="EC908" s="42"/>
      <c r="ED908" s="42"/>
      <c r="EE908" s="42"/>
      <c r="EF908" s="42"/>
      <c r="EG908" s="42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/>
      <c r="BD909" s="42"/>
      <c r="BE909" s="42"/>
      <c r="BF909" s="42"/>
      <c r="BG909" s="42"/>
      <c r="BH909" s="42"/>
      <c r="BI909" s="42"/>
      <c r="BJ909" s="42"/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/>
      <c r="CI909" s="42"/>
      <c r="CJ909" s="42"/>
      <c r="CK909" s="42"/>
      <c r="CL909" s="42"/>
      <c r="CM909" s="42"/>
      <c r="CN909" s="42"/>
      <c r="CO909" s="42"/>
      <c r="CP909" s="42"/>
      <c r="CQ909" s="42"/>
      <c r="CR909" s="42"/>
      <c r="CS909" s="42"/>
      <c r="CT909" s="42"/>
      <c r="CU909" s="42"/>
      <c r="CV909" s="42"/>
      <c r="CW909" s="42"/>
      <c r="CX909" s="42"/>
      <c r="CY909" s="42"/>
      <c r="CZ909" s="42"/>
      <c r="DA909" s="42"/>
      <c r="DB909" s="42"/>
      <c r="DC909" s="42"/>
      <c r="DD909" s="42"/>
      <c r="DE909" s="42"/>
      <c r="DF909" s="42"/>
      <c r="DG909" s="42"/>
      <c r="DH909" s="42"/>
      <c r="DI909" s="42"/>
      <c r="DJ909" s="42"/>
      <c r="DK909" s="42"/>
      <c r="DL909" s="42"/>
      <c r="DM909" s="42"/>
      <c r="DN909" s="42"/>
      <c r="DO909" s="42"/>
      <c r="DP909" s="42"/>
      <c r="DQ909" s="42"/>
      <c r="DR909" s="42"/>
      <c r="DS909" s="42"/>
      <c r="DT909" s="42"/>
      <c r="DU909" s="42"/>
      <c r="DV909" s="42"/>
      <c r="DW909" s="42"/>
      <c r="DX909" s="42"/>
      <c r="DY909" s="42"/>
      <c r="DZ909" s="42"/>
      <c r="EA909" s="42"/>
      <c r="EB909" s="42"/>
      <c r="EC909" s="42"/>
      <c r="ED909" s="42"/>
      <c r="EE909" s="42"/>
      <c r="EF909" s="42"/>
      <c r="EG909" s="42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/>
      <c r="BD910" s="42"/>
      <c r="BE910" s="42"/>
      <c r="BF910" s="42"/>
      <c r="BG910" s="42"/>
      <c r="BH910" s="42"/>
      <c r="BI910" s="42"/>
      <c r="BJ910" s="42"/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/>
      <c r="CI910" s="42"/>
      <c r="CJ910" s="42"/>
      <c r="CK910" s="42"/>
      <c r="CL910" s="42"/>
      <c r="CM910" s="42"/>
      <c r="CN910" s="42"/>
      <c r="CO910" s="42"/>
      <c r="CP910" s="42"/>
      <c r="CQ910" s="42"/>
      <c r="CR910" s="42"/>
      <c r="CS910" s="42"/>
      <c r="CT910" s="42"/>
      <c r="CU910" s="42"/>
      <c r="CV910" s="42"/>
      <c r="CW910" s="42"/>
      <c r="CX910" s="42"/>
      <c r="CY910" s="42"/>
      <c r="CZ910" s="42"/>
      <c r="DA910" s="42"/>
      <c r="DB910" s="42"/>
      <c r="DC910" s="42"/>
      <c r="DD910" s="42"/>
      <c r="DE910" s="42"/>
      <c r="DF910" s="42"/>
      <c r="DG910" s="42"/>
      <c r="DH910" s="42"/>
      <c r="DI910" s="42"/>
      <c r="DJ910" s="42"/>
      <c r="DK910" s="42"/>
      <c r="DL910" s="42"/>
      <c r="DM910" s="42"/>
      <c r="DN910" s="42"/>
      <c r="DO910" s="42"/>
      <c r="DP910" s="42"/>
      <c r="DQ910" s="42"/>
      <c r="DR910" s="42"/>
      <c r="DS910" s="42"/>
      <c r="DT910" s="42"/>
      <c r="DU910" s="42"/>
      <c r="DV910" s="42"/>
      <c r="DW910" s="42"/>
      <c r="DX910" s="42"/>
      <c r="DY910" s="42"/>
      <c r="DZ910" s="42"/>
      <c r="EA910" s="42"/>
      <c r="EB910" s="42"/>
      <c r="EC910" s="42"/>
      <c r="ED910" s="42"/>
      <c r="EE910" s="42"/>
      <c r="EF910" s="42"/>
      <c r="EG910" s="42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/>
      <c r="BD911" s="42"/>
      <c r="BE911" s="42"/>
      <c r="BF911" s="42"/>
      <c r="BG911" s="42"/>
      <c r="BH911" s="42"/>
      <c r="BI911" s="42"/>
      <c r="BJ911" s="42"/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/>
      <c r="CI911" s="42"/>
      <c r="CJ911" s="42"/>
      <c r="CK911" s="42"/>
      <c r="CL911" s="42"/>
      <c r="CM911" s="42"/>
      <c r="CN911" s="42"/>
      <c r="CO911" s="42"/>
      <c r="CP911" s="42"/>
      <c r="CQ911" s="42"/>
      <c r="CR911" s="42"/>
      <c r="CS911" s="42"/>
      <c r="CT911" s="42"/>
      <c r="CU911" s="42"/>
      <c r="CV911" s="42"/>
      <c r="CW911" s="42"/>
      <c r="CX911" s="42"/>
      <c r="CY911" s="42"/>
      <c r="CZ911" s="42"/>
      <c r="DA911" s="42"/>
      <c r="DB911" s="42"/>
      <c r="DC911" s="42"/>
      <c r="DD911" s="42"/>
      <c r="DE911" s="42"/>
      <c r="DF911" s="42"/>
      <c r="DG911" s="42"/>
      <c r="DH911" s="42"/>
      <c r="DI911" s="42"/>
      <c r="DJ911" s="42"/>
      <c r="DK911" s="42"/>
      <c r="DL911" s="42"/>
      <c r="DM911" s="42"/>
      <c r="DN911" s="42"/>
      <c r="DO911" s="42"/>
      <c r="DP911" s="42"/>
      <c r="DQ911" s="42"/>
      <c r="DR911" s="42"/>
      <c r="DS911" s="42"/>
      <c r="DT911" s="42"/>
      <c r="DU911" s="42"/>
      <c r="DV911" s="42"/>
      <c r="DW911" s="42"/>
      <c r="DX911" s="42"/>
      <c r="DY911" s="42"/>
      <c r="DZ911" s="42"/>
      <c r="EA911" s="42"/>
      <c r="EB911" s="42"/>
      <c r="EC911" s="42"/>
      <c r="ED911" s="42"/>
      <c r="EE911" s="42"/>
      <c r="EF911" s="42"/>
      <c r="EG911" s="42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/>
      <c r="BD912" s="42"/>
      <c r="BE912" s="42"/>
      <c r="BF912" s="42"/>
      <c r="BG912" s="42"/>
      <c r="BH912" s="42"/>
      <c r="BI912" s="42"/>
      <c r="BJ912" s="42"/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/>
      <c r="CI912" s="42"/>
      <c r="CJ912" s="42"/>
      <c r="CK912" s="42"/>
      <c r="CL912" s="42"/>
      <c r="CM912" s="42"/>
      <c r="CN912" s="42"/>
      <c r="CO912" s="42"/>
      <c r="CP912" s="42"/>
      <c r="CQ912" s="42"/>
      <c r="CR912" s="42"/>
      <c r="CS912" s="42"/>
      <c r="CT912" s="42"/>
      <c r="CU912" s="42"/>
      <c r="CV912" s="42"/>
      <c r="CW912" s="42"/>
      <c r="CX912" s="42"/>
      <c r="CY912" s="42"/>
      <c r="CZ912" s="42"/>
      <c r="DA912" s="42"/>
      <c r="DB912" s="42"/>
      <c r="DC912" s="42"/>
      <c r="DD912" s="42"/>
      <c r="DE912" s="42"/>
      <c r="DF912" s="42"/>
      <c r="DG912" s="42"/>
      <c r="DH912" s="42"/>
      <c r="DI912" s="42"/>
      <c r="DJ912" s="42"/>
      <c r="DK912" s="42"/>
      <c r="DL912" s="42"/>
      <c r="DM912" s="42"/>
      <c r="DN912" s="42"/>
      <c r="DO912" s="42"/>
      <c r="DP912" s="42"/>
      <c r="DQ912" s="42"/>
      <c r="DR912" s="42"/>
      <c r="DS912" s="42"/>
      <c r="DT912" s="42"/>
      <c r="DU912" s="42"/>
      <c r="DV912" s="42"/>
      <c r="DW912" s="42"/>
      <c r="DX912" s="42"/>
      <c r="DY912" s="42"/>
      <c r="DZ912" s="42"/>
      <c r="EA912" s="42"/>
      <c r="EB912" s="42"/>
      <c r="EC912" s="42"/>
      <c r="ED912" s="42"/>
      <c r="EE912" s="42"/>
      <c r="EF912" s="42"/>
      <c r="EG912" s="42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/>
      <c r="BD913" s="42"/>
      <c r="BE913" s="42"/>
      <c r="BF913" s="42"/>
      <c r="BG913" s="42"/>
      <c r="BH913" s="42"/>
      <c r="BI913" s="42"/>
      <c r="BJ913" s="42"/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/>
      <c r="CI913" s="42"/>
      <c r="CJ913" s="42"/>
      <c r="CK913" s="42"/>
      <c r="CL913" s="42"/>
      <c r="CM913" s="42"/>
      <c r="CN913" s="42"/>
      <c r="CO913" s="42"/>
      <c r="CP913" s="42"/>
      <c r="CQ913" s="42"/>
      <c r="CR913" s="42"/>
      <c r="CS913" s="42"/>
      <c r="CT913" s="42"/>
      <c r="CU913" s="42"/>
      <c r="CV913" s="42"/>
      <c r="CW913" s="42"/>
      <c r="CX913" s="42"/>
      <c r="CY913" s="42"/>
      <c r="CZ913" s="42"/>
      <c r="DA913" s="42"/>
      <c r="DB913" s="42"/>
      <c r="DC913" s="42"/>
      <c r="DD913" s="42"/>
      <c r="DE913" s="42"/>
      <c r="DF913" s="42"/>
      <c r="DG913" s="42"/>
      <c r="DH913" s="42"/>
      <c r="DI913" s="42"/>
      <c r="DJ913" s="42"/>
      <c r="DK913" s="42"/>
      <c r="DL913" s="42"/>
      <c r="DM913" s="42"/>
      <c r="DN913" s="42"/>
      <c r="DO913" s="42"/>
      <c r="DP913" s="42"/>
      <c r="DQ913" s="42"/>
      <c r="DR913" s="42"/>
      <c r="DS913" s="42"/>
      <c r="DT913" s="42"/>
      <c r="DU913" s="42"/>
      <c r="DV913" s="42"/>
      <c r="DW913" s="42"/>
      <c r="DX913" s="42"/>
      <c r="DY913" s="42"/>
      <c r="DZ913" s="42"/>
      <c r="EA913" s="42"/>
      <c r="EB913" s="42"/>
      <c r="EC913" s="42"/>
      <c r="ED913" s="42"/>
      <c r="EE913" s="42"/>
      <c r="EF913" s="42"/>
      <c r="EG913" s="42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/>
      <c r="BD914" s="42"/>
      <c r="BE914" s="42"/>
      <c r="BF914" s="42"/>
      <c r="BG914" s="42"/>
      <c r="BH914" s="42"/>
      <c r="BI914" s="42"/>
      <c r="BJ914" s="42"/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/>
      <c r="CI914" s="42"/>
      <c r="CJ914" s="42"/>
      <c r="CK914" s="42"/>
      <c r="CL914" s="42"/>
      <c r="CM914" s="42"/>
      <c r="CN914" s="42"/>
      <c r="CO914" s="42"/>
      <c r="CP914" s="42"/>
      <c r="CQ914" s="42"/>
      <c r="CR914" s="42"/>
      <c r="CS914" s="42"/>
      <c r="CT914" s="42"/>
      <c r="CU914" s="42"/>
      <c r="CV914" s="42"/>
      <c r="CW914" s="42"/>
      <c r="CX914" s="42"/>
      <c r="CY914" s="42"/>
      <c r="CZ914" s="42"/>
      <c r="DA914" s="42"/>
      <c r="DB914" s="42"/>
      <c r="DC914" s="42"/>
      <c r="DD914" s="42"/>
      <c r="DE914" s="42"/>
      <c r="DF914" s="42"/>
      <c r="DG914" s="42"/>
      <c r="DH914" s="42"/>
      <c r="DI914" s="42"/>
      <c r="DJ914" s="42"/>
      <c r="DK914" s="42"/>
      <c r="DL914" s="42"/>
      <c r="DM914" s="42"/>
      <c r="DN914" s="42"/>
      <c r="DO914" s="42"/>
      <c r="DP914" s="42"/>
      <c r="DQ914" s="42"/>
      <c r="DR914" s="42"/>
      <c r="DS914" s="42"/>
      <c r="DT914" s="42"/>
      <c r="DU914" s="42"/>
      <c r="DV914" s="42"/>
      <c r="DW914" s="42"/>
      <c r="DX914" s="42"/>
      <c r="DY914" s="42"/>
      <c r="DZ914" s="42"/>
      <c r="EA914" s="42"/>
      <c r="EB914" s="42"/>
      <c r="EC914" s="42"/>
      <c r="ED914" s="42"/>
      <c r="EE914" s="42"/>
      <c r="EF914" s="42"/>
      <c r="EG914" s="42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/>
      <c r="BD915" s="42"/>
      <c r="BE915" s="42"/>
      <c r="BF915" s="42"/>
      <c r="BG915" s="42"/>
      <c r="BH915" s="42"/>
      <c r="BI915" s="42"/>
      <c r="BJ915" s="42"/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/>
      <c r="CI915" s="42"/>
      <c r="CJ915" s="42"/>
      <c r="CK915" s="42"/>
      <c r="CL915" s="42"/>
      <c r="CM915" s="42"/>
      <c r="CN915" s="42"/>
      <c r="CO915" s="42"/>
      <c r="CP915" s="42"/>
      <c r="CQ915" s="42"/>
      <c r="CR915" s="42"/>
      <c r="CS915" s="42"/>
      <c r="CT915" s="42"/>
      <c r="CU915" s="42"/>
      <c r="CV915" s="42"/>
      <c r="CW915" s="42"/>
      <c r="CX915" s="42"/>
      <c r="CY915" s="42"/>
      <c r="CZ915" s="42"/>
      <c r="DA915" s="42"/>
      <c r="DB915" s="42"/>
      <c r="DC915" s="42"/>
      <c r="DD915" s="42"/>
      <c r="DE915" s="42"/>
      <c r="DF915" s="42"/>
      <c r="DG915" s="42"/>
      <c r="DH915" s="42"/>
      <c r="DI915" s="42"/>
      <c r="DJ915" s="42"/>
      <c r="DK915" s="42"/>
      <c r="DL915" s="42"/>
      <c r="DM915" s="42"/>
      <c r="DN915" s="42"/>
      <c r="DO915" s="42"/>
      <c r="DP915" s="42"/>
      <c r="DQ915" s="42"/>
      <c r="DR915" s="42"/>
      <c r="DS915" s="42"/>
      <c r="DT915" s="42"/>
      <c r="DU915" s="42"/>
      <c r="DV915" s="42"/>
      <c r="DW915" s="42"/>
      <c r="DX915" s="42"/>
      <c r="DY915" s="42"/>
      <c r="DZ915" s="42"/>
      <c r="EA915" s="42"/>
      <c r="EB915" s="42"/>
      <c r="EC915" s="42"/>
      <c r="ED915" s="42"/>
      <c r="EE915" s="42"/>
      <c r="EF915" s="42"/>
      <c r="EG915" s="42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/>
      <c r="BD916" s="42"/>
      <c r="BE916" s="42"/>
      <c r="BF916" s="42"/>
      <c r="BG916" s="42"/>
      <c r="BH916" s="42"/>
      <c r="BI916" s="42"/>
      <c r="BJ916" s="42"/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/>
      <c r="CI916" s="42"/>
      <c r="CJ916" s="42"/>
      <c r="CK916" s="42"/>
      <c r="CL916" s="42"/>
      <c r="CM916" s="42"/>
      <c r="CN916" s="42"/>
      <c r="CO916" s="42"/>
      <c r="CP916" s="42"/>
      <c r="CQ916" s="42"/>
      <c r="CR916" s="42"/>
      <c r="CS916" s="42"/>
      <c r="CT916" s="42"/>
      <c r="CU916" s="42"/>
      <c r="CV916" s="42"/>
      <c r="CW916" s="42"/>
      <c r="CX916" s="42"/>
      <c r="CY916" s="42"/>
      <c r="CZ916" s="42"/>
      <c r="DA916" s="42"/>
      <c r="DB916" s="42"/>
      <c r="DC916" s="42"/>
      <c r="DD916" s="42"/>
      <c r="DE916" s="42"/>
      <c r="DF916" s="42"/>
      <c r="DG916" s="42"/>
      <c r="DH916" s="42"/>
      <c r="DI916" s="42"/>
      <c r="DJ916" s="42"/>
      <c r="DK916" s="42"/>
      <c r="DL916" s="42"/>
      <c r="DM916" s="42"/>
      <c r="DN916" s="42"/>
      <c r="DO916" s="42"/>
      <c r="DP916" s="42"/>
      <c r="DQ916" s="42"/>
      <c r="DR916" s="42"/>
      <c r="DS916" s="42"/>
      <c r="DT916" s="42"/>
      <c r="DU916" s="42"/>
      <c r="DV916" s="42"/>
      <c r="DW916" s="42"/>
      <c r="DX916" s="42"/>
      <c r="DY916" s="42"/>
      <c r="DZ916" s="42"/>
      <c r="EA916" s="42"/>
      <c r="EB916" s="42"/>
      <c r="EC916" s="42"/>
      <c r="ED916" s="42"/>
      <c r="EE916" s="42"/>
      <c r="EF916" s="42"/>
      <c r="EG916" s="42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/>
      <c r="BD917" s="42"/>
      <c r="BE917" s="42"/>
      <c r="BF917" s="42"/>
      <c r="BG917" s="42"/>
      <c r="BH917" s="42"/>
      <c r="BI917" s="42"/>
      <c r="BJ917" s="42"/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/>
      <c r="CI917" s="42"/>
      <c r="CJ917" s="42"/>
      <c r="CK917" s="42"/>
      <c r="CL917" s="42"/>
      <c r="CM917" s="42"/>
      <c r="CN917" s="42"/>
      <c r="CO917" s="42"/>
      <c r="CP917" s="42"/>
      <c r="CQ917" s="42"/>
      <c r="CR917" s="42"/>
      <c r="CS917" s="42"/>
      <c r="CT917" s="42"/>
      <c r="CU917" s="42"/>
      <c r="CV917" s="42"/>
      <c r="CW917" s="42"/>
      <c r="CX917" s="42"/>
      <c r="CY917" s="42"/>
      <c r="CZ917" s="42"/>
      <c r="DA917" s="42"/>
      <c r="DB917" s="42"/>
      <c r="DC917" s="42"/>
      <c r="DD917" s="42"/>
      <c r="DE917" s="42"/>
      <c r="DF917" s="42"/>
      <c r="DG917" s="42"/>
      <c r="DH917" s="42"/>
      <c r="DI917" s="42"/>
      <c r="DJ917" s="42"/>
      <c r="DK917" s="42"/>
      <c r="DL917" s="42"/>
      <c r="DM917" s="42"/>
      <c r="DN917" s="42"/>
      <c r="DO917" s="42"/>
      <c r="DP917" s="42"/>
      <c r="DQ917" s="42"/>
      <c r="DR917" s="42"/>
      <c r="DS917" s="42"/>
      <c r="DT917" s="42"/>
      <c r="DU917" s="42"/>
      <c r="DV917" s="42"/>
      <c r="DW917" s="42"/>
      <c r="DX917" s="42"/>
      <c r="DY917" s="42"/>
      <c r="DZ917" s="42"/>
      <c r="EA917" s="42"/>
      <c r="EB917" s="42"/>
      <c r="EC917" s="42"/>
      <c r="ED917" s="42"/>
      <c r="EE917" s="42"/>
      <c r="EF917" s="42"/>
      <c r="EG917" s="42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/>
      <c r="CI918" s="42"/>
      <c r="CJ918" s="42"/>
      <c r="CK918" s="42"/>
      <c r="CL918" s="42"/>
      <c r="CM918" s="42"/>
      <c r="CN918" s="42"/>
      <c r="CO918" s="42"/>
      <c r="CP918" s="42"/>
      <c r="CQ918" s="42"/>
      <c r="CR918" s="42"/>
      <c r="CS918" s="42"/>
      <c r="CT918" s="42"/>
      <c r="CU918" s="42"/>
      <c r="CV918" s="42"/>
      <c r="CW918" s="42"/>
      <c r="CX918" s="42"/>
      <c r="CY918" s="42"/>
      <c r="CZ918" s="42"/>
      <c r="DA918" s="42"/>
      <c r="DB918" s="42"/>
      <c r="DC918" s="42"/>
      <c r="DD918" s="42"/>
      <c r="DE918" s="42"/>
      <c r="DF918" s="42"/>
      <c r="DG918" s="42"/>
      <c r="DH918" s="42"/>
      <c r="DI918" s="42"/>
      <c r="DJ918" s="42"/>
      <c r="DK918" s="42"/>
      <c r="DL918" s="42"/>
      <c r="DM918" s="42"/>
      <c r="DN918" s="42"/>
      <c r="DO918" s="42"/>
      <c r="DP918" s="42"/>
      <c r="DQ918" s="42"/>
      <c r="DR918" s="42"/>
      <c r="DS918" s="42"/>
      <c r="DT918" s="42"/>
      <c r="DU918" s="42"/>
      <c r="DV918" s="42"/>
      <c r="DW918" s="42"/>
      <c r="DX918" s="42"/>
      <c r="DY918" s="42"/>
      <c r="DZ918" s="42"/>
      <c r="EA918" s="42"/>
      <c r="EB918" s="42"/>
      <c r="EC918" s="42"/>
      <c r="ED918" s="42"/>
      <c r="EE918" s="42"/>
      <c r="EF918" s="42"/>
      <c r="EG918" s="42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/>
      <c r="BD919" s="42"/>
      <c r="BE919" s="42"/>
      <c r="BF919" s="42"/>
      <c r="BG919" s="42"/>
      <c r="BH919" s="42"/>
      <c r="BI919" s="42"/>
      <c r="BJ919" s="42"/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/>
      <c r="CI919" s="42"/>
      <c r="CJ919" s="42"/>
      <c r="CK919" s="42"/>
      <c r="CL919" s="42"/>
      <c r="CM919" s="42"/>
      <c r="CN919" s="42"/>
      <c r="CO919" s="42"/>
      <c r="CP919" s="42"/>
      <c r="CQ919" s="42"/>
      <c r="CR919" s="42"/>
      <c r="CS919" s="42"/>
      <c r="CT919" s="42"/>
      <c r="CU919" s="42"/>
      <c r="CV919" s="42"/>
      <c r="CW919" s="42"/>
      <c r="CX919" s="42"/>
      <c r="CY919" s="42"/>
      <c r="CZ919" s="42"/>
      <c r="DA919" s="42"/>
      <c r="DB919" s="42"/>
      <c r="DC919" s="42"/>
      <c r="DD919" s="42"/>
      <c r="DE919" s="42"/>
      <c r="DF919" s="42"/>
      <c r="DG919" s="42"/>
      <c r="DH919" s="42"/>
      <c r="DI919" s="42"/>
      <c r="DJ919" s="42"/>
      <c r="DK919" s="42"/>
      <c r="DL919" s="42"/>
      <c r="DM919" s="42"/>
      <c r="DN919" s="42"/>
      <c r="DO919" s="42"/>
      <c r="DP919" s="42"/>
      <c r="DQ919" s="42"/>
      <c r="DR919" s="42"/>
      <c r="DS919" s="42"/>
      <c r="DT919" s="42"/>
      <c r="DU919" s="42"/>
      <c r="DV919" s="42"/>
      <c r="DW919" s="42"/>
      <c r="DX919" s="42"/>
      <c r="DY919" s="42"/>
      <c r="DZ919" s="42"/>
      <c r="EA919" s="42"/>
      <c r="EB919" s="42"/>
      <c r="EC919" s="42"/>
      <c r="ED919" s="42"/>
      <c r="EE919" s="42"/>
      <c r="EF919" s="42"/>
      <c r="EG919" s="42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/>
      <c r="BD920" s="42"/>
      <c r="BE920" s="42"/>
      <c r="BF920" s="42"/>
      <c r="BG920" s="42"/>
      <c r="BH920" s="42"/>
      <c r="BI920" s="42"/>
      <c r="BJ920" s="42"/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/>
      <c r="CI920" s="42"/>
      <c r="CJ920" s="42"/>
      <c r="CK920" s="42"/>
      <c r="CL920" s="42"/>
      <c r="CM920" s="42"/>
      <c r="CN920" s="42"/>
      <c r="CO920" s="42"/>
      <c r="CP920" s="42"/>
      <c r="CQ920" s="42"/>
      <c r="CR920" s="42"/>
      <c r="CS920" s="42"/>
      <c r="CT920" s="42"/>
      <c r="CU920" s="42"/>
      <c r="CV920" s="42"/>
      <c r="CW920" s="42"/>
      <c r="CX920" s="42"/>
      <c r="CY920" s="42"/>
      <c r="CZ920" s="42"/>
      <c r="DA920" s="42"/>
      <c r="DB920" s="42"/>
      <c r="DC920" s="42"/>
      <c r="DD920" s="42"/>
      <c r="DE920" s="42"/>
      <c r="DF920" s="42"/>
      <c r="DG920" s="42"/>
      <c r="DH920" s="42"/>
      <c r="DI920" s="42"/>
      <c r="DJ920" s="42"/>
      <c r="DK920" s="42"/>
      <c r="DL920" s="42"/>
      <c r="DM920" s="42"/>
      <c r="DN920" s="42"/>
      <c r="DO920" s="42"/>
      <c r="DP920" s="42"/>
      <c r="DQ920" s="42"/>
      <c r="DR920" s="42"/>
      <c r="DS920" s="42"/>
      <c r="DT920" s="42"/>
      <c r="DU920" s="42"/>
      <c r="DV920" s="42"/>
      <c r="DW920" s="42"/>
      <c r="DX920" s="42"/>
      <c r="DY920" s="42"/>
      <c r="DZ920" s="42"/>
      <c r="EA920" s="42"/>
      <c r="EB920" s="42"/>
      <c r="EC920" s="42"/>
      <c r="ED920" s="42"/>
      <c r="EE920" s="42"/>
      <c r="EF920" s="42"/>
      <c r="EG920" s="42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/>
      <c r="BD921" s="42"/>
      <c r="BE921" s="42"/>
      <c r="BF921" s="42"/>
      <c r="BG921" s="42"/>
      <c r="BH921" s="42"/>
      <c r="BI921" s="42"/>
      <c r="BJ921" s="42"/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/>
      <c r="CI921" s="42"/>
      <c r="CJ921" s="42"/>
      <c r="CK921" s="42"/>
      <c r="CL921" s="42"/>
      <c r="CM921" s="42"/>
      <c r="CN921" s="42"/>
      <c r="CO921" s="42"/>
      <c r="CP921" s="42"/>
      <c r="CQ921" s="42"/>
      <c r="CR921" s="42"/>
      <c r="CS921" s="42"/>
      <c r="CT921" s="42"/>
      <c r="CU921" s="42"/>
      <c r="CV921" s="42"/>
      <c r="CW921" s="42"/>
      <c r="CX921" s="42"/>
      <c r="CY921" s="42"/>
      <c r="CZ921" s="42"/>
      <c r="DA921" s="42"/>
      <c r="DB921" s="42"/>
      <c r="DC921" s="42"/>
      <c r="DD921" s="42"/>
      <c r="DE921" s="42"/>
      <c r="DF921" s="42"/>
      <c r="DG921" s="42"/>
      <c r="DH921" s="42"/>
      <c r="DI921" s="42"/>
      <c r="DJ921" s="42"/>
      <c r="DK921" s="42"/>
      <c r="DL921" s="42"/>
      <c r="DM921" s="42"/>
      <c r="DN921" s="42"/>
      <c r="DO921" s="42"/>
      <c r="DP921" s="42"/>
      <c r="DQ921" s="42"/>
      <c r="DR921" s="42"/>
      <c r="DS921" s="42"/>
      <c r="DT921" s="42"/>
      <c r="DU921" s="42"/>
      <c r="DV921" s="42"/>
      <c r="DW921" s="42"/>
      <c r="DX921" s="42"/>
      <c r="DY921" s="42"/>
      <c r="DZ921" s="42"/>
      <c r="EA921" s="42"/>
      <c r="EB921" s="42"/>
      <c r="EC921" s="42"/>
      <c r="ED921" s="42"/>
      <c r="EE921" s="42"/>
      <c r="EF921" s="42"/>
      <c r="EG921" s="42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/>
      <c r="BD922" s="42"/>
      <c r="BE922" s="42"/>
      <c r="BF922" s="42"/>
      <c r="BG922" s="42"/>
      <c r="BH922" s="42"/>
      <c r="BI922" s="42"/>
      <c r="BJ922" s="42"/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/>
      <c r="CI922" s="42"/>
      <c r="CJ922" s="42"/>
      <c r="CK922" s="42"/>
      <c r="CL922" s="42"/>
      <c r="CM922" s="42"/>
      <c r="CN922" s="42"/>
      <c r="CO922" s="42"/>
      <c r="CP922" s="42"/>
      <c r="CQ922" s="42"/>
      <c r="CR922" s="42"/>
      <c r="CS922" s="42"/>
      <c r="CT922" s="42"/>
      <c r="CU922" s="42"/>
      <c r="CV922" s="42"/>
      <c r="CW922" s="42"/>
      <c r="CX922" s="42"/>
      <c r="CY922" s="42"/>
      <c r="CZ922" s="42"/>
      <c r="DA922" s="42"/>
      <c r="DB922" s="42"/>
      <c r="DC922" s="42"/>
      <c r="DD922" s="42"/>
      <c r="DE922" s="42"/>
      <c r="DF922" s="42"/>
      <c r="DG922" s="42"/>
      <c r="DH922" s="42"/>
      <c r="DI922" s="42"/>
      <c r="DJ922" s="42"/>
      <c r="DK922" s="42"/>
      <c r="DL922" s="42"/>
      <c r="DM922" s="42"/>
      <c r="DN922" s="42"/>
      <c r="DO922" s="42"/>
      <c r="DP922" s="42"/>
      <c r="DQ922" s="42"/>
      <c r="DR922" s="42"/>
      <c r="DS922" s="42"/>
      <c r="DT922" s="42"/>
      <c r="DU922" s="42"/>
      <c r="DV922" s="42"/>
      <c r="DW922" s="42"/>
      <c r="DX922" s="42"/>
      <c r="DY922" s="42"/>
      <c r="DZ922" s="42"/>
      <c r="EA922" s="42"/>
      <c r="EB922" s="42"/>
      <c r="EC922" s="42"/>
      <c r="ED922" s="42"/>
      <c r="EE922" s="42"/>
      <c r="EF922" s="42"/>
      <c r="EG922" s="42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/>
      <c r="BD923" s="42"/>
      <c r="BE923" s="42"/>
      <c r="BF923" s="42"/>
      <c r="BG923" s="42"/>
      <c r="BH923" s="42"/>
      <c r="BI923" s="42"/>
      <c r="BJ923" s="42"/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/>
      <c r="CI923" s="42"/>
      <c r="CJ923" s="42"/>
      <c r="CK923" s="42"/>
      <c r="CL923" s="42"/>
      <c r="CM923" s="42"/>
      <c r="CN923" s="42"/>
      <c r="CO923" s="42"/>
      <c r="CP923" s="42"/>
      <c r="CQ923" s="42"/>
      <c r="CR923" s="42"/>
      <c r="CS923" s="42"/>
      <c r="CT923" s="42"/>
      <c r="CU923" s="42"/>
      <c r="CV923" s="42"/>
      <c r="CW923" s="42"/>
      <c r="CX923" s="42"/>
      <c r="CY923" s="42"/>
      <c r="CZ923" s="42"/>
      <c r="DA923" s="42"/>
      <c r="DB923" s="42"/>
      <c r="DC923" s="42"/>
      <c r="DD923" s="42"/>
      <c r="DE923" s="42"/>
      <c r="DF923" s="42"/>
      <c r="DG923" s="42"/>
      <c r="DH923" s="42"/>
      <c r="DI923" s="42"/>
      <c r="DJ923" s="42"/>
      <c r="DK923" s="42"/>
      <c r="DL923" s="42"/>
      <c r="DM923" s="42"/>
      <c r="DN923" s="42"/>
      <c r="DO923" s="42"/>
      <c r="DP923" s="42"/>
      <c r="DQ923" s="42"/>
      <c r="DR923" s="42"/>
      <c r="DS923" s="42"/>
      <c r="DT923" s="42"/>
      <c r="DU923" s="42"/>
      <c r="DV923" s="42"/>
      <c r="DW923" s="42"/>
      <c r="DX923" s="42"/>
      <c r="DY923" s="42"/>
      <c r="DZ923" s="42"/>
      <c r="EA923" s="42"/>
      <c r="EB923" s="42"/>
      <c r="EC923" s="42"/>
      <c r="ED923" s="42"/>
      <c r="EE923" s="42"/>
      <c r="EF923" s="42"/>
      <c r="EG923" s="42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/>
      <c r="BD924" s="42"/>
      <c r="BE924" s="42"/>
      <c r="BF924" s="42"/>
      <c r="BG924" s="42"/>
      <c r="BH924" s="42"/>
      <c r="BI924" s="42"/>
      <c r="BJ924" s="42"/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/>
      <c r="CI924" s="42"/>
      <c r="CJ924" s="42"/>
      <c r="CK924" s="42"/>
      <c r="CL924" s="42"/>
      <c r="CM924" s="42"/>
      <c r="CN924" s="42"/>
      <c r="CO924" s="42"/>
      <c r="CP924" s="42"/>
      <c r="CQ924" s="42"/>
      <c r="CR924" s="42"/>
      <c r="CS924" s="42"/>
      <c r="CT924" s="42"/>
      <c r="CU924" s="42"/>
      <c r="CV924" s="42"/>
      <c r="CW924" s="42"/>
      <c r="CX924" s="42"/>
      <c r="CY924" s="42"/>
      <c r="CZ924" s="42"/>
      <c r="DA924" s="42"/>
      <c r="DB924" s="42"/>
      <c r="DC924" s="42"/>
      <c r="DD924" s="42"/>
      <c r="DE924" s="42"/>
      <c r="DF924" s="42"/>
      <c r="DG924" s="42"/>
      <c r="DH924" s="42"/>
      <c r="DI924" s="42"/>
      <c r="DJ924" s="42"/>
      <c r="DK924" s="42"/>
      <c r="DL924" s="42"/>
      <c r="DM924" s="42"/>
      <c r="DN924" s="42"/>
      <c r="DO924" s="42"/>
      <c r="DP924" s="42"/>
      <c r="DQ924" s="42"/>
      <c r="DR924" s="42"/>
      <c r="DS924" s="42"/>
      <c r="DT924" s="42"/>
      <c r="DU924" s="42"/>
      <c r="DV924" s="42"/>
      <c r="DW924" s="42"/>
      <c r="DX924" s="42"/>
      <c r="DY924" s="42"/>
      <c r="DZ924" s="42"/>
      <c r="EA924" s="42"/>
      <c r="EB924" s="42"/>
      <c r="EC924" s="42"/>
      <c r="ED924" s="42"/>
      <c r="EE924" s="42"/>
      <c r="EF924" s="42"/>
      <c r="EG924" s="42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/>
      <c r="BD925" s="42"/>
      <c r="BE925" s="42"/>
      <c r="BF925" s="42"/>
      <c r="BG925" s="42"/>
      <c r="BH925" s="42"/>
      <c r="BI925" s="42"/>
      <c r="BJ925" s="42"/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/>
      <c r="CI925" s="42"/>
      <c r="CJ925" s="42"/>
      <c r="CK925" s="42"/>
      <c r="CL925" s="42"/>
      <c r="CM925" s="42"/>
      <c r="CN925" s="42"/>
      <c r="CO925" s="42"/>
      <c r="CP925" s="42"/>
      <c r="CQ925" s="42"/>
      <c r="CR925" s="42"/>
      <c r="CS925" s="42"/>
      <c r="CT925" s="42"/>
      <c r="CU925" s="42"/>
      <c r="CV925" s="42"/>
      <c r="CW925" s="42"/>
      <c r="CX925" s="42"/>
      <c r="CY925" s="42"/>
      <c r="CZ925" s="42"/>
      <c r="DA925" s="42"/>
      <c r="DB925" s="42"/>
      <c r="DC925" s="42"/>
      <c r="DD925" s="42"/>
      <c r="DE925" s="42"/>
      <c r="DF925" s="42"/>
      <c r="DG925" s="42"/>
      <c r="DH925" s="42"/>
      <c r="DI925" s="42"/>
      <c r="DJ925" s="42"/>
      <c r="DK925" s="42"/>
      <c r="DL925" s="42"/>
      <c r="DM925" s="42"/>
      <c r="DN925" s="42"/>
      <c r="DO925" s="42"/>
      <c r="DP925" s="42"/>
      <c r="DQ925" s="42"/>
      <c r="DR925" s="42"/>
      <c r="DS925" s="42"/>
      <c r="DT925" s="42"/>
      <c r="DU925" s="42"/>
      <c r="DV925" s="42"/>
      <c r="DW925" s="42"/>
      <c r="DX925" s="42"/>
      <c r="DY925" s="42"/>
      <c r="DZ925" s="42"/>
      <c r="EA925" s="42"/>
      <c r="EB925" s="42"/>
      <c r="EC925" s="42"/>
      <c r="ED925" s="42"/>
      <c r="EE925" s="42"/>
      <c r="EF925" s="42"/>
      <c r="EG925" s="42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/>
      <c r="BD926" s="42"/>
      <c r="BE926" s="42"/>
      <c r="BF926" s="42"/>
      <c r="BG926" s="42"/>
      <c r="BH926" s="42"/>
      <c r="BI926" s="42"/>
      <c r="BJ926" s="42"/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/>
      <c r="CI926" s="42"/>
      <c r="CJ926" s="42"/>
      <c r="CK926" s="42"/>
      <c r="CL926" s="42"/>
      <c r="CM926" s="42"/>
      <c r="CN926" s="42"/>
      <c r="CO926" s="42"/>
      <c r="CP926" s="42"/>
      <c r="CQ926" s="42"/>
      <c r="CR926" s="42"/>
      <c r="CS926" s="42"/>
      <c r="CT926" s="42"/>
      <c r="CU926" s="42"/>
      <c r="CV926" s="42"/>
      <c r="CW926" s="42"/>
      <c r="CX926" s="42"/>
      <c r="CY926" s="42"/>
      <c r="CZ926" s="42"/>
      <c r="DA926" s="42"/>
      <c r="DB926" s="42"/>
      <c r="DC926" s="42"/>
      <c r="DD926" s="42"/>
      <c r="DE926" s="42"/>
      <c r="DF926" s="42"/>
      <c r="DG926" s="42"/>
      <c r="DH926" s="42"/>
      <c r="DI926" s="42"/>
      <c r="DJ926" s="42"/>
      <c r="DK926" s="42"/>
      <c r="DL926" s="42"/>
      <c r="DM926" s="42"/>
      <c r="DN926" s="42"/>
      <c r="DO926" s="42"/>
      <c r="DP926" s="42"/>
      <c r="DQ926" s="42"/>
      <c r="DR926" s="42"/>
      <c r="DS926" s="42"/>
      <c r="DT926" s="42"/>
      <c r="DU926" s="42"/>
      <c r="DV926" s="42"/>
      <c r="DW926" s="42"/>
      <c r="DX926" s="42"/>
      <c r="DY926" s="42"/>
      <c r="DZ926" s="42"/>
      <c r="EA926" s="42"/>
      <c r="EB926" s="42"/>
      <c r="EC926" s="42"/>
      <c r="ED926" s="42"/>
      <c r="EE926" s="42"/>
      <c r="EF926" s="42"/>
      <c r="EG926" s="42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/>
      <c r="CI927" s="42"/>
      <c r="CJ927" s="42"/>
      <c r="CK927" s="42"/>
      <c r="CL927" s="42"/>
      <c r="CM927" s="42"/>
      <c r="CN927" s="42"/>
      <c r="CO927" s="42"/>
      <c r="CP927" s="42"/>
      <c r="CQ927" s="42"/>
      <c r="CR927" s="42"/>
      <c r="CS927" s="42"/>
      <c r="CT927" s="42"/>
      <c r="CU927" s="42"/>
      <c r="CV927" s="42"/>
      <c r="CW927" s="42"/>
      <c r="CX927" s="42"/>
      <c r="CY927" s="42"/>
      <c r="CZ927" s="42"/>
      <c r="DA927" s="42"/>
      <c r="DB927" s="42"/>
      <c r="DC927" s="42"/>
      <c r="DD927" s="42"/>
      <c r="DE927" s="42"/>
      <c r="DF927" s="42"/>
      <c r="DG927" s="42"/>
      <c r="DH927" s="42"/>
      <c r="DI927" s="42"/>
      <c r="DJ927" s="42"/>
      <c r="DK927" s="42"/>
      <c r="DL927" s="42"/>
      <c r="DM927" s="42"/>
      <c r="DN927" s="42"/>
      <c r="DO927" s="42"/>
      <c r="DP927" s="42"/>
      <c r="DQ927" s="42"/>
      <c r="DR927" s="42"/>
      <c r="DS927" s="42"/>
      <c r="DT927" s="42"/>
      <c r="DU927" s="42"/>
      <c r="DV927" s="42"/>
      <c r="DW927" s="42"/>
      <c r="DX927" s="42"/>
      <c r="DY927" s="42"/>
      <c r="DZ927" s="42"/>
      <c r="EA927" s="42"/>
      <c r="EB927" s="42"/>
      <c r="EC927" s="42"/>
      <c r="ED927" s="42"/>
      <c r="EE927" s="42"/>
      <c r="EF927" s="42"/>
      <c r="EG927" s="42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/>
      <c r="BD928" s="42"/>
      <c r="BE928" s="42"/>
      <c r="BF928" s="42"/>
      <c r="BG928" s="42"/>
      <c r="BH928" s="42"/>
      <c r="BI928" s="42"/>
      <c r="BJ928" s="42"/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/>
      <c r="CI928" s="42"/>
      <c r="CJ928" s="42"/>
      <c r="CK928" s="42"/>
      <c r="CL928" s="42"/>
      <c r="CM928" s="42"/>
      <c r="CN928" s="42"/>
      <c r="CO928" s="42"/>
      <c r="CP928" s="42"/>
      <c r="CQ928" s="42"/>
      <c r="CR928" s="42"/>
      <c r="CS928" s="42"/>
      <c r="CT928" s="42"/>
      <c r="CU928" s="42"/>
      <c r="CV928" s="42"/>
      <c r="CW928" s="42"/>
      <c r="CX928" s="42"/>
      <c r="CY928" s="42"/>
      <c r="CZ928" s="42"/>
      <c r="DA928" s="42"/>
      <c r="DB928" s="42"/>
      <c r="DC928" s="42"/>
      <c r="DD928" s="42"/>
      <c r="DE928" s="42"/>
      <c r="DF928" s="42"/>
      <c r="DG928" s="42"/>
      <c r="DH928" s="42"/>
      <c r="DI928" s="42"/>
      <c r="DJ928" s="42"/>
      <c r="DK928" s="42"/>
      <c r="DL928" s="42"/>
      <c r="DM928" s="42"/>
      <c r="DN928" s="42"/>
      <c r="DO928" s="42"/>
      <c r="DP928" s="42"/>
      <c r="DQ928" s="42"/>
      <c r="DR928" s="42"/>
      <c r="DS928" s="42"/>
      <c r="DT928" s="42"/>
      <c r="DU928" s="42"/>
      <c r="DV928" s="42"/>
      <c r="DW928" s="42"/>
      <c r="DX928" s="42"/>
      <c r="DY928" s="42"/>
      <c r="DZ928" s="42"/>
      <c r="EA928" s="42"/>
      <c r="EB928" s="42"/>
      <c r="EC928" s="42"/>
      <c r="ED928" s="42"/>
      <c r="EE928" s="42"/>
      <c r="EF928" s="42"/>
      <c r="EG928" s="42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/>
      <c r="BD929" s="42"/>
      <c r="BE929" s="42"/>
      <c r="BF929" s="42"/>
      <c r="BG929" s="42"/>
      <c r="BH929" s="42"/>
      <c r="BI929" s="42"/>
      <c r="BJ929" s="42"/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/>
      <c r="CI929" s="42"/>
      <c r="CJ929" s="42"/>
      <c r="CK929" s="42"/>
      <c r="CL929" s="42"/>
      <c r="CM929" s="42"/>
      <c r="CN929" s="42"/>
      <c r="CO929" s="42"/>
      <c r="CP929" s="42"/>
      <c r="CQ929" s="42"/>
      <c r="CR929" s="42"/>
      <c r="CS929" s="42"/>
      <c r="CT929" s="42"/>
      <c r="CU929" s="42"/>
      <c r="CV929" s="42"/>
      <c r="CW929" s="42"/>
      <c r="CX929" s="42"/>
      <c r="CY929" s="42"/>
      <c r="CZ929" s="42"/>
      <c r="DA929" s="42"/>
      <c r="DB929" s="42"/>
      <c r="DC929" s="42"/>
      <c r="DD929" s="42"/>
      <c r="DE929" s="42"/>
      <c r="DF929" s="42"/>
      <c r="DG929" s="42"/>
      <c r="DH929" s="42"/>
      <c r="DI929" s="42"/>
      <c r="DJ929" s="42"/>
      <c r="DK929" s="42"/>
      <c r="DL929" s="42"/>
      <c r="DM929" s="42"/>
      <c r="DN929" s="42"/>
      <c r="DO929" s="42"/>
      <c r="DP929" s="42"/>
      <c r="DQ929" s="42"/>
      <c r="DR929" s="42"/>
      <c r="DS929" s="42"/>
      <c r="DT929" s="42"/>
      <c r="DU929" s="42"/>
      <c r="DV929" s="42"/>
      <c r="DW929" s="42"/>
      <c r="DX929" s="42"/>
      <c r="DY929" s="42"/>
      <c r="DZ929" s="42"/>
      <c r="EA929" s="42"/>
      <c r="EB929" s="42"/>
      <c r="EC929" s="42"/>
      <c r="ED929" s="42"/>
      <c r="EE929" s="42"/>
      <c r="EF929" s="42"/>
      <c r="EG929" s="42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/>
      <c r="BD930" s="42"/>
      <c r="BE930" s="42"/>
      <c r="BF930" s="42"/>
      <c r="BG930" s="42"/>
      <c r="BH930" s="42"/>
      <c r="BI930" s="42"/>
      <c r="BJ930" s="42"/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/>
      <c r="CI930" s="42"/>
      <c r="CJ930" s="42"/>
      <c r="CK930" s="42"/>
      <c r="CL930" s="42"/>
      <c r="CM930" s="42"/>
      <c r="CN930" s="42"/>
      <c r="CO930" s="42"/>
      <c r="CP930" s="42"/>
      <c r="CQ930" s="42"/>
      <c r="CR930" s="42"/>
      <c r="CS930" s="42"/>
      <c r="CT930" s="42"/>
      <c r="CU930" s="42"/>
      <c r="CV930" s="42"/>
      <c r="CW930" s="42"/>
      <c r="CX930" s="42"/>
      <c r="CY930" s="42"/>
      <c r="CZ930" s="42"/>
      <c r="DA930" s="42"/>
      <c r="DB930" s="42"/>
      <c r="DC930" s="42"/>
      <c r="DD930" s="42"/>
      <c r="DE930" s="42"/>
      <c r="DF930" s="42"/>
      <c r="DG930" s="42"/>
      <c r="DH930" s="42"/>
      <c r="DI930" s="42"/>
      <c r="DJ930" s="42"/>
      <c r="DK930" s="42"/>
      <c r="DL930" s="42"/>
      <c r="DM930" s="42"/>
      <c r="DN930" s="42"/>
      <c r="DO930" s="42"/>
      <c r="DP930" s="42"/>
      <c r="DQ930" s="42"/>
      <c r="DR930" s="42"/>
      <c r="DS930" s="42"/>
      <c r="DT930" s="42"/>
      <c r="DU930" s="42"/>
      <c r="DV930" s="42"/>
      <c r="DW930" s="42"/>
      <c r="DX930" s="42"/>
      <c r="DY930" s="42"/>
      <c r="DZ930" s="42"/>
      <c r="EA930" s="42"/>
      <c r="EB930" s="42"/>
      <c r="EC930" s="42"/>
      <c r="ED930" s="42"/>
      <c r="EE930" s="42"/>
      <c r="EF930" s="42"/>
      <c r="EG930" s="42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/>
      <c r="BD931" s="42"/>
      <c r="BE931" s="42"/>
      <c r="BF931" s="42"/>
      <c r="BG931" s="42"/>
      <c r="BH931" s="42"/>
      <c r="BI931" s="42"/>
      <c r="BJ931" s="42"/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/>
      <c r="CI931" s="42"/>
      <c r="CJ931" s="42"/>
      <c r="CK931" s="42"/>
      <c r="CL931" s="42"/>
      <c r="CM931" s="42"/>
      <c r="CN931" s="42"/>
      <c r="CO931" s="42"/>
      <c r="CP931" s="42"/>
      <c r="CQ931" s="42"/>
      <c r="CR931" s="42"/>
      <c r="CS931" s="42"/>
      <c r="CT931" s="42"/>
      <c r="CU931" s="42"/>
      <c r="CV931" s="42"/>
      <c r="CW931" s="42"/>
      <c r="CX931" s="42"/>
      <c r="CY931" s="42"/>
      <c r="CZ931" s="42"/>
      <c r="DA931" s="42"/>
      <c r="DB931" s="42"/>
      <c r="DC931" s="42"/>
      <c r="DD931" s="42"/>
      <c r="DE931" s="42"/>
      <c r="DF931" s="42"/>
      <c r="DG931" s="42"/>
      <c r="DH931" s="42"/>
      <c r="DI931" s="42"/>
      <c r="DJ931" s="42"/>
      <c r="DK931" s="42"/>
      <c r="DL931" s="42"/>
      <c r="DM931" s="42"/>
      <c r="DN931" s="42"/>
      <c r="DO931" s="42"/>
      <c r="DP931" s="42"/>
      <c r="DQ931" s="42"/>
      <c r="DR931" s="42"/>
      <c r="DS931" s="42"/>
      <c r="DT931" s="42"/>
      <c r="DU931" s="42"/>
      <c r="DV931" s="42"/>
      <c r="DW931" s="42"/>
      <c r="DX931" s="42"/>
      <c r="DY931" s="42"/>
      <c r="DZ931" s="42"/>
      <c r="EA931" s="42"/>
      <c r="EB931" s="42"/>
      <c r="EC931" s="42"/>
      <c r="ED931" s="42"/>
      <c r="EE931" s="42"/>
      <c r="EF931" s="42"/>
      <c r="EG931" s="42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/>
      <c r="BD932" s="42"/>
      <c r="BE932" s="42"/>
      <c r="BF932" s="42"/>
      <c r="BG932" s="42"/>
      <c r="BH932" s="42"/>
      <c r="BI932" s="42"/>
      <c r="BJ932" s="42"/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/>
      <c r="CI932" s="42"/>
      <c r="CJ932" s="42"/>
      <c r="CK932" s="42"/>
      <c r="CL932" s="42"/>
      <c r="CM932" s="42"/>
      <c r="CN932" s="42"/>
      <c r="CO932" s="42"/>
      <c r="CP932" s="42"/>
      <c r="CQ932" s="42"/>
      <c r="CR932" s="42"/>
      <c r="CS932" s="42"/>
      <c r="CT932" s="42"/>
      <c r="CU932" s="42"/>
      <c r="CV932" s="42"/>
      <c r="CW932" s="42"/>
      <c r="CX932" s="42"/>
      <c r="CY932" s="42"/>
      <c r="CZ932" s="42"/>
      <c r="DA932" s="42"/>
      <c r="DB932" s="42"/>
      <c r="DC932" s="42"/>
      <c r="DD932" s="42"/>
      <c r="DE932" s="42"/>
      <c r="DF932" s="42"/>
      <c r="DG932" s="42"/>
      <c r="DH932" s="42"/>
      <c r="DI932" s="42"/>
      <c r="DJ932" s="42"/>
      <c r="DK932" s="42"/>
      <c r="DL932" s="42"/>
      <c r="DM932" s="42"/>
      <c r="DN932" s="42"/>
      <c r="DO932" s="42"/>
      <c r="DP932" s="42"/>
      <c r="DQ932" s="42"/>
      <c r="DR932" s="42"/>
      <c r="DS932" s="42"/>
      <c r="DT932" s="42"/>
      <c r="DU932" s="42"/>
      <c r="DV932" s="42"/>
      <c r="DW932" s="42"/>
      <c r="DX932" s="42"/>
      <c r="DY932" s="42"/>
      <c r="DZ932" s="42"/>
      <c r="EA932" s="42"/>
      <c r="EB932" s="42"/>
      <c r="EC932" s="42"/>
      <c r="ED932" s="42"/>
      <c r="EE932" s="42"/>
      <c r="EF932" s="42"/>
      <c r="EG932" s="42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/>
      <c r="CI933" s="42"/>
      <c r="CJ933" s="42"/>
      <c r="CK933" s="42"/>
      <c r="CL933" s="42"/>
      <c r="CM933" s="42"/>
      <c r="CN933" s="42"/>
      <c r="CO933" s="42"/>
      <c r="CP933" s="42"/>
      <c r="CQ933" s="42"/>
      <c r="CR933" s="42"/>
      <c r="CS933" s="42"/>
      <c r="CT933" s="42"/>
      <c r="CU933" s="42"/>
      <c r="CV933" s="42"/>
      <c r="CW933" s="42"/>
      <c r="CX933" s="42"/>
      <c r="CY933" s="42"/>
      <c r="CZ933" s="42"/>
      <c r="DA933" s="42"/>
      <c r="DB933" s="42"/>
      <c r="DC933" s="42"/>
      <c r="DD933" s="42"/>
      <c r="DE933" s="42"/>
      <c r="DF933" s="42"/>
      <c r="DG933" s="42"/>
      <c r="DH933" s="42"/>
      <c r="DI933" s="42"/>
      <c r="DJ933" s="42"/>
      <c r="DK933" s="42"/>
      <c r="DL933" s="42"/>
      <c r="DM933" s="42"/>
      <c r="DN933" s="42"/>
      <c r="DO933" s="42"/>
      <c r="DP933" s="42"/>
      <c r="DQ933" s="42"/>
      <c r="DR933" s="42"/>
      <c r="DS933" s="42"/>
      <c r="DT933" s="42"/>
      <c r="DU933" s="42"/>
      <c r="DV933" s="42"/>
      <c r="DW933" s="42"/>
      <c r="DX933" s="42"/>
      <c r="DY933" s="42"/>
      <c r="DZ933" s="42"/>
      <c r="EA933" s="42"/>
      <c r="EB933" s="42"/>
      <c r="EC933" s="42"/>
      <c r="ED933" s="42"/>
      <c r="EE933" s="42"/>
      <c r="EF933" s="42"/>
      <c r="EG933" s="42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/>
      <c r="BD934" s="42"/>
      <c r="BE934" s="42"/>
      <c r="BF934" s="42"/>
      <c r="BG934" s="42"/>
      <c r="BH934" s="42"/>
      <c r="BI934" s="42"/>
      <c r="BJ934" s="42"/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/>
      <c r="CI934" s="42"/>
      <c r="CJ934" s="42"/>
      <c r="CK934" s="42"/>
      <c r="CL934" s="42"/>
      <c r="CM934" s="42"/>
      <c r="CN934" s="42"/>
      <c r="CO934" s="42"/>
      <c r="CP934" s="42"/>
      <c r="CQ934" s="42"/>
      <c r="CR934" s="42"/>
      <c r="CS934" s="42"/>
      <c r="CT934" s="42"/>
      <c r="CU934" s="42"/>
      <c r="CV934" s="42"/>
      <c r="CW934" s="42"/>
      <c r="CX934" s="42"/>
      <c r="CY934" s="42"/>
      <c r="CZ934" s="42"/>
      <c r="DA934" s="42"/>
      <c r="DB934" s="42"/>
      <c r="DC934" s="42"/>
      <c r="DD934" s="42"/>
      <c r="DE934" s="42"/>
      <c r="DF934" s="42"/>
      <c r="DG934" s="42"/>
      <c r="DH934" s="42"/>
      <c r="DI934" s="42"/>
      <c r="DJ934" s="42"/>
      <c r="DK934" s="42"/>
      <c r="DL934" s="42"/>
      <c r="DM934" s="42"/>
      <c r="DN934" s="42"/>
      <c r="DO934" s="42"/>
      <c r="DP934" s="42"/>
      <c r="DQ934" s="42"/>
      <c r="DR934" s="42"/>
      <c r="DS934" s="42"/>
      <c r="DT934" s="42"/>
      <c r="DU934" s="42"/>
      <c r="DV934" s="42"/>
      <c r="DW934" s="42"/>
      <c r="DX934" s="42"/>
      <c r="DY934" s="42"/>
      <c r="DZ934" s="42"/>
      <c r="EA934" s="42"/>
      <c r="EB934" s="42"/>
      <c r="EC934" s="42"/>
      <c r="ED934" s="42"/>
      <c r="EE934" s="42"/>
      <c r="EF934" s="42"/>
      <c r="EG934" s="42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/>
      <c r="BD935" s="42"/>
      <c r="BE935" s="42"/>
      <c r="BF935" s="42"/>
      <c r="BG935" s="42"/>
      <c r="BH935" s="42"/>
      <c r="BI935" s="42"/>
      <c r="BJ935" s="42"/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/>
      <c r="CI935" s="42"/>
      <c r="CJ935" s="42"/>
      <c r="CK935" s="42"/>
      <c r="CL935" s="42"/>
      <c r="CM935" s="42"/>
      <c r="CN935" s="42"/>
      <c r="CO935" s="42"/>
      <c r="CP935" s="42"/>
      <c r="CQ935" s="42"/>
      <c r="CR935" s="42"/>
      <c r="CS935" s="42"/>
      <c r="CT935" s="42"/>
      <c r="CU935" s="42"/>
      <c r="CV935" s="42"/>
      <c r="CW935" s="42"/>
      <c r="CX935" s="42"/>
      <c r="CY935" s="42"/>
      <c r="CZ935" s="42"/>
      <c r="DA935" s="42"/>
      <c r="DB935" s="42"/>
      <c r="DC935" s="42"/>
      <c r="DD935" s="42"/>
      <c r="DE935" s="42"/>
      <c r="DF935" s="42"/>
      <c r="DG935" s="42"/>
      <c r="DH935" s="42"/>
      <c r="DI935" s="42"/>
      <c r="DJ935" s="42"/>
      <c r="DK935" s="42"/>
      <c r="DL935" s="42"/>
      <c r="DM935" s="42"/>
      <c r="DN935" s="42"/>
      <c r="DO935" s="42"/>
      <c r="DP935" s="42"/>
      <c r="DQ935" s="42"/>
      <c r="DR935" s="42"/>
      <c r="DS935" s="42"/>
      <c r="DT935" s="42"/>
      <c r="DU935" s="42"/>
      <c r="DV935" s="42"/>
      <c r="DW935" s="42"/>
      <c r="DX935" s="42"/>
      <c r="DY935" s="42"/>
      <c r="DZ935" s="42"/>
      <c r="EA935" s="42"/>
      <c r="EB935" s="42"/>
      <c r="EC935" s="42"/>
      <c r="ED935" s="42"/>
      <c r="EE935" s="42"/>
      <c r="EF935" s="42"/>
      <c r="EG935" s="42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/>
      <c r="BD936" s="4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/>
      <c r="CI936" s="42"/>
      <c r="CJ936" s="42"/>
      <c r="CK936" s="42"/>
      <c r="CL936" s="42"/>
      <c r="CM936" s="42"/>
      <c r="CN936" s="42"/>
      <c r="CO936" s="42"/>
      <c r="CP936" s="42"/>
      <c r="CQ936" s="42"/>
      <c r="CR936" s="42"/>
      <c r="CS936" s="42"/>
      <c r="CT936" s="42"/>
      <c r="CU936" s="42"/>
      <c r="CV936" s="42"/>
      <c r="CW936" s="42"/>
      <c r="CX936" s="42"/>
      <c r="CY936" s="42"/>
      <c r="CZ936" s="42"/>
      <c r="DA936" s="42"/>
      <c r="DB936" s="42"/>
      <c r="DC936" s="42"/>
      <c r="DD936" s="42"/>
      <c r="DE936" s="42"/>
      <c r="DF936" s="42"/>
      <c r="DG936" s="42"/>
      <c r="DH936" s="42"/>
      <c r="DI936" s="42"/>
      <c r="DJ936" s="42"/>
      <c r="DK936" s="42"/>
      <c r="DL936" s="42"/>
      <c r="DM936" s="42"/>
      <c r="DN936" s="42"/>
      <c r="DO936" s="42"/>
      <c r="DP936" s="42"/>
      <c r="DQ936" s="42"/>
      <c r="DR936" s="42"/>
      <c r="DS936" s="42"/>
      <c r="DT936" s="42"/>
      <c r="DU936" s="42"/>
      <c r="DV936" s="42"/>
      <c r="DW936" s="42"/>
      <c r="DX936" s="42"/>
      <c r="DY936" s="42"/>
      <c r="DZ936" s="42"/>
      <c r="EA936" s="42"/>
      <c r="EB936" s="42"/>
      <c r="EC936" s="42"/>
      <c r="ED936" s="42"/>
      <c r="EE936" s="42"/>
      <c r="EF936" s="42"/>
      <c r="EG936" s="42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/>
      <c r="BD937" s="42"/>
      <c r="BE937" s="42"/>
      <c r="BF937" s="42"/>
      <c r="BG937" s="42"/>
      <c r="BH937" s="42"/>
      <c r="BI937" s="42"/>
      <c r="BJ937" s="42"/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/>
      <c r="CI937" s="42"/>
      <c r="CJ937" s="42"/>
      <c r="CK937" s="42"/>
      <c r="CL937" s="42"/>
      <c r="CM937" s="42"/>
      <c r="CN937" s="42"/>
      <c r="CO937" s="42"/>
      <c r="CP937" s="42"/>
      <c r="CQ937" s="42"/>
      <c r="CR937" s="42"/>
      <c r="CS937" s="42"/>
      <c r="CT937" s="42"/>
      <c r="CU937" s="42"/>
      <c r="CV937" s="42"/>
      <c r="CW937" s="42"/>
      <c r="CX937" s="42"/>
      <c r="CY937" s="42"/>
      <c r="CZ937" s="42"/>
      <c r="DA937" s="42"/>
      <c r="DB937" s="42"/>
      <c r="DC937" s="42"/>
      <c r="DD937" s="42"/>
      <c r="DE937" s="42"/>
      <c r="DF937" s="42"/>
      <c r="DG937" s="42"/>
      <c r="DH937" s="42"/>
      <c r="DI937" s="42"/>
      <c r="DJ937" s="42"/>
      <c r="DK937" s="42"/>
      <c r="DL937" s="42"/>
      <c r="DM937" s="42"/>
      <c r="DN937" s="42"/>
      <c r="DO937" s="42"/>
      <c r="DP937" s="42"/>
      <c r="DQ937" s="42"/>
      <c r="DR937" s="42"/>
      <c r="DS937" s="42"/>
      <c r="DT937" s="42"/>
      <c r="DU937" s="42"/>
      <c r="DV937" s="42"/>
      <c r="DW937" s="42"/>
      <c r="DX937" s="42"/>
      <c r="DY937" s="42"/>
      <c r="DZ937" s="42"/>
      <c r="EA937" s="42"/>
      <c r="EB937" s="42"/>
      <c r="EC937" s="42"/>
      <c r="ED937" s="42"/>
      <c r="EE937" s="42"/>
      <c r="EF937" s="42"/>
      <c r="EG937" s="42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/>
      <c r="BD938" s="42"/>
      <c r="BE938" s="42"/>
      <c r="BF938" s="42"/>
      <c r="BG938" s="42"/>
      <c r="BH938" s="42"/>
      <c r="BI938" s="42"/>
      <c r="BJ938" s="42"/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/>
      <c r="CI938" s="42"/>
      <c r="CJ938" s="42"/>
      <c r="CK938" s="42"/>
      <c r="CL938" s="42"/>
      <c r="CM938" s="42"/>
      <c r="CN938" s="42"/>
      <c r="CO938" s="42"/>
      <c r="CP938" s="42"/>
      <c r="CQ938" s="42"/>
      <c r="CR938" s="42"/>
      <c r="CS938" s="42"/>
      <c r="CT938" s="42"/>
      <c r="CU938" s="42"/>
      <c r="CV938" s="42"/>
      <c r="CW938" s="42"/>
      <c r="CX938" s="42"/>
      <c r="CY938" s="42"/>
      <c r="CZ938" s="42"/>
      <c r="DA938" s="42"/>
      <c r="DB938" s="42"/>
      <c r="DC938" s="42"/>
      <c r="DD938" s="42"/>
      <c r="DE938" s="42"/>
      <c r="DF938" s="42"/>
      <c r="DG938" s="42"/>
      <c r="DH938" s="42"/>
      <c r="DI938" s="42"/>
      <c r="DJ938" s="42"/>
      <c r="DK938" s="42"/>
      <c r="DL938" s="42"/>
      <c r="DM938" s="42"/>
      <c r="DN938" s="42"/>
      <c r="DO938" s="42"/>
      <c r="DP938" s="42"/>
      <c r="DQ938" s="42"/>
      <c r="DR938" s="42"/>
      <c r="DS938" s="42"/>
      <c r="DT938" s="42"/>
      <c r="DU938" s="42"/>
      <c r="DV938" s="42"/>
      <c r="DW938" s="42"/>
      <c r="DX938" s="42"/>
      <c r="DY938" s="42"/>
      <c r="DZ938" s="42"/>
      <c r="EA938" s="42"/>
      <c r="EB938" s="42"/>
      <c r="EC938" s="42"/>
      <c r="ED938" s="42"/>
      <c r="EE938" s="42"/>
      <c r="EF938" s="42"/>
      <c r="EG938" s="42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/>
      <c r="BD939" s="42"/>
      <c r="BE939" s="42"/>
      <c r="BF939" s="42"/>
      <c r="BG939" s="42"/>
      <c r="BH939" s="42"/>
      <c r="BI939" s="42"/>
      <c r="BJ939" s="42"/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/>
      <c r="CI939" s="42"/>
      <c r="CJ939" s="42"/>
      <c r="CK939" s="42"/>
      <c r="CL939" s="42"/>
      <c r="CM939" s="42"/>
      <c r="CN939" s="42"/>
      <c r="CO939" s="42"/>
      <c r="CP939" s="42"/>
      <c r="CQ939" s="42"/>
      <c r="CR939" s="42"/>
      <c r="CS939" s="42"/>
      <c r="CT939" s="42"/>
      <c r="CU939" s="42"/>
      <c r="CV939" s="42"/>
      <c r="CW939" s="42"/>
      <c r="CX939" s="42"/>
      <c r="CY939" s="42"/>
      <c r="CZ939" s="42"/>
      <c r="DA939" s="42"/>
      <c r="DB939" s="42"/>
      <c r="DC939" s="42"/>
      <c r="DD939" s="42"/>
      <c r="DE939" s="42"/>
      <c r="DF939" s="42"/>
      <c r="DG939" s="42"/>
      <c r="DH939" s="42"/>
      <c r="DI939" s="42"/>
      <c r="DJ939" s="42"/>
      <c r="DK939" s="42"/>
      <c r="DL939" s="42"/>
      <c r="DM939" s="42"/>
      <c r="DN939" s="42"/>
      <c r="DO939" s="42"/>
      <c r="DP939" s="42"/>
      <c r="DQ939" s="42"/>
      <c r="DR939" s="42"/>
      <c r="DS939" s="42"/>
      <c r="DT939" s="42"/>
      <c r="DU939" s="42"/>
      <c r="DV939" s="42"/>
      <c r="DW939" s="42"/>
      <c r="DX939" s="42"/>
      <c r="DY939" s="42"/>
      <c r="DZ939" s="42"/>
      <c r="EA939" s="42"/>
      <c r="EB939" s="42"/>
      <c r="EC939" s="42"/>
      <c r="ED939" s="42"/>
      <c r="EE939" s="42"/>
      <c r="EF939" s="42"/>
      <c r="EG939" s="42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/>
      <c r="BD940" s="42"/>
      <c r="BE940" s="42"/>
      <c r="BF940" s="42"/>
      <c r="BG940" s="42"/>
      <c r="BH940" s="42"/>
      <c r="BI940" s="42"/>
      <c r="BJ940" s="42"/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/>
      <c r="CI940" s="42"/>
      <c r="CJ940" s="42"/>
      <c r="CK940" s="42"/>
      <c r="CL940" s="42"/>
      <c r="CM940" s="42"/>
      <c r="CN940" s="42"/>
      <c r="CO940" s="42"/>
      <c r="CP940" s="42"/>
      <c r="CQ940" s="42"/>
      <c r="CR940" s="42"/>
      <c r="CS940" s="42"/>
      <c r="CT940" s="42"/>
      <c r="CU940" s="42"/>
      <c r="CV940" s="42"/>
      <c r="CW940" s="42"/>
      <c r="CX940" s="42"/>
      <c r="CY940" s="42"/>
      <c r="CZ940" s="42"/>
      <c r="DA940" s="42"/>
      <c r="DB940" s="42"/>
      <c r="DC940" s="42"/>
      <c r="DD940" s="42"/>
      <c r="DE940" s="42"/>
      <c r="DF940" s="42"/>
      <c r="DG940" s="42"/>
      <c r="DH940" s="42"/>
      <c r="DI940" s="42"/>
      <c r="DJ940" s="42"/>
      <c r="DK940" s="42"/>
      <c r="DL940" s="42"/>
      <c r="DM940" s="42"/>
      <c r="DN940" s="42"/>
      <c r="DO940" s="42"/>
      <c r="DP940" s="42"/>
      <c r="DQ940" s="42"/>
      <c r="DR940" s="42"/>
      <c r="DS940" s="42"/>
      <c r="DT940" s="42"/>
      <c r="DU940" s="42"/>
      <c r="DV940" s="42"/>
      <c r="DW940" s="42"/>
      <c r="DX940" s="42"/>
      <c r="DY940" s="42"/>
      <c r="DZ940" s="42"/>
      <c r="EA940" s="42"/>
      <c r="EB940" s="42"/>
      <c r="EC940" s="42"/>
      <c r="ED940" s="42"/>
      <c r="EE940" s="42"/>
      <c r="EF940" s="42"/>
      <c r="EG940" s="42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/>
      <c r="BD941" s="42"/>
      <c r="BE941" s="42"/>
      <c r="BF941" s="42"/>
      <c r="BG941" s="42"/>
      <c r="BH941" s="42"/>
      <c r="BI941" s="42"/>
      <c r="BJ941" s="42"/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/>
      <c r="CI941" s="42"/>
      <c r="CJ941" s="42"/>
      <c r="CK941" s="42"/>
      <c r="CL941" s="42"/>
      <c r="CM941" s="42"/>
      <c r="CN941" s="42"/>
      <c r="CO941" s="42"/>
      <c r="CP941" s="42"/>
      <c r="CQ941" s="42"/>
      <c r="CR941" s="42"/>
      <c r="CS941" s="42"/>
      <c r="CT941" s="42"/>
      <c r="CU941" s="42"/>
      <c r="CV941" s="42"/>
      <c r="CW941" s="42"/>
      <c r="CX941" s="42"/>
      <c r="CY941" s="42"/>
      <c r="CZ941" s="42"/>
      <c r="DA941" s="42"/>
      <c r="DB941" s="42"/>
      <c r="DC941" s="42"/>
      <c r="DD941" s="42"/>
      <c r="DE941" s="42"/>
      <c r="DF941" s="42"/>
      <c r="DG941" s="42"/>
      <c r="DH941" s="42"/>
      <c r="DI941" s="42"/>
      <c r="DJ941" s="42"/>
      <c r="DK941" s="42"/>
      <c r="DL941" s="42"/>
      <c r="DM941" s="42"/>
      <c r="DN941" s="42"/>
      <c r="DO941" s="42"/>
      <c r="DP941" s="42"/>
      <c r="DQ941" s="42"/>
      <c r="DR941" s="42"/>
      <c r="DS941" s="42"/>
      <c r="DT941" s="42"/>
      <c r="DU941" s="42"/>
      <c r="DV941" s="42"/>
      <c r="DW941" s="42"/>
      <c r="DX941" s="42"/>
      <c r="DY941" s="42"/>
      <c r="DZ941" s="42"/>
      <c r="EA941" s="42"/>
      <c r="EB941" s="42"/>
      <c r="EC941" s="42"/>
      <c r="ED941" s="42"/>
      <c r="EE941" s="42"/>
      <c r="EF941" s="42"/>
      <c r="EG941" s="42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/>
      <c r="BD942" s="42"/>
      <c r="BE942" s="42"/>
      <c r="BF942" s="42"/>
      <c r="BG942" s="42"/>
      <c r="BH942" s="42"/>
      <c r="BI942" s="42"/>
      <c r="BJ942" s="42"/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/>
      <c r="CI942" s="42"/>
      <c r="CJ942" s="42"/>
      <c r="CK942" s="42"/>
      <c r="CL942" s="42"/>
      <c r="CM942" s="42"/>
      <c r="CN942" s="42"/>
      <c r="CO942" s="42"/>
      <c r="CP942" s="42"/>
      <c r="CQ942" s="42"/>
      <c r="CR942" s="42"/>
      <c r="CS942" s="42"/>
      <c r="CT942" s="42"/>
      <c r="CU942" s="42"/>
      <c r="CV942" s="42"/>
      <c r="CW942" s="42"/>
      <c r="CX942" s="42"/>
      <c r="CY942" s="42"/>
      <c r="CZ942" s="42"/>
      <c r="DA942" s="42"/>
      <c r="DB942" s="42"/>
      <c r="DC942" s="42"/>
      <c r="DD942" s="42"/>
      <c r="DE942" s="42"/>
      <c r="DF942" s="42"/>
      <c r="DG942" s="42"/>
      <c r="DH942" s="42"/>
      <c r="DI942" s="42"/>
      <c r="DJ942" s="42"/>
      <c r="DK942" s="42"/>
      <c r="DL942" s="42"/>
      <c r="DM942" s="42"/>
      <c r="DN942" s="42"/>
      <c r="DO942" s="42"/>
      <c r="DP942" s="42"/>
      <c r="DQ942" s="42"/>
      <c r="DR942" s="42"/>
      <c r="DS942" s="42"/>
      <c r="DT942" s="42"/>
      <c r="DU942" s="42"/>
      <c r="DV942" s="42"/>
      <c r="DW942" s="42"/>
      <c r="DX942" s="42"/>
      <c r="DY942" s="42"/>
      <c r="DZ942" s="42"/>
      <c r="EA942" s="42"/>
      <c r="EB942" s="42"/>
      <c r="EC942" s="42"/>
      <c r="ED942" s="42"/>
      <c r="EE942" s="42"/>
      <c r="EF942" s="42"/>
      <c r="EG942" s="42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/>
      <c r="BD943" s="42"/>
      <c r="BE943" s="42"/>
      <c r="BF943" s="42"/>
      <c r="BG943" s="42"/>
      <c r="BH943" s="42"/>
      <c r="BI943" s="42"/>
      <c r="BJ943" s="42"/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/>
      <c r="CI943" s="42"/>
      <c r="CJ943" s="42"/>
      <c r="CK943" s="42"/>
      <c r="CL943" s="42"/>
      <c r="CM943" s="42"/>
      <c r="CN943" s="42"/>
      <c r="CO943" s="42"/>
      <c r="CP943" s="42"/>
      <c r="CQ943" s="42"/>
      <c r="CR943" s="42"/>
      <c r="CS943" s="42"/>
      <c r="CT943" s="42"/>
      <c r="CU943" s="42"/>
      <c r="CV943" s="42"/>
      <c r="CW943" s="42"/>
      <c r="CX943" s="42"/>
      <c r="CY943" s="42"/>
      <c r="CZ943" s="42"/>
      <c r="DA943" s="42"/>
      <c r="DB943" s="42"/>
      <c r="DC943" s="42"/>
      <c r="DD943" s="42"/>
      <c r="DE943" s="42"/>
      <c r="DF943" s="42"/>
      <c r="DG943" s="42"/>
      <c r="DH943" s="42"/>
      <c r="DI943" s="42"/>
      <c r="DJ943" s="42"/>
      <c r="DK943" s="42"/>
      <c r="DL943" s="42"/>
      <c r="DM943" s="42"/>
      <c r="DN943" s="42"/>
      <c r="DO943" s="42"/>
      <c r="DP943" s="42"/>
      <c r="DQ943" s="42"/>
      <c r="DR943" s="42"/>
      <c r="DS943" s="42"/>
      <c r="DT943" s="42"/>
      <c r="DU943" s="42"/>
      <c r="DV943" s="42"/>
      <c r="DW943" s="42"/>
      <c r="DX943" s="42"/>
      <c r="DY943" s="42"/>
      <c r="DZ943" s="42"/>
      <c r="EA943" s="42"/>
      <c r="EB943" s="42"/>
      <c r="EC943" s="42"/>
      <c r="ED943" s="42"/>
      <c r="EE943" s="42"/>
      <c r="EF943" s="42"/>
      <c r="EG943" s="42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/>
      <c r="BD944" s="42"/>
      <c r="BE944" s="42"/>
      <c r="BF944" s="42"/>
      <c r="BG944" s="42"/>
      <c r="BH944" s="42"/>
      <c r="BI944" s="42"/>
      <c r="BJ944" s="42"/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/>
      <c r="CI944" s="42"/>
      <c r="CJ944" s="42"/>
      <c r="CK944" s="42"/>
      <c r="CL944" s="42"/>
      <c r="CM944" s="42"/>
      <c r="CN944" s="42"/>
      <c r="CO944" s="42"/>
      <c r="CP944" s="42"/>
      <c r="CQ944" s="42"/>
      <c r="CR944" s="42"/>
      <c r="CS944" s="42"/>
      <c r="CT944" s="42"/>
      <c r="CU944" s="42"/>
      <c r="CV944" s="42"/>
      <c r="CW944" s="42"/>
      <c r="CX944" s="42"/>
      <c r="CY944" s="42"/>
      <c r="CZ944" s="42"/>
      <c r="DA944" s="42"/>
      <c r="DB944" s="42"/>
      <c r="DC944" s="42"/>
      <c r="DD944" s="42"/>
      <c r="DE944" s="42"/>
      <c r="DF944" s="42"/>
      <c r="DG944" s="42"/>
      <c r="DH944" s="42"/>
      <c r="DI944" s="42"/>
      <c r="DJ944" s="42"/>
      <c r="DK944" s="42"/>
      <c r="DL944" s="42"/>
      <c r="DM944" s="42"/>
      <c r="DN944" s="42"/>
      <c r="DO944" s="42"/>
      <c r="DP944" s="42"/>
      <c r="DQ944" s="42"/>
      <c r="DR944" s="42"/>
      <c r="DS944" s="42"/>
      <c r="DT944" s="42"/>
      <c r="DU944" s="42"/>
      <c r="DV944" s="42"/>
      <c r="DW944" s="42"/>
      <c r="DX944" s="42"/>
      <c r="DY944" s="42"/>
      <c r="DZ944" s="42"/>
      <c r="EA944" s="42"/>
      <c r="EB944" s="42"/>
      <c r="EC944" s="42"/>
      <c r="ED944" s="42"/>
      <c r="EE944" s="42"/>
      <c r="EF944" s="42"/>
      <c r="EG944" s="42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/>
      <c r="BD945" s="42"/>
      <c r="BE945" s="42"/>
      <c r="BF945" s="42"/>
      <c r="BG945" s="42"/>
      <c r="BH945" s="42"/>
      <c r="BI945" s="42"/>
      <c r="BJ945" s="42"/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/>
      <c r="CI945" s="42"/>
      <c r="CJ945" s="42"/>
      <c r="CK945" s="42"/>
      <c r="CL945" s="42"/>
      <c r="CM945" s="42"/>
      <c r="CN945" s="42"/>
      <c r="CO945" s="42"/>
      <c r="CP945" s="42"/>
      <c r="CQ945" s="42"/>
      <c r="CR945" s="42"/>
      <c r="CS945" s="42"/>
      <c r="CT945" s="42"/>
      <c r="CU945" s="42"/>
      <c r="CV945" s="42"/>
      <c r="CW945" s="42"/>
      <c r="CX945" s="42"/>
      <c r="CY945" s="42"/>
      <c r="CZ945" s="42"/>
      <c r="DA945" s="42"/>
      <c r="DB945" s="42"/>
      <c r="DC945" s="42"/>
      <c r="DD945" s="42"/>
      <c r="DE945" s="42"/>
      <c r="DF945" s="42"/>
      <c r="DG945" s="42"/>
      <c r="DH945" s="42"/>
      <c r="DI945" s="42"/>
      <c r="DJ945" s="42"/>
      <c r="DK945" s="42"/>
      <c r="DL945" s="42"/>
      <c r="DM945" s="42"/>
      <c r="DN945" s="42"/>
      <c r="DO945" s="42"/>
      <c r="DP945" s="42"/>
      <c r="DQ945" s="42"/>
      <c r="DR945" s="42"/>
      <c r="DS945" s="42"/>
      <c r="DT945" s="42"/>
      <c r="DU945" s="42"/>
      <c r="DV945" s="42"/>
      <c r="DW945" s="42"/>
      <c r="DX945" s="42"/>
      <c r="DY945" s="42"/>
      <c r="DZ945" s="42"/>
      <c r="EA945" s="42"/>
      <c r="EB945" s="42"/>
      <c r="EC945" s="42"/>
      <c r="ED945" s="42"/>
      <c r="EE945" s="42"/>
      <c r="EF945" s="42"/>
      <c r="EG945" s="42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/>
      <c r="BD946" s="42"/>
      <c r="BE946" s="42"/>
      <c r="BF946" s="42"/>
      <c r="BG946" s="42"/>
      <c r="BH946" s="42"/>
      <c r="BI946" s="42"/>
      <c r="BJ946" s="42"/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/>
      <c r="CI946" s="42"/>
      <c r="CJ946" s="42"/>
      <c r="CK946" s="42"/>
      <c r="CL946" s="42"/>
      <c r="CM946" s="42"/>
      <c r="CN946" s="42"/>
      <c r="CO946" s="42"/>
      <c r="CP946" s="42"/>
      <c r="CQ946" s="42"/>
      <c r="CR946" s="42"/>
      <c r="CS946" s="42"/>
      <c r="CT946" s="42"/>
      <c r="CU946" s="42"/>
      <c r="CV946" s="42"/>
      <c r="CW946" s="42"/>
      <c r="CX946" s="42"/>
      <c r="CY946" s="42"/>
      <c r="CZ946" s="42"/>
      <c r="DA946" s="42"/>
      <c r="DB946" s="42"/>
      <c r="DC946" s="42"/>
      <c r="DD946" s="42"/>
      <c r="DE946" s="42"/>
      <c r="DF946" s="42"/>
      <c r="DG946" s="42"/>
      <c r="DH946" s="42"/>
      <c r="DI946" s="42"/>
      <c r="DJ946" s="42"/>
      <c r="DK946" s="42"/>
      <c r="DL946" s="42"/>
      <c r="DM946" s="42"/>
      <c r="DN946" s="42"/>
      <c r="DO946" s="42"/>
      <c r="DP946" s="42"/>
      <c r="DQ946" s="42"/>
      <c r="DR946" s="42"/>
      <c r="DS946" s="42"/>
      <c r="DT946" s="42"/>
      <c r="DU946" s="42"/>
      <c r="DV946" s="42"/>
      <c r="DW946" s="42"/>
      <c r="DX946" s="42"/>
      <c r="DY946" s="42"/>
      <c r="DZ946" s="42"/>
      <c r="EA946" s="42"/>
      <c r="EB946" s="42"/>
      <c r="EC946" s="42"/>
      <c r="ED946" s="42"/>
      <c r="EE946" s="42"/>
      <c r="EF946" s="42"/>
      <c r="EG946" s="42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/>
      <c r="BD947" s="42"/>
      <c r="BE947" s="42"/>
      <c r="BF947" s="42"/>
      <c r="BG947" s="42"/>
      <c r="BH947" s="42"/>
      <c r="BI947" s="42"/>
      <c r="BJ947" s="42"/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/>
      <c r="CI947" s="42"/>
      <c r="CJ947" s="42"/>
      <c r="CK947" s="42"/>
      <c r="CL947" s="42"/>
      <c r="CM947" s="42"/>
      <c r="CN947" s="42"/>
      <c r="CO947" s="42"/>
      <c r="CP947" s="42"/>
      <c r="CQ947" s="42"/>
      <c r="CR947" s="42"/>
      <c r="CS947" s="42"/>
      <c r="CT947" s="42"/>
      <c r="CU947" s="42"/>
      <c r="CV947" s="42"/>
      <c r="CW947" s="42"/>
      <c r="CX947" s="42"/>
      <c r="CY947" s="42"/>
      <c r="CZ947" s="42"/>
      <c r="DA947" s="42"/>
      <c r="DB947" s="42"/>
      <c r="DC947" s="42"/>
      <c r="DD947" s="42"/>
      <c r="DE947" s="42"/>
      <c r="DF947" s="42"/>
      <c r="DG947" s="42"/>
      <c r="DH947" s="42"/>
      <c r="DI947" s="42"/>
      <c r="DJ947" s="42"/>
      <c r="DK947" s="42"/>
      <c r="DL947" s="42"/>
      <c r="DM947" s="42"/>
      <c r="DN947" s="42"/>
      <c r="DO947" s="42"/>
      <c r="DP947" s="42"/>
      <c r="DQ947" s="42"/>
      <c r="DR947" s="42"/>
      <c r="DS947" s="42"/>
      <c r="DT947" s="42"/>
      <c r="DU947" s="42"/>
      <c r="DV947" s="42"/>
      <c r="DW947" s="42"/>
      <c r="DX947" s="42"/>
      <c r="DY947" s="42"/>
      <c r="DZ947" s="42"/>
      <c r="EA947" s="42"/>
      <c r="EB947" s="42"/>
      <c r="EC947" s="42"/>
      <c r="ED947" s="42"/>
      <c r="EE947" s="42"/>
      <c r="EF947" s="42"/>
      <c r="EG947" s="42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/>
      <c r="BD948" s="42"/>
      <c r="BE948" s="42"/>
      <c r="BF948" s="42"/>
      <c r="BG948" s="42"/>
      <c r="BH948" s="42"/>
      <c r="BI948" s="42"/>
      <c r="BJ948" s="42"/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/>
      <c r="CI948" s="42"/>
      <c r="CJ948" s="42"/>
      <c r="CK948" s="42"/>
      <c r="CL948" s="42"/>
      <c r="CM948" s="42"/>
      <c r="CN948" s="42"/>
      <c r="CO948" s="42"/>
      <c r="CP948" s="42"/>
      <c r="CQ948" s="42"/>
      <c r="CR948" s="42"/>
      <c r="CS948" s="42"/>
      <c r="CT948" s="42"/>
      <c r="CU948" s="42"/>
      <c r="CV948" s="42"/>
      <c r="CW948" s="42"/>
      <c r="CX948" s="42"/>
      <c r="CY948" s="42"/>
      <c r="CZ948" s="42"/>
      <c r="DA948" s="42"/>
      <c r="DB948" s="42"/>
      <c r="DC948" s="42"/>
      <c r="DD948" s="42"/>
      <c r="DE948" s="42"/>
      <c r="DF948" s="42"/>
      <c r="DG948" s="42"/>
      <c r="DH948" s="42"/>
      <c r="DI948" s="42"/>
      <c r="DJ948" s="42"/>
      <c r="DK948" s="42"/>
      <c r="DL948" s="42"/>
      <c r="DM948" s="42"/>
      <c r="DN948" s="42"/>
      <c r="DO948" s="42"/>
      <c r="DP948" s="42"/>
      <c r="DQ948" s="42"/>
      <c r="DR948" s="42"/>
      <c r="DS948" s="42"/>
      <c r="DT948" s="42"/>
      <c r="DU948" s="42"/>
      <c r="DV948" s="42"/>
      <c r="DW948" s="42"/>
      <c r="DX948" s="42"/>
      <c r="DY948" s="42"/>
      <c r="DZ948" s="42"/>
      <c r="EA948" s="42"/>
      <c r="EB948" s="42"/>
      <c r="EC948" s="42"/>
      <c r="ED948" s="42"/>
      <c r="EE948" s="42"/>
      <c r="EF948" s="42"/>
      <c r="EG948" s="42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/>
      <c r="BD949" s="42"/>
      <c r="BE949" s="42"/>
      <c r="BF949" s="42"/>
      <c r="BG949" s="42"/>
      <c r="BH949" s="42"/>
      <c r="BI949" s="42"/>
      <c r="BJ949" s="42"/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/>
      <c r="CI949" s="42"/>
      <c r="CJ949" s="42"/>
      <c r="CK949" s="42"/>
      <c r="CL949" s="42"/>
      <c r="CM949" s="42"/>
      <c r="CN949" s="42"/>
      <c r="CO949" s="42"/>
      <c r="CP949" s="42"/>
      <c r="CQ949" s="42"/>
      <c r="CR949" s="42"/>
      <c r="CS949" s="42"/>
      <c r="CT949" s="42"/>
      <c r="CU949" s="42"/>
      <c r="CV949" s="42"/>
      <c r="CW949" s="42"/>
      <c r="CX949" s="42"/>
      <c r="CY949" s="42"/>
      <c r="CZ949" s="42"/>
      <c r="DA949" s="42"/>
      <c r="DB949" s="42"/>
      <c r="DC949" s="42"/>
      <c r="DD949" s="42"/>
      <c r="DE949" s="42"/>
      <c r="DF949" s="42"/>
      <c r="DG949" s="42"/>
      <c r="DH949" s="42"/>
      <c r="DI949" s="42"/>
      <c r="DJ949" s="42"/>
      <c r="DK949" s="42"/>
      <c r="DL949" s="42"/>
      <c r="DM949" s="42"/>
      <c r="DN949" s="42"/>
      <c r="DO949" s="42"/>
      <c r="DP949" s="42"/>
      <c r="DQ949" s="42"/>
      <c r="DR949" s="42"/>
      <c r="DS949" s="42"/>
      <c r="DT949" s="42"/>
      <c r="DU949" s="42"/>
      <c r="DV949" s="42"/>
      <c r="DW949" s="42"/>
      <c r="DX949" s="42"/>
      <c r="DY949" s="42"/>
      <c r="DZ949" s="42"/>
      <c r="EA949" s="42"/>
      <c r="EB949" s="42"/>
      <c r="EC949" s="42"/>
      <c r="ED949" s="42"/>
      <c r="EE949" s="42"/>
      <c r="EF949" s="42"/>
      <c r="EG949" s="42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/>
      <c r="BD950" s="42"/>
      <c r="BE950" s="42"/>
      <c r="BF950" s="42"/>
      <c r="BG950" s="42"/>
      <c r="BH950" s="42"/>
      <c r="BI950" s="42"/>
      <c r="BJ950" s="42"/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/>
      <c r="CI950" s="42"/>
      <c r="CJ950" s="42"/>
      <c r="CK950" s="42"/>
      <c r="CL950" s="42"/>
      <c r="CM950" s="42"/>
      <c r="CN950" s="42"/>
      <c r="CO950" s="42"/>
      <c r="CP950" s="42"/>
      <c r="CQ950" s="42"/>
      <c r="CR950" s="42"/>
      <c r="CS950" s="42"/>
      <c r="CT950" s="42"/>
      <c r="CU950" s="42"/>
      <c r="CV950" s="42"/>
      <c r="CW950" s="42"/>
      <c r="CX950" s="42"/>
      <c r="CY950" s="42"/>
      <c r="CZ950" s="42"/>
      <c r="DA950" s="42"/>
      <c r="DB950" s="42"/>
      <c r="DC950" s="42"/>
      <c r="DD950" s="42"/>
      <c r="DE950" s="42"/>
      <c r="DF950" s="42"/>
      <c r="DG950" s="42"/>
      <c r="DH950" s="42"/>
      <c r="DI950" s="42"/>
      <c r="DJ950" s="42"/>
      <c r="DK950" s="42"/>
      <c r="DL950" s="42"/>
      <c r="DM950" s="42"/>
      <c r="DN950" s="42"/>
      <c r="DO950" s="42"/>
      <c r="DP950" s="42"/>
      <c r="DQ950" s="42"/>
      <c r="DR950" s="42"/>
      <c r="DS950" s="42"/>
      <c r="DT950" s="42"/>
      <c r="DU950" s="42"/>
      <c r="DV950" s="42"/>
      <c r="DW950" s="42"/>
      <c r="DX950" s="42"/>
      <c r="DY950" s="42"/>
      <c r="DZ950" s="42"/>
      <c r="EA950" s="42"/>
      <c r="EB950" s="42"/>
      <c r="EC950" s="42"/>
      <c r="ED950" s="42"/>
      <c r="EE950" s="42"/>
      <c r="EF950" s="42"/>
      <c r="EG950" s="42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/>
      <c r="BD951" s="42"/>
      <c r="BE951" s="42"/>
      <c r="BF951" s="42"/>
      <c r="BG951" s="42"/>
      <c r="BH951" s="42"/>
      <c r="BI951" s="42"/>
      <c r="BJ951" s="42"/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/>
      <c r="CI951" s="42"/>
      <c r="CJ951" s="42"/>
      <c r="CK951" s="42"/>
      <c r="CL951" s="42"/>
      <c r="CM951" s="42"/>
      <c r="CN951" s="42"/>
      <c r="CO951" s="42"/>
      <c r="CP951" s="42"/>
      <c r="CQ951" s="42"/>
      <c r="CR951" s="42"/>
      <c r="CS951" s="42"/>
      <c r="CT951" s="42"/>
      <c r="CU951" s="42"/>
      <c r="CV951" s="42"/>
      <c r="CW951" s="42"/>
      <c r="CX951" s="42"/>
      <c r="CY951" s="42"/>
      <c r="CZ951" s="42"/>
      <c r="DA951" s="42"/>
      <c r="DB951" s="42"/>
      <c r="DC951" s="42"/>
      <c r="DD951" s="42"/>
      <c r="DE951" s="42"/>
      <c r="DF951" s="42"/>
      <c r="DG951" s="42"/>
      <c r="DH951" s="42"/>
      <c r="DI951" s="42"/>
      <c r="DJ951" s="42"/>
      <c r="DK951" s="42"/>
      <c r="DL951" s="42"/>
      <c r="DM951" s="42"/>
      <c r="DN951" s="42"/>
      <c r="DO951" s="42"/>
      <c r="DP951" s="42"/>
      <c r="DQ951" s="42"/>
      <c r="DR951" s="42"/>
      <c r="DS951" s="42"/>
      <c r="DT951" s="42"/>
      <c r="DU951" s="42"/>
      <c r="DV951" s="42"/>
      <c r="DW951" s="42"/>
      <c r="DX951" s="42"/>
      <c r="DY951" s="42"/>
      <c r="DZ951" s="42"/>
      <c r="EA951" s="42"/>
      <c r="EB951" s="42"/>
      <c r="EC951" s="42"/>
      <c r="ED951" s="42"/>
      <c r="EE951" s="42"/>
      <c r="EF951" s="42"/>
      <c r="EG951" s="42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/>
      <c r="BD952" s="42"/>
      <c r="BE952" s="42"/>
      <c r="BF952" s="42"/>
      <c r="BG952" s="42"/>
      <c r="BH952" s="42"/>
      <c r="BI952" s="42"/>
      <c r="BJ952" s="42"/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/>
      <c r="CI952" s="42"/>
      <c r="CJ952" s="42"/>
      <c r="CK952" s="42"/>
      <c r="CL952" s="42"/>
      <c r="CM952" s="42"/>
      <c r="CN952" s="42"/>
      <c r="CO952" s="42"/>
      <c r="CP952" s="42"/>
      <c r="CQ952" s="42"/>
      <c r="CR952" s="42"/>
      <c r="CS952" s="42"/>
      <c r="CT952" s="42"/>
      <c r="CU952" s="42"/>
      <c r="CV952" s="42"/>
      <c r="CW952" s="42"/>
      <c r="CX952" s="42"/>
      <c r="CY952" s="42"/>
      <c r="CZ952" s="42"/>
      <c r="DA952" s="42"/>
      <c r="DB952" s="42"/>
      <c r="DC952" s="42"/>
      <c r="DD952" s="42"/>
      <c r="DE952" s="42"/>
      <c r="DF952" s="42"/>
      <c r="DG952" s="42"/>
      <c r="DH952" s="42"/>
      <c r="DI952" s="42"/>
      <c r="DJ952" s="42"/>
      <c r="DK952" s="42"/>
      <c r="DL952" s="42"/>
      <c r="DM952" s="42"/>
      <c r="DN952" s="42"/>
      <c r="DO952" s="42"/>
      <c r="DP952" s="42"/>
      <c r="DQ952" s="42"/>
      <c r="DR952" s="42"/>
      <c r="DS952" s="42"/>
      <c r="DT952" s="42"/>
      <c r="DU952" s="42"/>
      <c r="DV952" s="42"/>
      <c r="DW952" s="42"/>
      <c r="DX952" s="42"/>
      <c r="DY952" s="42"/>
      <c r="DZ952" s="42"/>
      <c r="EA952" s="42"/>
      <c r="EB952" s="42"/>
      <c r="EC952" s="42"/>
      <c r="ED952" s="42"/>
      <c r="EE952" s="42"/>
      <c r="EF952" s="42"/>
      <c r="EG952" s="42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/>
      <c r="BD953" s="42"/>
      <c r="BE953" s="42"/>
      <c r="BF953" s="42"/>
      <c r="BG953" s="42"/>
      <c r="BH953" s="42"/>
      <c r="BI953" s="42"/>
      <c r="BJ953" s="42"/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/>
      <c r="CI953" s="42"/>
      <c r="CJ953" s="42"/>
      <c r="CK953" s="42"/>
      <c r="CL953" s="42"/>
      <c r="CM953" s="42"/>
      <c r="CN953" s="42"/>
      <c r="CO953" s="42"/>
      <c r="CP953" s="42"/>
      <c r="CQ953" s="42"/>
      <c r="CR953" s="42"/>
      <c r="CS953" s="42"/>
      <c r="CT953" s="42"/>
      <c r="CU953" s="42"/>
      <c r="CV953" s="42"/>
      <c r="CW953" s="42"/>
      <c r="CX953" s="42"/>
      <c r="CY953" s="42"/>
      <c r="CZ953" s="42"/>
      <c r="DA953" s="42"/>
      <c r="DB953" s="42"/>
      <c r="DC953" s="42"/>
      <c r="DD953" s="42"/>
      <c r="DE953" s="42"/>
      <c r="DF953" s="42"/>
      <c r="DG953" s="42"/>
      <c r="DH953" s="42"/>
      <c r="DI953" s="42"/>
      <c r="DJ953" s="42"/>
      <c r="DK953" s="42"/>
      <c r="DL953" s="42"/>
      <c r="DM953" s="42"/>
      <c r="DN953" s="42"/>
      <c r="DO953" s="42"/>
      <c r="DP953" s="42"/>
      <c r="DQ953" s="42"/>
      <c r="DR953" s="42"/>
      <c r="DS953" s="42"/>
      <c r="DT953" s="42"/>
      <c r="DU953" s="42"/>
      <c r="DV953" s="42"/>
      <c r="DW953" s="42"/>
      <c r="DX953" s="42"/>
      <c r="DY953" s="42"/>
      <c r="DZ953" s="42"/>
      <c r="EA953" s="42"/>
      <c r="EB953" s="42"/>
      <c r="EC953" s="42"/>
      <c r="ED953" s="42"/>
      <c r="EE953" s="42"/>
      <c r="EF953" s="42"/>
      <c r="EG953" s="42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/>
      <c r="BD954" s="42"/>
      <c r="BE954" s="42"/>
      <c r="BF954" s="42"/>
      <c r="BG954" s="42"/>
      <c r="BH954" s="42"/>
      <c r="BI954" s="42"/>
      <c r="BJ954" s="42"/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/>
      <c r="CI954" s="42"/>
      <c r="CJ954" s="42"/>
      <c r="CK954" s="42"/>
      <c r="CL954" s="42"/>
      <c r="CM954" s="42"/>
      <c r="CN954" s="42"/>
      <c r="CO954" s="42"/>
      <c r="CP954" s="42"/>
      <c r="CQ954" s="42"/>
      <c r="CR954" s="42"/>
      <c r="CS954" s="42"/>
      <c r="CT954" s="42"/>
      <c r="CU954" s="42"/>
      <c r="CV954" s="42"/>
      <c r="CW954" s="42"/>
      <c r="CX954" s="42"/>
      <c r="CY954" s="42"/>
      <c r="CZ954" s="42"/>
      <c r="DA954" s="42"/>
      <c r="DB954" s="42"/>
      <c r="DC954" s="42"/>
      <c r="DD954" s="42"/>
      <c r="DE954" s="42"/>
      <c r="DF954" s="42"/>
      <c r="DG954" s="42"/>
      <c r="DH954" s="42"/>
      <c r="DI954" s="42"/>
      <c r="DJ954" s="42"/>
      <c r="DK954" s="42"/>
      <c r="DL954" s="42"/>
      <c r="DM954" s="42"/>
      <c r="DN954" s="42"/>
      <c r="DO954" s="42"/>
      <c r="DP954" s="42"/>
      <c r="DQ954" s="42"/>
      <c r="DR954" s="42"/>
      <c r="DS954" s="42"/>
      <c r="DT954" s="42"/>
      <c r="DU954" s="42"/>
      <c r="DV954" s="42"/>
      <c r="DW954" s="42"/>
      <c r="DX954" s="42"/>
      <c r="DY954" s="42"/>
      <c r="DZ954" s="42"/>
      <c r="EA954" s="42"/>
      <c r="EB954" s="42"/>
      <c r="EC954" s="42"/>
      <c r="ED954" s="42"/>
      <c r="EE954" s="42"/>
      <c r="EF954" s="42"/>
      <c r="EG954" s="42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/>
      <c r="BD955" s="42"/>
      <c r="BE955" s="42"/>
      <c r="BF955" s="42"/>
      <c r="BG955" s="42"/>
      <c r="BH955" s="42"/>
      <c r="BI955" s="42"/>
      <c r="BJ955" s="42"/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/>
      <c r="CI955" s="42"/>
      <c r="CJ955" s="42"/>
      <c r="CK955" s="42"/>
      <c r="CL955" s="42"/>
      <c r="CM955" s="42"/>
      <c r="CN955" s="42"/>
      <c r="CO955" s="42"/>
      <c r="CP955" s="42"/>
      <c r="CQ955" s="42"/>
      <c r="CR955" s="42"/>
      <c r="CS955" s="42"/>
      <c r="CT955" s="42"/>
      <c r="CU955" s="42"/>
      <c r="CV955" s="42"/>
      <c r="CW955" s="42"/>
      <c r="CX955" s="42"/>
      <c r="CY955" s="42"/>
      <c r="CZ955" s="42"/>
      <c r="DA955" s="42"/>
      <c r="DB955" s="42"/>
      <c r="DC955" s="42"/>
      <c r="DD955" s="42"/>
      <c r="DE955" s="42"/>
      <c r="DF955" s="42"/>
      <c r="DG955" s="42"/>
      <c r="DH955" s="42"/>
      <c r="DI955" s="42"/>
      <c r="DJ955" s="42"/>
      <c r="DK955" s="42"/>
      <c r="DL955" s="42"/>
      <c r="DM955" s="42"/>
      <c r="DN955" s="42"/>
      <c r="DO955" s="42"/>
      <c r="DP955" s="42"/>
      <c r="DQ955" s="42"/>
      <c r="DR955" s="42"/>
      <c r="DS955" s="42"/>
      <c r="DT955" s="42"/>
      <c r="DU955" s="42"/>
      <c r="DV955" s="42"/>
      <c r="DW955" s="42"/>
      <c r="DX955" s="42"/>
      <c r="DY955" s="42"/>
      <c r="DZ955" s="42"/>
      <c r="EA955" s="42"/>
      <c r="EB955" s="42"/>
      <c r="EC955" s="42"/>
      <c r="ED955" s="42"/>
      <c r="EE955" s="42"/>
      <c r="EF955" s="42"/>
      <c r="EG955" s="42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/>
      <c r="BD956" s="42"/>
      <c r="BE956" s="42"/>
      <c r="BF956" s="42"/>
      <c r="BG956" s="42"/>
      <c r="BH956" s="42"/>
      <c r="BI956" s="42"/>
      <c r="BJ956" s="42"/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/>
      <c r="CI956" s="42"/>
      <c r="CJ956" s="42"/>
      <c r="CK956" s="42"/>
      <c r="CL956" s="42"/>
      <c r="CM956" s="42"/>
      <c r="CN956" s="42"/>
      <c r="CO956" s="42"/>
      <c r="CP956" s="42"/>
      <c r="CQ956" s="42"/>
      <c r="CR956" s="42"/>
      <c r="CS956" s="42"/>
      <c r="CT956" s="42"/>
      <c r="CU956" s="42"/>
      <c r="CV956" s="42"/>
      <c r="CW956" s="42"/>
      <c r="CX956" s="42"/>
      <c r="CY956" s="42"/>
      <c r="CZ956" s="42"/>
      <c r="DA956" s="42"/>
      <c r="DB956" s="42"/>
      <c r="DC956" s="42"/>
      <c r="DD956" s="42"/>
      <c r="DE956" s="42"/>
      <c r="DF956" s="42"/>
      <c r="DG956" s="42"/>
      <c r="DH956" s="42"/>
      <c r="DI956" s="42"/>
      <c r="DJ956" s="42"/>
      <c r="DK956" s="42"/>
      <c r="DL956" s="42"/>
      <c r="DM956" s="42"/>
      <c r="DN956" s="42"/>
      <c r="DO956" s="42"/>
      <c r="DP956" s="42"/>
      <c r="DQ956" s="42"/>
      <c r="DR956" s="42"/>
      <c r="DS956" s="42"/>
      <c r="DT956" s="42"/>
      <c r="DU956" s="42"/>
      <c r="DV956" s="42"/>
      <c r="DW956" s="42"/>
      <c r="DX956" s="42"/>
      <c r="DY956" s="42"/>
      <c r="DZ956" s="42"/>
      <c r="EA956" s="42"/>
      <c r="EB956" s="42"/>
      <c r="EC956" s="42"/>
      <c r="ED956" s="42"/>
      <c r="EE956" s="42"/>
      <c r="EF956" s="42"/>
      <c r="EG956" s="42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/>
      <c r="BD957" s="42"/>
      <c r="BE957" s="42"/>
      <c r="BF957" s="42"/>
      <c r="BG957" s="42"/>
      <c r="BH957" s="42"/>
      <c r="BI957" s="42"/>
      <c r="BJ957" s="42"/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/>
      <c r="CI957" s="42"/>
      <c r="CJ957" s="42"/>
      <c r="CK957" s="42"/>
      <c r="CL957" s="42"/>
      <c r="CM957" s="42"/>
      <c r="CN957" s="42"/>
      <c r="CO957" s="42"/>
      <c r="CP957" s="42"/>
      <c r="CQ957" s="42"/>
      <c r="CR957" s="42"/>
      <c r="CS957" s="42"/>
      <c r="CT957" s="42"/>
      <c r="CU957" s="42"/>
      <c r="CV957" s="42"/>
      <c r="CW957" s="42"/>
      <c r="CX957" s="42"/>
      <c r="CY957" s="42"/>
      <c r="CZ957" s="42"/>
      <c r="DA957" s="42"/>
      <c r="DB957" s="42"/>
      <c r="DC957" s="42"/>
      <c r="DD957" s="42"/>
      <c r="DE957" s="42"/>
      <c r="DF957" s="42"/>
      <c r="DG957" s="42"/>
      <c r="DH957" s="42"/>
      <c r="DI957" s="42"/>
      <c r="DJ957" s="42"/>
      <c r="DK957" s="42"/>
      <c r="DL957" s="42"/>
      <c r="DM957" s="42"/>
      <c r="DN957" s="42"/>
      <c r="DO957" s="42"/>
      <c r="DP957" s="42"/>
      <c r="DQ957" s="42"/>
      <c r="DR957" s="42"/>
      <c r="DS957" s="42"/>
      <c r="DT957" s="42"/>
      <c r="DU957" s="42"/>
      <c r="DV957" s="42"/>
      <c r="DW957" s="42"/>
      <c r="DX957" s="42"/>
      <c r="DY957" s="42"/>
      <c r="DZ957" s="42"/>
      <c r="EA957" s="42"/>
      <c r="EB957" s="42"/>
      <c r="EC957" s="42"/>
      <c r="ED957" s="42"/>
      <c r="EE957" s="42"/>
      <c r="EF957" s="42"/>
      <c r="EG957" s="42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/>
      <c r="BD958" s="42"/>
      <c r="BE958" s="42"/>
      <c r="BF958" s="42"/>
      <c r="BG958" s="42"/>
      <c r="BH958" s="42"/>
      <c r="BI958" s="42"/>
      <c r="BJ958" s="42"/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/>
      <c r="CI958" s="42"/>
      <c r="CJ958" s="42"/>
      <c r="CK958" s="42"/>
      <c r="CL958" s="42"/>
      <c r="CM958" s="42"/>
      <c r="CN958" s="42"/>
      <c r="CO958" s="42"/>
      <c r="CP958" s="42"/>
      <c r="CQ958" s="42"/>
      <c r="CR958" s="42"/>
      <c r="CS958" s="42"/>
      <c r="CT958" s="42"/>
      <c r="CU958" s="42"/>
      <c r="CV958" s="42"/>
      <c r="CW958" s="42"/>
      <c r="CX958" s="42"/>
      <c r="CY958" s="42"/>
      <c r="CZ958" s="42"/>
      <c r="DA958" s="42"/>
      <c r="DB958" s="42"/>
      <c r="DC958" s="42"/>
      <c r="DD958" s="42"/>
      <c r="DE958" s="42"/>
      <c r="DF958" s="42"/>
      <c r="DG958" s="42"/>
      <c r="DH958" s="42"/>
      <c r="DI958" s="42"/>
      <c r="DJ958" s="42"/>
      <c r="DK958" s="42"/>
      <c r="DL958" s="42"/>
      <c r="DM958" s="42"/>
      <c r="DN958" s="42"/>
      <c r="DO958" s="42"/>
      <c r="DP958" s="42"/>
      <c r="DQ958" s="42"/>
      <c r="DR958" s="42"/>
      <c r="DS958" s="42"/>
      <c r="DT958" s="42"/>
      <c r="DU958" s="42"/>
      <c r="DV958" s="42"/>
      <c r="DW958" s="42"/>
      <c r="DX958" s="42"/>
      <c r="DY958" s="42"/>
      <c r="DZ958" s="42"/>
      <c r="EA958" s="42"/>
      <c r="EB958" s="42"/>
      <c r="EC958" s="42"/>
      <c r="ED958" s="42"/>
      <c r="EE958" s="42"/>
      <c r="EF958" s="42"/>
      <c r="EG958" s="42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/>
      <c r="BD959" s="42"/>
      <c r="BE959" s="42"/>
      <c r="BF959" s="42"/>
      <c r="BG959" s="42"/>
      <c r="BH959" s="42"/>
      <c r="BI959" s="42"/>
      <c r="BJ959" s="42"/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/>
      <c r="CI959" s="42"/>
      <c r="CJ959" s="42"/>
      <c r="CK959" s="42"/>
      <c r="CL959" s="42"/>
      <c r="CM959" s="42"/>
      <c r="CN959" s="42"/>
      <c r="CO959" s="42"/>
      <c r="CP959" s="42"/>
      <c r="CQ959" s="42"/>
      <c r="CR959" s="42"/>
      <c r="CS959" s="42"/>
      <c r="CT959" s="42"/>
      <c r="CU959" s="42"/>
      <c r="CV959" s="42"/>
      <c r="CW959" s="42"/>
      <c r="CX959" s="42"/>
      <c r="CY959" s="42"/>
      <c r="CZ959" s="42"/>
      <c r="DA959" s="42"/>
      <c r="DB959" s="42"/>
      <c r="DC959" s="42"/>
      <c r="DD959" s="42"/>
      <c r="DE959" s="42"/>
      <c r="DF959" s="42"/>
      <c r="DG959" s="42"/>
      <c r="DH959" s="42"/>
      <c r="DI959" s="42"/>
      <c r="DJ959" s="42"/>
      <c r="DK959" s="42"/>
      <c r="DL959" s="42"/>
      <c r="DM959" s="42"/>
      <c r="DN959" s="42"/>
      <c r="DO959" s="42"/>
      <c r="DP959" s="42"/>
      <c r="DQ959" s="42"/>
      <c r="DR959" s="42"/>
      <c r="DS959" s="42"/>
      <c r="DT959" s="42"/>
      <c r="DU959" s="42"/>
      <c r="DV959" s="42"/>
      <c r="DW959" s="42"/>
      <c r="DX959" s="42"/>
      <c r="DY959" s="42"/>
      <c r="DZ959" s="42"/>
      <c r="EA959" s="42"/>
      <c r="EB959" s="42"/>
      <c r="EC959" s="42"/>
      <c r="ED959" s="42"/>
      <c r="EE959" s="42"/>
      <c r="EF959" s="42"/>
      <c r="EG959" s="42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/>
      <c r="BD960" s="42"/>
      <c r="BE960" s="42"/>
      <c r="BF960" s="42"/>
      <c r="BG960" s="42"/>
      <c r="BH960" s="42"/>
      <c r="BI960" s="42"/>
      <c r="BJ960" s="42"/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/>
      <c r="CI960" s="42"/>
      <c r="CJ960" s="42"/>
      <c r="CK960" s="42"/>
      <c r="CL960" s="42"/>
      <c r="CM960" s="42"/>
      <c r="CN960" s="42"/>
      <c r="CO960" s="42"/>
      <c r="CP960" s="42"/>
      <c r="CQ960" s="42"/>
      <c r="CR960" s="42"/>
      <c r="CS960" s="42"/>
      <c r="CT960" s="42"/>
      <c r="CU960" s="42"/>
      <c r="CV960" s="42"/>
      <c r="CW960" s="42"/>
      <c r="CX960" s="42"/>
      <c r="CY960" s="42"/>
      <c r="CZ960" s="42"/>
      <c r="DA960" s="42"/>
      <c r="DB960" s="42"/>
      <c r="DC960" s="42"/>
      <c r="DD960" s="42"/>
      <c r="DE960" s="42"/>
      <c r="DF960" s="42"/>
      <c r="DG960" s="42"/>
      <c r="DH960" s="42"/>
      <c r="DI960" s="42"/>
      <c r="DJ960" s="42"/>
      <c r="DK960" s="42"/>
      <c r="DL960" s="42"/>
      <c r="DM960" s="42"/>
      <c r="DN960" s="42"/>
      <c r="DO960" s="42"/>
      <c r="DP960" s="42"/>
      <c r="DQ960" s="42"/>
      <c r="DR960" s="42"/>
      <c r="DS960" s="42"/>
      <c r="DT960" s="42"/>
      <c r="DU960" s="42"/>
      <c r="DV960" s="42"/>
      <c r="DW960" s="42"/>
      <c r="DX960" s="42"/>
      <c r="DY960" s="42"/>
      <c r="DZ960" s="42"/>
      <c r="EA960" s="42"/>
      <c r="EB960" s="42"/>
      <c r="EC960" s="42"/>
      <c r="ED960" s="42"/>
      <c r="EE960" s="42"/>
      <c r="EF960" s="42"/>
      <c r="EG960" s="42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/>
      <c r="BD961" s="42"/>
      <c r="BE961" s="42"/>
      <c r="BF961" s="42"/>
      <c r="BG961" s="42"/>
      <c r="BH961" s="42"/>
      <c r="BI961" s="42"/>
      <c r="BJ961" s="42"/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/>
      <c r="CI961" s="42"/>
      <c r="CJ961" s="42"/>
      <c r="CK961" s="42"/>
      <c r="CL961" s="42"/>
      <c r="CM961" s="42"/>
      <c r="CN961" s="42"/>
      <c r="CO961" s="42"/>
      <c r="CP961" s="42"/>
      <c r="CQ961" s="42"/>
      <c r="CR961" s="42"/>
      <c r="CS961" s="42"/>
      <c r="CT961" s="42"/>
      <c r="CU961" s="42"/>
      <c r="CV961" s="42"/>
      <c r="CW961" s="42"/>
      <c r="CX961" s="42"/>
      <c r="CY961" s="42"/>
      <c r="CZ961" s="42"/>
      <c r="DA961" s="42"/>
      <c r="DB961" s="42"/>
      <c r="DC961" s="42"/>
      <c r="DD961" s="42"/>
      <c r="DE961" s="42"/>
      <c r="DF961" s="42"/>
      <c r="DG961" s="42"/>
      <c r="DH961" s="42"/>
      <c r="DI961" s="42"/>
      <c r="DJ961" s="42"/>
      <c r="DK961" s="42"/>
      <c r="DL961" s="42"/>
      <c r="DM961" s="42"/>
      <c r="DN961" s="42"/>
      <c r="DO961" s="42"/>
      <c r="DP961" s="42"/>
      <c r="DQ961" s="42"/>
      <c r="DR961" s="42"/>
      <c r="DS961" s="42"/>
      <c r="DT961" s="42"/>
      <c r="DU961" s="42"/>
      <c r="DV961" s="42"/>
      <c r="DW961" s="42"/>
      <c r="DX961" s="42"/>
      <c r="DY961" s="42"/>
      <c r="DZ961" s="42"/>
      <c r="EA961" s="42"/>
      <c r="EB961" s="42"/>
      <c r="EC961" s="42"/>
      <c r="ED961" s="42"/>
      <c r="EE961" s="42"/>
      <c r="EF961" s="42"/>
      <c r="EG961" s="42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/>
      <c r="BD962" s="42"/>
      <c r="BE962" s="42"/>
      <c r="BF962" s="42"/>
      <c r="BG962" s="42"/>
      <c r="BH962" s="42"/>
      <c r="BI962" s="42"/>
      <c r="BJ962" s="42"/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/>
      <c r="CI962" s="42"/>
      <c r="CJ962" s="42"/>
      <c r="CK962" s="42"/>
      <c r="CL962" s="42"/>
      <c r="CM962" s="42"/>
      <c r="CN962" s="42"/>
      <c r="CO962" s="42"/>
      <c r="CP962" s="42"/>
      <c r="CQ962" s="42"/>
      <c r="CR962" s="42"/>
      <c r="CS962" s="42"/>
      <c r="CT962" s="42"/>
      <c r="CU962" s="42"/>
      <c r="CV962" s="42"/>
      <c r="CW962" s="42"/>
      <c r="CX962" s="42"/>
      <c r="CY962" s="42"/>
      <c r="CZ962" s="42"/>
      <c r="DA962" s="42"/>
      <c r="DB962" s="42"/>
      <c r="DC962" s="42"/>
      <c r="DD962" s="42"/>
      <c r="DE962" s="42"/>
      <c r="DF962" s="42"/>
      <c r="DG962" s="42"/>
      <c r="DH962" s="42"/>
      <c r="DI962" s="42"/>
      <c r="DJ962" s="42"/>
      <c r="DK962" s="42"/>
      <c r="DL962" s="42"/>
      <c r="DM962" s="42"/>
      <c r="DN962" s="42"/>
      <c r="DO962" s="42"/>
      <c r="DP962" s="42"/>
      <c r="DQ962" s="42"/>
      <c r="DR962" s="42"/>
      <c r="DS962" s="42"/>
      <c r="DT962" s="42"/>
      <c r="DU962" s="42"/>
      <c r="DV962" s="42"/>
      <c r="DW962" s="42"/>
      <c r="DX962" s="42"/>
      <c r="DY962" s="42"/>
      <c r="DZ962" s="42"/>
      <c r="EA962" s="42"/>
      <c r="EB962" s="42"/>
      <c r="EC962" s="42"/>
      <c r="ED962" s="42"/>
      <c r="EE962" s="42"/>
      <c r="EF962" s="42"/>
      <c r="EG962" s="42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/>
      <c r="BD963" s="42"/>
      <c r="BE963" s="42"/>
      <c r="BF963" s="42"/>
      <c r="BG963" s="42"/>
      <c r="BH963" s="42"/>
      <c r="BI963" s="42"/>
      <c r="BJ963" s="42"/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/>
      <c r="CI963" s="42"/>
      <c r="CJ963" s="42"/>
      <c r="CK963" s="42"/>
      <c r="CL963" s="42"/>
      <c r="CM963" s="42"/>
      <c r="CN963" s="42"/>
      <c r="CO963" s="42"/>
      <c r="CP963" s="42"/>
      <c r="CQ963" s="42"/>
      <c r="CR963" s="42"/>
      <c r="CS963" s="42"/>
      <c r="CT963" s="42"/>
      <c r="CU963" s="42"/>
      <c r="CV963" s="42"/>
      <c r="CW963" s="42"/>
      <c r="CX963" s="42"/>
      <c r="CY963" s="42"/>
      <c r="CZ963" s="42"/>
      <c r="DA963" s="42"/>
      <c r="DB963" s="42"/>
      <c r="DC963" s="42"/>
      <c r="DD963" s="42"/>
      <c r="DE963" s="42"/>
      <c r="DF963" s="42"/>
      <c r="DG963" s="42"/>
      <c r="DH963" s="42"/>
      <c r="DI963" s="42"/>
      <c r="DJ963" s="42"/>
      <c r="DK963" s="42"/>
      <c r="DL963" s="42"/>
      <c r="DM963" s="42"/>
      <c r="DN963" s="42"/>
      <c r="DO963" s="42"/>
      <c r="DP963" s="42"/>
      <c r="DQ963" s="42"/>
      <c r="DR963" s="42"/>
      <c r="DS963" s="42"/>
      <c r="DT963" s="42"/>
      <c r="DU963" s="42"/>
      <c r="DV963" s="42"/>
      <c r="DW963" s="42"/>
      <c r="DX963" s="42"/>
      <c r="DY963" s="42"/>
      <c r="DZ963" s="42"/>
      <c r="EA963" s="42"/>
      <c r="EB963" s="42"/>
      <c r="EC963" s="42"/>
      <c r="ED963" s="42"/>
      <c r="EE963" s="42"/>
      <c r="EF963" s="42"/>
      <c r="EG963" s="42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/>
      <c r="BD964" s="42"/>
      <c r="BE964" s="42"/>
      <c r="BF964" s="42"/>
      <c r="BG964" s="42"/>
      <c r="BH964" s="42"/>
      <c r="BI964" s="42"/>
      <c r="BJ964" s="42"/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/>
      <c r="CI964" s="42"/>
      <c r="CJ964" s="42"/>
      <c r="CK964" s="42"/>
      <c r="CL964" s="42"/>
      <c r="CM964" s="42"/>
      <c r="CN964" s="42"/>
      <c r="CO964" s="42"/>
      <c r="CP964" s="42"/>
      <c r="CQ964" s="42"/>
      <c r="CR964" s="42"/>
      <c r="CS964" s="42"/>
      <c r="CT964" s="42"/>
      <c r="CU964" s="42"/>
      <c r="CV964" s="42"/>
      <c r="CW964" s="42"/>
      <c r="CX964" s="42"/>
      <c r="CY964" s="42"/>
      <c r="CZ964" s="42"/>
      <c r="DA964" s="42"/>
      <c r="DB964" s="42"/>
      <c r="DC964" s="42"/>
      <c r="DD964" s="42"/>
      <c r="DE964" s="42"/>
      <c r="DF964" s="42"/>
      <c r="DG964" s="42"/>
      <c r="DH964" s="42"/>
      <c r="DI964" s="42"/>
      <c r="DJ964" s="42"/>
      <c r="DK964" s="42"/>
      <c r="DL964" s="42"/>
      <c r="DM964" s="42"/>
      <c r="DN964" s="42"/>
      <c r="DO964" s="42"/>
      <c r="DP964" s="42"/>
      <c r="DQ964" s="42"/>
      <c r="DR964" s="42"/>
      <c r="DS964" s="42"/>
      <c r="DT964" s="42"/>
      <c r="DU964" s="42"/>
      <c r="DV964" s="42"/>
      <c r="DW964" s="42"/>
      <c r="DX964" s="42"/>
      <c r="DY964" s="42"/>
      <c r="DZ964" s="42"/>
      <c r="EA964" s="42"/>
      <c r="EB964" s="42"/>
      <c r="EC964" s="42"/>
      <c r="ED964" s="42"/>
      <c r="EE964" s="42"/>
      <c r="EF964" s="42"/>
      <c r="EG964" s="42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/>
      <c r="BD965" s="42"/>
      <c r="BE965" s="42"/>
      <c r="BF965" s="42"/>
      <c r="BG965" s="42"/>
      <c r="BH965" s="42"/>
      <c r="BI965" s="42"/>
      <c r="BJ965" s="42"/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/>
      <c r="CI965" s="42"/>
      <c r="CJ965" s="42"/>
      <c r="CK965" s="42"/>
      <c r="CL965" s="42"/>
      <c r="CM965" s="42"/>
      <c r="CN965" s="42"/>
      <c r="CO965" s="42"/>
      <c r="CP965" s="42"/>
      <c r="CQ965" s="42"/>
      <c r="CR965" s="42"/>
      <c r="CS965" s="42"/>
      <c r="CT965" s="42"/>
      <c r="CU965" s="42"/>
      <c r="CV965" s="42"/>
      <c r="CW965" s="42"/>
      <c r="CX965" s="42"/>
      <c r="CY965" s="42"/>
      <c r="CZ965" s="42"/>
      <c r="DA965" s="42"/>
      <c r="DB965" s="42"/>
      <c r="DC965" s="42"/>
      <c r="DD965" s="42"/>
      <c r="DE965" s="42"/>
      <c r="DF965" s="42"/>
      <c r="DG965" s="42"/>
      <c r="DH965" s="42"/>
      <c r="DI965" s="42"/>
      <c r="DJ965" s="42"/>
      <c r="DK965" s="42"/>
      <c r="DL965" s="42"/>
      <c r="DM965" s="42"/>
      <c r="DN965" s="42"/>
      <c r="DO965" s="42"/>
      <c r="DP965" s="42"/>
      <c r="DQ965" s="42"/>
      <c r="DR965" s="42"/>
      <c r="DS965" s="42"/>
      <c r="DT965" s="42"/>
      <c r="DU965" s="42"/>
      <c r="DV965" s="42"/>
      <c r="DW965" s="42"/>
      <c r="DX965" s="42"/>
      <c r="DY965" s="42"/>
      <c r="DZ965" s="42"/>
      <c r="EA965" s="42"/>
      <c r="EB965" s="42"/>
      <c r="EC965" s="42"/>
      <c r="ED965" s="42"/>
      <c r="EE965" s="42"/>
      <c r="EF965" s="42"/>
      <c r="EG965" s="42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/>
      <c r="BD966" s="42"/>
      <c r="BE966" s="42"/>
      <c r="BF966" s="42"/>
      <c r="BG966" s="42"/>
      <c r="BH966" s="42"/>
      <c r="BI966" s="42"/>
      <c r="BJ966" s="42"/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/>
      <c r="CI966" s="42"/>
      <c r="CJ966" s="42"/>
      <c r="CK966" s="42"/>
      <c r="CL966" s="42"/>
      <c r="CM966" s="42"/>
      <c r="CN966" s="42"/>
      <c r="CO966" s="42"/>
      <c r="CP966" s="42"/>
      <c r="CQ966" s="42"/>
      <c r="CR966" s="42"/>
      <c r="CS966" s="42"/>
      <c r="CT966" s="42"/>
      <c r="CU966" s="42"/>
      <c r="CV966" s="42"/>
      <c r="CW966" s="42"/>
      <c r="CX966" s="42"/>
      <c r="CY966" s="42"/>
      <c r="CZ966" s="42"/>
      <c r="DA966" s="42"/>
      <c r="DB966" s="42"/>
      <c r="DC966" s="42"/>
      <c r="DD966" s="42"/>
      <c r="DE966" s="42"/>
      <c r="DF966" s="42"/>
      <c r="DG966" s="42"/>
      <c r="DH966" s="42"/>
      <c r="DI966" s="42"/>
      <c r="DJ966" s="42"/>
      <c r="DK966" s="42"/>
      <c r="DL966" s="42"/>
      <c r="DM966" s="42"/>
      <c r="DN966" s="42"/>
      <c r="DO966" s="42"/>
      <c r="DP966" s="42"/>
      <c r="DQ966" s="42"/>
      <c r="DR966" s="42"/>
      <c r="DS966" s="42"/>
      <c r="DT966" s="42"/>
      <c r="DU966" s="42"/>
      <c r="DV966" s="42"/>
      <c r="DW966" s="42"/>
      <c r="DX966" s="42"/>
      <c r="DY966" s="42"/>
      <c r="DZ966" s="42"/>
      <c r="EA966" s="42"/>
      <c r="EB966" s="42"/>
      <c r="EC966" s="42"/>
      <c r="ED966" s="42"/>
      <c r="EE966" s="42"/>
      <c r="EF966" s="42"/>
      <c r="EG966" s="42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/>
      <c r="BD967" s="42"/>
      <c r="BE967" s="42"/>
      <c r="BF967" s="42"/>
      <c r="BG967" s="42"/>
      <c r="BH967" s="42"/>
      <c r="BI967" s="42"/>
      <c r="BJ967" s="42"/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/>
      <c r="CI967" s="42"/>
      <c r="CJ967" s="42"/>
      <c r="CK967" s="42"/>
      <c r="CL967" s="42"/>
      <c r="CM967" s="42"/>
      <c r="CN967" s="42"/>
      <c r="CO967" s="42"/>
      <c r="CP967" s="42"/>
      <c r="CQ967" s="42"/>
      <c r="CR967" s="42"/>
      <c r="CS967" s="42"/>
      <c r="CT967" s="42"/>
      <c r="CU967" s="42"/>
      <c r="CV967" s="42"/>
      <c r="CW967" s="42"/>
      <c r="CX967" s="42"/>
      <c r="CY967" s="42"/>
      <c r="CZ967" s="42"/>
      <c r="DA967" s="42"/>
      <c r="DB967" s="42"/>
      <c r="DC967" s="42"/>
      <c r="DD967" s="42"/>
      <c r="DE967" s="42"/>
      <c r="DF967" s="42"/>
      <c r="DG967" s="42"/>
      <c r="DH967" s="42"/>
      <c r="DI967" s="42"/>
      <c r="DJ967" s="42"/>
      <c r="DK967" s="42"/>
      <c r="DL967" s="42"/>
      <c r="DM967" s="42"/>
      <c r="DN967" s="42"/>
      <c r="DO967" s="42"/>
      <c r="DP967" s="42"/>
      <c r="DQ967" s="42"/>
      <c r="DR967" s="42"/>
      <c r="DS967" s="42"/>
      <c r="DT967" s="42"/>
      <c r="DU967" s="42"/>
      <c r="DV967" s="42"/>
      <c r="DW967" s="42"/>
      <c r="DX967" s="42"/>
      <c r="DY967" s="42"/>
      <c r="DZ967" s="42"/>
      <c r="EA967" s="42"/>
      <c r="EB967" s="42"/>
      <c r="EC967" s="42"/>
      <c r="ED967" s="42"/>
      <c r="EE967" s="42"/>
      <c r="EF967" s="42"/>
      <c r="EG967" s="42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/>
      <c r="BD968" s="42"/>
      <c r="BE968" s="42"/>
      <c r="BF968" s="42"/>
      <c r="BG968" s="42"/>
      <c r="BH968" s="42"/>
      <c r="BI968" s="42"/>
      <c r="BJ968" s="42"/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/>
      <c r="CI968" s="42"/>
      <c r="CJ968" s="42"/>
      <c r="CK968" s="42"/>
      <c r="CL968" s="42"/>
      <c r="CM968" s="42"/>
      <c r="CN968" s="42"/>
      <c r="CO968" s="42"/>
      <c r="CP968" s="42"/>
      <c r="CQ968" s="42"/>
      <c r="CR968" s="42"/>
      <c r="CS968" s="42"/>
      <c r="CT968" s="42"/>
      <c r="CU968" s="42"/>
      <c r="CV968" s="42"/>
      <c r="CW968" s="42"/>
      <c r="CX968" s="42"/>
      <c r="CY968" s="42"/>
      <c r="CZ968" s="42"/>
      <c r="DA968" s="42"/>
      <c r="DB968" s="42"/>
      <c r="DC968" s="42"/>
      <c r="DD968" s="42"/>
      <c r="DE968" s="42"/>
      <c r="DF968" s="42"/>
      <c r="DG968" s="42"/>
      <c r="DH968" s="42"/>
      <c r="DI968" s="42"/>
      <c r="DJ968" s="42"/>
      <c r="DK968" s="42"/>
      <c r="DL968" s="42"/>
      <c r="DM968" s="42"/>
      <c r="DN968" s="42"/>
      <c r="DO968" s="42"/>
      <c r="DP968" s="42"/>
      <c r="DQ968" s="42"/>
      <c r="DR968" s="42"/>
      <c r="DS968" s="42"/>
      <c r="DT968" s="42"/>
      <c r="DU968" s="42"/>
      <c r="DV968" s="42"/>
      <c r="DW968" s="42"/>
      <c r="DX968" s="42"/>
      <c r="DY968" s="42"/>
      <c r="DZ968" s="42"/>
      <c r="EA968" s="42"/>
      <c r="EB968" s="42"/>
      <c r="EC968" s="42"/>
      <c r="ED968" s="42"/>
      <c r="EE968" s="42"/>
      <c r="EF968" s="42"/>
      <c r="EG968" s="42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/>
      <c r="BD969" s="42"/>
      <c r="BE969" s="42"/>
      <c r="BF969" s="42"/>
      <c r="BG969" s="42"/>
      <c r="BH969" s="42"/>
      <c r="BI969" s="42"/>
      <c r="BJ969" s="42"/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/>
      <c r="CI969" s="42"/>
      <c r="CJ969" s="42"/>
      <c r="CK969" s="42"/>
      <c r="CL969" s="42"/>
      <c r="CM969" s="42"/>
      <c r="CN969" s="42"/>
      <c r="CO969" s="42"/>
      <c r="CP969" s="42"/>
      <c r="CQ969" s="42"/>
      <c r="CR969" s="42"/>
      <c r="CS969" s="42"/>
      <c r="CT969" s="42"/>
      <c r="CU969" s="42"/>
      <c r="CV969" s="42"/>
      <c r="CW969" s="42"/>
      <c r="CX969" s="42"/>
      <c r="CY969" s="42"/>
      <c r="CZ969" s="42"/>
      <c r="DA969" s="42"/>
      <c r="DB969" s="42"/>
      <c r="DC969" s="42"/>
      <c r="DD969" s="42"/>
      <c r="DE969" s="42"/>
      <c r="DF969" s="42"/>
      <c r="DG969" s="42"/>
      <c r="DH969" s="42"/>
      <c r="DI969" s="42"/>
      <c r="DJ969" s="42"/>
      <c r="DK969" s="42"/>
      <c r="DL969" s="42"/>
      <c r="DM969" s="42"/>
      <c r="DN969" s="42"/>
      <c r="DO969" s="42"/>
      <c r="DP969" s="42"/>
      <c r="DQ969" s="42"/>
      <c r="DR969" s="42"/>
      <c r="DS969" s="42"/>
      <c r="DT969" s="42"/>
      <c r="DU969" s="42"/>
      <c r="DV969" s="42"/>
      <c r="DW969" s="42"/>
      <c r="DX969" s="42"/>
      <c r="DY969" s="42"/>
      <c r="DZ969" s="42"/>
      <c r="EA969" s="42"/>
      <c r="EB969" s="42"/>
      <c r="EC969" s="42"/>
      <c r="ED969" s="42"/>
      <c r="EE969" s="42"/>
      <c r="EF969" s="42"/>
      <c r="EG969" s="42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/>
      <c r="BD970" s="42"/>
      <c r="BE970" s="42"/>
      <c r="BF970" s="42"/>
      <c r="BG970" s="42"/>
      <c r="BH970" s="42"/>
      <c r="BI970" s="42"/>
      <c r="BJ970" s="42"/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/>
      <c r="CI970" s="42"/>
      <c r="CJ970" s="42"/>
      <c r="CK970" s="42"/>
      <c r="CL970" s="42"/>
      <c r="CM970" s="42"/>
      <c r="CN970" s="42"/>
      <c r="CO970" s="42"/>
      <c r="CP970" s="42"/>
      <c r="CQ970" s="42"/>
      <c r="CR970" s="42"/>
      <c r="CS970" s="42"/>
      <c r="CT970" s="42"/>
      <c r="CU970" s="42"/>
      <c r="CV970" s="42"/>
      <c r="CW970" s="42"/>
      <c r="CX970" s="42"/>
      <c r="CY970" s="42"/>
      <c r="CZ970" s="42"/>
      <c r="DA970" s="42"/>
      <c r="DB970" s="42"/>
      <c r="DC970" s="42"/>
      <c r="DD970" s="42"/>
      <c r="DE970" s="42"/>
      <c r="DF970" s="42"/>
      <c r="DG970" s="42"/>
      <c r="DH970" s="42"/>
      <c r="DI970" s="42"/>
      <c r="DJ970" s="42"/>
      <c r="DK970" s="42"/>
      <c r="DL970" s="42"/>
      <c r="DM970" s="42"/>
      <c r="DN970" s="42"/>
      <c r="DO970" s="42"/>
      <c r="DP970" s="42"/>
      <c r="DQ970" s="42"/>
      <c r="DR970" s="42"/>
      <c r="DS970" s="42"/>
      <c r="DT970" s="42"/>
      <c r="DU970" s="42"/>
      <c r="DV970" s="42"/>
      <c r="DW970" s="42"/>
      <c r="DX970" s="42"/>
      <c r="DY970" s="42"/>
      <c r="DZ970" s="42"/>
      <c r="EA970" s="42"/>
      <c r="EB970" s="42"/>
      <c r="EC970" s="42"/>
      <c r="ED970" s="42"/>
      <c r="EE970" s="42"/>
      <c r="EF970" s="42"/>
      <c r="EG970" s="42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/>
      <c r="BD971" s="42"/>
      <c r="BE971" s="42"/>
      <c r="BF971" s="42"/>
      <c r="BG971" s="42"/>
      <c r="BH971" s="42"/>
      <c r="BI971" s="42"/>
      <c r="BJ971" s="42"/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/>
      <c r="CI971" s="42"/>
      <c r="CJ971" s="42"/>
      <c r="CK971" s="42"/>
      <c r="CL971" s="42"/>
      <c r="CM971" s="42"/>
      <c r="CN971" s="42"/>
      <c r="CO971" s="42"/>
      <c r="CP971" s="42"/>
      <c r="CQ971" s="42"/>
      <c r="CR971" s="42"/>
      <c r="CS971" s="42"/>
      <c r="CT971" s="42"/>
      <c r="CU971" s="42"/>
      <c r="CV971" s="42"/>
      <c r="CW971" s="42"/>
      <c r="CX971" s="42"/>
      <c r="CY971" s="42"/>
      <c r="CZ971" s="42"/>
      <c r="DA971" s="42"/>
      <c r="DB971" s="42"/>
      <c r="DC971" s="42"/>
      <c r="DD971" s="42"/>
      <c r="DE971" s="42"/>
      <c r="DF971" s="42"/>
      <c r="DG971" s="42"/>
      <c r="DH971" s="42"/>
      <c r="DI971" s="42"/>
      <c r="DJ971" s="42"/>
      <c r="DK971" s="42"/>
      <c r="DL971" s="42"/>
      <c r="DM971" s="42"/>
      <c r="DN971" s="42"/>
      <c r="DO971" s="42"/>
      <c r="DP971" s="42"/>
      <c r="DQ971" s="42"/>
      <c r="DR971" s="42"/>
      <c r="DS971" s="42"/>
      <c r="DT971" s="42"/>
      <c r="DU971" s="42"/>
      <c r="DV971" s="42"/>
      <c r="DW971" s="42"/>
      <c r="DX971" s="42"/>
      <c r="DY971" s="42"/>
      <c r="DZ971" s="42"/>
      <c r="EA971" s="42"/>
      <c r="EB971" s="42"/>
      <c r="EC971" s="42"/>
      <c r="ED971" s="42"/>
      <c r="EE971" s="42"/>
      <c r="EF971" s="42"/>
      <c r="EG971" s="42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/>
      <c r="BD972" s="42"/>
      <c r="BE972" s="42"/>
      <c r="BF972" s="42"/>
      <c r="BG972" s="42"/>
      <c r="BH972" s="42"/>
      <c r="BI972" s="42"/>
      <c r="BJ972" s="42"/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/>
      <c r="CI972" s="42"/>
      <c r="CJ972" s="42"/>
      <c r="CK972" s="42"/>
      <c r="CL972" s="42"/>
      <c r="CM972" s="42"/>
      <c r="CN972" s="42"/>
      <c r="CO972" s="42"/>
      <c r="CP972" s="42"/>
      <c r="CQ972" s="42"/>
      <c r="CR972" s="42"/>
      <c r="CS972" s="42"/>
      <c r="CT972" s="42"/>
      <c r="CU972" s="42"/>
      <c r="CV972" s="42"/>
      <c r="CW972" s="42"/>
      <c r="CX972" s="42"/>
      <c r="CY972" s="42"/>
      <c r="CZ972" s="42"/>
      <c r="DA972" s="42"/>
      <c r="DB972" s="42"/>
      <c r="DC972" s="42"/>
      <c r="DD972" s="42"/>
      <c r="DE972" s="42"/>
      <c r="DF972" s="42"/>
      <c r="DG972" s="42"/>
      <c r="DH972" s="42"/>
      <c r="DI972" s="42"/>
      <c r="DJ972" s="42"/>
      <c r="DK972" s="42"/>
      <c r="DL972" s="42"/>
      <c r="DM972" s="42"/>
      <c r="DN972" s="42"/>
      <c r="DO972" s="42"/>
      <c r="DP972" s="42"/>
      <c r="DQ972" s="42"/>
      <c r="DR972" s="42"/>
      <c r="DS972" s="42"/>
      <c r="DT972" s="42"/>
      <c r="DU972" s="42"/>
      <c r="DV972" s="42"/>
      <c r="DW972" s="42"/>
      <c r="DX972" s="42"/>
      <c r="DY972" s="42"/>
      <c r="DZ972" s="42"/>
      <c r="EA972" s="42"/>
      <c r="EB972" s="42"/>
      <c r="EC972" s="42"/>
      <c r="ED972" s="42"/>
      <c r="EE972" s="42"/>
      <c r="EF972" s="42"/>
      <c r="EG972" s="42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/>
      <c r="BD973" s="42"/>
      <c r="BE973" s="42"/>
      <c r="BF973" s="42"/>
      <c r="BG973" s="42"/>
      <c r="BH973" s="42"/>
      <c r="BI973" s="42"/>
      <c r="BJ973" s="42"/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/>
      <c r="CI973" s="42"/>
      <c r="CJ973" s="42"/>
      <c r="CK973" s="42"/>
      <c r="CL973" s="42"/>
      <c r="CM973" s="42"/>
      <c r="CN973" s="42"/>
      <c r="CO973" s="42"/>
      <c r="CP973" s="42"/>
      <c r="CQ973" s="42"/>
      <c r="CR973" s="42"/>
      <c r="CS973" s="42"/>
      <c r="CT973" s="42"/>
      <c r="CU973" s="42"/>
      <c r="CV973" s="42"/>
      <c r="CW973" s="42"/>
      <c r="CX973" s="42"/>
      <c r="CY973" s="42"/>
      <c r="CZ973" s="42"/>
      <c r="DA973" s="42"/>
      <c r="DB973" s="42"/>
      <c r="DC973" s="42"/>
      <c r="DD973" s="42"/>
      <c r="DE973" s="42"/>
      <c r="DF973" s="42"/>
      <c r="DG973" s="42"/>
      <c r="DH973" s="42"/>
      <c r="DI973" s="42"/>
      <c r="DJ973" s="42"/>
      <c r="DK973" s="42"/>
      <c r="DL973" s="42"/>
      <c r="DM973" s="42"/>
      <c r="DN973" s="42"/>
      <c r="DO973" s="42"/>
      <c r="DP973" s="42"/>
      <c r="DQ973" s="42"/>
      <c r="DR973" s="42"/>
      <c r="DS973" s="42"/>
      <c r="DT973" s="42"/>
      <c r="DU973" s="42"/>
      <c r="DV973" s="42"/>
      <c r="DW973" s="42"/>
      <c r="DX973" s="42"/>
      <c r="DY973" s="42"/>
      <c r="DZ973" s="42"/>
      <c r="EA973" s="42"/>
      <c r="EB973" s="42"/>
      <c r="EC973" s="42"/>
      <c r="ED973" s="42"/>
      <c r="EE973" s="42"/>
      <c r="EF973" s="42"/>
      <c r="EG973" s="42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/>
      <c r="BD974" s="42"/>
      <c r="BE974" s="42"/>
      <c r="BF974" s="42"/>
      <c r="BG974" s="42"/>
      <c r="BH974" s="42"/>
      <c r="BI974" s="42"/>
      <c r="BJ974" s="42"/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/>
      <c r="CI974" s="42"/>
      <c r="CJ974" s="42"/>
      <c r="CK974" s="42"/>
      <c r="CL974" s="42"/>
      <c r="CM974" s="42"/>
      <c r="CN974" s="42"/>
      <c r="CO974" s="42"/>
      <c r="CP974" s="42"/>
      <c r="CQ974" s="42"/>
      <c r="CR974" s="42"/>
      <c r="CS974" s="42"/>
      <c r="CT974" s="42"/>
      <c r="CU974" s="42"/>
      <c r="CV974" s="42"/>
      <c r="CW974" s="42"/>
      <c r="CX974" s="42"/>
      <c r="CY974" s="42"/>
      <c r="CZ974" s="42"/>
      <c r="DA974" s="42"/>
      <c r="DB974" s="42"/>
      <c r="DC974" s="42"/>
      <c r="DD974" s="42"/>
      <c r="DE974" s="42"/>
      <c r="DF974" s="42"/>
      <c r="DG974" s="42"/>
      <c r="DH974" s="42"/>
      <c r="DI974" s="42"/>
      <c r="DJ974" s="42"/>
      <c r="DK974" s="42"/>
      <c r="DL974" s="42"/>
      <c r="DM974" s="42"/>
      <c r="DN974" s="42"/>
      <c r="DO974" s="42"/>
      <c r="DP974" s="42"/>
      <c r="DQ974" s="42"/>
      <c r="DR974" s="42"/>
      <c r="DS974" s="42"/>
      <c r="DT974" s="42"/>
      <c r="DU974" s="42"/>
      <c r="DV974" s="42"/>
      <c r="DW974" s="42"/>
      <c r="DX974" s="42"/>
      <c r="DY974" s="42"/>
      <c r="DZ974" s="42"/>
      <c r="EA974" s="42"/>
      <c r="EB974" s="42"/>
      <c r="EC974" s="42"/>
      <c r="ED974" s="42"/>
      <c r="EE974" s="42"/>
      <c r="EF974" s="42"/>
      <c r="EG974" s="42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/>
      <c r="BD975" s="42"/>
      <c r="BE975" s="42"/>
      <c r="BF975" s="42"/>
      <c r="BG975" s="42"/>
      <c r="BH975" s="42"/>
      <c r="BI975" s="42"/>
      <c r="BJ975" s="42"/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/>
      <c r="CI975" s="42"/>
      <c r="CJ975" s="42"/>
      <c r="CK975" s="42"/>
      <c r="CL975" s="42"/>
      <c r="CM975" s="42"/>
      <c r="CN975" s="42"/>
      <c r="CO975" s="42"/>
      <c r="CP975" s="42"/>
      <c r="CQ975" s="42"/>
      <c r="CR975" s="42"/>
      <c r="CS975" s="42"/>
      <c r="CT975" s="42"/>
      <c r="CU975" s="42"/>
      <c r="CV975" s="42"/>
      <c r="CW975" s="42"/>
      <c r="CX975" s="42"/>
      <c r="CY975" s="42"/>
      <c r="CZ975" s="42"/>
      <c r="DA975" s="42"/>
      <c r="DB975" s="42"/>
      <c r="DC975" s="42"/>
      <c r="DD975" s="42"/>
      <c r="DE975" s="42"/>
      <c r="DF975" s="42"/>
      <c r="DG975" s="42"/>
      <c r="DH975" s="42"/>
      <c r="DI975" s="42"/>
      <c r="DJ975" s="42"/>
      <c r="DK975" s="42"/>
      <c r="DL975" s="42"/>
      <c r="DM975" s="42"/>
      <c r="DN975" s="42"/>
      <c r="DO975" s="42"/>
      <c r="DP975" s="42"/>
      <c r="DQ975" s="42"/>
      <c r="DR975" s="42"/>
      <c r="DS975" s="42"/>
      <c r="DT975" s="42"/>
      <c r="DU975" s="42"/>
      <c r="DV975" s="42"/>
      <c r="DW975" s="42"/>
      <c r="DX975" s="42"/>
      <c r="DY975" s="42"/>
      <c r="DZ975" s="42"/>
      <c r="EA975" s="42"/>
      <c r="EB975" s="42"/>
      <c r="EC975" s="42"/>
      <c r="ED975" s="42"/>
      <c r="EE975" s="42"/>
      <c r="EF975" s="42"/>
      <c r="EG975" s="42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/>
      <c r="BD976" s="42"/>
      <c r="BE976" s="42"/>
      <c r="BF976" s="42"/>
      <c r="BG976" s="42"/>
      <c r="BH976" s="42"/>
      <c r="BI976" s="42"/>
      <c r="BJ976" s="42"/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/>
      <c r="CI976" s="42"/>
      <c r="CJ976" s="42"/>
      <c r="CK976" s="42"/>
      <c r="CL976" s="42"/>
      <c r="CM976" s="42"/>
      <c r="CN976" s="42"/>
      <c r="CO976" s="42"/>
      <c r="CP976" s="42"/>
      <c r="CQ976" s="42"/>
      <c r="CR976" s="42"/>
      <c r="CS976" s="42"/>
      <c r="CT976" s="42"/>
      <c r="CU976" s="42"/>
      <c r="CV976" s="42"/>
      <c r="CW976" s="42"/>
      <c r="CX976" s="42"/>
      <c r="CY976" s="42"/>
      <c r="CZ976" s="42"/>
      <c r="DA976" s="42"/>
      <c r="DB976" s="42"/>
      <c r="DC976" s="42"/>
      <c r="DD976" s="42"/>
      <c r="DE976" s="42"/>
      <c r="DF976" s="42"/>
      <c r="DG976" s="42"/>
      <c r="DH976" s="42"/>
      <c r="DI976" s="42"/>
      <c r="DJ976" s="42"/>
      <c r="DK976" s="42"/>
      <c r="DL976" s="42"/>
      <c r="DM976" s="42"/>
      <c r="DN976" s="42"/>
      <c r="DO976" s="42"/>
      <c r="DP976" s="42"/>
      <c r="DQ976" s="42"/>
      <c r="DR976" s="42"/>
      <c r="DS976" s="42"/>
      <c r="DT976" s="42"/>
      <c r="DU976" s="42"/>
      <c r="DV976" s="42"/>
      <c r="DW976" s="42"/>
      <c r="DX976" s="42"/>
      <c r="DY976" s="42"/>
      <c r="DZ976" s="42"/>
      <c r="EA976" s="42"/>
      <c r="EB976" s="42"/>
      <c r="EC976" s="42"/>
      <c r="ED976" s="42"/>
      <c r="EE976" s="42"/>
      <c r="EF976" s="42"/>
      <c r="EG976" s="42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/>
      <c r="BD977" s="42"/>
      <c r="BE977" s="42"/>
      <c r="BF977" s="42"/>
      <c r="BG977" s="42"/>
      <c r="BH977" s="42"/>
      <c r="BI977" s="42"/>
      <c r="BJ977" s="42"/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/>
      <c r="CI977" s="42"/>
      <c r="CJ977" s="42"/>
      <c r="CK977" s="42"/>
      <c r="CL977" s="42"/>
      <c r="CM977" s="42"/>
      <c r="CN977" s="42"/>
      <c r="CO977" s="42"/>
      <c r="CP977" s="42"/>
      <c r="CQ977" s="42"/>
      <c r="CR977" s="42"/>
      <c r="CS977" s="42"/>
      <c r="CT977" s="42"/>
      <c r="CU977" s="42"/>
      <c r="CV977" s="42"/>
      <c r="CW977" s="42"/>
      <c r="CX977" s="42"/>
      <c r="CY977" s="42"/>
      <c r="CZ977" s="42"/>
      <c r="DA977" s="42"/>
      <c r="DB977" s="42"/>
      <c r="DC977" s="42"/>
      <c r="DD977" s="42"/>
      <c r="DE977" s="42"/>
      <c r="DF977" s="42"/>
      <c r="DG977" s="42"/>
      <c r="DH977" s="42"/>
      <c r="DI977" s="42"/>
      <c r="DJ977" s="42"/>
      <c r="DK977" s="42"/>
      <c r="DL977" s="42"/>
      <c r="DM977" s="42"/>
      <c r="DN977" s="42"/>
      <c r="DO977" s="42"/>
      <c r="DP977" s="42"/>
      <c r="DQ977" s="42"/>
      <c r="DR977" s="42"/>
      <c r="DS977" s="42"/>
      <c r="DT977" s="42"/>
      <c r="DU977" s="42"/>
      <c r="DV977" s="42"/>
      <c r="DW977" s="42"/>
      <c r="DX977" s="42"/>
      <c r="DY977" s="42"/>
      <c r="DZ977" s="42"/>
      <c r="EA977" s="42"/>
      <c r="EB977" s="42"/>
      <c r="EC977" s="42"/>
      <c r="ED977" s="42"/>
      <c r="EE977" s="42"/>
      <c r="EF977" s="42"/>
      <c r="EG977" s="42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/>
      <c r="BD978" s="42"/>
      <c r="BE978" s="42"/>
      <c r="BF978" s="42"/>
      <c r="BG978" s="42"/>
      <c r="BH978" s="42"/>
      <c r="BI978" s="42"/>
      <c r="BJ978" s="42"/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/>
      <c r="CI978" s="42"/>
      <c r="CJ978" s="42"/>
      <c r="CK978" s="42"/>
      <c r="CL978" s="42"/>
      <c r="CM978" s="42"/>
      <c r="CN978" s="42"/>
      <c r="CO978" s="42"/>
      <c r="CP978" s="42"/>
      <c r="CQ978" s="42"/>
      <c r="CR978" s="42"/>
      <c r="CS978" s="42"/>
      <c r="CT978" s="42"/>
      <c r="CU978" s="42"/>
      <c r="CV978" s="42"/>
      <c r="CW978" s="42"/>
      <c r="CX978" s="42"/>
      <c r="CY978" s="42"/>
      <c r="CZ978" s="42"/>
      <c r="DA978" s="42"/>
      <c r="DB978" s="42"/>
      <c r="DC978" s="42"/>
      <c r="DD978" s="42"/>
      <c r="DE978" s="42"/>
      <c r="DF978" s="42"/>
      <c r="DG978" s="42"/>
      <c r="DH978" s="42"/>
      <c r="DI978" s="42"/>
      <c r="DJ978" s="42"/>
      <c r="DK978" s="42"/>
      <c r="DL978" s="42"/>
      <c r="DM978" s="42"/>
      <c r="DN978" s="42"/>
      <c r="DO978" s="42"/>
      <c r="DP978" s="42"/>
      <c r="DQ978" s="42"/>
      <c r="DR978" s="42"/>
      <c r="DS978" s="42"/>
      <c r="DT978" s="42"/>
      <c r="DU978" s="42"/>
      <c r="DV978" s="42"/>
      <c r="DW978" s="42"/>
      <c r="DX978" s="42"/>
      <c r="DY978" s="42"/>
      <c r="DZ978" s="42"/>
      <c r="EA978" s="42"/>
      <c r="EB978" s="42"/>
      <c r="EC978" s="42"/>
      <c r="ED978" s="42"/>
      <c r="EE978" s="42"/>
      <c r="EF978" s="42"/>
      <c r="EG978" s="42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/>
      <c r="BD979" s="42"/>
      <c r="BE979" s="42"/>
      <c r="BF979" s="42"/>
      <c r="BG979" s="42"/>
      <c r="BH979" s="42"/>
      <c r="BI979" s="42"/>
      <c r="BJ979" s="42"/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/>
      <c r="CI979" s="42"/>
      <c r="CJ979" s="42"/>
      <c r="CK979" s="42"/>
      <c r="CL979" s="42"/>
      <c r="CM979" s="42"/>
      <c r="CN979" s="42"/>
      <c r="CO979" s="42"/>
      <c r="CP979" s="42"/>
      <c r="CQ979" s="42"/>
      <c r="CR979" s="42"/>
      <c r="CS979" s="42"/>
      <c r="CT979" s="42"/>
      <c r="CU979" s="42"/>
      <c r="CV979" s="42"/>
      <c r="CW979" s="42"/>
      <c r="CX979" s="42"/>
      <c r="CY979" s="42"/>
      <c r="CZ979" s="42"/>
      <c r="DA979" s="42"/>
      <c r="DB979" s="42"/>
      <c r="DC979" s="42"/>
      <c r="DD979" s="42"/>
      <c r="DE979" s="42"/>
      <c r="DF979" s="42"/>
      <c r="DG979" s="42"/>
      <c r="DH979" s="42"/>
      <c r="DI979" s="42"/>
      <c r="DJ979" s="42"/>
      <c r="DK979" s="42"/>
      <c r="DL979" s="42"/>
      <c r="DM979" s="42"/>
      <c r="DN979" s="42"/>
      <c r="DO979" s="42"/>
      <c r="DP979" s="42"/>
      <c r="DQ979" s="42"/>
      <c r="DR979" s="42"/>
      <c r="DS979" s="42"/>
      <c r="DT979" s="42"/>
      <c r="DU979" s="42"/>
      <c r="DV979" s="42"/>
      <c r="DW979" s="42"/>
      <c r="DX979" s="42"/>
      <c r="DY979" s="42"/>
      <c r="DZ979" s="42"/>
      <c r="EA979" s="42"/>
      <c r="EB979" s="42"/>
      <c r="EC979" s="42"/>
      <c r="ED979" s="42"/>
      <c r="EE979" s="42"/>
      <c r="EF979" s="42"/>
      <c r="EG979" s="42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/>
      <c r="BD980" s="42"/>
      <c r="BE980" s="42"/>
      <c r="BF980" s="42"/>
      <c r="BG980" s="42"/>
      <c r="BH980" s="42"/>
      <c r="BI980" s="42"/>
      <c r="BJ980" s="42"/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/>
      <c r="CI980" s="42"/>
      <c r="CJ980" s="42"/>
      <c r="CK980" s="42"/>
      <c r="CL980" s="42"/>
      <c r="CM980" s="42"/>
      <c r="CN980" s="42"/>
      <c r="CO980" s="42"/>
      <c r="CP980" s="42"/>
      <c r="CQ980" s="42"/>
      <c r="CR980" s="42"/>
      <c r="CS980" s="42"/>
      <c r="CT980" s="42"/>
      <c r="CU980" s="42"/>
      <c r="CV980" s="42"/>
      <c r="CW980" s="42"/>
      <c r="CX980" s="42"/>
      <c r="CY980" s="42"/>
      <c r="CZ980" s="42"/>
      <c r="DA980" s="42"/>
      <c r="DB980" s="42"/>
      <c r="DC980" s="42"/>
      <c r="DD980" s="42"/>
      <c r="DE980" s="42"/>
      <c r="DF980" s="42"/>
      <c r="DG980" s="42"/>
      <c r="DH980" s="42"/>
      <c r="DI980" s="42"/>
      <c r="DJ980" s="42"/>
      <c r="DK980" s="42"/>
      <c r="DL980" s="42"/>
      <c r="DM980" s="42"/>
      <c r="DN980" s="42"/>
      <c r="DO980" s="42"/>
      <c r="DP980" s="42"/>
      <c r="DQ980" s="42"/>
      <c r="DR980" s="42"/>
      <c r="DS980" s="42"/>
      <c r="DT980" s="42"/>
      <c r="DU980" s="42"/>
      <c r="DV980" s="42"/>
      <c r="DW980" s="42"/>
      <c r="DX980" s="42"/>
      <c r="DY980" s="42"/>
      <c r="DZ980" s="42"/>
      <c r="EA980" s="42"/>
      <c r="EB980" s="42"/>
      <c r="EC980" s="42"/>
      <c r="ED980" s="42"/>
      <c r="EE980" s="42"/>
      <c r="EF980" s="42"/>
      <c r="EG980" s="42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/>
      <c r="BD981" s="42"/>
      <c r="BE981" s="42"/>
      <c r="BF981" s="42"/>
      <c r="BG981" s="42"/>
      <c r="BH981" s="42"/>
      <c r="BI981" s="42"/>
      <c r="BJ981" s="42"/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/>
      <c r="CI981" s="42"/>
      <c r="CJ981" s="42"/>
      <c r="CK981" s="42"/>
      <c r="CL981" s="42"/>
      <c r="CM981" s="42"/>
      <c r="CN981" s="42"/>
      <c r="CO981" s="42"/>
      <c r="CP981" s="42"/>
      <c r="CQ981" s="42"/>
      <c r="CR981" s="42"/>
      <c r="CS981" s="42"/>
      <c r="CT981" s="42"/>
      <c r="CU981" s="42"/>
      <c r="CV981" s="42"/>
      <c r="CW981" s="42"/>
      <c r="CX981" s="42"/>
      <c r="CY981" s="42"/>
      <c r="CZ981" s="42"/>
      <c r="DA981" s="42"/>
      <c r="DB981" s="42"/>
      <c r="DC981" s="42"/>
      <c r="DD981" s="42"/>
      <c r="DE981" s="42"/>
      <c r="DF981" s="42"/>
      <c r="DG981" s="42"/>
      <c r="DH981" s="42"/>
      <c r="DI981" s="42"/>
      <c r="DJ981" s="42"/>
      <c r="DK981" s="42"/>
      <c r="DL981" s="42"/>
      <c r="DM981" s="42"/>
      <c r="DN981" s="42"/>
      <c r="DO981" s="42"/>
      <c r="DP981" s="42"/>
      <c r="DQ981" s="42"/>
      <c r="DR981" s="42"/>
      <c r="DS981" s="42"/>
      <c r="DT981" s="42"/>
      <c r="DU981" s="42"/>
      <c r="DV981" s="42"/>
      <c r="DW981" s="42"/>
      <c r="DX981" s="42"/>
      <c r="DY981" s="42"/>
      <c r="DZ981" s="42"/>
      <c r="EA981" s="42"/>
      <c r="EB981" s="42"/>
      <c r="EC981" s="42"/>
      <c r="ED981" s="42"/>
      <c r="EE981" s="42"/>
      <c r="EF981" s="42"/>
      <c r="EG981" s="42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/>
      <c r="BD982" s="42"/>
      <c r="BE982" s="42"/>
      <c r="BF982" s="42"/>
      <c r="BG982" s="42"/>
      <c r="BH982" s="42"/>
      <c r="BI982" s="42"/>
      <c r="BJ982" s="42"/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/>
      <c r="CI982" s="42"/>
      <c r="CJ982" s="42"/>
      <c r="CK982" s="42"/>
      <c r="CL982" s="42"/>
      <c r="CM982" s="42"/>
      <c r="CN982" s="42"/>
      <c r="CO982" s="42"/>
      <c r="CP982" s="42"/>
      <c r="CQ982" s="42"/>
      <c r="CR982" s="42"/>
      <c r="CS982" s="42"/>
      <c r="CT982" s="42"/>
      <c r="CU982" s="42"/>
      <c r="CV982" s="42"/>
      <c r="CW982" s="42"/>
      <c r="CX982" s="42"/>
      <c r="CY982" s="42"/>
      <c r="CZ982" s="42"/>
      <c r="DA982" s="42"/>
      <c r="DB982" s="42"/>
      <c r="DC982" s="42"/>
      <c r="DD982" s="42"/>
      <c r="DE982" s="42"/>
      <c r="DF982" s="42"/>
      <c r="DG982" s="42"/>
      <c r="DH982" s="42"/>
      <c r="DI982" s="42"/>
      <c r="DJ982" s="42"/>
      <c r="DK982" s="42"/>
      <c r="DL982" s="42"/>
      <c r="DM982" s="42"/>
      <c r="DN982" s="42"/>
      <c r="DO982" s="42"/>
      <c r="DP982" s="42"/>
      <c r="DQ982" s="42"/>
      <c r="DR982" s="42"/>
      <c r="DS982" s="42"/>
      <c r="DT982" s="42"/>
      <c r="DU982" s="42"/>
      <c r="DV982" s="42"/>
      <c r="DW982" s="42"/>
      <c r="DX982" s="42"/>
      <c r="DY982" s="42"/>
      <c r="DZ982" s="42"/>
      <c r="EA982" s="42"/>
      <c r="EB982" s="42"/>
      <c r="EC982" s="42"/>
      <c r="ED982" s="42"/>
      <c r="EE982" s="42"/>
      <c r="EF982" s="42"/>
      <c r="EG982" s="42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/>
      <c r="BD983" s="42"/>
      <c r="BE983" s="42"/>
      <c r="BF983" s="42"/>
      <c r="BG983" s="42"/>
      <c r="BH983" s="42"/>
      <c r="BI983" s="42"/>
      <c r="BJ983" s="42"/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/>
      <c r="CI983" s="42"/>
      <c r="CJ983" s="42"/>
      <c r="CK983" s="42"/>
      <c r="CL983" s="42"/>
      <c r="CM983" s="42"/>
      <c r="CN983" s="42"/>
      <c r="CO983" s="42"/>
      <c r="CP983" s="42"/>
      <c r="CQ983" s="42"/>
      <c r="CR983" s="42"/>
      <c r="CS983" s="42"/>
      <c r="CT983" s="42"/>
      <c r="CU983" s="42"/>
      <c r="CV983" s="42"/>
      <c r="CW983" s="42"/>
      <c r="CX983" s="42"/>
      <c r="CY983" s="42"/>
      <c r="CZ983" s="42"/>
      <c r="DA983" s="42"/>
      <c r="DB983" s="42"/>
      <c r="DC983" s="42"/>
      <c r="DD983" s="42"/>
      <c r="DE983" s="42"/>
      <c r="DF983" s="42"/>
      <c r="DG983" s="42"/>
      <c r="DH983" s="42"/>
      <c r="DI983" s="42"/>
      <c r="DJ983" s="42"/>
      <c r="DK983" s="42"/>
      <c r="DL983" s="42"/>
      <c r="DM983" s="42"/>
      <c r="DN983" s="42"/>
      <c r="DO983" s="42"/>
      <c r="DP983" s="42"/>
      <c r="DQ983" s="42"/>
      <c r="DR983" s="42"/>
      <c r="DS983" s="42"/>
      <c r="DT983" s="42"/>
      <c r="DU983" s="42"/>
      <c r="DV983" s="42"/>
      <c r="DW983" s="42"/>
      <c r="DX983" s="42"/>
      <c r="DY983" s="42"/>
      <c r="DZ983" s="42"/>
      <c r="EA983" s="42"/>
      <c r="EB983" s="42"/>
      <c r="EC983" s="42"/>
      <c r="ED983" s="42"/>
      <c r="EE983" s="42"/>
      <c r="EF983" s="42"/>
      <c r="EG983" s="42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/>
      <c r="BD984" s="42"/>
      <c r="BE984" s="42"/>
      <c r="BF984" s="42"/>
      <c r="BG984" s="42"/>
      <c r="BH984" s="42"/>
      <c r="BI984" s="42"/>
      <c r="BJ984" s="42"/>
      <c r="BK984" s="42"/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/>
      <c r="CI984" s="42"/>
      <c r="CJ984" s="42"/>
      <c r="CK984" s="42"/>
      <c r="CL984" s="42"/>
      <c r="CM984" s="42"/>
      <c r="CN984" s="42"/>
      <c r="CO984" s="42"/>
      <c r="CP984" s="42"/>
      <c r="CQ984" s="42"/>
      <c r="CR984" s="42"/>
      <c r="CS984" s="42"/>
      <c r="CT984" s="42"/>
      <c r="CU984" s="42"/>
      <c r="CV984" s="42"/>
      <c r="CW984" s="42"/>
      <c r="CX984" s="42"/>
      <c r="CY984" s="42"/>
      <c r="CZ984" s="42"/>
      <c r="DA984" s="42"/>
      <c r="DB984" s="42"/>
      <c r="DC984" s="42"/>
      <c r="DD984" s="42"/>
      <c r="DE984" s="42"/>
      <c r="DF984" s="42"/>
      <c r="DG984" s="42"/>
      <c r="DH984" s="42"/>
      <c r="DI984" s="42"/>
      <c r="DJ984" s="42"/>
      <c r="DK984" s="42"/>
      <c r="DL984" s="42"/>
      <c r="DM984" s="42"/>
      <c r="DN984" s="42"/>
      <c r="DO984" s="42"/>
      <c r="DP984" s="42"/>
      <c r="DQ984" s="42"/>
      <c r="DR984" s="42"/>
      <c r="DS984" s="42"/>
      <c r="DT984" s="42"/>
      <c r="DU984" s="42"/>
      <c r="DV984" s="42"/>
      <c r="DW984" s="42"/>
      <c r="DX984" s="42"/>
      <c r="DY984" s="42"/>
      <c r="DZ984" s="42"/>
      <c r="EA984" s="42"/>
      <c r="EB984" s="42"/>
      <c r="EC984" s="42"/>
      <c r="ED984" s="42"/>
      <c r="EE984" s="42"/>
      <c r="EF984" s="42"/>
      <c r="EG984" s="42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/>
      <c r="BD985" s="42"/>
      <c r="BE985" s="42"/>
      <c r="BF985" s="42"/>
      <c r="BG985" s="42"/>
      <c r="BH985" s="42"/>
      <c r="BI985" s="42"/>
      <c r="BJ985" s="42"/>
      <c r="BK985" s="42"/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/>
      <c r="CI985" s="42"/>
      <c r="CJ985" s="42"/>
      <c r="CK985" s="42"/>
      <c r="CL985" s="42"/>
      <c r="CM985" s="42"/>
      <c r="CN985" s="42"/>
      <c r="CO985" s="42"/>
      <c r="CP985" s="42"/>
      <c r="CQ985" s="42"/>
      <c r="CR985" s="42"/>
      <c r="CS985" s="42"/>
      <c r="CT985" s="42"/>
      <c r="CU985" s="42"/>
      <c r="CV985" s="42"/>
      <c r="CW985" s="42"/>
      <c r="CX985" s="42"/>
      <c r="CY985" s="42"/>
      <c r="CZ985" s="42"/>
      <c r="DA985" s="42"/>
      <c r="DB985" s="42"/>
      <c r="DC985" s="42"/>
      <c r="DD985" s="42"/>
      <c r="DE985" s="42"/>
      <c r="DF985" s="42"/>
      <c r="DG985" s="42"/>
      <c r="DH985" s="42"/>
      <c r="DI985" s="42"/>
      <c r="DJ985" s="42"/>
      <c r="DK985" s="42"/>
      <c r="DL985" s="42"/>
      <c r="DM985" s="42"/>
      <c r="DN985" s="42"/>
      <c r="DO985" s="42"/>
      <c r="DP985" s="42"/>
      <c r="DQ985" s="42"/>
      <c r="DR985" s="42"/>
      <c r="DS985" s="42"/>
      <c r="DT985" s="42"/>
      <c r="DU985" s="42"/>
      <c r="DV985" s="42"/>
      <c r="DW985" s="42"/>
      <c r="DX985" s="42"/>
      <c r="DY985" s="42"/>
      <c r="DZ985" s="42"/>
      <c r="EA985" s="42"/>
      <c r="EB985" s="42"/>
      <c r="EC985" s="42"/>
      <c r="ED985" s="42"/>
      <c r="EE985" s="42"/>
      <c r="EF985" s="42"/>
      <c r="EG985" s="42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/>
      <c r="BD986" s="42"/>
      <c r="BE986" s="42"/>
      <c r="BF986" s="42"/>
      <c r="BG986" s="42"/>
      <c r="BH986" s="42"/>
      <c r="BI986" s="42"/>
      <c r="BJ986" s="42"/>
      <c r="BK986" s="42"/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  <c r="CD986" s="42"/>
      <c r="CE986" s="42"/>
      <c r="CF986" s="42"/>
      <c r="CG986" s="42"/>
      <c r="CH986" s="42"/>
      <c r="CI986" s="42"/>
      <c r="CJ986" s="42"/>
      <c r="CK986" s="42"/>
      <c r="CL986" s="42"/>
      <c r="CM986" s="42"/>
      <c r="CN986" s="42"/>
      <c r="CO986" s="42"/>
      <c r="CP986" s="42"/>
      <c r="CQ986" s="42"/>
      <c r="CR986" s="42"/>
      <c r="CS986" s="42"/>
      <c r="CT986" s="42"/>
      <c r="CU986" s="42"/>
      <c r="CV986" s="42"/>
      <c r="CW986" s="42"/>
      <c r="CX986" s="42"/>
      <c r="CY986" s="42"/>
      <c r="CZ986" s="42"/>
      <c r="DA986" s="42"/>
      <c r="DB986" s="42"/>
      <c r="DC986" s="42"/>
      <c r="DD986" s="42"/>
      <c r="DE986" s="42"/>
      <c r="DF986" s="42"/>
      <c r="DG986" s="42"/>
      <c r="DH986" s="42"/>
      <c r="DI986" s="42"/>
      <c r="DJ986" s="42"/>
      <c r="DK986" s="42"/>
      <c r="DL986" s="42"/>
      <c r="DM986" s="42"/>
      <c r="DN986" s="42"/>
      <c r="DO986" s="42"/>
      <c r="DP986" s="42"/>
      <c r="DQ986" s="42"/>
      <c r="DR986" s="42"/>
      <c r="DS986" s="42"/>
      <c r="DT986" s="42"/>
      <c r="DU986" s="42"/>
      <c r="DV986" s="42"/>
      <c r="DW986" s="42"/>
      <c r="DX986" s="42"/>
      <c r="DY986" s="42"/>
      <c r="DZ986" s="42"/>
      <c r="EA986" s="42"/>
      <c r="EB986" s="42"/>
      <c r="EC986" s="42"/>
      <c r="ED986" s="42"/>
      <c r="EE986" s="42"/>
      <c r="EF986" s="42"/>
      <c r="EG986" s="42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/>
      <c r="BD987" s="42"/>
      <c r="BE987" s="42"/>
      <c r="BF987" s="42"/>
      <c r="BG987" s="42"/>
      <c r="BH987" s="42"/>
      <c r="BI987" s="42"/>
      <c r="BJ987" s="42"/>
      <c r="BK987" s="42"/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2"/>
      <c r="BW987" s="42"/>
      <c r="BX987" s="42"/>
      <c r="BY987" s="42"/>
      <c r="BZ987" s="42"/>
      <c r="CA987" s="42"/>
      <c r="CB987" s="42"/>
      <c r="CC987" s="42"/>
      <c r="CD987" s="42"/>
      <c r="CE987" s="42"/>
      <c r="CF987" s="42"/>
      <c r="CG987" s="42"/>
      <c r="CH987" s="42"/>
      <c r="CI987" s="42"/>
      <c r="CJ987" s="42"/>
      <c r="CK987" s="42"/>
      <c r="CL987" s="42"/>
      <c r="CM987" s="42"/>
      <c r="CN987" s="42"/>
      <c r="CO987" s="42"/>
      <c r="CP987" s="42"/>
      <c r="CQ987" s="42"/>
      <c r="CR987" s="42"/>
      <c r="CS987" s="42"/>
      <c r="CT987" s="42"/>
      <c r="CU987" s="42"/>
      <c r="CV987" s="42"/>
      <c r="CW987" s="42"/>
      <c r="CX987" s="42"/>
      <c r="CY987" s="42"/>
      <c r="CZ987" s="42"/>
      <c r="DA987" s="42"/>
      <c r="DB987" s="42"/>
      <c r="DC987" s="42"/>
      <c r="DD987" s="42"/>
      <c r="DE987" s="42"/>
      <c r="DF987" s="42"/>
      <c r="DG987" s="42"/>
      <c r="DH987" s="42"/>
      <c r="DI987" s="42"/>
      <c r="DJ987" s="42"/>
      <c r="DK987" s="42"/>
      <c r="DL987" s="42"/>
      <c r="DM987" s="42"/>
      <c r="DN987" s="42"/>
      <c r="DO987" s="42"/>
      <c r="DP987" s="42"/>
      <c r="DQ987" s="42"/>
      <c r="DR987" s="42"/>
      <c r="DS987" s="42"/>
      <c r="DT987" s="42"/>
      <c r="DU987" s="42"/>
      <c r="DV987" s="42"/>
      <c r="DW987" s="42"/>
      <c r="DX987" s="42"/>
      <c r="DY987" s="42"/>
      <c r="DZ987" s="42"/>
      <c r="EA987" s="42"/>
      <c r="EB987" s="42"/>
      <c r="EC987" s="42"/>
      <c r="ED987" s="42"/>
      <c r="EE987" s="42"/>
      <c r="EF987" s="42"/>
      <c r="EG987" s="42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/>
      <c r="BD988" s="42"/>
      <c r="BE988" s="42"/>
      <c r="BF988" s="42"/>
      <c r="BG988" s="42"/>
      <c r="BH988" s="42"/>
      <c r="BI988" s="42"/>
      <c r="BJ988" s="42"/>
      <c r="BK988" s="42"/>
      <c r="BL988" s="42"/>
      <c r="BM988" s="42"/>
      <c r="BN988" s="42"/>
      <c r="BO988" s="42"/>
      <c r="BP988" s="42"/>
      <c r="BQ988" s="42"/>
      <c r="BR988" s="42"/>
      <c r="BS988" s="42"/>
      <c r="BT988" s="42"/>
      <c r="BU988" s="42"/>
      <c r="BV988" s="42"/>
      <c r="BW988" s="42"/>
      <c r="BX988" s="42"/>
      <c r="BY988" s="42"/>
      <c r="BZ988" s="42"/>
      <c r="CA988" s="42"/>
      <c r="CB988" s="42"/>
      <c r="CC988" s="42"/>
      <c r="CD988" s="42"/>
      <c r="CE988" s="42"/>
      <c r="CF988" s="42"/>
      <c r="CG988" s="42"/>
      <c r="CH988" s="42"/>
      <c r="CI988" s="42"/>
      <c r="CJ988" s="42"/>
      <c r="CK988" s="42"/>
      <c r="CL988" s="42"/>
      <c r="CM988" s="42"/>
      <c r="CN988" s="42"/>
      <c r="CO988" s="42"/>
      <c r="CP988" s="42"/>
      <c r="CQ988" s="42"/>
      <c r="CR988" s="42"/>
      <c r="CS988" s="42"/>
      <c r="CT988" s="42"/>
      <c r="CU988" s="42"/>
      <c r="CV988" s="42"/>
      <c r="CW988" s="42"/>
      <c r="CX988" s="42"/>
      <c r="CY988" s="42"/>
      <c r="CZ988" s="42"/>
      <c r="DA988" s="42"/>
      <c r="DB988" s="42"/>
      <c r="DC988" s="42"/>
      <c r="DD988" s="42"/>
      <c r="DE988" s="42"/>
      <c r="DF988" s="42"/>
      <c r="DG988" s="42"/>
      <c r="DH988" s="42"/>
      <c r="DI988" s="42"/>
      <c r="DJ988" s="42"/>
      <c r="DK988" s="42"/>
      <c r="DL988" s="42"/>
      <c r="DM988" s="42"/>
      <c r="DN988" s="42"/>
      <c r="DO988" s="42"/>
      <c r="DP988" s="42"/>
      <c r="DQ988" s="42"/>
      <c r="DR988" s="42"/>
      <c r="DS988" s="42"/>
      <c r="DT988" s="42"/>
      <c r="DU988" s="42"/>
      <c r="DV988" s="42"/>
      <c r="DW988" s="42"/>
      <c r="DX988" s="42"/>
      <c r="DY988" s="42"/>
      <c r="DZ988" s="42"/>
      <c r="EA988" s="42"/>
      <c r="EB988" s="42"/>
      <c r="EC988" s="42"/>
      <c r="ED988" s="42"/>
      <c r="EE988" s="42"/>
      <c r="EF988" s="42"/>
      <c r="EG988" s="42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/>
      <c r="BD989" s="42"/>
      <c r="BE989" s="42"/>
      <c r="BF989" s="42"/>
      <c r="BG989" s="42"/>
      <c r="BH989" s="42"/>
      <c r="BI989" s="42"/>
      <c r="BJ989" s="42"/>
      <c r="BK989" s="42"/>
      <c r="BL989" s="42"/>
      <c r="BM989" s="42"/>
      <c r="BN989" s="42"/>
      <c r="BO989" s="42"/>
      <c r="BP989" s="42"/>
      <c r="BQ989" s="42"/>
      <c r="BR989" s="42"/>
      <c r="BS989" s="42"/>
      <c r="BT989" s="42"/>
      <c r="BU989" s="42"/>
      <c r="BV989" s="42"/>
      <c r="BW989" s="42"/>
      <c r="BX989" s="42"/>
      <c r="BY989" s="42"/>
      <c r="BZ989" s="42"/>
      <c r="CA989" s="42"/>
      <c r="CB989" s="42"/>
      <c r="CC989" s="42"/>
      <c r="CD989" s="42"/>
      <c r="CE989" s="42"/>
      <c r="CF989" s="42"/>
      <c r="CG989" s="42"/>
      <c r="CH989" s="42"/>
      <c r="CI989" s="42"/>
      <c r="CJ989" s="42"/>
      <c r="CK989" s="42"/>
      <c r="CL989" s="42"/>
      <c r="CM989" s="42"/>
      <c r="CN989" s="42"/>
      <c r="CO989" s="42"/>
      <c r="CP989" s="42"/>
      <c r="CQ989" s="42"/>
      <c r="CR989" s="42"/>
      <c r="CS989" s="42"/>
      <c r="CT989" s="42"/>
      <c r="CU989" s="42"/>
      <c r="CV989" s="42"/>
      <c r="CW989" s="42"/>
      <c r="CX989" s="42"/>
      <c r="CY989" s="42"/>
      <c r="CZ989" s="42"/>
      <c r="DA989" s="42"/>
      <c r="DB989" s="42"/>
      <c r="DC989" s="42"/>
      <c r="DD989" s="42"/>
      <c r="DE989" s="42"/>
      <c r="DF989" s="42"/>
      <c r="DG989" s="42"/>
      <c r="DH989" s="42"/>
      <c r="DI989" s="42"/>
      <c r="DJ989" s="42"/>
      <c r="DK989" s="42"/>
      <c r="DL989" s="42"/>
      <c r="DM989" s="42"/>
      <c r="DN989" s="42"/>
      <c r="DO989" s="42"/>
      <c r="DP989" s="42"/>
      <c r="DQ989" s="42"/>
      <c r="DR989" s="42"/>
      <c r="DS989" s="42"/>
      <c r="DT989" s="42"/>
      <c r="DU989" s="42"/>
      <c r="DV989" s="42"/>
      <c r="DW989" s="42"/>
      <c r="DX989" s="42"/>
      <c r="DY989" s="42"/>
      <c r="DZ989" s="42"/>
      <c r="EA989" s="42"/>
      <c r="EB989" s="42"/>
      <c r="EC989" s="42"/>
      <c r="ED989" s="42"/>
      <c r="EE989" s="42"/>
      <c r="EF989" s="42"/>
      <c r="EG989" s="42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/>
      <c r="BD990" s="42"/>
      <c r="BE990" s="42"/>
      <c r="BF990" s="42"/>
      <c r="BG990" s="42"/>
      <c r="BH990" s="42"/>
      <c r="BI990" s="42"/>
      <c r="BJ990" s="42"/>
      <c r="BK990" s="42"/>
      <c r="BL990" s="42"/>
      <c r="BM990" s="42"/>
      <c r="BN990" s="42"/>
      <c r="BO990" s="42"/>
      <c r="BP990" s="42"/>
      <c r="BQ990" s="42"/>
      <c r="BR990" s="42"/>
      <c r="BS990" s="42"/>
      <c r="BT990" s="42"/>
      <c r="BU990" s="42"/>
      <c r="BV990" s="42"/>
      <c r="BW990" s="42"/>
      <c r="BX990" s="42"/>
      <c r="BY990" s="42"/>
      <c r="BZ990" s="42"/>
      <c r="CA990" s="42"/>
      <c r="CB990" s="42"/>
      <c r="CC990" s="42"/>
      <c r="CD990" s="42"/>
      <c r="CE990" s="42"/>
      <c r="CF990" s="42"/>
      <c r="CG990" s="42"/>
      <c r="CH990" s="42"/>
      <c r="CI990" s="42"/>
      <c r="CJ990" s="42"/>
      <c r="CK990" s="42"/>
      <c r="CL990" s="42"/>
      <c r="CM990" s="42"/>
      <c r="CN990" s="42"/>
      <c r="CO990" s="42"/>
      <c r="CP990" s="42"/>
      <c r="CQ990" s="42"/>
      <c r="CR990" s="42"/>
      <c r="CS990" s="42"/>
      <c r="CT990" s="42"/>
      <c r="CU990" s="42"/>
      <c r="CV990" s="42"/>
      <c r="CW990" s="42"/>
      <c r="CX990" s="42"/>
      <c r="CY990" s="42"/>
      <c r="CZ990" s="42"/>
      <c r="DA990" s="42"/>
      <c r="DB990" s="42"/>
      <c r="DC990" s="42"/>
      <c r="DD990" s="42"/>
      <c r="DE990" s="42"/>
      <c r="DF990" s="42"/>
      <c r="DG990" s="42"/>
      <c r="DH990" s="42"/>
      <c r="DI990" s="42"/>
      <c r="DJ990" s="42"/>
      <c r="DK990" s="42"/>
      <c r="DL990" s="42"/>
      <c r="DM990" s="42"/>
      <c r="DN990" s="42"/>
      <c r="DO990" s="42"/>
      <c r="DP990" s="42"/>
      <c r="DQ990" s="42"/>
      <c r="DR990" s="42"/>
      <c r="DS990" s="42"/>
      <c r="DT990" s="42"/>
      <c r="DU990" s="42"/>
      <c r="DV990" s="42"/>
      <c r="DW990" s="42"/>
      <c r="DX990" s="42"/>
      <c r="DY990" s="42"/>
      <c r="DZ990" s="42"/>
      <c r="EA990" s="42"/>
      <c r="EB990" s="42"/>
      <c r="EC990" s="42"/>
      <c r="ED990" s="42"/>
      <c r="EE990" s="42"/>
      <c r="EF990" s="42"/>
      <c r="EG990" s="42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/>
      <c r="BD991" s="42"/>
      <c r="BE991" s="42"/>
      <c r="BF991" s="42"/>
      <c r="BG991" s="42"/>
      <c r="BH991" s="42"/>
      <c r="BI991" s="42"/>
      <c r="BJ991" s="42"/>
      <c r="BK991" s="42"/>
      <c r="BL991" s="42"/>
      <c r="BM991" s="42"/>
      <c r="BN991" s="42"/>
      <c r="BO991" s="42"/>
      <c r="BP991" s="42"/>
      <c r="BQ991" s="42"/>
      <c r="BR991" s="42"/>
      <c r="BS991" s="42"/>
      <c r="BT991" s="42"/>
      <c r="BU991" s="42"/>
      <c r="BV991" s="42"/>
      <c r="BW991" s="42"/>
      <c r="BX991" s="42"/>
      <c r="BY991" s="42"/>
      <c r="BZ991" s="42"/>
      <c r="CA991" s="42"/>
      <c r="CB991" s="42"/>
      <c r="CC991" s="42"/>
      <c r="CD991" s="42"/>
      <c r="CE991" s="42"/>
      <c r="CF991" s="42"/>
      <c r="CG991" s="42"/>
      <c r="CH991" s="42"/>
      <c r="CI991" s="42"/>
      <c r="CJ991" s="42"/>
      <c r="CK991" s="42"/>
      <c r="CL991" s="42"/>
      <c r="CM991" s="42"/>
      <c r="CN991" s="42"/>
      <c r="CO991" s="42"/>
      <c r="CP991" s="42"/>
      <c r="CQ991" s="42"/>
      <c r="CR991" s="42"/>
      <c r="CS991" s="42"/>
      <c r="CT991" s="42"/>
      <c r="CU991" s="42"/>
      <c r="CV991" s="42"/>
      <c r="CW991" s="42"/>
      <c r="CX991" s="42"/>
      <c r="CY991" s="42"/>
      <c r="CZ991" s="42"/>
      <c r="DA991" s="42"/>
      <c r="DB991" s="42"/>
      <c r="DC991" s="42"/>
      <c r="DD991" s="42"/>
      <c r="DE991" s="42"/>
      <c r="DF991" s="42"/>
      <c r="DG991" s="42"/>
      <c r="DH991" s="42"/>
      <c r="DI991" s="42"/>
      <c r="DJ991" s="42"/>
      <c r="DK991" s="42"/>
      <c r="DL991" s="42"/>
      <c r="DM991" s="42"/>
      <c r="DN991" s="42"/>
      <c r="DO991" s="42"/>
      <c r="DP991" s="42"/>
      <c r="DQ991" s="42"/>
      <c r="DR991" s="42"/>
      <c r="DS991" s="42"/>
      <c r="DT991" s="42"/>
      <c r="DU991" s="42"/>
      <c r="DV991" s="42"/>
      <c r="DW991" s="42"/>
      <c r="DX991" s="42"/>
      <c r="DY991" s="42"/>
      <c r="DZ991" s="42"/>
      <c r="EA991" s="42"/>
      <c r="EB991" s="42"/>
      <c r="EC991" s="42"/>
      <c r="ED991" s="42"/>
      <c r="EE991" s="42"/>
      <c r="EF991" s="42"/>
      <c r="EG991" s="42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/>
      <c r="BD992" s="42"/>
      <c r="BE992" s="42"/>
      <c r="BF992" s="42"/>
      <c r="BG992" s="42"/>
      <c r="BH992" s="42"/>
      <c r="BI992" s="42"/>
      <c r="BJ992" s="42"/>
      <c r="BK992" s="42"/>
      <c r="BL992" s="42"/>
      <c r="BM992" s="42"/>
      <c r="BN992" s="42"/>
      <c r="BO992" s="42"/>
      <c r="BP992" s="42"/>
      <c r="BQ992" s="42"/>
      <c r="BR992" s="42"/>
      <c r="BS992" s="42"/>
      <c r="BT992" s="42"/>
      <c r="BU992" s="42"/>
      <c r="BV992" s="42"/>
      <c r="BW992" s="42"/>
      <c r="BX992" s="42"/>
      <c r="BY992" s="42"/>
      <c r="BZ992" s="42"/>
      <c r="CA992" s="42"/>
      <c r="CB992" s="42"/>
      <c r="CC992" s="42"/>
      <c r="CD992" s="42"/>
      <c r="CE992" s="42"/>
      <c r="CF992" s="42"/>
      <c r="CG992" s="42"/>
      <c r="CH992" s="42"/>
      <c r="CI992" s="42"/>
      <c r="CJ992" s="42"/>
      <c r="CK992" s="42"/>
      <c r="CL992" s="42"/>
      <c r="CM992" s="42"/>
      <c r="CN992" s="42"/>
      <c r="CO992" s="42"/>
      <c r="CP992" s="42"/>
      <c r="CQ992" s="42"/>
      <c r="CR992" s="42"/>
      <c r="CS992" s="42"/>
      <c r="CT992" s="42"/>
      <c r="CU992" s="42"/>
      <c r="CV992" s="42"/>
      <c r="CW992" s="42"/>
      <c r="CX992" s="42"/>
      <c r="CY992" s="42"/>
      <c r="CZ992" s="42"/>
      <c r="DA992" s="42"/>
      <c r="DB992" s="42"/>
      <c r="DC992" s="42"/>
      <c r="DD992" s="42"/>
      <c r="DE992" s="42"/>
      <c r="DF992" s="42"/>
      <c r="DG992" s="42"/>
      <c r="DH992" s="42"/>
      <c r="DI992" s="42"/>
      <c r="DJ992" s="42"/>
      <c r="DK992" s="42"/>
      <c r="DL992" s="42"/>
      <c r="DM992" s="42"/>
      <c r="DN992" s="42"/>
      <c r="DO992" s="42"/>
      <c r="DP992" s="42"/>
      <c r="DQ992" s="42"/>
      <c r="DR992" s="42"/>
      <c r="DS992" s="42"/>
      <c r="DT992" s="42"/>
      <c r="DU992" s="42"/>
      <c r="DV992" s="42"/>
      <c r="DW992" s="42"/>
      <c r="DX992" s="42"/>
      <c r="DY992" s="42"/>
      <c r="DZ992" s="42"/>
      <c r="EA992" s="42"/>
      <c r="EB992" s="42"/>
      <c r="EC992" s="42"/>
      <c r="ED992" s="42"/>
      <c r="EE992" s="42"/>
      <c r="EF992" s="42"/>
      <c r="EG992" s="42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/>
      <c r="BD993" s="42"/>
      <c r="BE993" s="42"/>
      <c r="BF993" s="42"/>
      <c r="BG993" s="42"/>
      <c r="BH993" s="42"/>
      <c r="BI993" s="42"/>
      <c r="BJ993" s="42"/>
      <c r="BK993" s="42"/>
      <c r="BL993" s="42"/>
      <c r="BM993" s="42"/>
      <c r="BN993" s="42"/>
      <c r="BO993" s="42"/>
      <c r="BP993" s="42"/>
      <c r="BQ993" s="42"/>
      <c r="BR993" s="42"/>
      <c r="BS993" s="42"/>
      <c r="BT993" s="42"/>
      <c r="BU993" s="42"/>
      <c r="BV993" s="42"/>
      <c r="BW993" s="42"/>
      <c r="BX993" s="42"/>
      <c r="BY993" s="42"/>
      <c r="BZ993" s="42"/>
      <c r="CA993" s="42"/>
      <c r="CB993" s="42"/>
      <c r="CC993" s="42"/>
      <c r="CD993" s="42"/>
      <c r="CE993" s="42"/>
      <c r="CF993" s="42"/>
      <c r="CG993" s="42"/>
      <c r="CH993" s="42"/>
      <c r="CI993" s="42"/>
      <c r="CJ993" s="42"/>
      <c r="CK993" s="42"/>
      <c r="CL993" s="42"/>
      <c r="CM993" s="42"/>
      <c r="CN993" s="42"/>
      <c r="CO993" s="42"/>
      <c r="CP993" s="42"/>
      <c r="CQ993" s="42"/>
      <c r="CR993" s="42"/>
      <c r="CS993" s="42"/>
      <c r="CT993" s="42"/>
      <c r="CU993" s="42"/>
      <c r="CV993" s="42"/>
      <c r="CW993" s="42"/>
      <c r="CX993" s="42"/>
      <c r="CY993" s="42"/>
      <c r="CZ993" s="42"/>
      <c r="DA993" s="42"/>
      <c r="DB993" s="42"/>
      <c r="DC993" s="42"/>
      <c r="DD993" s="42"/>
      <c r="DE993" s="42"/>
      <c r="DF993" s="42"/>
      <c r="DG993" s="42"/>
      <c r="DH993" s="42"/>
      <c r="DI993" s="42"/>
      <c r="DJ993" s="42"/>
      <c r="DK993" s="42"/>
      <c r="DL993" s="42"/>
      <c r="DM993" s="42"/>
      <c r="DN993" s="42"/>
      <c r="DO993" s="42"/>
      <c r="DP993" s="42"/>
      <c r="DQ993" s="42"/>
      <c r="DR993" s="42"/>
      <c r="DS993" s="42"/>
      <c r="DT993" s="42"/>
      <c r="DU993" s="42"/>
      <c r="DV993" s="42"/>
      <c r="DW993" s="42"/>
      <c r="DX993" s="42"/>
      <c r="DY993" s="42"/>
      <c r="DZ993" s="42"/>
      <c r="EA993" s="42"/>
      <c r="EB993" s="42"/>
      <c r="EC993" s="42"/>
      <c r="ED993" s="42"/>
      <c r="EE993" s="42"/>
      <c r="EF993" s="42"/>
      <c r="EG993" s="42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/>
      <c r="BD994" s="42"/>
      <c r="BE994" s="42"/>
      <c r="BF994" s="42"/>
      <c r="BG994" s="42"/>
      <c r="BH994" s="42"/>
      <c r="BI994" s="42"/>
      <c r="BJ994" s="42"/>
      <c r="BK994" s="42"/>
      <c r="BL994" s="42"/>
      <c r="BM994" s="42"/>
      <c r="BN994" s="42"/>
      <c r="BO994" s="42"/>
      <c r="BP994" s="42"/>
      <c r="BQ994" s="42"/>
      <c r="BR994" s="42"/>
      <c r="BS994" s="42"/>
      <c r="BT994" s="42"/>
      <c r="BU994" s="42"/>
      <c r="BV994" s="42"/>
      <c r="BW994" s="42"/>
      <c r="BX994" s="42"/>
      <c r="BY994" s="42"/>
      <c r="BZ994" s="42"/>
      <c r="CA994" s="42"/>
      <c r="CB994" s="42"/>
      <c r="CC994" s="42"/>
      <c r="CD994" s="42"/>
      <c r="CE994" s="42"/>
      <c r="CF994" s="42"/>
      <c r="CG994" s="42"/>
      <c r="CH994" s="42"/>
      <c r="CI994" s="42"/>
      <c r="CJ994" s="42"/>
      <c r="CK994" s="42"/>
      <c r="CL994" s="42"/>
      <c r="CM994" s="42"/>
      <c r="CN994" s="42"/>
      <c r="CO994" s="42"/>
      <c r="CP994" s="42"/>
      <c r="CQ994" s="42"/>
      <c r="CR994" s="42"/>
      <c r="CS994" s="42"/>
      <c r="CT994" s="42"/>
      <c r="CU994" s="42"/>
      <c r="CV994" s="42"/>
      <c r="CW994" s="42"/>
      <c r="CX994" s="42"/>
      <c r="CY994" s="42"/>
      <c r="CZ994" s="42"/>
      <c r="DA994" s="42"/>
      <c r="DB994" s="42"/>
      <c r="DC994" s="42"/>
      <c r="DD994" s="42"/>
      <c r="DE994" s="42"/>
      <c r="DF994" s="42"/>
      <c r="DG994" s="42"/>
      <c r="DH994" s="42"/>
      <c r="DI994" s="42"/>
      <c r="DJ994" s="42"/>
      <c r="DK994" s="42"/>
      <c r="DL994" s="42"/>
      <c r="DM994" s="42"/>
      <c r="DN994" s="42"/>
      <c r="DO994" s="42"/>
      <c r="DP994" s="42"/>
      <c r="DQ994" s="42"/>
      <c r="DR994" s="42"/>
      <c r="DS994" s="42"/>
      <c r="DT994" s="42"/>
      <c r="DU994" s="42"/>
      <c r="DV994" s="42"/>
      <c r="DW994" s="42"/>
      <c r="DX994" s="42"/>
      <c r="DY994" s="42"/>
      <c r="DZ994" s="42"/>
      <c r="EA994" s="42"/>
      <c r="EB994" s="42"/>
      <c r="EC994" s="42"/>
      <c r="ED994" s="42"/>
      <c r="EE994" s="42"/>
      <c r="EF994" s="42"/>
      <c r="EG994" s="42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/>
      <c r="BD995" s="42"/>
      <c r="BE995" s="42"/>
      <c r="BF995" s="42"/>
      <c r="BG995" s="42"/>
      <c r="BH995" s="42"/>
      <c r="BI995" s="42"/>
      <c r="BJ995" s="42"/>
      <c r="BK995" s="42"/>
      <c r="BL995" s="42"/>
      <c r="BM995" s="42"/>
      <c r="BN995" s="42"/>
      <c r="BO995" s="42"/>
      <c r="BP995" s="42"/>
      <c r="BQ995" s="42"/>
      <c r="BR995" s="42"/>
      <c r="BS995" s="42"/>
      <c r="BT995" s="42"/>
      <c r="BU995" s="42"/>
      <c r="BV995" s="42"/>
      <c r="BW995" s="42"/>
      <c r="BX995" s="42"/>
      <c r="BY995" s="42"/>
      <c r="BZ995" s="42"/>
      <c r="CA995" s="42"/>
      <c r="CB995" s="42"/>
      <c r="CC995" s="42"/>
      <c r="CD995" s="42"/>
      <c r="CE995" s="42"/>
      <c r="CF995" s="42"/>
      <c r="CG995" s="42"/>
      <c r="CH995" s="42"/>
      <c r="CI995" s="42"/>
      <c r="CJ995" s="42"/>
      <c r="CK995" s="42"/>
      <c r="CL995" s="42"/>
      <c r="CM995" s="42"/>
      <c r="CN995" s="42"/>
      <c r="CO995" s="42"/>
      <c r="CP995" s="42"/>
      <c r="CQ995" s="42"/>
      <c r="CR995" s="42"/>
      <c r="CS995" s="42"/>
      <c r="CT995" s="42"/>
      <c r="CU995" s="42"/>
      <c r="CV995" s="42"/>
      <c r="CW995" s="42"/>
      <c r="CX995" s="42"/>
      <c r="CY995" s="42"/>
      <c r="CZ995" s="42"/>
      <c r="DA995" s="42"/>
      <c r="DB995" s="42"/>
      <c r="DC995" s="42"/>
      <c r="DD995" s="42"/>
      <c r="DE995" s="42"/>
      <c r="DF995" s="42"/>
      <c r="DG995" s="42"/>
      <c r="DH995" s="42"/>
      <c r="DI995" s="42"/>
      <c r="DJ995" s="42"/>
      <c r="DK995" s="42"/>
      <c r="DL995" s="42"/>
      <c r="DM995" s="42"/>
      <c r="DN995" s="42"/>
      <c r="DO995" s="42"/>
      <c r="DP995" s="42"/>
      <c r="DQ995" s="42"/>
      <c r="DR995" s="42"/>
      <c r="DS995" s="42"/>
      <c r="DT995" s="42"/>
      <c r="DU995" s="42"/>
      <c r="DV995" s="42"/>
      <c r="DW995" s="42"/>
      <c r="DX995" s="42"/>
      <c r="DY995" s="42"/>
      <c r="DZ995" s="42"/>
      <c r="EA995" s="42"/>
      <c r="EB995" s="42"/>
      <c r="EC995" s="42"/>
      <c r="ED995" s="42"/>
      <c r="EE995" s="42"/>
      <c r="EF995" s="42"/>
      <c r="EG995" s="42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/>
      <c r="BD996" s="42"/>
      <c r="BE996" s="42"/>
      <c r="BF996" s="42"/>
      <c r="BG996" s="42"/>
      <c r="BH996" s="42"/>
      <c r="BI996" s="42"/>
      <c r="BJ996" s="42"/>
      <c r="BK996" s="42"/>
      <c r="BL996" s="42"/>
      <c r="BM996" s="42"/>
      <c r="BN996" s="42"/>
      <c r="BO996" s="42"/>
      <c r="BP996" s="42"/>
      <c r="BQ996" s="42"/>
      <c r="BR996" s="42"/>
      <c r="BS996" s="42"/>
      <c r="BT996" s="42"/>
      <c r="BU996" s="42"/>
      <c r="BV996" s="42"/>
      <c r="BW996" s="42"/>
      <c r="BX996" s="42"/>
      <c r="BY996" s="42"/>
      <c r="BZ996" s="42"/>
      <c r="CA996" s="42"/>
      <c r="CB996" s="42"/>
      <c r="CC996" s="42"/>
      <c r="CD996" s="42"/>
      <c r="CE996" s="42"/>
      <c r="CF996" s="42"/>
      <c r="CG996" s="42"/>
      <c r="CH996" s="42"/>
      <c r="CI996" s="42"/>
      <c r="CJ996" s="42"/>
      <c r="CK996" s="42"/>
      <c r="CL996" s="42"/>
      <c r="CM996" s="42"/>
      <c r="CN996" s="42"/>
      <c r="CO996" s="42"/>
      <c r="CP996" s="42"/>
      <c r="CQ996" s="42"/>
      <c r="CR996" s="42"/>
      <c r="CS996" s="42"/>
      <c r="CT996" s="42"/>
      <c r="CU996" s="42"/>
      <c r="CV996" s="42"/>
      <c r="CW996" s="42"/>
      <c r="CX996" s="42"/>
      <c r="CY996" s="42"/>
      <c r="CZ996" s="42"/>
      <c r="DA996" s="42"/>
      <c r="DB996" s="42"/>
      <c r="DC996" s="42"/>
      <c r="DD996" s="42"/>
      <c r="DE996" s="42"/>
      <c r="DF996" s="42"/>
      <c r="DG996" s="42"/>
      <c r="DH996" s="42"/>
      <c r="DI996" s="42"/>
      <c r="DJ996" s="42"/>
      <c r="DK996" s="42"/>
      <c r="DL996" s="42"/>
      <c r="DM996" s="42"/>
      <c r="DN996" s="42"/>
      <c r="DO996" s="42"/>
      <c r="DP996" s="42"/>
      <c r="DQ996" s="42"/>
      <c r="DR996" s="42"/>
      <c r="DS996" s="42"/>
      <c r="DT996" s="42"/>
      <c r="DU996" s="42"/>
      <c r="DV996" s="42"/>
      <c r="DW996" s="42"/>
      <c r="DX996" s="42"/>
      <c r="DY996" s="42"/>
      <c r="DZ996" s="42"/>
      <c r="EA996" s="42"/>
      <c r="EB996" s="42"/>
      <c r="EC996" s="42"/>
      <c r="ED996" s="42"/>
      <c r="EE996" s="42"/>
      <c r="EF996" s="42"/>
      <c r="EG996" s="42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/>
      <c r="BD997" s="42"/>
      <c r="BE997" s="42"/>
      <c r="BF997" s="42"/>
      <c r="BG997" s="42"/>
      <c r="BH997" s="42"/>
      <c r="BI997" s="42"/>
      <c r="BJ997" s="42"/>
      <c r="BK997" s="42"/>
      <c r="BL997" s="42"/>
      <c r="BM997" s="42"/>
      <c r="BN997" s="42"/>
      <c r="BO997" s="42"/>
      <c r="BP997" s="42"/>
      <c r="BQ997" s="42"/>
      <c r="BR997" s="42"/>
      <c r="BS997" s="42"/>
      <c r="BT997" s="42"/>
      <c r="BU997" s="42"/>
      <c r="BV997" s="42"/>
      <c r="BW997" s="42"/>
      <c r="BX997" s="42"/>
      <c r="BY997" s="42"/>
      <c r="BZ997" s="42"/>
      <c r="CA997" s="42"/>
      <c r="CB997" s="42"/>
      <c r="CC997" s="42"/>
      <c r="CD997" s="42"/>
      <c r="CE997" s="42"/>
      <c r="CF997" s="42"/>
      <c r="CG997" s="42"/>
      <c r="CH997" s="42"/>
      <c r="CI997" s="42"/>
      <c r="CJ997" s="42"/>
      <c r="CK997" s="42"/>
      <c r="CL997" s="42"/>
      <c r="CM997" s="42"/>
      <c r="CN997" s="42"/>
      <c r="CO997" s="42"/>
      <c r="CP997" s="42"/>
      <c r="CQ997" s="42"/>
      <c r="CR997" s="42"/>
      <c r="CS997" s="42"/>
      <c r="CT997" s="42"/>
      <c r="CU997" s="42"/>
      <c r="CV997" s="42"/>
      <c r="CW997" s="42"/>
      <c r="CX997" s="42"/>
      <c r="CY997" s="42"/>
      <c r="CZ997" s="42"/>
      <c r="DA997" s="42"/>
      <c r="DB997" s="42"/>
      <c r="DC997" s="42"/>
      <c r="DD997" s="42"/>
      <c r="DE997" s="42"/>
      <c r="DF997" s="42"/>
      <c r="DG997" s="42"/>
      <c r="DH997" s="42"/>
      <c r="DI997" s="42"/>
      <c r="DJ997" s="42"/>
      <c r="DK997" s="42"/>
      <c r="DL997" s="42"/>
      <c r="DM997" s="42"/>
      <c r="DN997" s="42"/>
      <c r="DO997" s="42"/>
      <c r="DP997" s="42"/>
      <c r="DQ997" s="42"/>
      <c r="DR997" s="42"/>
      <c r="DS997" s="42"/>
      <c r="DT997" s="42"/>
      <c r="DU997" s="42"/>
      <c r="DV997" s="42"/>
      <c r="DW997" s="42"/>
      <c r="DX997" s="42"/>
      <c r="DY997" s="42"/>
      <c r="DZ997" s="42"/>
      <c r="EA997" s="42"/>
      <c r="EB997" s="42"/>
      <c r="EC997" s="42"/>
      <c r="ED997" s="42"/>
      <c r="EE997" s="42"/>
      <c r="EF997" s="42"/>
      <c r="EG997" s="42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/>
      <c r="BD998" s="42"/>
      <c r="BE998" s="42"/>
      <c r="BF998" s="42"/>
      <c r="BG998" s="42"/>
      <c r="BH998" s="42"/>
      <c r="BI998" s="42"/>
      <c r="BJ998" s="42"/>
      <c r="BK998" s="42"/>
      <c r="BL998" s="42"/>
      <c r="BM998" s="42"/>
      <c r="BN998" s="42"/>
      <c r="BO998" s="42"/>
      <c r="BP998" s="42"/>
      <c r="BQ998" s="42"/>
      <c r="BR998" s="42"/>
      <c r="BS998" s="42"/>
      <c r="BT998" s="42"/>
      <c r="BU998" s="42"/>
      <c r="BV998" s="42"/>
      <c r="BW998" s="42"/>
      <c r="BX998" s="42"/>
      <c r="BY998" s="42"/>
      <c r="BZ998" s="42"/>
      <c r="CA998" s="42"/>
      <c r="CB998" s="42"/>
      <c r="CC998" s="42"/>
      <c r="CD998" s="42"/>
      <c r="CE998" s="42"/>
      <c r="CF998" s="42"/>
      <c r="CG998" s="42"/>
      <c r="CH998" s="42"/>
      <c r="CI998" s="42"/>
      <c r="CJ998" s="42"/>
      <c r="CK998" s="42"/>
      <c r="CL998" s="42"/>
      <c r="CM998" s="42"/>
      <c r="CN998" s="42"/>
      <c r="CO998" s="42"/>
      <c r="CP998" s="42"/>
      <c r="CQ998" s="42"/>
      <c r="CR998" s="42"/>
      <c r="CS998" s="42"/>
      <c r="CT998" s="42"/>
      <c r="CU998" s="42"/>
      <c r="CV998" s="42"/>
      <c r="CW998" s="42"/>
      <c r="CX998" s="42"/>
      <c r="CY998" s="42"/>
      <c r="CZ998" s="42"/>
      <c r="DA998" s="42"/>
      <c r="DB998" s="42"/>
      <c r="DC998" s="42"/>
      <c r="DD998" s="42"/>
      <c r="DE998" s="42"/>
      <c r="DF998" s="42"/>
      <c r="DG998" s="42"/>
      <c r="DH998" s="42"/>
      <c r="DI998" s="42"/>
      <c r="DJ998" s="42"/>
      <c r="DK998" s="42"/>
      <c r="DL998" s="42"/>
      <c r="DM998" s="42"/>
      <c r="DN998" s="42"/>
      <c r="DO998" s="42"/>
      <c r="DP998" s="42"/>
      <c r="DQ998" s="42"/>
      <c r="DR998" s="42"/>
      <c r="DS998" s="42"/>
      <c r="DT998" s="42"/>
      <c r="DU998" s="42"/>
      <c r="DV998" s="42"/>
      <c r="DW998" s="42"/>
      <c r="DX998" s="42"/>
      <c r="DY998" s="42"/>
      <c r="DZ998" s="42"/>
      <c r="EA998" s="42"/>
      <c r="EB998" s="42"/>
      <c r="EC998" s="42"/>
      <c r="ED998" s="42"/>
      <c r="EE998" s="42"/>
      <c r="EF998" s="42"/>
      <c r="EG998" s="42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/>
      <c r="BD999" s="42"/>
      <c r="BE999" s="42"/>
      <c r="BF999" s="42"/>
      <c r="BG999" s="42"/>
      <c r="BH999" s="42"/>
      <c r="BI999" s="42"/>
      <c r="BJ999" s="42"/>
      <c r="BK999" s="42"/>
      <c r="BL999" s="42"/>
      <c r="BM999" s="42"/>
      <c r="BN999" s="42"/>
      <c r="BO999" s="42"/>
      <c r="BP999" s="42"/>
      <c r="BQ999" s="42"/>
      <c r="BR999" s="42"/>
      <c r="BS999" s="42"/>
      <c r="BT999" s="42"/>
      <c r="BU999" s="42"/>
      <c r="BV999" s="42"/>
      <c r="BW999" s="42"/>
      <c r="BX999" s="42"/>
      <c r="BY999" s="42"/>
      <c r="BZ999" s="42"/>
      <c r="CA999" s="42"/>
      <c r="CB999" s="42"/>
      <c r="CC999" s="42"/>
      <c r="CD999" s="42"/>
      <c r="CE999" s="42"/>
      <c r="CF999" s="42"/>
      <c r="CG999" s="42"/>
      <c r="CH999" s="42"/>
      <c r="CI999" s="42"/>
      <c r="CJ999" s="42"/>
      <c r="CK999" s="42"/>
      <c r="CL999" s="42"/>
      <c r="CM999" s="42"/>
      <c r="CN999" s="42"/>
      <c r="CO999" s="42"/>
      <c r="CP999" s="42"/>
      <c r="CQ999" s="42"/>
      <c r="CR999" s="42"/>
      <c r="CS999" s="42"/>
      <c r="CT999" s="42"/>
      <c r="CU999" s="42"/>
      <c r="CV999" s="42"/>
      <c r="CW999" s="42"/>
      <c r="CX999" s="42"/>
      <c r="CY999" s="42"/>
      <c r="CZ999" s="42"/>
      <c r="DA999" s="42"/>
      <c r="DB999" s="42"/>
      <c r="DC999" s="42"/>
      <c r="DD999" s="42"/>
      <c r="DE999" s="42"/>
      <c r="DF999" s="42"/>
      <c r="DG999" s="42"/>
      <c r="DH999" s="42"/>
      <c r="DI999" s="42"/>
      <c r="DJ999" s="42"/>
      <c r="DK999" s="42"/>
      <c r="DL999" s="42"/>
      <c r="DM999" s="42"/>
      <c r="DN999" s="42"/>
      <c r="DO999" s="42"/>
      <c r="DP999" s="42"/>
      <c r="DQ999" s="42"/>
      <c r="DR999" s="42"/>
      <c r="DS999" s="42"/>
      <c r="DT999" s="42"/>
      <c r="DU999" s="42"/>
      <c r="DV999" s="42"/>
      <c r="DW999" s="42"/>
      <c r="DX999" s="42"/>
      <c r="DY999" s="42"/>
      <c r="DZ999" s="42"/>
      <c r="EA999" s="42"/>
      <c r="EB999" s="42"/>
      <c r="EC999" s="42"/>
      <c r="ED999" s="42"/>
      <c r="EE999" s="42"/>
      <c r="EF999" s="42"/>
      <c r="EG999" s="42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/>
      <c r="BD1000" s="42"/>
      <c r="BE1000" s="42"/>
      <c r="BF1000" s="42"/>
      <c r="BG1000" s="42"/>
      <c r="BH1000" s="42"/>
      <c r="BI1000" s="42"/>
      <c r="BJ1000" s="42"/>
      <c r="BK1000" s="42"/>
      <c r="BL1000" s="42"/>
      <c r="BM1000" s="42"/>
      <c r="BN1000" s="42"/>
      <c r="BO1000" s="42"/>
      <c r="BP1000" s="42"/>
      <c r="BQ1000" s="42"/>
      <c r="BR1000" s="42"/>
      <c r="BS1000" s="42"/>
      <c r="BT1000" s="42"/>
      <c r="BU1000" s="42"/>
      <c r="BV1000" s="42"/>
      <c r="BW1000" s="42"/>
      <c r="BX1000" s="42"/>
      <c r="BY1000" s="42"/>
      <c r="BZ1000" s="42"/>
      <c r="CA1000" s="42"/>
      <c r="CB1000" s="42"/>
      <c r="CC1000" s="42"/>
      <c r="CD1000" s="42"/>
      <c r="CE1000" s="42"/>
      <c r="CF1000" s="42"/>
      <c r="CG1000" s="42"/>
      <c r="CH1000" s="42"/>
      <c r="CI1000" s="42"/>
      <c r="CJ1000" s="42"/>
      <c r="CK1000" s="42"/>
      <c r="CL1000" s="42"/>
      <c r="CM1000" s="42"/>
      <c r="CN1000" s="42"/>
      <c r="CO1000" s="42"/>
      <c r="CP1000" s="42"/>
      <c r="CQ1000" s="42"/>
      <c r="CR1000" s="42"/>
      <c r="CS1000" s="42"/>
      <c r="CT1000" s="42"/>
      <c r="CU1000" s="42"/>
      <c r="CV1000" s="42"/>
      <c r="CW1000" s="42"/>
      <c r="CX1000" s="42"/>
      <c r="CY1000" s="42"/>
      <c r="CZ1000" s="42"/>
      <c r="DA1000" s="42"/>
      <c r="DB1000" s="42"/>
      <c r="DC1000" s="42"/>
      <c r="DD1000" s="42"/>
      <c r="DE1000" s="42"/>
      <c r="DF1000" s="42"/>
      <c r="DG1000" s="42"/>
      <c r="DH1000" s="42"/>
      <c r="DI1000" s="42"/>
      <c r="DJ1000" s="42"/>
      <c r="DK1000" s="42"/>
      <c r="DL1000" s="42"/>
      <c r="DM1000" s="42"/>
      <c r="DN1000" s="42"/>
      <c r="DO1000" s="42"/>
      <c r="DP1000" s="42"/>
      <c r="DQ1000" s="42"/>
      <c r="DR1000" s="42"/>
      <c r="DS1000" s="42"/>
      <c r="DT1000" s="42"/>
      <c r="DU1000" s="42"/>
      <c r="DV1000" s="42"/>
      <c r="DW1000" s="42"/>
      <c r="DX1000" s="42"/>
      <c r="DY1000" s="42"/>
      <c r="DZ1000" s="42"/>
      <c r="EA1000" s="42"/>
      <c r="EB1000" s="42"/>
      <c r="EC1000" s="42"/>
      <c r="ED1000" s="42"/>
      <c r="EE1000" s="42"/>
      <c r="EF1000" s="42"/>
      <c r="EG1000" s="42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</row>
    <row r="100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  <c r="AY1001" s="42"/>
      <c r="AZ1001" s="42"/>
      <c r="BA1001" s="42"/>
      <c r="BB1001" s="42"/>
      <c r="BC1001" s="42"/>
      <c r="BD1001" s="42"/>
      <c r="BE1001" s="42"/>
      <c r="BF1001" s="42"/>
      <c r="BG1001" s="42"/>
      <c r="BH1001" s="42"/>
      <c r="BI1001" s="42"/>
      <c r="BJ1001" s="42"/>
      <c r="BK1001" s="42"/>
      <c r="BL1001" s="42"/>
      <c r="BM1001" s="42"/>
      <c r="BN1001" s="42"/>
      <c r="BO1001" s="42"/>
      <c r="BP1001" s="42"/>
      <c r="BQ1001" s="42"/>
      <c r="BR1001" s="42"/>
      <c r="BS1001" s="42"/>
      <c r="BT1001" s="42"/>
      <c r="BU1001" s="42"/>
      <c r="BV1001" s="42"/>
      <c r="BW1001" s="42"/>
      <c r="BX1001" s="42"/>
      <c r="BY1001" s="42"/>
      <c r="BZ1001" s="42"/>
      <c r="CA1001" s="42"/>
      <c r="CB1001" s="42"/>
      <c r="CC1001" s="42"/>
      <c r="CD1001" s="42"/>
      <c r="CE1001" s="42"/>
      <c r="CF1001" s="42"/>
      <c r="CG1001" s="42"/>
      <c r="CH1001" s="42"/>
      <c r="CI1001" s="42"/>
      <c r="CJ1001" s="42"/>
      <c r="CK1001" s="42"/>
      <c r="CL1001" s="42"/>
      <c r="CM1001" s="42"/>
      <c r="CN1001" s="42"/>
      <c r="CO1001" s="42"/>
      <c r="CP1001" s="42"/>
      <c r="CQ1001" s="42"/>
      <c r="CR1001" s="42"/>
      <c r="CS1001" s="42"/>
      <c r="CT1001" s="42"/>
      <c r="CU1001" s="42"/>
      <c r="CV1001" s="42"/>
      <c r="CW1001" s="42"/>
      <c r="CX1001" s="42"/>
      <c r="CY1001" s="42"/>
      <c r="CZ1001" s="42"/>
      <c r="DA1001" s="42"/>
      <c r="DB1001" s="42"/>
      <c r="DC1001" s="42"/>
      <c r="DD1001" s="42"/>
      <c r="DE1001" s="42"/>
      <c r="DF1001" s="42"/>
      <c r="DG1001" s="42"/>
      <c r="DH1001" s="42"/>
      <c r="DI1001" s="42"/>
      <c r="DJ1001" s="42"/>
      <c r="DK1001" s="42"/>
      <c r="DL1001" s="42"/>
      <c r="DM1001" s="42"/>
      <c r="DN1001" s="42"/>
      <c r="DO1001" s="42"/>
      <c r="DP1001" s="42"/>
      <c r="DQ1001" s="42"/>
      <c r="DR1001" s="42"/>
      <c r="DS1001" s="42"/>
      <c r="DT1001" s="42"/>
      <c r="DU1001" s="42"/>
      <c r="DV1001" s="42"/>
      <c r="DW1001" s="42"/>
      <c r="DX1001" s="42"/>
      <c r="DY1001" s="42"/>
      <c r="DZ1001" s="42"/>
      <c r="EA1001" s="42"/>
      <c r="EB1001" s="42"/>
      <c r="EC1001" s="42"/>
      <c r="ED1001" s="42"/>
      <c r="EE1001" s="42"/>
      <c r="EF1001" s="42"/>
      <c r="EG1001" s="42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</row>
    <row r="1002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  <c r="AY1002" s="42"/>
      <c r="AZ1002" s="42"/>
      <c r="BA1002" s="42"/>
      <c r="BB1002" s="42"/>
      <c r="BC1002" s="42"/>
      <c r="BD1002" s="42"/>
      <c r="BE1002" s="42"/>
      <c r="BF1002" s="42"/>
      <c r="BG1002" s="42"/>
      <c r="BH1002" s="42"/>
      <c r="BI1002" s="42"/>
      <c r="BJ1002" s="42"/>
      <c r="BK1002" s="42"/>
      <c r="BL1002" s="42"/>
      <c r="BM1002" s="42"/>
      <c r="BN1002" s="42"/>
      <c r="BO1002" s="42"/>
      <c r="BP1002" s="42"/>
      <c r="BQ1002" s="42"/>
      <c r="BR1002" s="42"/>
      <c r="BS1002" s="42"/>
      <c r="BT1002" s="42"/>
      <c r="BU1002" s="42"/>
      <c r="BV1002" s="42"/>
      <c r="BW1002" s="42"/>
      <c r="BX1002" s="42"/>
      <c r="BY1002" s="42"/>
      <c r="BZ1002" s="42"/>
      <c r="CA1002" s="42"/>
      <c r="CB1002" s="42"/>
      <c r="CC1002" s="42"/>
      <c r="CD1002" s="42"/>
      <c r="CE1002" s="42"/>
      <c r="CF1002" s="42"/>
      <c r="CG1002" s="42"/>
      <c r="CH1002" s="42"/>
      <c r="CI1002" s="42"/>
      <c r="CJ1002" s="42"/>
      <c r="CK1002" s="42"/>
      <c r="CL1002" s="42"/>
      <c r="CM1002" s="42"/>
      <c r="CN1002" s="42"/>
      <c r="CO1002" s="42"/>
      <c r="CP1002" s="42"/>
      <c r="CQ1002" s="42"/>
      <c r="CR1002" s="42"/>
      <c r="CS1002" s="42"/>
      <c r="CT1002" s="42"/>
      <c r="CU1002" s="42"/>
      <c r="CV1002" s="42"/>
      <c r="CW1002" s="42"/>
      <c r="CX1002" s="42"/>
      <c r="CY1002" s="42"/>
      <c r="CZ1002" s="42"/>
      <c r="DA1002" s="42"/>
      <c r="DB1002" s="42"/>
      <c r="DC1002" s="42"/>
      <c r="DD1002" s="42"/>
      <c r="DE1002" s="42"/>
      <c r="DF1002" s="42"/>
      <c r="DG1002" s="42"/>
      <c r="DH1002" s="42"/>
      <c r="DI1002" s="42"/>
      <c r="DJ1002" s="42"/>
      <c r="DK1002" s="42"/>
      <c r="DL1002" s="42"/>
      <c r="DM1002" s="42"/>
      <c r="DN1002" s="42"/>
      <c r="DO1002" s="42"/>
      <c r="DP1002" s="42"/>
      <c r="DQ1002" s="42"/>
      <c r="DR1002" s="42"/>
      <c r="DS1002" s="42"/>
      <c r="DT1002" s="42"/>
      <c r="DU1002" s="42"/>
      <c r="DV1002" s="42"/>
      <c r="DW1002" s="42"/>
      <c r="DX1002" s="42"/>
      <c r="DY1002" s="42"/>
      <c r="DZ1002" s="42"/>
      <c r="EA1002" s="42"/>
      <c r="EB1002" s="42"/>
      <c r="EC1002" s="42"/>
      <c r="ED1002" s="42"/>
      <c r="EE1002" s="42"/>
      <c r="EF1002" s="42"/>
      <c r="EG1002" s="42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</row>
    <row r="1003">
      <c r="A1003" s="42"/>
      <c r="B1003" s="42"/>
      <c r="C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  <c r="AY1003" s="42"/>
      <c r="AZ1003" s="42"/>
      <c r="BA1003" s="42"/>
      <c r="BB1003" s="42"/>
      <c r="BC1003" s="42"/>
      <c r="BD1003" s="42"/>
      <c r="BE1003" s="42"/>
      <c r="BF1003" s="42"/>
      <c r="BG1003" s="42"/>
      <c r="BH1003" s="42"/>
      <c r="BI1003" s="42"/>
      <c r="BJ1003" s="42"/>
      <c r="BK1003" s="42"/>
      <c r="BL1003" s="42"/>
      <c r="BM1003" s="42"/>
      <c r="BN1003" s="42"/>
      <c r="BO1003" s="42"/>
      <c r="BP1003" s="42"/>
      <c r="BQ1003" s="42"/>
      <c r="BR1003" s="42"/>
      <c r="BS1003" s="42"/>
      <c r="BT1003" s="42"/>
      <c r="BU1003" s="42"/>
      <c r="BV1003" s="42"/>
      <c r="BW1003" s="42"/>
      <c r="BX1003" s="42"/>
      <c r="BY1003" s="42"/>
      <c r="BZ1003" s="42"/>
      <c r="CA1003" s="42"/>
      <c r="CB1003" s="42"/>
      <c r="CC1003" s="42"/>
      <c r="CD1003" s="42"/>
      <c r="CE1003" s="42"/>
      <c r="CF1003" s="42"/>
      <c r="CG1003" s="42"/>
      <c r="CH1003" s="42"/>
      <c r="CI1003" s="42"/>
      <c r="CJ1003" s="42"/>
      <c r="CK1003" s="42"/>
      <c r="CL1003" s="42"/>
      <c r="CM1003" s="42"/>
      <c r="CN1003" s="42"/>
      <c r="CO1003" s="42"/>
      <c r="CP1003" s="42"/>
      <c r="CQ1003" s="42"/>
      <c r="CR1003" s="42"/>
      <c r="CS1003" s="42"/>
      <c r="CT1003" s="42"/>
      <c r="CU1003" s="42"/>
      <c r="CV1003" s="42"/>
      <c r="CW1003" s="42"/>
      <c r="CX1003" s="42"/>
      <c r="CY1003" s="42"/>
      <c r="CZ1003" s="42"/>
      <c r="DA1003" s="42"/>
      <c r="DB1003" s="42"/>
      <c r="DC1003" s="42"/>
      <c r="DD1003" s="42"/>
      <c r="DE1003" s="42"/>
      <c r="DF1003" s="42"/>
      <c r="DG1003" s="42"/>
      <c r="DH1003" s="42"/>
      <c r="DI1003" s="42"/>
      <c r="DJ1003" s="42"/>
      <c r="DK1003" s="42"/>
      <c r="DL1003" s="42"/>
      <c r="DM1003" s="42"/>
      <c r="DN1003" s="42"/>
      <c r="DO1003" s="42"/>
      <c r="DP1003" s="42"/>
      <c r="DQ1003" s="42"/>
      <c r="DR1003" s="42"/>
      <c r="DS1003" s="42"/>
      <c r="DT1003" s="42"/>
      <c r="DU1003" s="42"/>
      <c r="DV1003" s="42"/>
      <c r="DW1003" s="42"/>
      <c r="DX1003" s="42"/>
      <c r="DY1003" s="42"/>
      <c r="DZ1003" s="42"/>
      <c r="EA1003" s="42"/>
      <c r="EB1003" s="42"/>
      <c r="EC1003" s="42"/>
      <c r="ED1003" s="42"/>
      <c r="EE1003" s="42"/>
      <c r="EF1003" s="42"/>
      <c r="EG1003" s="42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</row>
    <row r="1004">
      <c r="A1004" s="42"/>
      <c r="B1004" s="42"/>
      <c r="C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  <c r="AY1004" s="42"/>
      <c r="AZ1004" s="42"/>
      <c r="BA1004" s="42"/>
      <c r="BB1004" s="42"/>
      <c r="BC1004" s="42"/>
      <c r="BD1004" s="42"/>
      <c r="BE1004" s="42"/>
      <c r="BF1004" s="42"/>
      <c r="BG1004" s="42"/>
      <c r="BH1004" s="42"/>
      <c r="BI1004" s="42"/>
      <c r="BJ1004" s="42"/>
      <c r="BK1004" s="42"/>
      <c r="BL1004" s="42"/>
      <c r="BM1004" s="42"/>
      <c r="BN1004" s="42"/>
      <c r="BO1004" s="42"/>
      <c r="BP1004" s="42"/>
      <c r="BQ1004" s="42"/>
      <c r="BR1004" s="42"/>
      <c r="BS1004" s="42"/>
      <c r="BT1004" s="42"/>
      <c r="BU1004" s="42"/>
      <c r="BV1004" s="42"/>
      <c r="BW1004" s="42"/>
      <c r="BX1004" s="42"/>
      <c r="BY1004" s="42"/>
      <c r="BZ1004" s="42"/>
      <c r="CA1004" s="42"/>
      <c r="CB1004" s="42"/>
      <c r="CC1004" s="42"/>
      <c r="CD1004" s="42"/>
      <c r="CE1004" s="42"/>
      <c r="CF1004" s="42"/>
      <c r="CG1004" s="42"/>
      <c r="CH1004" s="42"/>
      <c r="CI1004" s="42"/>
      <c r="CJ1004" s="42"/>
      <c r="CK1004" s="42"/>
      <c r="CL1004" s="42"/>
      <c r="CM1004" s="42"/>
      <c r="CN1004" s="42"/>
      <c r="CO1004" s="42"/>
      <c r="CP1004" s="42"/>
      <c r="CQ1004" s="42"/>
      <c r="CR1004" s="42"/>
      <c r="CS1004" s="42"/>
      <c r="CT1004" s="42"/>
      <c r="CU1004" s="42"/>
      <c r="CV1004" s="42"/>
      <c r="CW1004" s="42"/>
      <c r="CX1004" s="42"/>
      <c r="CY1004" s="42"/>
      <c r="CZ1004" s="42"/>
      <c r="DA1004" s="42"/>
      <c r="DB1004" s="42"/>
      <c r="DC1004" s="42"/>
      <c r="DD1004" s="42"/>
      <c r="DE1004" s="42"/>
      <c r="DF1004" s="42"/>
      <c r="DG1004" s="42"/>
      <c r="DH1004" s="42"/>
      <c r="DI1004" s="42"/>
      <c r="DJ1004" s="42"/>
      <c r="DK1004" s="42"/>
      <c r="DL1004" s="42"/>
      <c r="DM1004" s="42"/>
      <c r="DN1004" s="42"/>
      <c r="DO1004" s="42"/>
      <c r="DP1004" s="42"/>
      <c r="DQ1004" s="42"/>
      <c r="DR1004" s="42"/>
      <c r="DS1004" s="42"/>
      <c r="DT1004" s="42"/>
      <c r="DU1004" s="42"/>
      <c r="DV1004" s="42"/>
      <c r="DW1004" s="42"/>
      <c r="DX1004" s="42"/>
      <c r="DY1004" s="42"/>
      <c r="DZ1004" s="42"/>
      <c r="EA1004" s="42"/>
      <c r="EB1004" s="42"/>
      <c r="EC1004" s="42"/>
      <c r="ED1004" s="42"/>
      <c r="EE1004" s="42"/>
      <c r="EF1004" s="42"/>
      <c r="EG1004" s="42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</row>
    <row r="1005">
      <c r="A1005" s="42"/>
      <c r="B1005" s="42"/>
      <c r="C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  <c r="AY1005" s="42"/>
      <c r="AZ1005" s="42"/>
      <c r="BA1005" s="42"/>
      <c r="BB1005" s="42"/>
      <c r="BC1005" s="42"/>
      <c r="BD1005" s="42"/>
      <c r="BE1005" s="42"/>
      <c r="BF1005" s="42"/>
      <c r="BG1005" s="42"/>
      <c r="BH1005" s="42"/>
      <c r="BI1005" s="42"/>
      <c r="BJ1005" s="42"/>
      <c r="BK1005" s="42"/>
      <c r="BL1005" s="42"/>
      <c r="BM1005" s="42"/>
      <c r="BN1005" s="42"/>
      <c r="BO1005" s="42"/>
      <c r="BP1005" s="42"/>
      <c r="BQ1005" s="42"/>
      <c r="BR1005" s="42"/>
      <c r="BS1005" s="42"/>
      <c r="BT1005" s="42"/>
      <c r="BU1005" s="42"/>
      <c r="BV1005" s="42"/>
      <c r="BW1005" s="42"/>
      <c r="BX1005" s="42"/>
      <c r="BY1005" s="42"/>
      <c r="BZ1005" s="42"/>
      <c r="CA1005" s="42"/>
      <c r="CB1005" s="42"/>
      <c r="CC1005" s="42"/>
      <c r="CD1005" s="42"/>
      <c r="CE1005" s="42"/>
      <c r="CF1005" s="42"/>
      <c r="CG1005" s="42"/>
      <c r="CH1005" s="42"/>
      <c r="CI1005" s="42"/>
      <c r="CJ1005" s="42"/>
      <c r="CK1005" s="42"/>
      <c r="CL1005" s="42"/>
      <c r="CM1005" s="42"/>
      <c r="CN1005" s="42"/>
      <c r="CO1005" s="42"/>
      <c r="CP1005" s="42"/>
      <c r="CQ1005" s="42"/>
      <c r="CR1005" s="42"/>
      <c r="CS1005" s="42"/>
      <c r="CT1005" s="42"/>
      <c r="CU1005" s="42"/>
      <c r="CV1005" s="42"/>
      <c r="CW1005" s="42"/>
      <c r="CX1005" s="42"/>
      <c r="CY1005" s="42"/>
      <c r="CZ1005" s="42"/>
      <c r="DA1005" s="42"/>
      <c r="DB1005" s="42"/>
      <c r="DC1005" s="42"/>
      <c r="DD1005" s="42"/>
      <c r="DE1005" s="42"/>
      <c r="DF1005" s="42"/>
      <c r="DG1005" s="42"/>
      <c r="DH1005" s="42"/>
      <c r="DI1005" s="42"/>
      <c r="DJ1005" s="42"/>
      <c r="DK1005" s="42"/>
      <c r="DL1005" s="42"/>
      <c r="DM1005" s="42"/>
      <c r="DN1005" s="42"/>
      <c r="DO1005" s="42"/>
      <c r="DP1005" s="42"/>
      <c r="DQ1005" s="42"/>
      <c r="DR1005" s="42"/>
      <c r="DS1005" s="42"/>
      <c r="DT1005" s="42"/>
      <c r="DU1005" s="42"/>
      <c r="DV1005" s="42"/>
      <c r="DW1005" s="42"/>
      <c r="DX1005" s="42"/>
      <c r="DY1005" s="42"/>
      <c r="DZ1005" s="42"/>
      <c r="EA1005" s="42"/>
      <c r="EB1005" s="42"/>
      <c r="EC1005" s="42"/>
      <c r="ED1005" s="42"/>
      <c r="EE1005" s="42"/>
      <c r="EF1005" s="42"/>
      <c r="EG1005" s="42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</row>
    <row r="1006">
      <c r="A1006" s="42"/>
      <c r="B1006" s="42"/>
      <c r="C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  <c r="AY1006" s="42"/>
      <c r="AZ1006" s="42"/>
      <c r="BA1006" s="42"/>
      <c r="BB1006" s="42"/>
      <c r="BC1006" s="42"/>
      <c r="BD1006" s="42"/>
      <c r="BE1006" s="42"/>
      <c r="BF1006" s="42"/>
      <c r="BG1006" s="42"/>
      <c r="BH1006" s="42"/>
      <c r="BI1006" s="42"/>
      <c r="BJ1006" s="42"/>
      <c r="BK1006" s="42"/>
      <c r="BL1006" s="42"/>
      <c r="BM1006" s="42"/>
      <c r="BN1006" s="42"/>
      <c r="BO1006" s="42"/>
      <c r="BP1006" s="42"/>
      <c r="BQ1006" s="42"/>
      <c r="BR1006" s="42"/>
      <c r="BS1006" s="42"/>
      <c r="BT1006" s="42"/>
      <c r="BU1006" s="42"/>
      <c r="BV1006" s="42"/>
      <c r="BW1006" s="42"/>
      <c r="BX1006" s="42"/>
      <c r="BY1006" s="42"/>
      <c r="BZ1006" s="42"/>
      <c r="CA1006" s="42"/>
      <c r="CB1006" s="42"/>
      <c r="CC1006" s="42"/>
      <c r="CD1006" s="42"/>
      <c r="CE1006" s="42"/>
      <c r="CF1006" s="42"/>
      <c r="CG1006" s="42"/>
      <c r="CH1006" s="42"/>
      <c r="CI1006" s="42"/>
      <c r="CJ1006" s="42"/>
      <c r="CK1006" s="42"/>
      <c r="CL1006" s="42"/>
      <c r="CM1006" s="42"/>
      <c r="CN1006" s="42"/>
      <c r="CO1006" s="42"/>
      <c r="CP1006" s="42"/>
      <c r="CQ1006" s="42"/>
      <c r="CR1006" s="42"/>
      <c r="CS1006" s="42"/>
      <c r="CT1006" s="42"/>
      <c r="CU1006" s="42"/>
      <c r="CV1006" s="42"/>
      <c r="CW1006" s="42"/>
      <c r="CX1006" s="42"/>
      <c r="CY1006" s="42"/>
      <c r="CZ1006" s="42"/>
      <c r="DA1006" s="42"/>
      <c r="DB1006" s="42"/>
      <c r="DC1006" s="42"/>
      <c r="DD1006" s="42"/>
      <c r="DE1006" s="42"/>
      <c r="DF1006" s="42"/>
      <c r="DG1006" s="42"/>
      <c r="DH1006" s="42"/>
      <c r="DI1006" s="42"/>
      <c r="DJ1006" s="42"/>
      <c r="DK1006" s="42"/>
      <c r="DL1006" s="42"/>
      <c r="DM1006" s="42"/>
      <c r="DN1006" s="42"/>
      <c r="DO1006" s="42"/>
      <c r="DP1006" s="42"/>
      <c r="DQ1006" s="42"/>
      <c r="DR1006" s="42"/>
      <c r="DS1006" s="42"/>
      <c r="DT1006" s="42"/>
      <c r="DU1006" s="42"/>
      <c r="DV1006" s="42"/>
      <c r="DW1006" s="42"/>
      <c r="DX1006" s="42"/>
      <c r="DY1006" s="42"/>
      <c r="DZ1006" s="42"/>
      <c r="EA1006" s="42"/>
      <c r="EB1006" s="42"/>
      <c r="EC1006" s="42"/>
      <c r="ED1006" s="42"/>
      <c r="EE1006" s="42"/>
      <c r="EF1006" s="42"/>
      <c r="EG1006" s="42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</row>
    <row r="1007">
      <c r="A1007" s="42"/>
      <c r="B1007" s="42"/>
      <c r="C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  <c r="AL1007" s="42"/>
      <c r="AM1007" s="42"/>
      <c r="AN1007" s="42"/>
      <c r="AO1007" s="42"/>
      <c r="AP1007" s="42"/>
      <c r="AQ1007" s="42"/>
      <c r="AR1007" s="42"/>
      <c r="AS1007" s="42"/>
      <c r="AT1007" s="42"/>
      <c r="AU1007" s="42"/>
      <c r="AV1007" s="42"/>
      <c r="AW1007" s="42"/>
      <c r="AX1007" s="42"/>
      <c r="AY1007" s="42"/>
      <c r="AZ1007" s="42"/>
      <c r="BA1007" s="42"/>
      <c r="BB1007" s="42"/>
      <c r="BC1007" s="42"/>
      <c r="BD1007" s="42"/>
      <c r="BE1007" s="42"/>
      <c r="BF1007" s="42"/>
      <c r="BG1007" s="42"/>
      <c r="BH1007" s="42"/>
      <c r="BI1007" s="42"/>
      <c r="BJ1007" s="42"/>
      <c r="BK1007" s="42"/>
      <c r="BL1007" s="42"/>
      <c r="BM1007" s="42"/>
      <c r="BN1007" s="42"/>
      <c r="BO1007" s="42"/>
      <c r="BP1007" s="42"/>
      <c r="BQ1007" s="42"/>
      <c r="BR1007" s="42"/>
      <c r="BS1007" s="42"/>
      <c r="BT1007" s="42"/>
      <c r="BU1007" s="42"/>
      <c r="BV1007" s="42"/>
      <c r="BW1007" s="42"/>
      <c r="BX1007" s="42"/>
      <c r="BY1007" s="42"/>
      <c r="BZ1007" s="42"/>
      <c r="CA1007" s="42"/>
      <c r="CB1007" s="42"/>
      <c r="CC1007" s="42"/>
      <c r="CD1007" s="42"/>
      <c r="CE1007" s="42"/>
      <c r="CF1007" s="42"/>
      <c r="CG1007" s="42"/>
      <c r="CH1007" s="42"/>
      <c r="CI1007" s="42"/>
      <c r="CJ1007" s="42"/>
      <c r="CK1007" s="42"/>
      <c r="CL1007" s="42"/>
      <c r="CM1007" s="42"/>
      <c r="CN1007" s="42"/>
      <c r="CO1007" s="42"/>
      <c r="CP1007" s="42"/>
      <c r="CQ1007" s="42"/>
      <c r="CR1007" s="42"/>
      <c r="CS1007" s="42"/>
      <c r="CT1007" s="42"/>
      <c r="CU1007" s="42"/>
      <c r="CV1007" s="42"/>
      <c r="CW1007" s="42"/>
      <c r="CX1007" s="42"/>
      <c r="CY1007" s="42"/>
      <c r="CZ1007" s="42"/>
      <c r="DA1007" s="42"/>
      <c r="DB1007" s="42"/>
      <c r="DC1007" s="42"/>
      <c r="DD1007" s="42"/>
      <c r="DE1007" s="42"/>
      <c r="DF1007" s="42"/>
      <c r="DG1007" s="42"/>
      <c r="DH1007" s="42"/>
      <c r="DI1007" s="42"/>
      <c r="DJ1007" s="42"/>
      <c r="DK1007" s="42"/>
      <c r="DL1007" s="42"/>
      <c r="DM1007" s="42"/>
      <c r="DN1007" s="42"/>
      <c r="DO1007" s="42"/>
      <c r="DP1007" s="42"/>
      <c r="DQ1007" s="42"/>
      <c r="DR1007" s="42"/>
      <c r="DS1007" s="42"/>
      <c r="DT1007" s="42"/>
      <c r="DU1007" s="42"/>
      <c r="DV1007" s="42"/>
      <c r="DW1007" s="42"/>
      <c r="DX1007" s="42"/>
      <c r="DY1007" s="42"/>
      <c r="DZ1007" s="42"/>
      <c r="EA1007" s="42"/>
      <c r="EB1007" s="42"/>
      <c r="EC1007" s="42"/>
      <c r="ED1007" s="42"/>
      <c r="EE1007" s="42"/>
      <c r="EF1007" s="42"/>
      <c r="EG1007" s="42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</row>
    <row r="1008">
      <c r="A1008" s="42"/>
      <c r="B1008" s="42"/>
      <c r="C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  <c r="AL1008" s="42"/>
      <c r="AM1008" s="42"/>
      <c r="AN1008" s="42"/>
      <c r="AO1008" s="42"/>
      <c r="AP1008" s="42"/>
      <c r="AQ1008" s="42"/>
      <c r="AR1008" s="42"/>
      <c r="AS1008" s="42"/>
      <c r="AT1008" s="42"/>
      <c r="AU1008" s="42"/>
      <c r="AV1008" s="42"/>
      <c r="AW1008" s="42"/>
      <c r="AX1008" s="42"/>
      <c r="AY1008" s="42"/>
      <c r="AZ1008" s="42"/>
      <c r="BA1008" s="42"/>
      <c r="BB1008" s="42"/>
      <c r="BC1008" s="42"/>
      <c r="BD1008" s="42"/>
      <c r="BE1008" s="42"/>
      <c r="BF1008" s="42"/>
      <c r="BG1008" s="42"/>
      <c r="BH1008" s="42"/>
      <c r="BI1008" s="42"/>
      <c r="BJ1008" s="42"/>
      <c r="BK1008" s="42"/>
      <c r="BL1008" s="42"/>
      <c r="BM1008" s="42"/>
      <c r="BN1008" s="42"/>
      <c r="BO1008" s="42"/>
      <c r="BP1008" s="42"/>
      <c r="BQ1008" s="42"/>
      <c r="BR1008" s="42"/>
      <c r="BS1008" s="42"/>
      <c r="BT1008" s="42"/>
      <c r="BU1008" s="42"/>
      <c r="BV1008" s="42"/>
      <c r="BW1008" s="42"/>
      <c r="BX1008" s="42"/>
      <c r="BY1008" s="42"/>
      <c r="BZ1008" s="42"/>
      <c r="CA1008" s="42"/>
      <c r="CB1008" s="42"/>
      <c r="CC1008" s="42"/>
      <c r="CD1008" s="42"/>
      <c r="CE1008" s="42"/>
      <c r="CF1008" s="42"/>
      <c r="CG1008" s="42"/>
      <c r="CH1008" s="42"/>
      <c r="CI1008" s="42"/>
      <c r="CJ1008" s="42"/>
      <c r="CK1008" s="42"/>
      <c r="CL1008" s="42"/>
      <c r="CM1008" s="42"/>
      <c r="CN1008" s="42"/>
      <c r="CO1008" s="42"/>
      <c r="CP1008" s="42"/>
      <c r="CQ1008" s="42"/>
      <c r="CR1008" s="42"/>
      <c r="CS1008" s="42"/>
      <c r="CT1008" s="42"/>
      <c r="CU1008" s="42"/>
      <c r="CV1008" s="42"/>
      <c r="CW1008" s="42"/>
      <c r="CX1008" s="42"/>
      <c r="CY1008" s="42"/>
      <c r="CZ1008" s="42"/>
      <c r="DA1008" s="42"/>
      <c r="DB1008" s="42"/>
      <c r="DC1008" s="42"/>
      <c r="DD1008" s="42"/>
      <c r="DE1008" s="42"/>
      <c r="DF1008" s="42"/>
      <c r="DG1008" s="42"/>
      <c r="DH1008" s="42"/>
      <c r="DI1008" s="42"/>
      <c r="DJ1008" s="42"/>
      <c r="DK1008" s="42"/>
      <c r="DL1008" s="42"/>
      <c r="DM1008" s="42"/>
      <c r="DN1008" s="42"/>
      <c r="DO1008" s="42"/>
      <c r="DP1008" s="42"/>
      <c r="DQ1008" s="42"/>
      <c r="DR1008" s="42"/>
      <c r="DS1008" s="42"/>
      <c r="DT1008" s="42"/>
      <c r="DU1008" s="42"/>
      <c r="DV1008" s="42"/>
      <c r="DW1008" s="42"/>
      <c r="DX1008" s="42"/>
      <c r="DY1008" s="42"/>
      <c r="DZ1008" s="42"/>
      <c r="EA1008" s="42"/>
      <c r="EB1008" s="42"/>
      <c r="EC1008" s="42"/>
      <c r="ED1008" s="42"/>
      <c r="EE1008" s="42"/>
      <c r="EF1008" s="42"/>
      <c r="EG1008" s="42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</row>
    <row r="1009">
      <c r="A1009" s="42"/>
      <c r="B1009" s="42"/>
      <c r="C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  <c r="AL1009" s="42"/>
      <c r="AM1009" s="42"/>
      <c r="AN1009" s="42"/>
      <c r="AO1009" s="42"/>
      <c r="AP1009" s="42"/>
      <c r="AQ1009" s="42"/>
      <c r="AR1009" s="42"/>
      <c r="AS1009" s="42"/>
      <c r="AT1009" s="42"/>
      <c r="AU1009" s="42"/>
      <c r="AV1009" s="42"/>
      <c r="AW1009" s="42"/>
      <c r="AX1009" s="42"/>
      <c r="AY1009" s="42"/>
      <c r="AZ1009" s="42"/>
      <c r="BA1009" s="42"/>
      <c r="BB1009" s="42"/>
      <c r="BC1009" s="42"/>
      <c r="BD1009" s="42"/>
      <c r="BE1009" s="42"/>
      <c r="BF1009" s="42"/>
      <c r="BG1009" s="42"/>
      <c r="BH1009" s="42"/>
      <c r="BI1009" s="42"/>
      <c r="BJ1009" s="42"/>
      <c r="BK1009" s="42"/>
      <c r="BL1009" s="42"/>
      <c r="BM1009" s="42"/>
      <c r="BN1009" s="42"/>
      <c r="BO1009" s="42"/>
      <c r="BP1009" s="42"/>
      <c r="BQ1009" s="42"/>
      <c r="BR1009" s="42"/>
      <c r="BS1009" s="42"/>
      <c r="BT1009" s="42"/>
      <c r="BU1009" s="42"/>
      <c r="BV1009" s="42"/>
      <c r="BW1009" s="42"/>
      <c r="BX1009" s="42"/>
      <c r="BY1009" s="42"/>
      <c r="BZ1009" s="42"/>
      <c r="CA1009" s="42"/>
      <c r="CB1009" s="42"/>
      <c r="CC1009" s="42"/>
      <c r="CD1009" s="42"/>
      <c r="CE1009" s="42"/>
      <c r="CF1009" s="42"/>
      <c r="CG1009" s="42"/>
      <c r="CH1009" s="42"/>
      <c r="CI1009" s="42"/>
      <c r="CJ1009" s="42"/>
      <c r="CK1009" s="42"/>
      <c r="CL1009" s="42"/>
      <c r="CM1009" s="42"/>
      <c r="CN1009" s="42"/>
      <c r="CO1009" s="42"/>
      <c r="CP1009" s="42"/>
      <c r="CQ1009" s="42"/>
      <c r="CR1009" s="42"/>
      <c r="CS1009" s="42"/>
      <c r="CT1009" s="42"/>
      <c r="CU1009" s="42"/>
      <c r="CV1009" s="42"/>
      <c r="CW1009" s="42"/>
      <c r="CX1009" s="42"/>
      <c r="CY1009" s="42"/>
      <c r="CZ1009" s="42"/>
      <c r="DA1009" s="42"/>
      <c r="DB1009" s="42"/>
      <c r="DC1009" s="42"/>
      <c r="DD1009" s="42"/>
      <c r="DE1009" s="42"/>
      <c r="DF1009" s="42"/>
      <c r="DG1009" s="42"/>
      <c r="DH1009" s="42"/>
      <c r="DI1009" s="42"/>
      <c r="DJ1009" s="42"/>
      <c r="DK1009" s="42"/>
      <c r="DL1009" s="42"/>
      <c r="DM1009" s="42"/>
      <c r="DN1009" s="42"/>
      <c r="DO1009" s="42"/>
      <c r="DP1009" s="42"/>
      <c r="DQ1009" s="42"/>
      <c r="DR1009" s="42"/>
      <c r="DS1009" s="42"/>
      <c r="DT1009" s="42"/>
      <c r="DU1009" s="42"/>
      <c r="DV1009" s="42"/>
      <c r="DW1009" s="42"/>
      <c r="DX1009" s="42"/>
      <c r="DY1009" s="42"/>
      <c r="DZ1009" s="42"/>
      <c r="EA1009" s="42"/>
      <c r="EB1009" s="42"/>
      <c r="EC1009" s="42"/>
      <c r="ED1009" s="42"/>
      <c r="EE1009" s="42"/>
      <c r="EF1009" s="42"/>
      <c r="EG1009" s="42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</row>
    <row r="1010">
      <c r="A1010" s="42"/>
      <c r="B1010" s="42"/>
      <c r="C1010" s="42"/>
      <c r="D1010" s="42"/>
      <c r="E1010" s="42"/>
      <c r="F1010" s="42"/>
      <c r="G1010" s="42"/>
      <c r="H1010" s="42"/>
      <c r="I1010" s="42"/>
      <c r="J1010" s="42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  <c r="AL1010" s="42"/>
      <c r="AM1010" s="42"/>
      <c r="AN1010" s="42"/>
      <c r="AO1010" s="42"/>
      <c r="AP1010" s="42"/>
      <c r="AQ1010" s="42"/>
      <c r="AR1010" s="42"/>
      <c r="AS1010" s="42"/>
      <c r="AT1010" s="42"/>
      <c r="AU1010" s="42"/>
      <c r="AV1010" s="42"/>
      <c r="AW1010" s="42"/>
      <c r="AX1010" s="42"/>
      <c r="AY1010" s="42"/>
      <c r="AZ1010" s="42"/>
      <c r="BA1010" s="42"/>
      <c r="BB1010" s="42"/>
      <c r="BC1010" s="42"/>
      <c r="BD1010" s="42"/>
      <c r="BE1010" s="42"/>
      <c r="BF1010" s="42"/>
      <c r="BG1010" s="42"/>
      <c r="BH1010" s="42"/>
      <c r="BI1010" s="42"/>
      <c r="BJ1010" s="42"/>
      <c r="BK1010" s="42"/>
      <c r="BL1010" s="42"/>
      <c r="BM1010" s="42"/>
      <c r="BN1010" s="42"/>
      <c r="BO1010" s="42"/>
      <c r="BP1010" s="42"/>
      <c r="BQ1010" s="42"/>
      <c r="BR1010" s="42"/>
      <c r="BS1010" s="42"/>
      <c r="BT1010" s="42"/>
      <c r="BU1010" s="42"/>
      <c r="BV1010" s="42"/>
      <c r="BW1010" s="42"/>
      <c r="BX1010" s="42"/>
      <c r="BY1010" s="42"/>
      <c r="BZ1010" s="42"/>
      <c r="CA1010" s="42"/>
      <c r="CB1010" s="42"/>
      <c r="CC1010" s="42"/>
      <c r="CD1010" s="42"/>
      <c r="CE1010" s="42"/>
      <c r="CF1010" s="42"/>
      <c r="CG1010" s="42"/>
      <c r="CH1010" s="42"/>
      <c r="CI1010" s="42"/>
      <c r="CJ1010" s="42"/>
      <c r="CK1010" s="42"/>
      <c r="CL1010" s="42"/>
      <c r="CM1010" s="42"/>
      <c r="CN1010" s="42"/>
      <c r="CO1010" s="42"/>
      <c r="CP1010" s="42"/>
      <c r="CQ1010" s="42"/>
      <c r="CR1010" s="42"/>
      <c r="CS1010" s="42"/>
      <c r="CT1010" s="42"/>
      <c r="CU1010" s="42"/>
      <c r="CV1010" s="42"/>
      <c r="CW1010" s="42"/>
      <c r="CX1010" s="42"/>
      <c r="CY1010" s="42"/>
      <c r="CZ1010" s="42"/>
      <c r="DA1010" s="42"/>
      <c r="DB1010" s="42"/>
      <c r="DC1010" s="42"/>
      <c r="DD1010" s="42"/>
      <c r="DE1010" s="42"/>
      <c r="DF1010" s="42"/>
      <c r="DG1010" s="42"/>
      <c r="DH1010" s="42"/>
      <c r="DI1010" s="42"/>
      <c r="DJ1010" s="42"/>
      <c r="DK1010" s="42"/>
      <c r="DL1010" s="42"/>
      <c r="DM1010" s="42"/>
      <c r="DN1010" s="42"/>
      <c r="DO1010" s="42"/>
      <c r="DP1010" s="42"/>
      <c r="DQ1010" s="42"/>
      <c r="DR1010" s="42"/>
      <c r="DS1010" s="42"/>
      <c r="DT1010" s="42"/>
      <c r="DU1010" s="42"/>
      <c r="DV1010" s="42"/>
      <c r="DW1010" s="42"/>
      <c r="DX1010" s="42"/>
      <c r="DY1010" s="42"/>
      <c r="DZ1010" s="42"/>
      <c r="EA1010" s="42"/>
      <c r="EB1010" s="42"/>
      <c r="EC1010" s="42"/>
      <c r="ED1010" s="42"/>
      <c r="EE1010" s="42"/>
      <c r="EF1010" s="42"/>
      <c r="EG1010" s="42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</row>
    <row r="1011">
      <c r="A1011" s="42"/>
      <c r="B1011" s="42"/>
      <c r="C1011" s="42"/>
      <c r="D1011" s="42"/>
      <c r="E1011" s="42"/>
      <c r="F1011" s="42"/>
      <c r="G1011" s="42"/>
      <c r="H1011" s="42"/>
      <c r="I1011" s="42"/>
      <c r="J1011" s="42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  <c r="AL1011" s="42"/>
      <c r="AM1011" s="42"/>
      <c r="AN1011" s="42"/>
      <c r="AO1011" s="42"/>
      <c r="AP1011" s="42"/>
      <c r="AQ1011" s="42"/>
      <c r="AR1011" s="42"/>
      <c r="AS1011" s="42"/>
      <c r="AT1011" s="42"/>
      <c r="AU1011" s="42"/>
      <c r="AV1011" s="42"/>
      <c r="AW1011" s="42"/>
      <c r="AX1011" s="42"/>
      <c r="AY1011" s="42"/>
      <c r="AZ1011" s="42"/>
      <c r="BA1011" s="42"/>
      <c r="BB1011" s="42"/>
      <c r="BC1011" s="42"/>
      <c r="BD1011" s="42"/>
      <c r="BE1011" s="42"/>
      <c r="BF1011" s="42"/>
      <c r="BG1011" s="42"/>
      <c r="BH1011" s="42"/>
      <c r="BI1011" s="42"/>
      <c r="BJ1011" s="42"/>
      <c r="BK1011" s="42"/>
      <c r="BL1011" s="42"/>
      <c r="BM1011" s="42"/>
      <c r="BN1011" s="42"/>
      <c r="BO1011" s="42"/>
      <c r="BP1011" s="42"/>
      <c r="BQ1011" s="42"/>
      <c r="BR1011" s="42"/>
      <c r="BS1011" s="42"/>
      <c r="BT1011" s="42"/>
      <c r="BU1011" s="42"/>
      <c r="BV1011" s="42"/>
      <c r="BW1011" s="42"/>
      <c r="BX1011" s="42"/>
      <c r="BY1011" s="42"/>
      <c r="BZ1011" s="42"/>
      <c r="CA1011" s="42"/>
      <c r="CB1011" s="42"/>
      <c r="CC1011" s="42"/>
      <c r="CD1011" s="42"/>
      <c r="CE1011" s="42"/>
      <c r="CF1011" s="42"/>
      <c r="CG1011" s="42"/>
      <c r="CH1011" s="42"/>
      <c r="CI1011" s="42"/>
      <c r="CJ1011" s="42"/>
      <c r="CK1011" s="42"/>
      <c r="CL1011" s="42"/>
      <c r="CM1011" s="42"/>
      <c r="CN1011" s="42"/>
      <c r="CO1011" s="42"/>
      <c r="CP1011" s="42"/>
      <c r="CQ1011" s="42"/>
      <c r="CR1011" s="42"/>
      <c r="CS1011" s="42"/>
      <c r="CT1011" s="42"/>
      <c r="CU1011" s="42"/>
      <c r="CV1011" s="42"/>
      <c r="CW1011" s="42"/>
      <c r="CX1011" s="42"/>
      <c r="CY1011" s="42"/>
      <c r="CZ1011" s="42"/>
      <c r="DA1011" s="42"/>
      <c r="DB1011" s="42"/>
      <c r="DC1011" s="42"/>
      <c r="DD1011" s="42"/>
      <c r="DE1011" s="42"/>
      <c r="DF1011" s="42"/>
      <c r="DG1011" s="42"/>
      <c r="DH1011" s="42"/>
      <c r="DI1011" s="42"/>
      <c r="DJ1011" s="42"/>
      <c r="DK1011" s="42"/>
      <c r="DL1011" s="42"/>
      <c r="DM1011" s="42"/>
      <c r="DN1011" s="42"/>
      <c r="DO1011" s="42"/>
      <c r="DP1011" s="42"/>
      <c r="DQ1011" s="42"/>
      <c r="DR1011" s="42"/>
      <c r="DS1011" s="42"/>
      <c r="DT1011" s="42"/>
      <c r="DU1011" s="42"/>
      <c r="DV1011" s="42"/>
      <c r="DW1011" s="42"/>
      <c r="DX1011" s="42"/>
      <c r="DY1011" s="42"/>
      <c r="DZ1011" s="42"/>
      <c r="EA1011" s="42"/>
      <c r="EB1011" s="42"/>
      <c r="EC1011" s="42"/>
      <c r="ED1011" s="42"/>
      <c r="EE1011" s="42"/>
      <c r="EF1011" s="42"/>
      <c r="EG1011" s="42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</row>
  </sheetData>
  <autoFilter ref="$A$1:$GO$61"/>
  <drawing r:id="rId1"/>
</worksheet>
</file>