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2435" windowHeight="10560" activeTab="2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108" i="3" l="1"/>
  <c r="D107" i="3"/>
  <c r="D106" i="3"/>
  <c r="D105" i="3"/>
  <c r="D104" i="3"/>
  <c r="D64" i="3"/>
  <c r="D65" i="3"/>
  <c r="D66" i="3"/>
  <c r="D67" i="3"/>
  <c r="D63" i="3"/>
  <c r="D32" i="3"/>
  <c r="D31" i="3"/>
  <c r="D30" i="3"/>
  <c r="D29" i="3"/>
  <c r="D28" i="3"/>
  <c r="F94" i="2"/>
  <c r="F93" i="2"/>
  <c r="F109" i="2"/>
  <c r="E109" i="2"/>
  <c r="D97" i="2"/>
  <c r="D96" i="2"/>
  <c r="D95" i="2"/>
  <c r="D94" i="2"/>
  <c r="D93" i="2"/>
  <c r="E36" i="2"/>
  <c r="F36" i="2" s="1"/>
  <c r="E55" i="2"/>
  <c r="E54" i="2"/>
  <c r="C58" i="2"/>
  <c r="D57" i="2"/>
  <c r="C57" i="2"/>
  <c r="C56" i="2"/>
  <c r="D55" i="2"/>
  <c r="C55" i="2"/>
  <c r="C54" i="2"/>
  <c r="C15" i="2"/>
  <c r="C14" i="2"/>
  <c r="C13" i="2"/>
  <c r="C12" i="2"/>
  <c r="C11" i="2"/>
  <c r="D12" i="2"/>
  <c r="D64" i="1"/>
  <c r="D65" i="1"/>
  <c r="D66" i="1"/>
  <c r="D67" i="1"/>
  <c r="D63" i="1"/>
  <c r="B6" i="2"/>
  <c r="E112" i="2" s="1"/>
  <c r="F112" i="2" s="1"/>
  <c r="B5" i="2"/>
  <c r="E111" i="2" s="1"/>
  <c r="F111" i="2" s="1"/>
  <c r="B4" i="2"/>
  <c r="E35" i="2" s="1"/>
  <c r="F35" i="2" s="1"/>
  <c r="B3" i="2"/>
  <c r="E94" i="2" s="1"/>
  <c r="B2" i="2"/>
  <c r="E108" i="2" s="1"/>
  <c r="F108" i="2" s="1"/>
  <c r="C51" i="1"/>
  <c r="C55" i="1"/>
  <c r="C54" i="1"/>
  <c r="C67" i="1"/>
  <c r="C66" i="1"/>
  <c r="C65" i="1"/>
  <c r="C64" i="1"/>
  <c r="C63" i="1"/>
  <c r="B35" i="1"/>
  <c r="H35" i="1" s="1"/>
  <c r="B36" i="1"/>
  <c r="E36" i="1" s="1"/>
  <c r="B34" i="1"/>
  <c r="G34" i="1" s="1"/>
  <c r="B33" i="1"/>
  <c r="C52" i="1" s="1"/>
  <c r="B32" i="1"/>
  <c r="D13" i="2" l="1"/>
  <c r="E33" i="2"/>
  <c r="F33" i="2" s="1"/>
  <c r="E37" i="2"/>
  <c r="F37" i="2" s="1"/>
  <c r="E76" i="2"/>
  <c r="F76" i="2" s="1"/>
  <c r="E93" i="2"/>
  <c r="E110" i="2"/>
  <c r="F110" i="2" s="1"/>
  <c r="D14" i="2"/>
  <c r="D54" i="2"/>
  <c r="D56" i="2"/>
  <c r="D58" i="2"/>
  <c r="E34" i="2"/>
  <c r="F34" i="2" s="1"/>
  <c r="E73" i="2"/>
  <c r="F73" i="2" s="1"/>
  <c r="E77" i="2"/>
  <c r="F77" i="2" s="1"/>
  <c r="E75" i="2"/>
  <c r="F75" i="2" s="1"/>
  <c r="D11" i="2"/>
  <c r="D15" i="2"/>
  <c r="E74" i="2"/>
  <c r="F74" i="2" s="1"/>
  <c r="D36" i="1"/>
  <c r="F36" i="1"/>
  <c r="G36" i="1"/>
  <c r="H36" i="1"/>
  <c r="D34" i="1"/>
  <c r="E35" i="1"/>
  <c r="G32" i="1"/>
  <c r="G33" i="1"/>
  <c r="H34" i="1"/>
  <c r="D32" i="1"/>
  <c r="D33" i="1"/>
  <c r="E34" i="1"/>
  <c r="F35" i="1"/>
  <c r="H32" i="1"/>
  <c r="H33" i="1"/>
  <c r="C53" i="1"/>
  <c r="E32" i="1"/>
  <c r="E33" i="1"/>
  <c r="F34" i="1"/>
  <c r="G35" i="1"/>
  <c r="D35" i="1"/>
  <c r="F32" i="1"/>
  <c r="F33" i="1"/>
</calcChain>
</file>

<file path=xl/sharedStrings.xml><?xml version="1.0" encoding="utf-8"?>
<sst xmlns="http://schemas.openxmlformats.org/spreadsheetml/2006/main" count="109" uniqueCount="66">
  <si>
    <t>n</t>
  </si>
  <si>
    <t>tempo</t>
  </si>
  <si>
    <t>bits</t>
  </si>
  <si>
    <t>total andares</t>
  </si>
  <si>
    <t>1 frasco</t>
  </si>
  <si>
    <t>2 frascos</t>
  </si>
  <si>
    <t>4 frascos</t>
  </si>
  <si>
    <t>8 frascos</t>
  </si>
  <si>
    <t>16 frascos</t>
  </si>
  <si>
    <t>teste1</t>
  </si>
  <si>
    <t>teste2</t>
  </si>
  <si>
    <t>FUNCAO X^(1/16)</t>
  </si>
  <si>
    <t>funcao</t>
  </si>
  <si>
    <t>Media tempo algoritmo (s)</t>
  </si>
  <si>
    <t>FUNCAO 16 frascos experimental</t>
  </si>
  <si>
    <t>FUNCAO 16 fracos teórica</t>
  </si>
  <si>
    <t>FUNCAO 8 frascos experimental</t>
  </si>
  <si>
    <t>FUNCAO 8 fracos teórica</t>
  </si>
  <si>
    <t>FUNCAO 4 frascos experimental</t>
  </si>
  <si>
    <t>FUNCAO 4 fracos teórica</t>
  </si>
  <si>
    <t>====================  bignum_32_01.dat ===========================</t>
  </si>
  <si>
    <t>Teste com  16  frascos</t>
  </si>
  <si>
    <t>Media tempo:  0.00581999778748</t>
  </si>
  <si>
    <t>Teste com  8  frascos</t>
  </si>
  <si>
    <t>Media tempo:  0.00339999675751</t>
  </si>
  <si>
    <t>Teste com  4  frascos</t>
  </si>
  <si>
    <t>Media tempo:  0.0212599992752</t>
  </si>
  <si>
    <t>====================  bignum_32_02.dat ===========================</t>
  </si>
  <si>
    <t>Media tempo:  0.0055999994278</t>
  </si>
  <si>
    <t>Media tempo:  0.00328000068665</t>
  </si>
  <si>
    <t>Media tempo:  0.0199400043488</t>
  </si>
  <si>
    <t>====================  bignum_64_01.dat ===========================</t>
  </si>
  <si>
    <t>Media tempo:  0.00684000015259</t>
  </si>
  <si>
    <t>Media tempo:  0.0426399993896</t>
  </si>
  <si>
    <t>Media tempo:  5.21054000378</t>
  </si>
  <si>
    <t>====================  bignum_64_02.dat ===========================</t>
  </si>
  <si>
    <t>Media tempo:  0.0071399974823</t>
  </si>
  <si>
    <t>Media tempo:  0.0401000022888</t>
  </si>
  <si>
    <t>Media tempo:  5.07518000126</t>
  </si>
  <si>
    <t>====================  bignum_128_01.dat ===========================</t>
  </si>
  <si>
    <t>Media tempo:  0.0811600017548</t>
  </si>
  <si>
    <t>Media tempo:  10.2426399994</t>
  </si>
  <si>
    <t>============= 2 FRASCOS ===============</t>
  </si>
  <si>
    <t>Andares:  100 Media Resultado final:  0.00120000839233 s em  22  tentativas</t>
  </si>
  <si>
    <t>Andares:  1000 Media Resultado final:  0.00339999198914 s em  68  tentativas</t>
  </si>
  <si>
    <t>Andares:  10000 Media Resultado final:  0.0101999759674 s em  179  tentativas</t>
  </si>
  <si>
    <t>Andares:  100000 Media Resultado final:  0.0302000045776 s em  637  tentativas</t>
  </si>
  <si>
    <t>Andares:  1000000 Media Resultado final:  0.105599975586 s em  2433  tentativas</t>
  </si>
  <si>
    <t>============= 3 FRASCOS ===============</t>
  </si>
  <si>
    <t>Andares:  100 Media Resultado final:  0.00120000839233 s em  15  tentativas</t>
  </si>
  <si>
    <t>Andares:  1000 Media Resultado final:  0.00199999809265 s em  32  tentativas</t>
  </si>
  <si>
    <t>Andares:  10000 Media Resultado final:  0.00340003967285 s em  66  tentativas</t>
  </si>
  <si>
    <t>Andares:  100000 Media Resultado final:  0.0102000236511 s em  172  tentativas</t>
  </si>
  <si>
    <t>Andares:  1000000 Media Resultado final:  0.0243999958038 s em  340  tentativas</t>
  </si>
  <si>
    <t>============= 4 FRASCOS ===============</t>
  </si>
  <si>
    <t>max andares</t>
  </si>
  <si>
    <t>2 FRASCOS EXPERIMENTAL</t>
  </si>
  <si>
    <t>2 FRASCOS TEÓRICO</t>
  </si>
  <si>
    <t>3 FRASCOS EXPERIMENTAL</t>
  </si>
  <si>
    <t>4 FRASCOS EXPERIMENTAL</t>
  </si>
  <si>
    <t>4 FRASCOS TEÓRICO</t>
  </si>
  <si>
    <t>Andares:  100 Media Resultado final:  0.00179996490479 s em  15  tentativas</t>
  </si>
  <si>
    <t>Andares:  1000 Media Resultado final:  0.00199999809265 s em  28  tentativas</t>
  </si>
  <si>
    <t>Andares:  10000 Media Resultado final:  0.0025999546051 s em  44  tentativas</t>
  </si>
  <si>
    <t>Andares:  100000 Media Resultado final:  0.0039999961853 s em  79  tentativas</t>
  </si>
  <si>
    <t>Andares:  1000000 Media Resultado final:  0.00820002555847 s em  140  tentativas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</si>
</sst>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0" formatCode="#,##0.00000000"/>
    <numFmt numFmtId="172" formatCode="#,##0.0000000000"/>
    <numFmt numFmtId="174" formatCode="#,##0.000000000000"/>
    <numFmt numFmtId="176" formatCode="#,##0.00000000000000"/>
    <numFmt numFmtId="181" formatCode="0.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3" fontId="0" fillId="0" borderId="0" xfId="0" applyNumberFormat="1"/>
    <xf numFmtId="170" fontId="0" fillId="0" borderId="0" xfId="0" applyNumberFormat="1"/>
    <xf numFmtId="172" fontId="0" fillId="0" borderId="0" xfId="0" applyNumberFormat="1"/>
    <xf numFmtId="174" fontId="0" fillId="0" borderId="0" xfId="0" applyNumberFormat="1"/>
    <xf numFmtId="181" fontId="0" fillId="0" borderId="0" xfId="0" applyNumberFormat="1"/>
    <xf numFmtId="0" fontId="0" fillId="3" borderId="0" xfId="0" applyFill="1"/>
    <xf numFmtId="0" fontId="2" fillId="3" borderId="0" xfId="0" applyFont="1" applyFill="1"/>
    <xf numFmtId="0" fontId="2" fillId="2" borderId="1" xfId="1" applyFont="1"/>
    <xf numFmtId="0" fontId="0" fillId="2" borderId="1" xfId="1" applyFont="1"/>
    <xf numFmtId="181" fontId="0" fillId="2" borderId="1" xfId="1" applyNumberFormat="1" applyFont="1"/>
    <xf numFmtId="170" fontId="0" fillId="2" borderId="1" xfId="1" applyNumberFormat="1" applyFont="1"/>
    <xf numFmtId="174" fontId="0" fillId="2" borderId="1" xfId="1" applyNumberFormat="1" applyFont="1"/>
    <xf numFmtId="176" fontId="0" fillId="2" borderId="1" xfId="1" applyNumberFormat="1" applyFont="1"/>
    <xf numFmtId="0" fontId="2" fillId="4" borderId="0" xfId="0" applyFont="1" applyFill="1" applyBorder="1"/>
    <xf numFmtId="0" fontId="0" fillId="4" borderId="0" xfId="0" applyFill="1" applyBorder="1"/>
    <xf numFmtId="0" fontId="0" fillId="4" borderId="0" xfId="1" applyFont="1" applyFill="1" applyBorder="1"/>
    <xf numFmtId="0" fontId="3" fillId="0" borderId="0" xfId="0" applyFont="1"/>
  </cellXfs>
  <cellStyles count="2">
    <cellStyle name="Normal" xfId="0" builtinId="0"/>
    <cellStyle name="Nota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Plan1!$C$51:$C$55</c:f>
              <c:numCache>
                <c:formatCode>General</c:formatCode>
                <c:ptCount val="5"/>
                <c:pt idx="0">
                  <c:v>4294967296</c:v>
                </c:pt>
                <c:pt idx="1">
                  <c:v>1.8446744073709552E+19</c:v>
                </c:pt>
                <c:pt idx="2">
                  <c:v>3.4028236692093846E+38</c:v>
                </c:pt>
                <c:pt idx="3">
                  <c:v>6.2771017353866808E+57</c:v>
                </c:pt>
                <c:pt idx="4">
                  <c:v>1.157920892373162E+77</c:v>
                </c:pt>
              </c:numCache>
            </c:numRef>
          </c:xVal>
          <c:yVal>
            <c:numRef>
              <c:f>Plan1!$D$51:$D$55</c:f>
              <c:numCache>
                <c:formatCode>General</c:formatCode>
                <c:ptCount val="5"/>
                <c:pt idx="0" formatCode="0.0000000000">
                  <c:v>6.1199998855600004E-3</c:v>
                </c:pt>
                <c:pt idx="1">
                  <c:v>7.11999893188E-3</c:v>
                </c:pt>
                <c:pt idx="2">
                  <c:v>8.4660000801100005E-2</c:v>
                </c:pt>
                <c:pt idx="3" formatCode="#,##0.00000000">
                  <c:v>1.49228000164</c:v>
                </c:pt>
                <c:pt idx="4" formatCode="#,##0.000000000000">
                  <c:v>21.946159996999999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1024"/>
        <c:axId val="40239488"/>
      </c:scatterChart>
      <c:valAx>
        <c:axId val="402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239488"/>
        <c:crosses val="autoZero"/>
        <c:crossBetween val="midCat"/>
      </c:valAx>
      <c:valAx>
        <c:axId val="40239488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4024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Plan3!$C$28:$C$32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Plan3!$D$28:$D$32</c:f>
              <c:numCache>
                <c:formatCode>General</c:formatCode>
                <c:ptCount val="5"/>
                <c:pt idx="0">
                  <c:v>10</c:v>
                </c:pt>
                <c:pt idx="1">
                  <c:v>31.622776601683793</c:v>
                </c:pt>
                <c:pt idx="2">
                  <c:v>100</c:v>
                </c:pt>
                <c:pt idx="3">
                  <c:v>316.22776601683796</c:v>
                </c:pt>
                <c:pt idx="4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4160"/>
        <c:axId val="177882240"/>
      </c:scatterChart>
      <c:valAx>
        <c:axId val="17788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882240"/>
        <c:crosses val="autoZero"/>
        <c:crossBetween val="midCat"/>
      </c:valAx>
      <c:valAx>
        <c:axId val="17788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8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Plan3!$C$63:$C$67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Plan3!$D$63:$D$67</c:f>
              <c:numCache>
                <c:formatCode>General</c:formatCode>
                <c:ptCount val="5"/>
                <c:pt idx="0">
                  <c:v>4.6415888336127793</c:v>
                </c:pt>
                <c:pt idx="1">
                  <c:v>9.9999999999999982</c:v>
                </c:pt>
                <c:pt idx="2">
                  <c:v>21.544346900318843</c:v>
                </c:pt>
                <c:pt idx="3">
                  <c:v>46.415888336127786</c:v>
                </c:pt>
                <c:pt idx="4">
                  <c:v>99.999999999999957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26784"/>
        <c:axId val="134716800"/>
      </c:scatterChart>
      <c:valAx>
        <c:axId val="1347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6800"/>
        <c:crosses val="autoZero"/>
        <c:crossBetween val="midCat"/>
      </c:valAx>
      <c:valAx>
        <c:axId val="1347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2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Plan3!$C$47:$C$51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Plan3!$D$47:$D$51</c:f>
              <c:numCache>
                <c:formatCode>General</c:formatCode>
                <c:ptCount val="5"/>
                <c:pt idx="0">
                  <c:v>1.2000083923300001E-3</c:v>
                </c:pt>
                <c:pt idx="1">
                  <c:v>1.9999980926499999E-3</c:v>
                </c:pt>
                <c:pt idx="2">
                  <c:v>3.4000396728500002E-3</c:v>
                </c:pt>
                <c:pt idx="3">
                  <c:v>1.0200023651099999E-2</c:v>
                </c:pt>
                <c:pt idx="4">
                  <c:v>2.4399995803799999E-2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57120"/>
        <c:axId val="177955584"/>
      </c:scatterChart>
      <c:valAx>
        <c:axId val="17795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955584"/>
        <c:crosses val="autoZero"/>
        <c:crossBetween val="midCat"/>
      </c:valAx>
      <c:valAx>
        <c:axId val="1779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5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Plan3!$C$86:$C$90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Plan3!$D$86:$D$90</c:f>
              <c:numCache>
                <c:formatCode>General</c:formatCode>
                <c:ptCount val="5"/>
                <c:pt idx="0">
                  <c:v>1.7999649047899999E-3</c:v>
                </c:pt>
                <c:pt idx="1">
                  <c:v>1.5999794006299999E-3</c:v>
                </c:pt>
                <c:pt idx="2">
                  <c:v>2.5999546050999999E-3</c:v>
                </c:pt>
                <c:pt idx="3">
                  <c:v>3.9999961852999998E-3</c:v>
                </c:pt>
                <c:pt idx="4">
                  <c:v>8.2000255584700008E-3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5696"/>
        <c:axId val="176923776"/>
      </c:scatterChart>
      <c:valAx>
        <c:axId val="1769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23776"/>
        <c:crosses val="autoZero"/>
        <c:crossBetween val="midCat"/>
      </c:valAx>
      <c:valAx>
        <c:axId val="17692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25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Plan3!$C$104:$C$108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Plan3!$D$104:$D$108</c:f>
              <c:numCache>
                <c:formatCode>General</c:formatCode>
                <c:ptCount val="5"/>
                <c:pt idx="0">
                  <c:v>3.1622776601683795</c:v>
                </c:pt>
                <c:pt idx="1">
                  <c:v>5.6234132519034903</c:v>
                </c:pt>
                <c:pt idx="2">
                  <c:v>10.000000000000002</c:v>
                </c:pt>
                <c:pt idx="3">
                  <c:v>17.782794100389228</c:v>
                </c:pt>
                <c:pt idx="4">
                  <c:v>31.622776601683789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8080"/>
        <c:axId val="148796160"/>
      </c:scatterChart>
      <c:valAx>
        <c:axId val="14879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796160"/>
        <c:crosses val="autoZero"/>
        <c:crossBetween val="midCat"/>
      </c:valAx>
      <c:valAx>
        <c:axId val="14879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79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Plan1!$C$63:$C$67</c:f>
              <c:numCache>
                <c:formatCode>General</c:formatCode>
                <c:ptCount val="5"/>
                <c:pt idx="0">
                  <c:v>4294967296</c:v>
                </c:pt>
                <c:pt idx="1">
                  <c:v>1.8446744073709552E+19</c:v>
                </c:pt>
                <c:pt idx="2">
                  <c:v>3.4028236692093846E+38</c:v>
                </c:pt>
                <c:pt idx="3">
                  <c:v>1.0043362776618689E+59</c:v>
                </c:pt>
                <c:pt idx="4">
                  <c:v>1.157920892373162E+77</c:v>
                </c:pt>
              </c:numCache>
            </c:numRef>
          </c:xVal>
          <c:yVal>
            <c:numRef>
              <c:f>Plan1!$D$63:$D$67</c:f>
              <c:numCache>
                <c:formatCode>General</c:formatCode>
                <c:ptCount val="5"/>
                <c:pt idx="0">
                  <c:v>4</c:v>
                </c:pt>
                <c:pt idx="1">
                  <c:v>15.999999999999998</c:v>
                </c:pt>
                <c:pt idx="2">
                  <c:v>255.99999999999994</c:v>
                </c:pt>
                <c:pt idx="3">
                  <c:v>4870.9923430511444</c:v>
                </c:pt>
                <c:pt idx="4">
                  <c:v>65535.999999999978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3840"/>
        <c:axId val="85095552"/>
      </c:scatterChart>
      <c:valAx>
        <c:axId val="866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95552"/>
        <c:crosses val="autoZero"/>
        <c:crossBetween val="midCat"/>
      </c:valAx>
      <c:valAx>
        <c:axId val="850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4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Plan2!$D$11:$D$15</c:f>
              <c:numCache>
                <c:formatCode>General</c:formatCode>
                <c:ptCount val="5"/>
                <c:pt idx="0">
                  <c:v>4294967296</c:v>
                </c:pt>
                <c:pt idx="1">
                  <c:v>1.8446744073709552E+19</c:v>
                </c:pt>
                <c:pt idx="2">
                  <c:v>3.4028236692093846E+38</c:v>
                </c:pt>
                <c:pt idx="3">
                  <c:v>6.2771017353866808E+57</c:v>
                </c:pt>
                <c:pt idx="4">
                  <c:v>1.157920892373162E+77</c:v>
                </c:pt>
              </c:numCache>
            </c:numRef>
          </c:xVal>
          <c:yVal>
            <c:numRef>
              <c:f>Plan2!$E$11:$E$15</c:f>
              <c:numCache>
                <c:formatCode>General</c:formatCode>
                <c:ptCount val="5"/>
                <c:pt idx="0" formatCode="0.0000000000">
                  <c:v>6.1199998855600004E-3</c:v>
                </c:pt>
                <c:pt idx="1">
                  <c:v>7.11999893188E-3</c:v>
                </c:pt>
                <c:pt idx="2">
                  <c:v>8.4660000801100005E-2</c:v>
                </c:pt>
                <c:pt idx="3" formatCode="#,##0.00000000">
                  <c:v>1.49228000164</c:v>
                </c:pt>
                <c:pt idx="4" formatCode="#,##0.000000000000">
                  <c:v>21.946159996999999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46240"/>
        <c:axId val="86742912"/>
      </c:scatterChart>
      <c:valAx>
        <c:axId val="8674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742912"/>
        <c:crosses val="autoZero"/>
        <c:crossBetween val="midCat"/>
      </c:valAx>
      <c:valAx>
        <c:axId val="86742912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8674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Plan1!$C$63:$C$67</c:f>
              <c:numCache>
                <c:formatCode>General</c:formatCode>
                <c:ptCount val="5"/>
                <c:pt idx="0">
                  <c:v>4294967296</c:v>
                </c:pt>
                <c:pt idx="1">
                  <c:v>1.8446744073709552E+19</c:v>
                </c:pt>
                <c:pt idx="2">
                  <c:v>3.4028236692093846E+38</c:v>
                </c:pt>
                <c:pt idx="3">
                  <c:v>1.0043362776618689E+59</c:v>
                </c:pt>
                <c:pt idx="4">
                  <c:v>1.157920892373162E+77</c:v>
                </c:pt>
              </c:numCache>
            </c:numRef>
          </c:xVal>
          <c:yVal>
            <c:numRef>
              <c:f>Plan1!$D$63:$D$67</c:f>
              <c:numCache>
                <c:formatCode>General</c:formatCode>
                <c:ptCount val="5"/>
                <c:pt idx="0">
                  <c:v>4</c:v>
                </c:pt>
                <c:pt idx="1">
                  <c:v>15.999999999999998</c:v>
                </c:pt>
                <c:pt idx="2">
                  <c:v>255.99999999999994</c:v>
                </c:pt>
                <c:pt idx="3">
                  <c:v>4870.9923430511444</c:v>
                </c:pt>
                <c:pt idx="4">
                  <c:v>65535.999999999978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0752"/>
        <c:axId val="122252288"/>
      </c:scatterChart>
      <c:valAx>
        <c:axId val="1222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252288"/>
        <c:crosses val="autoZero"/>
        <c:crossBetween val="midCat"/>
      </c:valAx>
      <c:valAx>
        <c:axId val="1222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5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Plan2!$E$53</c:f>
              <c:strCache>
                <c:ptCount val="1"/>
                <c:pt idx="0">
                  <c:v>Media tempo algoritmo (s)</c:v>
                </c:pt>
              </c:strCache>
            </c:strRef>
          </c:tx>
          <c:xVal>
            <c:numRef>
              <c:f>Plan2!$D$54:$D$56</c:f>
              <c:numCache>
                <c:formatCode>General</c:formatCode>
                <c:ptCount val="3"/>
                <c:pt idx="0">
                  <c:v>4294967296</c:v>
                </c:pt>
                <c:pt idx="1">
                  <c:v>1.8446744073709552E+19</c:v>
                </c:pt>
                <c:pt idx="2">
                  <c:v>3.4028236692093846E+38</c:v>
                </c:pt>
              </c:numCache>
            </c:numRef>
          </c:xVal>
          <c:yVal>
            <c:numRef>
              <c:f>Plan2!$E$54:$E$56</c:f>
              <c:numCache>
                <c:formatCode>0.0000000000</c:formatCode>
                <c:ptCount val="3"/>
                <c:pt idx="0">
                  <c:v>3.3399987220799998E-3</c:v>
                </c:pt>
                <c:pt idx="1">
                  <c:v>4.1370000839200005E-2</c:v>
                </c:pt>
                <c:pt idx="2" formatCode="#,##0.00000000000000">
                  <c:v>10.2426399994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1792"/>
        <c:axId val="160160000"/>
      </c:scatterChart>
      <c:valAx>
        <c:axId val="16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160000"/>
        <c:crosses val="autoZero"/>
        <c:crossBetween val="midCat"/>
      </c:valAx>
      <c:valAx>
        <c:axId val="160160000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16016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Plan2!$F$72</c:f>
              <c:strCache>
                <c:ptCount val="1"/>
                <c:pt idx="0">
                  <c:v>tempo</c:v>
                </c:pt>
              </c:strCache>
            </c:strRef>
          </c:tx>
          <c:xVal>
            <c:numRef>
              <c:f>Plan2!$E$73:$E$77</c:f>
              <c:numCache>
                <c:formatCode>General</c:formatCode>
                <c:ptCount val="5"/>
                <c:pt idx="0">
                  <c:v>4294967296</c:v>
                </c:pt>
                <c:pt idx="1">
                  <c:v>1.8446744073709552E+19</c:v>
                </c:pt>
                <c:pt idx="2">
                  <c:v>3.4028236692093846E+38</c:v>
                </c:pt>
                <c:pt idx="3">
                  <c:v>6.2771017353866808E+57</c:v>
                </c:pt>
                <c:pt idx="4">
                  <c:v>1.157920892373162E+77</c:v>
                </c:pt>
              </c:numCache>
            </c:numRef>
          </c:xVal>
          <c:yVal>
            <c:numRef>
              <c:f>Plan2!$F$73:$F$77</c:f>
              <c:numCache>
                <c:formatCode>General</c:formatCode>
                <c:ptCount val="5"/>
                <c:pt idx="0">
                  <c:v>255.99999999999997</c:v>
                </c:pt>
                <c:pt idx="1">
                  <c:v>4095.9999999999991</c:v>
                </c:pt>
                <c:pt idx="2">
                  <c:v>1048575.9999999997</c:v>
                </c:pt>
                <c:pt idx="3">
                  <c:v>268435455.99999961</c:v>
                </c:pt>
                <c:pt idx="4">
                  <c:v>68719476735.999947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01696"/>
        <c:axId val="175899008"/>
      </c:scatterChart>
      <c:valAx>
        <c:axId val="17590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899008"/>
        <c:crosses val="autoZero"/>
        <c:crossBetween val="midCat"/>
      </c:valAx>
      <c:valAx>
        <c:axId val="17589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01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Plan2!$F$107</c:f>
              <c:strCache>
                <c:ptCount val="1"/>
                <c:pt idx="0">
                  <c:v>tempo</c:v>
                </c:pt>
              </c:strCache>
            </c:strRef>
          </c:tx>
          <c:xVal>
            <c:numRef>
              <c:f>Plan2!$E$108:$E$112</c:f>
              <c:numCache>
                <c:formatCode>General</c:formatCode>
                <c:ptCount val="5"/>
                <c:pt idx="0">
                  <c:v>4294967296</c:v>
                </c:pt>
                <c:pt idx="1">
                  <c:v>1.8446744073709552E+19</c:v>
                </c:pt>
                <c:pt idx="2">
                  <c:v>3.4028236692093846E+38</c:v>
                </c:pt>
                <c:pt idx="3">
                  <c:v>6.2771017353866808E+57</c:v>
                </c:pt>
                <c:pt idx="4">
                  <c:v>1.157920892373162E+77</c:v>
                </c:pt>
              </c:numCache>
            </c:numRef>
          </c:xVal>
          <c:yVal>
            <c:numRef>
              <c:f>Plan2!$F$108:$F$112</c:f>
              <c:numCache>
                <c:formatCode>General</c:formatCode>
                <c:ptCount val="5"/>
                <c:pt idx="0">
                  <c:v>4095.9999999999991</c:v>
                </c:pt>
                <c:pt idx="1">
                  <c:v>1048575.9999999997</c:v>
                </c:pt>
                <c:pt idx="2">
                  <c:v>68719476735.999947</c:v>
                </c:pt>
                <c:pt idx="3">
                  <c:v>4503599627370483</c:v>
                </c:pt>
                <c:pt idx="4">
                  <c:v>2.951479051793524E+20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45696"/>
        <c:axId val="86842752"/>
      </c:scatterChart>
      <c:valAx>
        <c:axId val="868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42752"/>
        <c:crosses val="autoZero"/>
        <c:crossBetween val="midCat"/>
      </c:valAx>
      <c:valAx>
        <c:axId val="868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45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Plan2!$D$93:$F$93</c:f>
              <c:numCache>
                <c:formatCode>General</c:formatCode>
                <c:ptCount val="3"/>
                <c:pt idx="0">
                  <c:v>32</c:v>
                </c:pt>
                <c:pt idx="1">
                  <c:v>4294967296</c:v>
                </c:pt>
                <c:pt idx="2" formatCode="0.0000000000">
                  <c:v>2.0600001812000002E-2</c:v>
                </c:pt>
              </c:numCache>
            </c:numRef>
          </c:xVal>
          <c:yVal>
            <c:numRef>
              <c:f>Plan2!$D$94:$F$94</c:f>
              <c:numCache>
                <c:formatCode>General</c:formatCode>
                <c:ptCount val="3"/>
                <c:pt idx="0">
                  <c:v>64</c:v>
                </c:pt>
                <c:pt idx="1">
                  <c:v>1.8446744073709552E+19</c:v>
                </c:pt>
                <c:pt idx="2">
                  <c:v>5.14286000252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3344"/>
        <c:axId val="177671552"/>
      </c:scatterChart>
      <c:valAx>
        <c:axId val="1776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671552"/>
        <c:crosses val="autoZero"/>
        <c:crossBetween val="midCat"/>
      </c:valAx>
      <c:valAx>
        <c:axId val="17767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7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Plan3!$C$12:$C$16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Plan3!$D$12:$D$16</c:f>
              <c:numCache>
                <c:formatCode>General</c:formatCode>
                <c:ptCount val="5"/>
                <c:pt idx="0">
                  <c:v>1.2000083923300001E-3</c:v>
                </c:pt>
                <c:pt idx="1">
                  <c:v>3.3999919891400002E-3</c:v>
                </c:pt>
                <c:pt idx="2">
                  <c:v>1.01999759674E-2</c:v>
                </c:pt>
                <c:pt idx="3">
                  <c:v>3.0200004577600002E-2</c:v>
                </c:pt>
                <c:pt idx="4">
                  <c:v>0.105599975586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88128"/>
        <c:axId val="134706304"/>
      </c:scatterChart>
      <c:valAx>
        <c:axId val="13468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6304"/>
        <c:crosses val="autoZero"/>
        <c:crossBetween val="midCat"/>
      </c:valAx>
      <c:valAx>
        <c:axId val="13470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88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44</xdr:row>
      <xdr:rowOff>171450</xdr:rowOff>
    </xdr:from>
    <xdr:to>
      <xdr:col>16</xdr:col>
      <xdr:colOff>476249</xdr:colOff>
      <xdr:row>64</xdr:row>
      <xdr:rowOff>19049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795337</xdr:colOff>
      <xdr:row>69</xdr:row>
      <xdr:rowOff>47625</xdr:rowOff>
    </xdr:from>
    <xdr:to>
      <xdr:col>3</xdr:col>
      <xdr:colOff>1785937</xdr:colOff>
      <xdr:row>83</xdr:row>
      <xdr:rowOff>123825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5</xdr:row>
      <xdr:rowOff>28574</xdr:rowOff>
    </xdr:from>
    <xdr:to>
      <xdr:col>18</xdr:col>
      <xdr:colOff>590549</xdr:colOff>
      <xdr:row>23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27</xdr:row>
      <xdr:rowOff>38100</xdr:rowOff>
    </xdr:from>
    <xdr:to>
      <xdr:col>19</xdr:col>
      <xdr:colOff>66675</xdr:colOff>
      <xdr:row>46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319087</xdr:colOff>
      <xdr:row>48</xdr:row>
      <xdr:rowOff>142875</xdr:rowOff>
    </xdr:from>
    <xdr:to>
      <xdr:col>19</xdr:col>
      <xdr:colOff>123825</xdr:colOff>
      <xdr:row>64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528636</xdr:colOff>
      <xdr:row>69</xdr:row>
      <xdr:rowOff>38099</xdr:rowOff>
    </xdr:from>
    <xdr:to>
      <xdr:col>19</xdr:col>
      <xdr:colOff>171449</xdr:colOff>
      <xdr:row>85</xdr:row>
      <xdr:rowOff>19049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461961</xdr:colOff>
      <xdr:row>106</xdr:row>
      <xdr:rowOff>104775</xdr:rowOff>
    </xdr:from>
    <xdr:to>
      <xdr:col>19</xdr:col>
      <xdr:colOff>219074</xdr:colOff>
      <xdr:row>123</xdr:row>
      <xdr:rowOff>161925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471486</xdr:colOff>
      <xdr:row>87</xdr:row>
      <xdr:rowOff>0</xdr:rowOff>
    </xdr:from>
    <xdr:to>
      <xdr:col>19</xdr:col>
      <xdr:colOff>438149</xdr:colOff>
      <xdr:row>103</xdr:row>
      <xdr:rowOff>47625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603996</xdr:colOff>
      <xdr:row>3</xdr:row>
      <xdr:rowOff>3921</xdr:rowOff>
    </xdr:from>
    <xdr:to>
      <xdr:col>18</xdr:col>
      <xdr:colOff>138952</xdr:colOff>
      <xdr:row>16</xdr:row>
      <xdr:rowOff>131668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71436</xdr:colOff>
      <xdr:row>19</xdr:row>
      <xdr:rowOff>133350</xdr:rowOff>
    </xdr:from>
    <xdr:to>
      <xdr:col>18</xdr:col>
      <xdr:colOff>228599</xdr:colOff>
      <xdr:row>36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481011</xdr:colOff>
      <xdr:row>61</xdr:row>
      <xdr:rowOff>152400</xdr:rowOff>
    </xdr:from>
    <xdr:to>
      <xdr:col>19</xdr:col>
      <xdr:colOff>161924</xdr:colOff>
      <xdr:row>80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257175</xdr:colOff>
      <xdr:row>42</xdr:row>
      <xdr:rowOff>180975</xdr:rowOff>
    </xdr:from>
    <xdr:to>
      <xdr:col>20</xdr:col>
      <xdr:colOff>200024</xdr:colOff>
      <xdr:row>60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409575</xdr:colOff>
      <xdr:row>83</xdr:row>
      <xdr:rowOff>76199</xdr:rowOff>
    </xdr:from>
    <xdr:to>
      <xdr:col>19</xdr:col>
      <xdr:colOff>295275</xdr:colOff>
      <xdr:row>100</xdr:row>
      <xdr:rowOff>171450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119061</xdr:colOff>
      <xdr:row>108</xdr:row>
      <xdr:rowOff>19050</xdr:rowOff>
    </xdr:from>
    <xdr:to>
      <xdr:col>21</xdr:col>
      <xdr:colOff>28574</xdr:colOff>
      <xdr:row>122</xdr:row>
      <xdr:rowOff>171449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67"/>
  <sheetViews>
    <sheetView topLeftCell="A46" zoomScaleNormal="100" workbookViewId="0">
      <selection activeCell="D63" sqref="D63:D67"/>
    </sheetView>
  </sheetViews>
  <sheetFormatPr defaultRowHeight="15" x14ac:dyDescent="0.25"/>
  <cols>
    <col min="1" max="1" width="12" bestFit="1" customWidth="1"/>
    <col min="2" max="2" width="29.7109375" bestFit="1" customWidth="1"/>
    <col min="3" max="3" width="12" bestFit="1" customWidth="1"/>
    <col min="4" max="4" width="37.7109375" customWidth="1"/>
    <col min="5" max="5" width="25.85546875" bestFit="1" customWidth="1"/>
    <col min="7" max="8" width="11" bestFit="1" customWidth="1"/>
  </cols>
  <sheetData>
    <row r="4" spans="2:2" x14ac:dyDescent="0.25">
      <c r="B4" s="1"/>
    </row>
    <row r="30" spans="1:8" x14ac:dyDescent="0.25">
      <c r="D30">
        <v>1</v>
      </c>
      <c r="E30">
        <v>2</v>
      </c>
      <c r="F30">
        <v>4</v>
      </c>
      <c r="G30">
        <v>8</v>
      </c>
      <c r="H30">
        <v>16</v>
      </c>
    </row>
    <row r="31" spans="1:8" x14ac:dyDescent="0.25">
      <c r="A31" t="s">
        <v>2</v>
      </c>
      <c r="B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</row>
    <row r="32" spans="1:8" x14ac:dyDescent="0.25">
      <c r="A32">
        <v>32</v>
      </c>
      <c r="B32">
        <f>2^A32</f>
        <v>4294967296</v>
      </c>
      <c r="D32">
        <f>B32^(1/D$30)</f>
        <v>4294967296</v>
      </c>
      <c r="E32">
        <f>B32^(1/E$30)</f>
        <v>65536</v>
      </c>
      <c r="F32">
        <f>$B32^(1/F$30)</f>
        <v>255.99999999999994</v>
      </c>
      <c r="G32">
        <f>$B32^(1/G$30)</f>
        <v>15.999999999999998</v>
      </c>
      <c r="H32">
        <f>$B32^(1/H$30)</f>
        <v>4</v>
      </c>
    </row>
    <row r="33" spans="1:8" x14ac:dyDescent="0.25">
      <c r="A33">
        <v>64</v>
      </c>
      <c r="B33">
        <f>2^A33</f>
        <v>1.8446744073709552E+19</v>
      </c>
      <c r="D33">
        <f t="shared" ref="D33:D36" si="0">B33^(1/D$30)</f>
        <v>1.8446744073709552E+19</v>
      </c>
      <c r="E33">
        <f t="shared" ref="E33:E36" si="1">B33^(1/E$30)</f>
        <v>4294967296</v>
      </c>
      <c r="F33">
        <f t="shared" ref="F33:H36" si="2">$B33^(1/F$30)</f>
        <v>65535.999999999978</v>
      </c>
      <c r="G33">
        <f t="shared" si="2"/>
        <v>255.99999999999994</v>
      </c>
      <c r="H33">
        <f t="shared" si="2"/>
        <v>15.999999999999998</v>
      </c>
    </row>
    <row r="34" spans="1:8" x14ac:dyDescent="0.25">
      <c r="A34">
        <v>128</v>
      </c>
      <c r="B34">
        <f>2^A34</f>
        <v>3.4028236692093846E+38</v>
      </c>
      <c r="D34">
        <f t="shared" si="0"/>
        <v>3.4028236692093846E+38</v>
      </c>
      <c r="E34">
        <f t="shared" si="1"/>
        <v>1.8446744073709552E+19</v>
      </c>
      <c r="F34">
        <f t="shared" si="2"/>
        <v>4294967295.9999967</v>
      </c>
      <c r="G34">
        <f t="shared" si="2"/>
        <v>65535.999999999978</v>
      </c>
      <c r="H34">
        <f t="shared" si="2"/>
        <v>255.99999999999994</v>
      </c>
    </row>
    <row r="35" spans="1:8" x14ac:dyDescent="0.25">
      <c r="A35">
        <v>192</v>
      </c>
      <c r="B35">
        <f t="shared" ref="B35:B36" si="3">2^A35</f>
        <v>6.2771017353866808E+57</v>
      </c>
      <c r="D35">
        <f t="shared" si="0"/>
        <v>6.2771017353866808E+57</v>
      </c>
      <c r="E35">
        <f t="shared" si="1"/>
        <v>7.9228162514264338E+28</v>
      </c>
      <c r="F35">
        <f t="shared" si="2"/>
        <v>281474976710655.19</v>
      </c>
      <c r="G35">
        <f t="shared" si="2"/>
        <v>16777215.999999976</v>
      </c>
      <c r="H35">
        <f t="shared" si="2"/>
        <v>4095.9999999999968</v>
      </c>
    </row>
    <row r="36" spans="1:8" x14ac:dyDescent="0.25">
      <c r="A36">
        <v>256</v>
      </c>
      <c r="B36">
        <f t="shared" si="3"/>
        <v>1.157920892373162E+77</v>
      </c>
      <c r="D36">
        <f t="shared" si="0"/>
        <v>1.157920892373162E+77</v>
      </c>
      <c r="E36">
        <f t="shared" si="1"/>
        <v>3.4028236692093846E+38</v>
      </c>
      <c r="F36">
        <f t="shared" si="2"/>
        <v>1.8446744073709525E+19</v>
      </c>
      <c r="G36">
        <f t="shared" si="2"/>
        <v>4294967295.9999967</v>
      </c>
      <c r="H36">
        <f t="shared" si="2"/>
        <v>65535.999999999978</v>
      </c>
    </row>
    <row r="41" spans="1:8" x14ac:dyDescent="0.25">
      <c r="B41">
        <v>32</v>
      </c>
    </row>
    <row r="42" spans="1:8" x14ac:dyDescent="0.25">
      <c r="D42" t="s">
        <v>9</v>
      </c>
      <c r="E42">
        <v>6.1199998855600004E-3</v>
      </c>
    </row>
    <row r="43" spans="1:8" x14ac:dyDescent="0.25">
      <c r="D43" t="s">
        <v>10</v>
      </c>
      <c r="E43">
        <v>5.7400035858199997E-3</v>
      </c>
    </row>
    <row r="44" spans="1:8" x14ac:dyDescent="0.25">
      <c r="B44">
        <v>64</v>
      </c>
      <c r="D44" t="s">
        <v>9</v>
      </c>
      <c r="E44">
        <v>7.11999893188E-3</v>
      </c>
    </row>
    <row r="45" spans="1:8" x14ac:dyDescent="0.25">
      <c r="D45" t="s">
        <v>10</v>
      </c>
      <c r="E45">
        <v>7.0400047302199998E-3</v>
      </c>
    </row>
    <row r="46" spans="1:8" x14ac:dyDescent="0.25">
      <c r="B46">
        <v>128</v>
      </c>
      <c r="D46" t="s">
        <v>9</v>
      </c>
      <c r="E46">
        <v>8.4660000801100005E-2</v>
      </c>
    </row>
    <row r="47" spans="1:8" x14ac:dyDescent="0.25">
      <c r="D47" t="s">
        <v>10</v>
      </c>
      <c r="E47">
        <v>9.5559997558599993E-2</v>
      </c>
    </row>
    <row r="48" spans="1:8" x14ac:dyDescent="0.25">
      <c r="B48">
        <v>192</v>
      </c>
      <c r="E48" s="3">
        <v>1.49228000164</v>
      </c>
    </row>
    <row r="49" spans="2:5" x14ac:dyDescent="0.25">
      <c r="E49">
        <v>1.3417600011799999</v>
      </c>
    </row>
    <row r="51" spans="2:5" x14ac:dyDescent="0.25">
      <c r="C51">
        <f>B32</f>
        <v>4294967296</v>
      </c>
      <c r="D51" s="5">
        <v>6.1199998855600004E-3</v>
      </c>
    </row>
    <row r="52" spans="2:5" x14ac:dyDescent="0.25">
      <c r="C52">
        <f>B33</f>
        <v>1.8446744073709552E+19</v>
      </c>
      <c r="D52">
        <v>7.11999893188E-3</v>
      </c>
    </row>
    <row r="53" spans="2:5" x14ac:dyDescent="0.25">
      <c r="C53">
        <f>B34</f>
        <v>3.4028236692093846E+38</v>
      </c>
      <c r="D53">
        <v>8.4660000801100005E-2</v>
      </c>
    </row>
    <row r="54" spans="2:5" x14ac:dyDescent="0.25">
      <c r="C54">
        <f>B35</f>
        <v>6.2771017353866808E+57</v>
      </c>
      <c r="D54" s="2">
        <v>1.49228000164</v>
      </c>
    </row>
    <row r="55" spans="2:5" x14ac:dyDescent="0.25">
      <c r="C55">
        <f>B36</f>
        <v>1.157920892373162E+77</v>
      </c>
      <c r="D55" s="4">
        <v>21.946159996999999</v>
      </c>
    </row>
    <row r="61" spans="2:5" ht="26.25" x14ac:dyDescent="0.4">
      <c r="B61" s="7" t="s">
        <v>11</v>
      </c>
      <c r="C61" s="6"/>
      <c r="D61" s="6"/>
    </row>
    <row r="62" spans="2:5" x14ac:dyDescent="0.25">
      <c r="B62" s="6">
        <v>16</v>
      </c>
      <c r="C62" s="6" t="s">
        <v>0</v>
      </c>
      <c r="D62" s="6" t="s">
        <v>12</v>
      </c>
    </row>
    <row r="63" spans="2:5" x14ac:dyDescent="0.25">
      <c r="B63" s="6"/>
      <c r="C63" s="6">
        <f>2^32</f>
        <v>4294967296</v>
      </c>
      <c r="D63" s="6">
        <f xml:space="preserve"> POWER(C63,1/$B$62)</f>
        <v>4</v>
      </c>
    </row>
    <row r="64" spans="2:5" x14ac:dyDescent="0.25">
      <c r="B64" s="6"/>
      <c r="C64" s="6">
        <f>2^64</f>
        <v>1.8446744073709552E+19</v>
      </c>
      <c r="D64" s="6">
        <f t="shared" ref="D64:D67" si="4" xml:space="preserve"> POWER(C64,1/$B$62)</f>
        <v>15.999999999999998</v>
      </c>
    </row>
    <row r="65" spans="2:4" x14ac:dyDescent="0.25">
      <c r="B65" s="6"/>
      <c r="C65" s="6">
        <f>2^128</f>
        <v>3.4028236692093846E+38</v>
      </c>
      <c r="D65" s="6">
        <f t="shared" si="4"/>
        <v>255.99999999999994</v>
      </c>
    </row>
    <row r="66" spans="2:4" x14ac:dyDescent="0.25">
      <c r="B66" s="6"/>
      <c r="C66" s="6">
        <f>2^196</f>
        <v>1.0043362776618689E+59</v>
      </c>
      <c r="D66" s="6">
        <f t="shared" si="4"/>
        <v>4870.9923430511444</v>
      </c>
    </row>
    <row r="67" spans="2:4" x14ac:dyDescent="0.25">
      <c r="B67" s="6"/>
      <c r="C67" s="6">
        <f>2^256</f>
        <v>1.157920892373162E+77</v>
      </c>
      <c r="D67" s="6">
        <f t="shared" si="4"/>
        <v>65535.999999999978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8"/>
  <sheetViews>
    <sheetView topLeftCell="A112" zoomScale="85" zoomScaleNormal="85" workbookViewId="0">
      <selection activeCell="AD150" sqref="B113:AD150"/>
    </sheetView>
  </sheetViews>
  <sheetFormatPr defaultRowHeight="15" x14ac:dyDescent="0.25"/>
  <cols>
    <col min="2" max="2" width="12.5703125" bestFit="1" customWidth="1"/>
    <col min="3" max="3" width="11" bestFit="1" customWidth="1"/>
    <col min="4" max="4" width="12.5703125" bestFit="1" customWidth="1"/>
    <col min="5" max="5" width="29" customWidth="1"/>
    <col min="6" max="6" width="12.5703125" bestFit="1" customWidth="1"/>
    <col min="7" max="7" width="17.28515625" bestFit="1" customWidth="1"/>
    <col min="16" max="16" width="11" bestFit="1" customWidth="1"/>
    <col min="17" max="17" width="21" customWidth="1"/>
  </cols>
  <sheetData>
    <row r="1" spans="1:24" x14ac:dyDescent="0.25">
      <c r="A1" t="s">
        <v>2</v>
      </c>
      <c r="B1" t="s">
        <v>3</v>
      </c>
    </row>
    <row r="2" spans="1:24" x14ac:dyDescent="0.25">
      <c r="A2">
        <v>32</v>
      </c>
      <c r="B2">
        <f>2^A2</f>
        <v>4294967296</v>
      </c>
    </row>
    <row r="3" spans="1:24" x14ac:dyDescent="0.25">
      <c r="A3">
        <v>64</v>
      </c>
      <c r="B3">
        <f>2^A3</f>
        <v>1.8446744073709552E+19</v>
      </c>
    </row>
    <row r="4" spans="1:24" x14ac:dyDescent="0.25">
      <c r="A4">
        <v>128</v>
      </c>
      <c r="B4">
        <f>2^A4</f>
        <v>3.4028236692093846E+38</v>
      </c>
    </row>
    <row r="5" spans="1:24" x14ac:dyDescent="0.25">
      <c r="A5">
        <v>192</v>
      </c>
      <c r="B5">
        <f t="shared" ref="B5:B6" si="0">2^A5</f>
        <v>6.2771017353866808E+57</v>
      </c>
    </row>
    <row r="6" spans="1:24" x14ac:dyDescent="0.25">
      <c r="A6">
        <v>256</v>
      </c>
      <c r="B6">
        <f t="shared" si="0"/>
        <v>1.157920892373162E+77</v>
      </c>
      <c r="X6" t="s">
        <v>20</v>
      </c>
    </row>
    <row r="7" spans="1:24" x14ac:dyDescent="0.25">
      <c r="X7" t="s">
        <v>21</v>
      </c>
    </row>
    <row r="8" spans="1:24" x14ac:dyDescent="0.25">
      <c r="X8" t="s">
        <v>22</v>
      </c>
    </row>
    <row r="9" spans="1:24" ht="26.25" x14ac:dyDescent="0.4">
      <c r="C9" s="9"/>
      <c r="D9" s="8" t="s">
        <v>14</v>
      </c>
      <c r="E9" s="9"/>
      <c r="F9" s="9"/>
      <c r="G9" s="9"/>
      <c r="X9" t="s">
        <v>23</v>
      </c>
    </row>
    <row r="10" spans="1:24" x14ac:dyDescent="0.25">
      <c r="C10" s="9" t="s">
        <v>2</v>
      </c>
      <c r="D10" s="9" t="s">
        <v>3</v>
      </c>
      <c r="E10" s="9" t="s">
        <v>13</v>
      </c>
      <c r="F10" s="9"/>
      <c r="G10" s="9"/>
      <c r="X10" t="s">
        <v>24</v>
      </c>
    </row>
    <row r="11" spans="1:24" x14ac:dyDescent="0.25">
      <c r="C11" s="9">
        <f>$A$2</f>
        <v>32</v>
      </c>
      <c r="D11" s="9">
        <f>$B$2</f>
        <v>4294967296</v>
      </c>
      <c r="E11" s="10">
        <v>6.1199998855600004E-3</v>
      </c>
      <c r="F11" s="9"/>
      <c r="G11" s="9"/>
      <c r="X11" t="s">
        <v>25</v>
      </c>
    </row>
    <row r="12" spans="1:24" x14ac:dyDescent="0.25">
      <c r="C12" s="9">
        <f>$A$3</f>
        <v>64</v>
      </c>
      <c r="D12" s="9">
        <f>$B$3</f>
        <v>1.8446744073709552E+19</v>
      </c>
      <c r="E12" s="9">
        <v>7.11999893188E-3</v>
      </c>
      <c r="F12" s="9"/>
      <c r="G12" s="9"/>
      <c r="X12" t="s">
        <v>26</v>
      </c>
    </row>
    <row r="13" spans="1:24" x14ac:dyDescent="0.25">
      <c r="C13" s="9">
        <f>$A$4</f>
        <v>128</v>
      </c>
      <c r="D13" s="9">
        <f>$B$4</f>
        <v>3.4028236692093846E+38</v>
      </c>
      <c r="E13" s="9">
        <v>8.4660000801100005E-2</v>
      </c>
      <c r="F13" s="9"/>
      <c r="G13" s="9"/>
      <c r="X13" t="s">
        <v>27</v>
      </c>
    </row>
    <row r="14" spans="1:24" x14ac:dyDescent="0.25">
      <c r="C14" s="9">
        <f>$A$5</f>
        <v>192</v>
      </c>
      <c r="D14" s="9">
        <f>$B$5</f>
        <v>6.2771017353866808E+57</v>
      </c>
      <c r="E14" s="11">
        <v>1.49228000164</v>
      </c>
      <c r="F14" s="9"/>
      <c r="G14" s="9"/>
      <c r="X14" t="s">
        <v>21</v>
      </c>
    </row>
    <row r="15" spans="1:24" x14ac:dyDescent="0.25">
      <c r="C15" s="9">
        <f>$A$6</f>
        <v>256</v>
      </c>
      <c r="D15" s="9">
        <f>$B$6</f>
        <v>1.157920892373162E+77</v>
      </c>
      <c r="E15" s="12">
        <v>21.946159996999999</v>
      </c>
      <c r="F15" s="9"/>
      <c r="G15" s="9"/>
      <c r="X15" t="s">
        <v>28</v>
      </c>
    </row>
    <row r="16" spans="1:24" x14ac:dyDescent="0.25">
      <c r="X16" t="s">
        <v>23</v>
      </c>
    </row>
    <row r="17" spans="4:24" x14ac:dyDescent="0.25">
      <c r="X17" t="s">
        <v>29</v>
      </c>
    </row>
    <row r="18" spans="4:24" x14ac:dyDescent="0.25">
      <c r="X18" t="s">
        <v>25</v>
      </c>
    </row>
    <row r="19" spans="4:24" x14ac:dyDescent="0.25">
      <c r="X19" t="s">
        <v>30</v>
      </c>
    </row>
    <row r="20" spans="4:24" x14ac:dyDescent="0.25">
      <c r="X20" t="s">
        <v>31</v>
      </c>
    </row>
    <row r="21" spans="4:24" x14ac:dyDescent="0.25">
      <c r="X21" t="s">
        <v>21</v>
      </c>
    </row>
    <row r="22" spans="4:24" x14ac:dyDescent="0.25">
      <c r="X22" t="s">
        <v>32</v>
      </c>
    </row>
    <row r="23" spans="4:24" x14ac:dyDescent="0.25">
      <c r="X23" t="s">
        <v>23</v>
      </c>
    </row>
    <row r="24" spans="4:24" x14ac:dyDescent="0.25">
      <c r="X24" t="s">
        <v>33</v>
      </c>
    </row>
    <row r="25" spans="4:24" x14ac:dyDescent="0.25">
      <c r="X25" t="s">
        <v>25</v>
      </c>
    </row>
    <row r="26" spans="4:24" x14ac:dyDescent="0.25">
      <c r="X26" t="s">
        <v>34</v>
      </c>
    </row>
    <row r="27" spans="4:24" x14ac:dyDescent="0.25">
      <c r="X27" t="s">
        <v>35</v>
      </c>
    </row>
    <row r="28" spans="4:24" x14ac:dyDescent="0.25">
      <c r="X28" t="s">
        <v>21</v>
      </c>
    </row>
    <row r="29" spans="4:24" x14ac:dyDescent="0.25">
      <c r="X29" t="s">
        <v>36</v>
      </c>
    </row>
    <row r="30" spans="4:24" x14ac:dyDescent="0.25">
      <c r="X30" t="s">
        <v>23</v>
      </c>
    </row>
    <row r="31" spans="4:24" ht="26.25" x14ac:dyDescent="0.4">
      <c r="D31" s="14" t="s">
        <v>15</v>
      </c>
      <c r="E31" s="15"/>
      <c r="F31" s="15"/>
      <c r="X31" t="s">
        <v>37</v>
      </c>
    </row>
    <row r="32" spans="4:24" x14ac:dyDescent="0.25">
      <c r="D32" s="15">
        <v>16</v>
      </c>
      <c r="E32" s="15" t="s">
        <v>3</v>
      </c>
      <c r="F32" s="15" t="s">
        <v>1</v>
      </c>
      <c r="X32" t="s">
        <v>25</v>
      </c>
    </row>
    <row r="33" spans="4:24" x14ac:dyDescent="0.25">
      <c r="D33" s="15"/>
      <c r="E33" s="16">
        <f>$B$2</f>
        <v>4294967296</v>
      </c>
      <c r="F33" s="15">
        <f xml:space="preserve"> $D$32 *POWER(E33,1/$D$32)</f>
        <v>64</v>
      </c>
      <c r="X33" t="s">
        <v>38</v>
      </c>
    </row>
    <row r="34" spans="4:24" x14ac:dyDescent="0.25">
      <c r="D34" s="15"/>
      <c r="E34" s="16">
        <f>$B$3</f>
        <v>1.8446744073709552E+19</v>
      </c>
      <c r="F34" s="15">
        <f t="shared" ref="F34:F37" si="1" xml:space="preserve"> $D$32 *POWER(E34,1/$D$32)</f>
        <v>255.99999999999997</v>
      </c>
      <c r="X34" t="s">
        <v>39</v>
      </c>
    </row>
    <row r="35" spans="4:24" x14ac:dyDescent="0.25">
      <c r="D35" s="15"/>
      <c r="E35" s="16">
        <f>$B$4</f>
        <v>3.4028236692093846E+38</v>
      </c>
      <c r="F35" s="15">
        <f t="shared" si="1"/>
        <v>4095.9999999999991</v>
      </c>
      <c r="X35" t="s">
        <v>21</v>
      </c>
    </row>
    <row r="36" spans="4:24" x14ac:dyDescent="0.25">
      <c r="D36" s="15"/>
      <c r="E36" s="16">
        <f>$B$5</f>
        <v>6.2771017353866808E+57</v>
      </c>
      <c r="F36" s="15">
        <f t="shared" si="1"/>
        <v>65535.999999999949</v>
      </c>
      <c r="X36" t="s">
        <v>40</v>
      </c>
    </row>
    <row r="37" spans="4:24" x14ac:dyDescent="0.25">
      <c r="D37" s="15"/>
      <c r="E37" s="16">
        <f>$B$6</f>
        <v>1.157920892373162E+77</v>
      </c>
      <c r="F37" s="15">
        <f t="shared" si="1"/>
        <v>1048575.9999999997</v>
      </c>
      <c r="X37" t="s">
        <v>23</v>
      </c>
    </row>
    <row r="38" spans="4:24" x14ac:dyDescent="0.25">
      <c r="X38" t="s">
        <v>41</v>
      </c>
    </row>
    <row r="39" spans="4:24" x14ac:dyDescent="0.25">
      <c r="X39" t="s">
        <v>25</v>
      </c>
    </row>
    <row r="52" spans="3:7" ht="26.25" x14ac:dyDescent="0.4">
      <c r="C52" s="9"/>
      <c r="D52" s="8" t="s">
        <v>16</v>
      </c>
      <c r="E52" s="9"/>
      <c r="F52" s="9"/>
      <c r="G52" s="9"/>
    </row>
    <row r="53" spans="3:7" x14ac:dyDescent="0.25">
      <c r="C53" s="9" t="s">
        <v>2</v>
      </c>
      <c r="D53" s="9" t="s">
        <v>3</v>
      </c>
      <c r="E53" s="9" t="s">
        <v>13</v>
      </c>
      <c r="F53" s="9"/>
      <c r="G53" s="9"/>
    </row>
    <row r="54" spans="3:7" x14ac:dyDescent="0.25">
      <c r="C54" s="9">
        <f>$A$2</f>
        <v>32</v>
      </c>
      <c r="D54" s="9">
        <f>$B$2</f>
        <v>4294967296</v>
      </c>
      <c r="E54" s="10">
        <f xml:space="preserve"> AVERAGE(0.00339999675751,0.00328000068665)</f>
        <v>3.3399987220799998E-3</v>
      </c>
      <c r="F54" s="9"/>
      <c r="G54" s="9"/>
    </row>
    <row r="55" spans="3:7" x14ac:dyDescent="0.25">
      <c r="C55" s="9">
        <f>$A$3</f>
        <v>64</v>
      </c>
      <c r="D55" s="9">
        <f>$B$3</f>
        <v>1.8446744073709552E+19</v>
      </c>
      <c r="E55" s="10">
        <f xml:space="preserve"> AVERAGE(0.0426399993896,0.0401000022888)</f>
        <v>4.1370000839200005E-2</v>
      </c>
      <c r="F55" s="9"/>
      <c r="G55" s="9"/>
    </row>
    <row r="56" spans="3:7" x14ac:dyDescent="0.25">
      <c r="C56" s="9">
        <f>$A$4</f>
        <v>128</v>
      </c>
      <c r="D56" s="9">
        <f>$B$4</f>
        <v>3.4028236692093846E+38</v>
      </c>
      <c r="E56" s="13">
        <v>10.2426399994</v>
      </c>
      <c r="F56" s="9"/>
      <c r="G56" s="9"/>
    </row>
    <row r="57" spans="3:7" x14ac:dyDescent="0.25">
      <c r="C57" s="9">
        <f>$A$5</f>
        <v>192</v>
      </c>
      <c r="D57" s="9">
        <f>$B$5</f>
        <v>6.2771017353866808E+57</v>
      </c>
      <c r="E57" s="11"/>
      <c r="F57" s="9"/>
      <c r="G57" s="9"/>
    </row>
    <row r="58" spans="3:7" x14ac:dyDescent="0.25">
      <c r="C58" s="9">
        <f>$A$6</f>
        <v>256</v>
      </c>
      <c r="D58" s="9">
        <f>$B$6</f>
        <v>1.157920892373162E+77</v>
      </c>
      <c r="E58" s="12"/>
      <c r="F58" s="9"/>
      <c r="G58" s="9"/>
    </row>
    <row r="71" spans="4:6" ht="26.25" x14ac:dyDescent="0.4">
      <c r="D71" s="14" t="s">
        <v>17</v>
      </c>
      <c r="E71" s="15"/>
      <c r="F71" s="15"/>
    </row>
    <row r="72" spans="4:6" x14ac:dyDescent="0.25">
      <c r="D72" s="15">
        <v>8</v>
      </c>
      <c r="E72" s="15" t="s">
        <v>3</v>
      </c>
      <c r="F72" s="15" t="s">
        <v>1</v>
      </c>
    </row>
    <row r="73" spans="4:6" x14ac:dyDescent="0.25">
      <c r="D73" s="15"/>
      <c r="E73" s="16">
        <f>$B$2</f>
        <v>4294967296</v>
      </c>
      <c r="F73" s="15">
        <f xml:space="preserve"> $D$32 *POWER(E73,1/$D$72)</f>
        <v>255.99999999999997</v>
      </c>
    </row>
    <row r="74" spans="4:6" x14ac:dyDescent="0.25">
      <c r="D74" s="15"/>
      <c r="E74" s="16">
        <f>$B$3</f>
        <v>1.8446744073709552E+19</v>
      </c>
      <c r="F74" s="15">
        <f t="shared" ref="F74:F77" si="2" xml:space="preserve"> $D$32 *POWER(E74,1/$D$72)</f>
        <v>4095.9999999999991</v>
      </c>
    </row>
    <row r="75" spans="4:6" x14ac:dyDescent="0.25">
      <c r="D75" s="15"/>
      <c r="E75" s="16">
        <f>$B$4</f>
        <v>3.4028236692093846E+38</v>
      </c>
      <c r="F75" s="15">
        <f t="shared" si="2"/>
        <v>1048575.9999999997</v>
      </c>
    </row>
    <row r="76" spans="4:6" x14ac:dyDescent="0.25">
      <c r="D76" s="15"/>
      <c r="E76" s="16">
        <f>$B$5</f>
        <v>6.2771017353866808E+57</v>
      </c>
      <c r="F76" s="15">
        <f t="shared" si="2"/>
        <v>268435455.99999961</v>
      </c>
    </row>
    <row r="77" spans="4:6" x14ac:dyDescent="0.25">
      <c r="D77" s="15"/>
      <c r="E77" s="16">
        <f>$B$6</f>
        <v>1.157920892373162E+77</v>
      </c>
      <c r="F77" s="15">
        <f t="shared" si="2"/>
        <v>68719476735.999947</v>
      </c>
    </row>
    <row r="91" spans="4:8" ht="26.25" x14ac:dyDescent="0.4">
      <c r="D91" s="9"/>
      <c r="E91" s="8" t="s">
        <v>18</v>
      </c>
      <c r="F91" s="9"/>
      <c r="G91" s="9"/>
      <c r="H91" s="9"/>
    </row>
    <row r="92" spans="4:8" x14ac:dyDescent="0.25">
      <c r="D92" s="9" t="s">
        <v>2</v>
      </c>
      <c r="E92" s="9" t="s">
        <v>3</v>
      </c>
      <c r="F92" s="9" t="s">
        <v>13</v>
      </c>
      <c r="G92" s="9"/>
      <c r="H92" s="9"/>
    </row>
    <row r="93" spans="4:8" x14ac:dyDescent="0.25">
      <c r="D93" s="9">
        <f>$A$2</f>
        <v>32</v>
      </c>
      <c r="E93" s="9">
        <f>$B$2</f>
        <v>4294967296</v>
      </c>
      <c r="F93" s="10">
        <f>AVERAGE(0.0212599992752,0.0199400043488)</f>
        <v>2.0600001812000002E-2</v>
      </c>
      <c r="G93" s="9"/>
      <c r="H93" s="9"/>
    </row>
    <row r="94" spans="4:8" x14ac:dyDescent="0.25">
      <c r="D94" s="9">
        <f>$A$3</f>
        <v>64</v>
      </c>
      <c r="E94" s="9">
        <f>$B$3</f>
        <v>1.8446744073709552E+19</v>
      </c>
      <c r="F94" s="9">
        <f>AVERAGE(5.21054000378,5.07518000126)</f>
        <v>5.14286000252</v>
      </c>
      <c r="G94" s="9"/>
      <c r="H94" s="9"/>
    </row>
    <row r="95" spans="4:8" x14ac:dyDescent="0.25">
      <c r="D95" s="9">
        <f>$A$4</f>
        <v>128</v>
      </c>
      <c r="E95" s="9"/>
      <c r="F95" s="9"/>
      <c r="G95" s="9"/>
      <c r="H95" s="9"/>
    </row>
    <row r="96" spans="4:8" x14ac:dyDescent="0.25">
      <c r="D96" s="9">
        <f>$A$5</f>
        <v>192</v>
      </c>
      <c r="E96" s="9"/>
      <c r="F96" s="11"/>
      <c r="G96" s="9"/>
      <c r="H96" s="9"/>
    </row>
    <row r="97" spans="4:8" x14ac:dyDescent="0.25">
      <c r="D97" s="9">
        <f>$A$6</f>
        <v>256</v>
      </c>
      <c r="E97" s="9"/>
      <c r="F97" s="12"/>
      <c r="G97" s="9"/>
      <c r="H97" s="9"/>
    </row>
    <row r="106" spans="4:8" ht="26.25" x14ac:dyDescent="0.4">
      <c r="D106" s="14" t="s">
        <v>19</v>
      </c>
      <c r="E106" s="15"/>
      <c r="F106" s="15"/>
    </row>
    <row r="107" spans="4:8" x14ac:dyDescent="0.25">
      <c r="D107" s="15">
        <v>4</v>
      </c>
      <c r="E107" s="15" t="s">
        <v>3</v>
      </c>
      <c r="F107" s="15" t="s">
        <v>1</v>
      </c>
    </row>
    <row r="108" spans="4:8" x14ac:dyDescent="0.25">
      <c r="D108" s="15"/>
      <c r="E108" s="16">
        <f>$B$2</f>
        <v>4294967296</v>
      </c>
      <c r="F108" s="15">
        <f xml:space="preserve"> $D$32 *POWER(E108,1/$D$107)</f>
        <v>4095.9999999999991</v>
      </c>
    </row>
    <row r="109" spans="4:8" x14ac:dyDescent="0.25">
      <c r="D109" s="15"/>
      <c r="E109" s="16">
        <f>$B$3</f>
        <v>1.8446744073709552E+19</v>
      </c>
      <c r="F109" s="15">
        <f t="shared" ref="F109:F112" si="3" xml:space="preserve"> $D$32 *POWER(E109,1/$D$107)</f>
        <v>1048575.9999999997</v>
      </c>
    </row>
    <row r="110" spans="4:8" x14ac:dyDescent="0.25">
      <c r="D110" s="15"/>
      <c r="E110" s="16">
        <f>$B$4</f>
        <v>3.4028236692093846E+38</v>
      </c>
      <c r="F110" s="15">
        <f t="shared" si="3"/>
        <v>68719476735.999947</v>
      </c>
    </row>
    <row r="111" spans="4:8" x14ac:dyDescent="0.25">
      <c r="D111" s="15"/>
      <c r="E111" s="16">
        <f>$B$5</f>
        <v>6.2771017353866808E+57</v>
      </c>
      <c r="F111" s="15">
        <f t="shared" si="3"/>
        <v>4503599627370483</v>
      </c>
    </row>
    <row r="112" spans="4:8" x14ac:dyDescent="0.25">
      <c r="D112" s="15"/>
      <c r="E112" s="16">
        <f>$B$6</f>
        <v>1.157920892373162E+77</v>
      </c>
      <c r="F112" s="15">
        <f t="shared" si="3"/>
        <v>2.951479051793524E+20</v>
      </c>
    </row>
    <row r="126" spans="27:27" x14ac:dyDescent="0.25">
      <c r="AA126" t="s">
        <v>42</v>
      </c>
    </row>
    <row r="127" spans="27:27" x14ac:dyDescent="0.25">
      <c r="AA127" t="s">
        <v>43</v>
      </c>
    </row>
    <row r="128" spans="27:27" x14ac:dyDescent="0.25">
      <c r="AA128" t="s">
        <v>44</v>
      </c>
    </row>
    <row r="129" spans="27:27" x14ac:dyDescent="0.25">
      <c r="AA129" t="s">
        <v>45</v>
      </c>
    </row>
    <row r="130" spans="27:27" x14ac:dyDescent="0.25">
      <c r="AA130" t="s">
        <v>46</v>
      </c>
    </row>
    <row r="131" spans="27:27" x14ac:dyDescent="0.25">
      <c r="AA131" t="s">
        <v>47</v>
      </c>
    </row>
    <row r="134" spans="27:27" x14ac:dyDescent="0.25">
      <c r="AA134" t="s">
        <v>48</v>
      </c>
    </row>
    <row r="135" spans="27:27" x14ac:dyDescent="0.25">
      <c r="AA135" t="s">
        <v>49</v>
      </c>
    </row>
    <row r="136" spans="27:27" x14ac:dyDescent="0.25">
      <c r="AA136" t="s">
        <v>50</v>
      </c>
    </row>
    <row r="137" spans="27:27" x14ac:dyDescent="0.25">
      <c r="AA137" t="s">
        <v>51</v>
      </c>
    </row>
    <row r="138" spans="27:27" x14ac:dyDescent="0.25">
      <c r="AA138" t="s">
        <v>52</v>
      </c>
    </row>
    <row r="139" spans="27:27" x14ac:dyDescent="0.25">
      <c r="AA139" t="s">
        <v>53</v>
      </c>
    </row>
    <row r="143" spans="27:27" x14ac:dyDescent="0.25">
      <c r="AA143" t="s">
        <v>54</v>
      </c>
    </row>
    <row r="144" spans="27:27" x14ac:dyDescent="0.25">
      <c r="AA144" t="s">
        <v>61</v>
      </c>
    </row>
    <row r="145" spans="27:27" x14ac:dyDescent="0.25">
      <c r="AA145" t="s">
        <v>62</v>
      </c>
    </row>
    <row r="146" spans="27:27" x14ac:dyDescent="0.25">
      <c r="AA146" t="s">
        <v>63</v>
      </c>
    </row>
    <row r="147" spans="27:27" x14ac:dyDescent="0.25">
      <c r="AA147" t="s">
        <v>64</v>
      </c>
    </row>
    <row r="148" spans="27:27" x14ac:dyDescent="0.25">
      <c r="AA148" t="s">
        <v>65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D108"/>
  <sheetViews>
    <sheetView tabSelected="1" topLeftCell="A13" workbookViewId="0">
      <selection activeCell="D129" sqref="D129"/>
    </sheetView>
  </sheetViews>
  <sheetFormatPr defaultRowHeight="15" x14ac:dyDescent="0.25"/>
  <cols>
    <col min="3" max="3" width="12.5703125" customWidth="1"/>
    <col min="4" max="4" width="20.85546875" customWidth="1"/>
  </cols>
  <sheetData>
    <row r="8" spans="3:4" ht="21" x14ac:dyDescent="0.35">
      <c r="C8" s="17" t="s">
        <v>56</v>
      </c>
    </row>
    <row r="11" spans="3:4" x14ac:dyDescent="0.25">
      <c r="C11" t="s">
        <v>55</v>
      </c>
      <c r="D11" t="s">
        <v>1</v>
      </c>
    </row>
    <row r="12" spans="3:4" x14ac:dyDescent="0.25">
      <c r="C12">
        <v>100</v>
      </c>
      <c r="D12">
        <v>1.2000083923300001E-3</v>
      </c>
    </row>
    <row r="13" spans="3:4" x14ac:dyDescent="0.25">
      <c r="C13">
        <v>1000</v>
      </c>
      <c r="D13">
        <v>3.3999919891400002E-3</v>
      </c>
    </row>
    <row r="14" spans="3:4" x14ac:dyDescent="0.25">
      <c r="C14">
        <v>10000</v>
      </c>
      <c r="D14">
        <v>1.01999759674E-2</v>
      </c>
    </row>
    <row r="15" spans="3:4" x14ac:dyDescent="0.25">
      <c r="C15">
        <v>100000</v>
      </c>
      <c r="D15">
        <v>3.0200004577600002E-2</v>
      </c>
    </row>
    <row r="16" spans="3:4" x14ac:dyDescent="0.25">
      <c r="C16">
        <v>1000000</v>
      </c>
      <c r="D16">
        <v>0.105599975586</v>
      </c>
    </row>
    <row r="26" spans="3:4" ht="21" x14ac:dyDescent="0.35">
      <c r="C26" s="17" t="s">
        <v>57</v>
      </c>
    </row>
    <row r="27" spans="3:4" x14ac:dyDescent="0.25">
      <c r="C27" t="s">
        <v>55</v>
      </c>
      <c r="D27" t="s">
        <v>1</v>
      </c>
    </row>
    <row r="28" spans="3:4" x14ac:dyDescent="0.25">
      <c r="C28">
        <v>100</v>
      </c>
      <c r="D28">
        <f>SQRT(C28)</f>
        <v>10</v>
      </c>
    </row>
    <row r="29" spans="3:4" x14ac:dyDescent="0.25">
      <c r="C29">
        <v>1000</v>
      </c>
      <c r="D29">
        <f>SQRT(C29)</f>
        <v>31.622776601683793</v>
      </c>
    </row>
    <row r="30" spans="3:4" x14ac:dyDescent="0.25">
      <c r="C30">
        <v>10000</v>
      </c>
      <c r="D30">
        <f>SQRT(C30)</f>
        <v>100</v>
      </c>
    </row>
    <row r="31" spans="3:4" x14ac:dyDescent="0.25">
      <c r="C31">
        <v>100000</v>
      </c>
      <c r="D31">
        <f>SQRT(C31)</f>
        <v>316.22776601683796</v>
      </c>
    </row>
    <row r="32" spans="3:4" x14ac:dyDescent="0.25">
      <c r="C32">
        <v>1000000</v>
      </c>
      <c r="D32">
        <f>SQRT(C32)</f>
        <v>1000</v>
      </c>
    </row>
    <row r="43" spans="3:4" ht="21" x14ac:dyDescent="0.35">
      <c r="C43" s="17" t="s">
        <v>58</v>
      </c>
    </row>
    <row r="46" spans="3:4" x14ac:dyDescent="0.25">
      <c r="C46" t="s">
        <v>55</v>
      </c>
      <c r="D46" t="s">
        <v>1</v>
      </c>
    </row>
    <row r="47" spans="3:4" x14ac:dyDescent="0.25">
      <c r="C47">
        <v>100</v>
      </c>
      <c r="D47">
        <v>1.2000083923300001E-3</v>
      </c>
    </row>
    <row r="48" spans="3:4" x14ac:dyDescent="0.25">
      <c r="C48">
        <v>1000</v>
      </c>
      <c r="D48">
        <v>1.9999980926499999E-3</v>
      </c>
    </row>
    <row r="49" spans="3:4" x14ac:dyDescent="0.25">
      <c r="C49">
        <v>10000</v>
      </c>
      <c r="D49">
        <v>3.4000396728500002E-3</v>
      </c>
    </row>
    <row r="50" spans="3:4" x14ac:dyDescent="0.25">
      <c r="C50">
        <v>100000</v>
      </c>
      <c r="D50">
        <v>1.0200023651099999E-2</v>
      </c>
    </row>
    <row r="51" spans="3:4" x14ac:dyDescent="0.25">
      <c r="C51">
        <v>1000000</v>
      </c>
      <c r="D51">
        <v>2.4399995803799999E-2</v>
      </c>
    </row>
    <row r="61" spans="3:4" ht="21" x14ac:dyDescent="0.35">
      <c r="C61" s="17" t="s">
        <v>60</v>
      </c>
    </row>
    <row r="62" spans="3:4" x14ac:dyDescent="0.25">
      <c r="C62" t="s">
        <v>55</v>
      </c>
      <c r="D62" t="s">
        <v>1</v>
      </c>
    </row>
    <row r="63" spans="3:4" x14ac:dyDescent="0.25">
      <c r="C63">
        <v>100</v>
      </c>
      <c r="D63">
        <f>POWER(C63,(1/3))</f>
        <v>4.6415888336127793</v>
      </c>
    </row>
    <row r="64" spans="3:4" x14ac:dyDescent="0.25">
      <c r="C64">
        <v>1000</v>
      </c>
      <c r="D64">
        <f t="shared" ref="D64:D67" si="0">POWER(C64,(1/3))</f>
        <v>9.9999999999999982</v>
      </c>
    </row>
    <row r="65" spans="3:4" x14ac:dyDescent="0.25">
      <c r="C65">
        <v>10000</v>
      </c>
      <c r="D65">
        <f t="shared" si="0"/>
        <v>21.544346900318843</v>
      </c>
    </row>
    <row r="66" spans="3:4" x14ac:dyDescent="0.25">
      <c r="C66">
        <v>100000</v>
      </c>
      <c r="D66">
        <f t="shared" si="0"/>
        <v>46.415888336127786</v>
      </c>
    </row>
    <row r="67" spans="3:4" x14ac:dyDescent="0.25">
      <c r="C67">
        <v>1000000</v>
      </c>
      <c r="D67">
        <f t="shared" si="0"/>
        <v>99.999999999999957</v>
      </c>
    </row>
    <row r="84" spans="3:4" ht="21" x14ac:dyDescent="0.35">
      <c r="C84" s="17" t="s">
        <v>59</v>
      </c>
    </row>
    <row r="85" spans="3:4" x14ac:dyDescent="0.25">
      <c r="C85" t="s">
        <v>55</v>
      </c>
      <c r="D85" t="s">
        <v>1</v>
      </c>
    </row>
    <row r="86" spans="3:4" x14ac:dyDescent="0.25">
      <c r="C86">
        <v>100</v>
      </c>
      <c r="D86">
        <v>1.7999649047899999E-3</v>
      </c>
    </row>
    <row r="87" spans="3:4" x14ac:dyDescent="0.25">
      <c r="C87">
        <v>1000</v>
      </c>
      <c r="D87">
        <v>1.5999794006299999E-3</v>
      </c>
    </row>
    <row r="88" spans="3:4" x14ac:dyDescent="0.25">
      <c r="C88">
        <v>10000</v>
      </c>
      <c r="D88">
        <v>2.5999546050999999E-3</v>
      </c>
    </row>
    <row r="89" spans="3:4" x14ac:dyDescent="0.25">
      <c r="C89">
        <v>100000</v>
      </c>
      <c r="D89">
        <v>3.9999961852999998E-3</v>
      </c>
    </row>
    <row r="90" spans="3:4" x14ac:dyDescent="0.25">
      <c r="C90">
        <v>1000000</v>
      </c>
      <c r="D90">
        <v>8.2000255584700008E-3</v>
      </c>
    </row>
    <row r="102" spans="3:4" ht="21" x14ac:dyDescent="0.35">
      <c r="C102" s="17" t="s">
        <v>60</v>
      </c>
    </row>
    <row r="103" spans="3:4" x14ac:dyDescent="0.25">
      <c r="C103" t="s">
        <v>55</v>
      </c>
      <c r="D103" t="s">
        <v>1</v>
      </c>
    </row>
    <row r="104" spans="3:4" x14ac:dyDescent="0.25">
      <c r="C104">
        <v>100</v>
      </c>
      <c r="D104">
        <f>POWER(C104,(1/4))</f>
        <v>3.1622776601683795</v>
      </c>
    </row>
    <row r="105" spans="3:4" x14ac:dyDescent="0.25">
      <c r="C105">
        <v>1000</v>
      </c>
      <c r="D105">
        <f>POWER(C105,(1/4))</f>
        <v>5.6234132519034903</v>
      </c>
    </row>
    <row r="106" spans="3:4" x14ac:dyDescent="0.25">
      <c r="C106">
        <v>10000</v>
      </c>
      <c r="D106">
        <f>POWER(C106,(1/4))</f>
        <v>10.000000000000002</v>
      </c>
    </row>
    <row r="107" spans="3:4" x14ac:dyDescent="0.25">
      <c r="C107">
        <v>100000</v>
      </c>
      <c r="D107">
        <f>POWER(C107,(1/4))</f>
        <v>17.782794100389228</v>
      </c>
    </row>
    <row r="108" spans="3:4" x14ac:dyDescent="0.25">
      <c r="C108">
        <v>1000000</v>
      </c>
      <c r="D108">
        <f>POWER(C108,(1/4))</f>
        <v>31.622776601683789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2018-10-07T05:10:50Z</dcterms:created>
  <dcterms:modified xsi:type="dcterms:W3CDTF">2018-10-09T03:03:21Z</dcterms:modified>
</cp:coreProperties>
</file>