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/>
</workbook>
</file>

<file path=xl/calcChain.xml><?xml version="1.0" encoding="utf-8"?>
<calcChain xmlns="http://schemas.openxmlformats.org/spreadsheetml/2006/main">
  <c r="L16" i="14"/>
  <c r="L15"/>
  <c r="L14"/>
  <c r="L13"/>
  <c r="L12"/>
  <c r="L11"/>
  <c r="R23" i="15"/>
  <c r="R18"/>
  <c r="R19"/>
  <c r="R20" s="1"/>
  <c r="R21" s="1"/>
  <c r="R22" s="1"/>
  <c r="N16" i="14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R24" i="15" l="1"/>
  <c r="U23"/>
  <c r="P18"/>
  <c r="S18" s="1"/>
  <c r="O14" i="14"/>
  <c r="O13"/>
  <c r="P13"/>
  <c r="P12"/>
  <c r="F11"/>
  <c r="F12"/>
  <c r="H12" s="1"/>
  <c r="F13"/>
  <c r="H13" s="1"/>
  <c r="U24" i="15" l="1"/>
  <c r="R25"/>
  <c r="G11" i="14"/>
  <c r="H11"/>
  <c r="G12"/>
  <c r="G13"/>
  <c r="P19" i="15"/>
  <c r="S19" s="1"/>
  <c r="O20" i="14"/>
  <c r="P14"/>
  <c r="N31"/>
  <c r="N28"/>
  <c r="N26"/>
  <c r="R26" i="15" l="1"/>
  <c r="U25"/>
  <c r="P20" i="14"/>
  <c r="P19"/>
  <c r="F14"/>
  <c r="P20" i="15"/>
  <c r="S20" s="1"/>
  <c r="M29" i="14"/>
  <c r="N29" s="1"/>
  <c r="P18"/>
  <c r="M27"/>
  <c r="N27" s="1"/>
  <c r="U26" i="15" l="1"/>
  <c r="R27"/>
  <c r="G14" i="14"/>
  <c r="H14"/>
  <c r="F15"/>
  <c r="H15" s="1"/>
  <c r="P21" i="15"/>
  <c r="S21" s="1"/>
  <c r="O15" i="14"/>
  <c r="M25"/>
  <c r="R28" i="15" l="1"/>
  <c r="U28" s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<sst xmlns="http://schemas.openxmlformats.org/spreadsheetml/2006/main" count="746" uniqueCount="106">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</sst>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164" formatCode="#,##0.00\ &quot;€&quot;;\-#,##0.0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\ \k\W&quot;h&quot;"/>
    <numFmt numFmtId="168" formatCode="#,##0.00\ \L\ "/>
    <numFmt numFmtId="170" formatCode="#,##0.0000"/>
    <numFmt numFmtId="171" formatCode="_-* #,##0.00\ [$€-407]_-;\-* #,##0.00\ [$€-407]_-;_-* &quot;-&quot;??\ [$€-407]_-;_-@_-"/>
    <numFmt numFmtId="172" formatCode="#,##0.00\ &quot;€&quot;&quot;/m²&quot;;\-#,##0.00\ &quot;€&quot;&quot;/m²&quot;"/>
    <numFmt numFmtId="173" formatCode="#,##0.00\ &quot;€&quot;&quot;/m³&quot;;\-#,##0.00\ &quot;€&quot;&quot;/m³&quot;"/>
    <numFmt numFmtId="174" formatCode="#,##0.00\ &quot;m&quot;\³"/>
    <numFmt numFmtId="175" formatCode="#,##0.00\ &quot;m&quot;\²"/>
    <numFmt numFmtId="176" formatCode="#,##0.000000\ \k\W&quot;h&quot;"/>
    <numFmt numFmtId="177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Font="1"/>
    <xf numFmtId="166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166" fontId="3" fillId="4" borderId="5" xfId="1" applyFont="1" applyFill="1" applyBorder="1" applyAlignment="1">
      <alignment horizontal="left"/>
    </xf>
    <xf numFmtId="166" fontId="2" fillId="6" borderId="7" xfId="1" applyFont="1" applyFill="1" applyBorder="1" applyAlignment="1">
      <alignment horizontal="left"/>
    </xf>
    <xf numFmtId="166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166" fontId="2" fillId="6" borderId="9" xfId="1" applyFont="1" applyFill="1" applyBorder="1" applyAlignment="1">
      <alignment horizontal="left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166" fontId="0" fillId="9" borderId="4" xfId="0" applyNumberFormat="1" applyFill="1" applyBorder="1"/>
    <xf numFmtId="166" fontId="0" fillId="9" borderId="11" xfId="0" applyNumberFormat="1" applyFill="1" applyBorder="1"/>
    <xf numFmtId="166" fontId="0" fillId="9" borderId="5" xfId="0" applyNumberFormat="1" applyFill="1" applyBorder="1"/>
    <xf numFmtId="166" fontId="0" fillId="9" borderId="6" xfId="0" applyNumberFormat="1" applyFill="1" applyBorder="1"/>
    <xf numFmtId="166" fontId="0" fillId="9" borderId="0" xfId="0" applyNumberFormat="1" applyFill="1" applyBorder="1"/>
    <xf numFmtId="166" fontId="0" fillId="9" borderId="7" xfId="0" applyNumberFormat="1" applyFill="1" applyBorder="1"/>
    <xf numFmtId="166" fontId="0" fillId="8" borderId="8" xfId="0" applyNumberFormat="1" applyFill="1" applyBorder="1"/>
    <xf numFmtId="166" fontId="0" fillId="8" borderId="6" xfId="0" applyNumberFormat="1" applyFill="1" applyBorder="1"/>
    <xf numFmtId="166" fontId="0" fillId="8" borderId="0" xfId="0" applyNumberFormat="1" applyFill="1" applyBorder="1"/>
    <xf numFmtId="166" fontId="0" fillId="8" borderId="7" xfId="0" applyNumberFormat="1" applyFill="1" applyBorder="1"/>
    <xf numFmtId="166" fontId="0" fillId="8" borderId="12" xfId="0" applyNumberFormat="1" applyFill="1" applyBorder="1"/>
    <xf numFmtId="166" fontId="0" fillId="8" borderId="9" xfId="0" applyNumberFormat="1" applyFill="1" applyBorder="1"/>
    <xf numFmtId="0" fontId="6" fillId="7" borderId="4" xfId="0" applyFont="1" applyFill="1" applyBorder="1"/>
    <xf numFmtId="166" fontId="0" fillId="0" borderId="4" xfId="1" applyFont="1" applyBorder="1"/>
    <xf numFmtId="14" fontId="0" fillId="0" borderId="11" xfId="1" applyNumberFormat="1" applyFont="1" applyBorder="1"/>
    <xf numFmtId="167" fontId="0" fillId="0" borderId="11" xfId="0" applyNumberFormat="1" applyBorder="1"/>
    <xf numFmtId="166" fontId="0" fillId="0" borderId="6" xfId="1" applyFont="1" applyBorder="1"/>
    <xf numFmtId="14" fontId="0" fillId="0" borderId="0" xfId="1" applyNumberFormat="1" applyFont="1" applyBorder="1"/>
    <xf numFmtId="167" fontId="0" fillId="0" borderId="0" xfId="0" applyNumberFormat="1" applyBorder="1"/>
    <xf numFmtId="166" fontId="0" fillId="0" borderId="8" xfId="1" applyFont="1" applyBorder="1"/>
    <xf numFmtId="14" fontId="0" fillId="0" borderId="12" xfId="1" applyNumberFormat="1" applyFont="1" applyBorder="1"/>
    <xf numFmtId="167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166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8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70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7" fontId="0" fillId="0" borderId="15" xfId="0" applyNumberFormat="1" applyBorder="1"/>
    <xf numFmtId="14" fontId="0" fillId="0" borderId="13" xfId="1" applyNumberFormat="1" applyFont="1" applyBorder="1"/>
    <xf numFmtId="166" fontId="0" fillId="0" borderId="13" xfId="1" applyFont="1" applyBorder="1"/>
    <xf numFmtId="166" fontId="0" fillId="0" borderId="14" xfId="1" applyFont="1" applyBorder="1"/>
    <xf numFmtId="171" fontId="0" fillId="0" borderId="4" xfId="0" applyNumberFormat="1" applyBorder="1" applyAlignment="1">
      <alignment horizontal="center"/>
    </xf>
    <xf numFmtId="167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165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164" fontId="0" fillId="0" borderId="7" xfId="0" applyNumberFormat="1" applyBorder="1"/>
    <xf numFmtId="175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4" fontId="0" fillId="0" borderId="20" xfId="0" applyNumberFormat="1" applyFon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0" fillId="0" borderId="22" xfId="0" applyBorder="1"/>
    <xf numFmtId="164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72" fontId="0" fillId="0" borderId="0" xfId="0" applyNumberFormat="1" applyBorder="1" applyAlignment="1">
      <alignment horizontal="right"/>
    </xf>
    <xf numFmtId="173" fontId="0" fillId="0" borderId="7" xfId="0" applyNumberFormat="1" applyBorder="1" applyAlignment="1">
      <alignment horizontal="right"/>
    </xf>
    <xf numFmtId="172" fontId="0" fillId="0" borderId="12" xfId="0" applyNumberFormat="1" applyBorder="1" applyAlignment="1">
      <alignment horizontal="right"/>
    </xf>
    <xf numFmtId="166" fontId="0" fillId="0" borderId="9" xfId="1" applyFont="1" applyBorder="1" applyAlignment="1">
      <alignment horizontal="right"/>
    </xf>
    <xf numFmtId="172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166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71" fontId="0" fillId="0" borderId="6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76" fontId="0" fillId="0" borderId="0" xfId="0" applyNumberFormat="1"/>
    <xf numFmtId="164" fontId="0" fillId="0" borderId="25" xfId="0" applyNumberFormat="1" applyBorder="1" applyAlignment="1">
      <alignment horizontal="right"/>
    </xf>
    <xf numFmtId="174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13" xfId="0" applyNumberFormat="1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8" borderId="15" xfId="0" applyNumberFormat="1" applyFill="1" applyBorder="1"/>
    <xf numFmtId="166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7" fontId="0" fillId="0" borderId="5" xfId="0" applyNumberFormat="1" applyFont="1" applyBorder="1" applyAlignment="1">
      <alignment horizontal="center"/>
    </xf>
    <xf numFmtId="177" fontId="0" fillId="0" borderId="7" xfId="0" applyNumberFormat="1" applyFont="1" applyBorder="1" applyAlignment="1">
      <alignment horizontal="center"/>
    </xf>
    <xf numFmtId="177" fontId="0" fillId="0" borderId="9" xfId="0" applyNumberFormat="1" applyFont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Targets!$W$16:$W$28</c:f>
              <c:numCache>
                <c:formatCode>0.00%</c:formatCode>
                <c:ptCount val="13"/>
                <c:pt idx="0">
                  <c:v>0</c:v>
                </c:pt>
                <c:pt idx="1">
                  <c:v>8.7619047619047624E-2</c:v>
                </c:pt>
                <c:pt idx="2">
                  <c:v>0.17523809523809525</c:v>
                </c:pt>
                <c:pt idx="3">
                  <c:v>0.21333333333333335</c:v>
                </c:pt>
                <c:pt idx="4">
                  <c:v>0.28190476190476188</c:v>
                </c:pt>
                <c:pt idx="5">
                  <c:v>0.37333333333333335</c:v>
                </c:pt>
                <c:pt idx="6">
                  <c:v>0.45714285714285713</c:v>
                </c:pt>
                <c:pt idx="7">
                  <c:v>0.70095238095238099</c:v>
                </c:pt>
                <c:pt idx="8">
                  <c:v>0.78476190476190477</c:v>
                </c:pt>
                <c:pt idx="9">
                  <c:v>0.86857142857142855</c:v>
                </c:pt>
                <c:pt idx="10">
                  <c:v>0.95238095238095233</c:v>
                </c:pt>
                <c:pt idx="11">
                  <c:v>1.0361904761904761</c:v>
                </c:pt>
                <c:pt idx="12">
                  <c:v>1.1200000000000001</c:v>
                </c:pt>
              </c:numCache>
            </c:numRef>
          </c:val>
        </c:ser>
        <c:ser>
          <c:idx val="4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1"/>
          <c:order val="3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4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5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5214848"/>
        <c:axId val="55216384"/>
      </c:lineChart>
      <c:catAx>
        <c:axId val="55214848"/>
        <c:scaling>
          <c:orientation val="minMax"/>
        </c:scaling>
        <c:axPos val="b"/>
        <c:tickLblPos val="nextTo"/>
        <c:crossAx val="55216384"/>
        <c:crosses val="autoZero"/>
        <c:auto val="1"/>
        <c:lblAlgn val="ctr"/>
        <c:lblOffset val="100"/>
      </c:catAx>
      <c:valAx>
        <c:axId val="55216384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5521484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55126656"/>
        <c:axId val="55173504"/>
      </c:lineChart>
      <c:catAx>
        <c:axId val="55126656"/>
        <c:scaling>
          <c:orientation val="minMax"/>
        </c:scaling>
        <c:axPos val="b"/>
        <c:tickLblPos val="nextTo"/>
        <c:crossAx val="55173504"/>
        <c:crosses val="autoZero"/>
        <c:auto val="1"/>
        <c:lblAlgn val="ctr"/>
        <c:lblOffset val="100"/>
      </c:catAx>
      <c:valAx>
        <c:axId val="55173504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5512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tabSelected="1" topLeftCell="A9" zoomScaleNormal="100" workbookViewId="0">
      <selection activeCell="O15" sqref="O15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</cols>
  <sheetData>
    <row r="1" spans="1:24">
      <c r="A1" s="147" t="s">
        <v>105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9" spans="1:24">
      <c r="P9" s="146"/>
      <c r="Q9" s="146"/>
      <c r="R9" s="3"/>
    </row>
    <row r="10" spans="1:24">
      <c r="P10" s="146"/>
      <c r="Q10" s="146"/>
      <c r="R10" s="3"/>
    </row>
    <row r="11" spans="1:24">
      <c r="P11" s="146"/>
      <c r="Q11" s="146"/>
      <c r="R11" s="3"/>
    </row>
    <row r="12" spans="1:24">
      <c r="P12" s="146"/>
      <c r="Q12" s="146"/>
      <c r="R12" s="49"/>
    </row>
    <row r="15" spans="1:24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</row>
    <row r="16" spans="1:24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</row>
    <row r="17" spans="15:24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</row>
    <row r="18" spans="15:24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 t="shared" ref="R18:R28" si="7">R17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</row>
    <row r="19" spans="15:24">
      <c r="O19" s="137" t="s">
        <v>51</v>
      </c>
      <c r="P19" s="3">
        <f t="shared" si="5"/>
        <v>0.25</v>
      </c>
      <c r="Q19" s="3">
        <f t="shared" si="6"/>
        <v>0.1875</v>
      </c>
      <c r="R19" s="3">
        <f t="shared" si="7"/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</row>
    <row r="20" spans="15:24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 t="shared" si="7"/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</row>
    <row r="21" spans="15:24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 t="shared" si="7"/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</row>
    <row r="22" spans="15:24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 t="shared" si="7"/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</row>
    <row r="23" spans="15:24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 t="shared" si="7"/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</row>
    <row r="24" spans="15:24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 t="shared" si="7"/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</row>
    <row r="25" spans="15:24">
      <c r="O25" s="137" t="s">
        <v>57</v>
      </c>
      <c r="P25" s="3">
        <f t="shared" si="5"/>
        <v>0.75</v>
      </c>
      <c r="Q25" s="3">
        <f t="shared" si="6"/>
        <v>0.5625</v>
      </c>
      <c r="R25" s="3">
        <f t="shared" si="7"/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</row>
    <row r="26" spans="15:24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 t="shared" si="7"/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</row>
    <row r="27" spans="15:24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 t="shared" si="7"/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</row>
    <row r="28" spans="15:24">
      <c r="O28" s="137" t="s">
        <v>60</v>
      </c>
      <c r="P28" s="3">
        <v>1</v>
      </c>
      <c r="Q28" s="3">
        <f>P28*0.75</f>
        <v>0.75</v>
      </c>
      <c r="R28" s="3">
        <f t="shared" si="7"/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0"/>
      <c r="B5" s="171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0" t="s">
        <v>12</v>
      </c>
      <c r="B6" s="171"/>
      <c r="C6" s="7" t="s">
        <v>9</v>
      </c>
      <c r="D6" s="11">
        <f>May!D11</f>
        <v>0</v>
      </c>
      <c r="K6" t="s">
        <v>94</v>
      </c>
    </row>
    <row r="7" spans="1:15" ht="15.75">
      <c r="A7" s="170" t="s">
        <v>15</v>
      </c>
      <c r="B7" s="171"/>
      <c r="C7" s="8" t="s">
        <v>10</v>
      </c>
      <c r="D7" s="12">
        <f>DSUM(Table224567[#All],"Value",G3:G4)</f>
        <v>0</v>
      </c>
    </row>
    <row r="8" spans="1:15" ht="15.75">
      <c r="A8" s="170" t="s">
        <v>14</v>
      </c>
      <c r="B8" s="171"/>
      <c r="C8" s="7" t="s">
        <v>11</v>
      </c>
      <c r="D8" s="11">
        <f>DSUM(Table224567[#All],"Value",H3:H4)</f>
        <v>0</v>
      </c>
    </row>
    <row r="9" spans="1:15" ht="15.75">
      <c r="A9" s="170" t="s">
        <v>35</v>
      </c>
      <c r="B9" s="171"/>
      <c r="C9" s="8" t="s">
        <v>21</v>
      </c>
      <c r="D9" s="12">
        <f>DSUM(Table224567[#All],"Value",I3:I4)</f>
        <v>0</v>
      </c>
    </row>
    <row r="10" spans="1:15" ht="15.75">
      <c r="A10" s="170"/>
      <c r="B10" s="171"/>
      <c r="C10" s="7" t="s">
        <v>22</v>
      </c>
      <c r="D10" s="11">
        <f>DSUM(Table224567[#All],"Value",J3:J4)</f>
        <v>0</v>
      </c>
      <c r="F10" s="49"/>
    </row>
    <row r="11" spans="1:15" ht="15.75">
      <c r="A11" s="170"/>
      <c r="B11" s="171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0"/>
      <c r="B12" s="171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5" t="s">
        <v>104</v>
      </c>
      <c r="B14" s="176"/>
      <c r="C14" s="176"/>
      <c r="D14" s="176"/>
      <c r="E14" s="177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0"/>
      <c r="B5" s="171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0"/>
      <c r="B6" s="171"/>
      <c r="C6" s="7" t="s">
        <v>9</v>
      </c>
      <c r="D6" s="11">
        <f>April!D11</f>
        <v>0</v>
      </c>
      <c r="K6" t="s">
        <v>94</v>
      </c>
    </row>
    <row r="7" spans="1:15" ht="15.75">
      <c r="A7" s="170" t="s">
        <v>38</v>
      </c>
      <c r="B7" s="171"/>
      <c r="C7" s="8" t="s">
        <v>10</v>
      </c>
      <c r="D7" s="12">
        <f>DSUM(Table22456[#All],"Value",G3:G4)</f>
        <v>0</v>
      </c>
      <c r="E7" s="49"/>
    </row>
    <row r="8" spans="1:15" ht="15.75">
      <c r="A8" s="170" t="s">
        <v>13</v>
      </c>
      <c r="B8" s="171"/>
      <c r="C8" s="7" t="s">
        <v>11</v>
      </c>
      <c r="D8" s="11">
        <f>DSUM(Table22456[#All],"Value",H3:H4)</f>
        <v>0</v>
      </c>
    </row>
    <row r="9" spans="1:15" ht="15.75">
      <c r="A9" s="170" t="s">
        <v>17</v>
      </c>
      <c r="B9" s="171"/>
      <c r="C9" s="8" t="s">
        <v>21</v>
      </c>
      <c r="D9" s="12">
        <f>DSUM(Table22456[#All],"Value",I3:I4)</f>
        <v>0</v>
      </c>
    </row>
    <row r="10" spans="1:15" ht="15.75">
      <c r="A10" s="170"/>
      <c r="B10" s="171"/>
      <c r="C10" s="7" t="s">
        <v>22</v>
      </c>
      <c r="D10" s="11">
        <f>DSUM(Table22456[#All],"Value",J3:J4)</f>
        <v>0</v>
      </c>
    </row>
    <row r="11" spans="1:15" ht="15.75">
      <c r="A11" s="170"/>
      <c r="B11" s="171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0"/>
      <c r="B12" s="171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5" t="s">
        <v>104</v>
      </c>
      <c r="B14" s="176"/>
      <c r="C14" s="176"/>
      <c r="D14" s="176"/>
      <c r="E14" s="177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0"/>
      <c r="B5" s="171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0" t="s">
        <v>13</v>
      </c>
      <c r="B6" s="171"/>
      <c r="C6" s="7" t="s">
        <v>9</v>
      </c>
      <c r="D6" s="11">
        <f>March!D11</f>
        <v>0</v>
      </c>
      <c r="K6" t="s">
        <v>94</v>
      </c>
    </row>
    <row r="7" spans="1:15" ht="15.75">
      <c r="A7" s="170" t="s">
        <v>40</v>
      </c>
      <c r="B7" s="171"/>
      <c r="C7" s="8" t="s">
        <v>10</v>
      </c>
      <c r="D7" s="12">
        <f>DSUM(Table2245[#All],"Value",G3:G4)</f>
        <v>0</v>
      </c>
    </row>
    <row r="8" spans="1:15" ht="15.75">
      <c r="A8" s="170" t="s">
        <v>16</v>
      </c>
      <c r="B8" s="171"/>
      <c r="C8" s="7" t="s">
        <v>11</v>
      </c>
      <c r="D8" s="11">
        <f>DSUM(Table2245[#All],"Value",H3:H4)</f>
        <v>0</v>
      </c>
    </row>
    <row r="9" spans="1:15" ht="15.75">
      <c r="A9" s="170" t="s">
        <v>41</v>
      </c>
      <c r="B9" s="171"/>
      <c r="C9" s="8" t="s">
        <v>21</v>
      </c>
      <c r="D9" s="12">
        <f>DSUM(Table2245[#All],"Value",I3:I4)</f>
        <v>0</v>
      </c>
    </row>
    <row r="10" spans="1:15" ht="15.75">
      <c r="A10" s="170" t="s">
        <v>42</v>
      </c>
      <c r="B10" s="171"/>
      <c r="C10" s="7" t="s">
        <v>22</v>
      </c>
      <c r="D10" s="11">
        <f>DSUM(Table2245[#All],"Value",J3:J4)</f>
        <v>0</v>
      </c>
    </row>
    <row r="11" spans="1:15" ht="15.75">
      <c r="A11" s="170"/>
      <c r="B11" s="171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0"/>
      <c r="B12" s="171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5" t="s">
        <v>104</v>
      </c>
      <c r="B14" s="176"/>
      <c r="C14" s="176"/>
      <c r="D14" s="176"/>
      <c r="E14" s="177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0"/>
      <c r="B5" s="171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0" t="s">
        <v>38</v>
      </c>
      <c r="B6" s="171"/>
      <c r="C6" s="7" t="s">
        <v>9</v>
      </c>
      <c r="D6" s="11">
        <f>February!D11</f>
        <v>0</v>
      </c>
      <c r="K6" t="s">
        <v>94</v>
      </c>
    </row>
    <row r="7" spans="1:14" ht="15.75">
      <c r="A7" s="170" t="s">
        <v>13</v>
      </c>
      <c r="B7" s="171"/>
      <c r="C7" s="8" t="s">
        <v>10</v>
      </c>
      <c r="D7" s="12">
        <f>DSUM(Table224[#All],"Value",G3:G4)</f>
        <v>0</v>
      </c>
    </row>
    <row r="8" spans="1:14" ht="15.75">
      <c r="A8" s="170" t="s">
        <v>16</v>
      </c>
      <c r="B8" s="171"/>
      <c r="C8" s="7" t="s">
        <v>11</v>
      </c>
      <c r="D8" s="11">
        <f>DSUM(Table224[#All],"Value",H3:H4)</f>
        <v>0</v>
      </c>
    </row>
    <row r="9" spans="1:14" ht="15.75">
      <c r="A9" s="170" t="s">
        <v>37</v>
      </c>
      <c r="B9" s="171"/>
      <c r="C9" s="8" t="s">
        <v>21</v>
      </c>
      <c r="D9" s="12">
        <f>DSUM(Table224[#All],"Value",I3:I4)</f>
        <v>0</v>
      </c>
    </row>
    <row r="10" spans="1:14" ht="15.75">
      <c r="A10" s="170" t="s">
        <v>39</v>
      </c>
      <c r="B10" s="171"/>
      <c r="C10" s="7" t="s">
        <v>22</v>
      </c>
      <c r="D10" s="11">
        <f>DSUM(Table224[#All],"Value",J3:J4)</f>
        <v>0</v>
      </c>
    </row>
    <row r="11" spans="1:14" ht="15.75">
      <c r="A11" s="170"/>
      <c r="B11" s="171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0"/>
      <c r="B12" s="171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5" t="s">
        <v>104</v>
      </c>
      <c r="B14" s="176"/>
      <c r="C14" s="176"/>
      <c r="D14" s="176"/>
      <c r="E14" s="177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0" t="s">
        <v>34</v>
      </c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0" t="s">
        <v>35</v>
      </c>
      <c r="B5" s="171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0" t="s">
        <v>36</v>
      </c>
      <c r="B6" s="171"/>
      <c r="C6" s="7" t="s">
        <v>9</v>
      </c>
      <c r="D6" s="11">
        <f>January!D11</f>
        <v>0</v>
      </c>
      <c r="K6" t="s">
        <v>94</v>
      </c>
    </row>
    <row r="7" spans="1:16" ht="15.75">
      <c r="A7" s="170" t="s">
        <v>16</v>
      </c>
      <c r="B7" s="171"/>
      <c r="C7" s="8" t="s">
        <v>10</v>
      </c>
      <c r="D7" s="12">
        <f>DSUM(Table22[#All],"Value",G3:G4)</f>
        <v>0</v>
      </c>
    </row>
    <row r="8" spans="1:16" ht="15.75">
      <c r="A8" s="170" t="s">
        <v>15</v>
      </c>
      <c r="B8" s="171"/>
      <c r="C8" s="7" t="s">
        <v>11</v>
      </c>
      <c r="D8" s="11">
        <f>DSUM(Table22[#All],"Value",H3:H4)</f>
        <v>0</v>
      </c>
    </row>
    <row r="9" spans="1:16" ht="15.75">
      <c r="A9" s="170" t="s">
        <v>13</v>
      </c>
      <c r="B9" s="171"/>
      <c r="C9" s="8" t="s">
        <v>21</v>
      </c>
      <c r="D9" s="12">
        <f>DSUM(Table22[#All],"Value",I3:I4)</f>
        <v>0</v>
      </c>
    </row>
    <row r="10" spans="1:16" ht="15.75">
      <c r="A10" s="170" t="s">
        <v>16</v>
      </c>
      <c r="B10" s="171"/>
      <c r="C10" s="7" t="s">
        <v>22</v>
      </c>
      <c r="D10" s="11">
        <f>DSUM(Table22[#All],"Value",J3:J4)</f>
        <v>0</v>
      </c>
    </row>
    <row r="11" spans="1:16" ht="15.75">
      <c r="A11" s="170" t="s">
        <v>17</v>
      </c>
      <c r="B11" s="171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0"/>
      <c r="B12" s="171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5" t="s">
        <v>104</v>
      </c>
      <c r="B14" s="176"/>
      <c r="C14" s="176"/>
      <c r="D14" s="176"/>
      <c r="E14" s="177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0" t="s">
        <v>12</v>
      </c>
      <c r="B5" s="171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0" t="s">
        <v>13</v>
      </c>
      <c r="B6" s="171"/>
      <c r="C6" s="7" t="s">
        <v>9</v>
      </c>
      <c r="D6" s="11">
        <v>0</v>
      </c>
      <c r="K6" t="s">
        <v>94</v>
      </c>
    </row>
    <row r="7" spans="1:14" ht="15.75">
      <c r="A7" s="170" t="s">
        <v>14</v>
      </c>
      <c r="B7" s="171"/>
      <c r="C7" s="8" t="s">
        <v>10</v>
      </c>
      <c r="D7" s="12">
        <f>DSUM(Table2[#All],"Value",G3:G4)</f>
        <v>0</v>
      </c>
    </row>
    <row r="8" spans="1:14" ht="15.75">
      <c r="A8" s="170" t="s">
        <v>15</v>
      </c>
      <c r="B8" s="171"/>
      <c r="C8" s="7" t="s">
        <v>11</v>
      </c>
      <c r="D8" s="11">
        <f>DSUM(Table2[#All],"Value",H3:H4)</f>
        <v>0</v>
      </c>
    </row>
    <row r="9" spans="1:14" ht="15.75">
      <c r="A9" s="170" t="s">
        <v>13</v>
      </c>
      <c r="B9" s="171"/>
      <c r="C9" s="8" t="s">
        <v>21</v>
      </c>
      <c r="D9" s="12">
        <f>DSUM(Table2[#All],"Value",I3:I4)</f>
        <v>0</v>
      </c>
    </row>
    <row r="10" spans="1:14" ht="15.75">
      <c r="A10" s="170" t="s">
        <v>16</v>
      </c>
      <c r="B10" s="171"/>
      <c r="C10" s="7" t="s">
        <v>22</v>
      </c>
      <c r="D10" s="11">
        <f>DSUM(Table2[#All],"Value",J3:J4)</f>
        <v>0</v>
      </c>
    </row>
    <row r="11" spans="1:14" ht="15.75">
      <c r="A11" s="170" t="s">
        <v>17</v>
      </c>
      <c r="B11" s="171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0"/>
      <c r="B12" s="171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5" t="s">
        <v>104</v>
      </c>
      <c r="B14" s="176"/>
      <c r="C14" s="176"/>
      <c r="D14" s="176"/>
      <c r="E14" s="177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1">
        <v>2012</v>
      </c>
      <c r="B2" s="152"/>
      <c r="C2" s="152"/>
      <c r="D2" s="152"/>
      <c r="E2" s="152"/>
      <c r="F2" s="152"/>
      <c r="G2" s="152"/>
      <c r="H2" s="153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48" t="s">
        <v>103</v>
      </c>
      <c r="K3" s="148"/>
      <c r="L3" s="148"/>
      <c r="M3" s="148"/>
    </row>
    <row r="4" spans="1:13">
      <c r="A4" s="158" t="s">
        <v>10</v>
      </c>
      <c r="B4" s="159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58" t="s">
        <v>11</v>
      </c>
      <c r="B5" s="159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58" t="s">
        <v>21</v>
      </c>
      <c r="B6" s="159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58" t="s">
        <v>22</v>
      </c>
      <c r="B7" s="159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58" t="s">
        <v>23</v>
      </c>
      <c r="B8" s="159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58" t="s">
        <v>32</v>
      </c>
      <c r="B9" s="159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58" t="s">
        <v>10</v>
      </c>
      <c r="B11" s="159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58" t="s">
        <v>11</v>
      </c>
      <c r="B12" s="159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58" t="s">
        <v>21</v>
      </c>
      <c r="B13" s="159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58" t="s">
        <v>22</v>
      </c>
      <c r="B14" s="159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58" t="s">
        <v>23</v>
      </c>
      <c r="B15" s="159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49" t="s">
        <v>32</v>
      </c>
      <c r="B16" s="150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4" t="s">
        <v>95</v>
      </c>
      <c r="B18" s="155"/>
      <c r="C18" s="156"/>
      <c r="D18" s="130" t="e">
        <f>AVERAGEIF(K5:K16,"&gt;0")</f>
        <v>#DIV/0!</v>
      </c>
    </row>
    <row r="19" spans="1:13" ht="15.75" thickBot="1">
      <c r="A19" s="149" t="s">
        <v>96</v>
      </c>
      <c r="B19" s="157"/>
      <c r="C19" s="150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zoomScaleNormal="100" workbookViewId="0"/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4" t="s">
        <v>67</v>
      </c>
      <c r="E2" s="156"/>
      <c r="F2" s="64">
        <v>0</v>
      </c>
      <c r="J2" s="164" t="s">
        <v>79</v>
      </c>
      <c r="K2" s="165"/>
      <c r="L2" s="168">
        <v>1000</v>
      </c>
      <c r="M2" s="169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58" t="s">
        <v>100</v>
      </c>
      <c r="E4" s="159"/>
      <c r="F4" s="66">
        <v>1</v>
      </c>
      <c r="I4" s="49"/>
      <c r="J4" s="166" t="s">
        <v>80</v>
      </c>
      <c r="K4" s="163"/>
      <c r="L4" s="101">
        <v>1</v>
      </c>
      <c r="M4" s="102">
        <v>1</v>
      </c>
      <c r="N4" s="108"/>
    </row>
    <row r="5" spans="2:19">
      <c r="D5" s="158" t="s">
        <v>63</v>
      </c>
      <c r="E5" s="159"/>
      <c r="F5" s="66">
        <v>0.1</v>
      </c>
      <c r="H5" s="114"/>
      <c r="I5" s="49"/>
      <c r="J5" s="166" t="s">
        <v>82</v>
      </c>
      <c r="K5" s="163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67" t="s">
        <v>81</v>
      </c>
      <c r="K6" s="160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78">
        <v>0</v>
      </c>
      <c r="N10" s="178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79">
        <f t="shared" ref="M11:N22" si="6">M10</f>
        <v>0</v>
      </c>
      <c r="N11" s="179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79">
        <f t="shared" si="6"/>
        <v>0</v>
      </c>
      <c r="N12" s="179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79">
        <f t="shared" si="6"/>
        <v>0</v>
      </c>
      <c r="N13" s="179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79">
        <f t="shared" si="6"/>
        <v>0</v>
      </c>
      <c r="N14" s="179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79">
        <f t="shared" si="6"/>
        <v>0</v>
      </c>
      <c r="N15" s="179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79">
        <f t="shared" si="6"/>
        <v>0</v>
      </c>
      <c r="N16" s="179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79">
        <f t="shared" si="6"/>
        <v>0</v>
      </c>
      <c r="N17" s="179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79">
        <f t="shared" si="6"/>
        <v>0</v>
      </c>
      <c r="N18" s="179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79">
        <f t="shared" si="6"/>
        <v>0</v>
      </c>
      <c r="N19" s="179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79">
        <f t="shared" si="6"/>
        <v>0</v>
      </c>
      <c r="N20" s="179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79">
        <f t="shared" si="6"/>
        <v>0</v>
      </c>
      <c r="N21" s="179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80">
        <f t="shared" si="6"/>
        <v>0</v>
      </c>
      <c r="N22" s="180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1" t="s">
        <v>70</v>
      </c>
      <c r="K25" s="162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1"/>
      <c r="K26" s="162"/>
      <c r="L26" s="88" t="s">
        <v>89</v>
      </c>
      <c r="M26" s="83">
        <v>45.15</v>
      </c>
      <c r="N26" s="89">
        <f>M26*$L$4</f>
        <v>45.15</v>
      </c>
    </row>
    <row r="27" spans="2:20">
      <c r="J27" s="161" t="s">
        <v>31</v>
      </c>
      <c r="K27" s="162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1"/>
      <c r="K28" s="162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1" t="s">
        <v>85</v>
      </c>
      <c r="K29" s="162"/>
      <c r="L29" s="90" t="s">
        <v>88</v>
      </c>
      <c r="M29" s="116">
        <f>N22-N10</f>
        <v>0</v>
      </c>
      <c r="N29" s="115">
        <f>M29*M5</f>
        <v>0</v>
      </c>
    </row>
    <row r="30" spans="2:20">
      <c r="J30" s="94"/>
      <c r="K30" s="95"/>
      <c r="L30" s="163" t="s">
        <v>66</v>
      </c>
      <c r="M30" s="163"/>
      <c r="N30" s="82">
        <f>SUM(N25:N29)</f>
        <v>90.3</v>
      </c>
    </row>
    <row r="31" spans="2:20" ht="15.75" thickBot="1">
      <c r="J31" s="94"/>
      <c r="K31" s="95"/>
      <c r="L31" s="163" t="s">
        <v>87</v>
      </c>
      <c r="M31" s="163"/>
      <c r="N31" s="18">
        <f>SUM(K10:K22)</f>
        <v>0</v>
      </c>
    </row>
    <row r="32" spans="2:20" ht="15.75" thickBot="1">
      <c r="J32" s="81"/>
      <c r="K32" s="96"/>
      <c r="L32" s="160" t="s">
        <v>75</v>
      </c>
      <c r="M32" s="160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0" t="s">
        <v>48</v>
      </c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0" t="s">
        <v>35</v>
      </c>
      <c r="B5" s="171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0" t="s">
        <v>37</v>
      </c>
      <c r="B6" s="171"/>
      <c r="C6" s="7" t="s">
        <v>9</v>
      </c>
      <c r="D6" s="11">
        <f>November!D11</f>
        <v>0</v>
      </c>
      <c r="K6" t="s">
        <v>94</v>
      </c>
    </row>
    <row r="7" spans="1:14" ht="15.75">
      <c r="A7" s="170" t="s">
        <v>35</v>
      </c>
      <c r="B7" s="171"/>
      <c r="C7" s="8" t="s">
        <v>10</v>
      </c>
      <c r="D7" s="12">
        <f>DSUM(Table2245678910111213[#All],"Value",G3:G4)</f>
        <v>0</v>
      </c>
    </row>
    <row r="8" spans="1:14" ht="15.75">
      <c r="A8" s="170" t="s">
        <v>38</v>
      </c>
      <c r="B8" s="171"/>
      <c r="C8" s="7" t="s">
        <v>11</v>
      </c>
      <c r="D8" s="11">
        <f>DSUM(Table2245678910111213[#All],"Value",H3:H4)</f>
        <v>0</v>
      </c>
    </row>
    <row r="9" spans="1:14" ht="15.75">
      <c r="A9" s="170" t="s">
        <v>36</v>
      </c>
      <c r="B9" s="171"/>
      <c r="C9" s="8" t="s">
        <v>21</v>
      </c>
      <c r="D9" s="12">
        <f>DSUM(Table2245678910111213[#All],"Value",I3:I4)</f>
        <v>0</v>
      </c>
    </row>
    <row r="10" spans="1:14" ht="15.75">
      <c r="A10" s="170" t="s">
        <v>35</v>
      </c>
      <c r="B10" s="171"/>
      <c r="C10" s="7" t="s">
        <v>22</v>
      </c>
      <c r="D10" s="11">
        <f>DSUM(Table2245678910111213[#All],"Value",J3:J4)</f>
        <v>0</v>
      </c>
    </row>
    <row r="11" spans="1:14" ht="15.75">
      <c r="A11" s="170" t="s">
        <v>16</v>
      </c>
      <c r="B11" s="171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0"/>
      <c r="B12" s="171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5" t="s">
        <v>104</v>
      </c>
      <c r="B14" s="176"/>
      <c r="C14" s="176"/>
      <c r="D14" s="176"/>
      <c r="E14" s="177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0" t="s">
        <v>14</v>
      </c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0" t="s">
        <v>46</v>
      </c>
      <c r="B5" s="171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0" t="s">
        <v>47</v>
      </c>
      <c r="B6" s="171"/>
      <c r="C6" s="7" t="s">
        <v>9</v>
      </c>
      <c r="D6" s="11">
        <f>October!D11</f>
        <v>0</v>
      </c>
      <c r="K6" t="s">
        <v>94</v>
      </c>
    </row>
    <row r="7" spans="1:15" ht="15.75">
      <c r="A7" s="170" t="s">
        <v>35</v>
      </c>
      <c r="B7" s="171"/>
      <c r="C7" s="8" t="s">
        <v>10</v>
      </c>
      <c r="D7" s="12">
        <f>DSUM(Table22456789101112[#All],"Value",G3:G4)</f>
        <v>0</v>
      </c>
    </row>
    <row r="8" spans="1:15" ht="15.75">
      <c r="A8" s="170" t="s">
        <v>38</v>
      </c>
      <c r="B8" s="171"/>
      <c r="C8" s="7" t="s">
        <v>11</v>
      </c>
      <c r="D8" s="11">
        <f>DSUM(Table22456789101112[#All],"Value",H3:H4)</f>
        <v>0</v>
      </c>
    </row>
    <row r="9" spans="1:15" ht="15.75">
      <c r="A9" s="170" t="s">
        <v>36</v>
      </c>
      <c r="B9" s="171"/>
      <c r="C9" s="8" t="s">
        <v>21</v>
      </c>
      <c r="D9" s="12">
        <f>DSUM(Table22456789101112[#All],"Value",I3:I4)</f>
        <v>0</v>
      </c>
    </row>
    <row r="10" spans="1:15" ht="15.75">
      <c r="A10" s="170" t="s">
        <v>35</v>
      </c>
      <c r="B10" s="171"/>
      <c r="C10" s="7" t="s">
        <v>22</v>
      </c>
      <c r="D10" s="11">
        <f>DSUM(Table22456789101112[#All],"Value",J3:J4)</f>
        <v>0</v>
      </c>
    </row>
    <row r="11" spans="1:15" ht="15.75">
      <c r="A11" s="170" t="s">
        <v>16</v>
      </c>
      <c r="B11" s="171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0"/>
      <c r="B12" s="171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5" t="s">
        <v>104</v>
      </c>
      <c r="B14" s="176"/>
      <c r="C14" s="176"/>
      <c r="D14" s="176"/>
      <c r="E14" s="177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0" t="s">
        <v>46</v>
      </c>
      <c r="B5" s="171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0" t="s">
        <v>37</v>
      </c>
      <c r="B6" s="171"/>
      <c r="C6" s="7" t="s">
        <v>9</v>
      </c>
      <c r="D6" s="11">
        <f>September!D11</f>
        <v>0</v>
      </c>
      <c r="K6" t="s">
        <v>94</v>
      </c>
    </row>
    <row r="7" spans="1:17" ht="15.75">
      <c r="A7" s="170" t="s">
        <v>45</v>
      </c>
      <c r="B7" s="171"/>
      <c r="C7" s="8" t="s">
        <v>10</v>
      </c>
      <c r="D7" s="12">
        <f>DSUM(Table224567891011[#All],"Value",G3:G4)</f>
        <v>0</v>
      </c>
    </row>
    <row r="8" spans="1:17" ht="15.75">
      <c r="A8" s="170" t="s">
        <v>46</v>
      </c>
      <c r="B8" s="171"/>
      <c r="C8" s="7" t="s">
        <v>11</v>
      </c>
      <c r="D8" s="11">
        <f>DSUM(Table224567891011[#All],"Value",H3:H4)</f>
        <v>0</v>
      </c>
    </row>
    <row r="9" spans="1:17" ht="15.75">
      <c r="A9" s="170" t="s">
        <v>36</v>
      </c>
      <c r="B9" s="171"/>
      <c r="C9" s="8" t="s">
        <v>21</v>
      </c>
      <c r="D9" s="12">
        <f>DSUM(Table224567891011[#All],"Value",I3:I4)</f>
        <v>0</v>
      </c>
    </row>
    <row r="10" spans="1:17" ht="15.75">
      <c r="A10" s="170" t="s">
        <v>35</v>
      </c>
      <c r="B10" s="171"/>
      <c r="C10" s="7" t="s">
        <v>22</v>
      </c>
      <c r="D10" s="11">
        <f>DSUM(Table224567891011[#All],"Value",J3:J4)</f>
        <v>0</v>
      </c>
    </row>
    <row r="11" spans="1:17" ht="15.75">
      <c r="A11" s="170" t="s">
        <v>16</v>
      </c>
      <c r="B11" s="171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0"/>
      <c r="B12" s="171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5" t="s">
        <v>104</v>
      </c>
      <c r="B14" s="176"/>
      <c r="C14" s="176"/>
      <c r="D14" s="176"/>
      <c r="E14" s="177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0" t="s">
        <v>44</v>
      </c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0" t="s">
        <v>35</v>
      </c>
      <c r="B5" s="171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0" t="s">
        <v>40</v>
      </c>
      <c r="B6" s="171"/>
      <c r="C6" s="7" t="s">
        <v>9</v>
      </c>
      <c r="D6" s="11">
        <f>August!D11</f>
        <v>0</v>
      </c>
      <c r="K6" t="s">
        <v>94</v>
      </c>
    </row>
    <row r="7" spans="1:14" ht="15.75">
      <c r="A7" s="170" t="s">
        <v>45</v>
      </c>
      <c r="B7" s="171"/>
      <c r="C7" s="8" t="s">
        <v>10</v>
      </c>
      <c r="D7" s="12">
        <f>DSUM(Table2245678910[#All],"Value",G3:G4)</f>
        <v>0</v>
      </c>
    </row>
    <row r="8" spans="1:14" ht="15.75">
      <c r="A8" s="170" t="s">
        <v>35</v>
      </c>
      <c r="B8" s="171"/>
      <c r="C8" s="7" t="s">
        <v>11</v>
      </c>
      <c r="D8" s="11">
        <f>DSUM(Table2245678910[#All],"Value",H3:H4)</f>
        <v>0</v>
      </c>
    </row>
    <row r="9" spans="1:14" ht="15.75">
      <c r="A9" s="170" t="s">
        <v>38</v>
      </c>
      <c r="B9" s="171"/>
      <c r="C9" s="8" t="s">
        <v>21</v>
      </c>
      <c r="D9" s="12">
        <f>DSUM(Table2245678910[#All],"Value",I3:I4)</f>
        <v>0</v>
      </c>
    </row>
    <row r="10" spans="1:14" ht="15.75">
      <c r="A10" s="170" t="s">
        <v>36</v>
      </c>
      <c r="B10" s="171"/>
      <c r="C10" s="7" t="s">
        <v>22</v>
      </c>
      <c r="D10" s="11">
        <f>DSUM(Table2245678910[#All],"Value",J3:J4)</f>
        <v>0</v>
      </c>
    </row>
    <row r="11" spans="1:14" ht="15.75">
      <c r="A11" s="170" t="s">
        <v>35</v>
      </c>
      <c r="B11" s="171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0" t="s">
        <v>16</v>
      </c>
      <c r="B12" s="171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5" t="s">
        <v>104</v>
      </c>
      <c r="B14" s="176"/>
      <c r="C14" s="176"/>
      <c r="D14" s="176"/>
      <c r="E14" s="177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0" t="s">
        <v>13</v>
      </c>
      <c r="B5" s="171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0" t="s">
        <v>15</v>
      </c>
      <c r="B6" s="171"/>
      <c r="C6" s="7" t="s">
        <v>9</v>
      </c>
      <c r="D6" s="11">
        <f>July!D11</f>
        <v>0</v>
      </c>
      <c r="K6" t="s">
        <v>94</v>
      </c>
    </row>
    <row r="7" spans="1:15" ht="15.75">
      <c r="A7" s="170" t="s">
        <v>43</v>
      </c>
      <c r="B7" s="171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0" t="s">
        <v>15</v>
      </c>
      <c r="B8" s="171"/>
      <c r="C8" s="7" t="s">
        <v>11</v>
      </c>
      <c r="D8" s="11">
        <f>DSUM(Table22456789[#All],"Value",H3:H4)</f>
        <v>0</v>
      </c>
      <c r="E8" s="49"/>
    </row>
    <row r="9" spans="1:15" ht="15.75">
      <c r="A9" s="170" t="s">
        <v>44</v>
      </c>
      <c r="B9" s="171"/>
      <c r="C9" s="8" t="s">
        <v>21</v>
      </c>
      <c r="D9" s="12">
        <f>DSUM(Table22456789[#All],"Value",I3:I4)</f>
        <v>0</v>
      </c>
    </row>
    <row r="10" spans="1:15" ht="15.75">
      <c r="A10" s="170" t="s">
        <v>45</v>
      </c>
      <c r="B10" s="171"/>
      <c r="C10" s="7" t="s">
        <v>22</v>
      </c>
      <c r="D10" s="11">
        <f>DSUM(Table22456789[#All],"Value",J3:J4)</f>
        <v>0</v>
      </c>
    </row>
    <row r="11" spans="1:15" ht="15.75">
      <c r="A11" s="170"/>
      <c r="B11" s="171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0"/>
      <c r="B12" s="171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5" t="s">
        <v>104</v>
      </c>
      <c r="B14" s="176"/>
      <c r="C14" s="176"/>
      <c r="D14" s="176"/>
      <c r="E14" s="177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A14" sqref="A14:E14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2" t="s">
        <v>28</v>
      </c>
      <c r="L2" s="172"/>
      <c r="M2" s="172" t="s">
        <v>30</v>
      </c>
      <c r="N2" s="172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0"/>
      <c r="B4" s="171"/>
      <c r="C4" s="173" t="s">
        <v>8</v>
      </c>
      <c r="D4" s="174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0"/>
      <c r="B5" s="171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0" t="s">
        <v>12</v>
      </c>
      <c r="B6" s="171"/>
      <c r="C6" s="7" t="s">
        <v>9</v>
      </c>
      <c r="D6" s="11">
        <f>June!D11</f>
        <v>0</v>
      </c>
      <c r="K6" t="s">
        <v>94</v>
      </c>
    </row>
    <row r="7" spans="1:14" ht="15.75">
      <c r="A7" s="170" t="s">
        <v>15</v>
      </c>
      <c r="B7" s="171"/>
      <c r="C7" s="8" t="s">
        <v>10</v>
      </c>
      <c r="D7" s="12">
        <f>DSUM(Table2245678[#All],"Value",G3:G4)</f>
        <v>0</v>
      </c>
    </row>
    <row r="8" spans="1:14" ht="15.75">
      <c r="A8" s="170" t="s">
        <v>42</v>
      </c>
      <c r="B8" s="171"/>
      <c r="C8" s="7" t="s">
        <v>11</v>
      </c>
      <c r="D8" s="11">
        <f>DSUM(Table2245678[#All],"Value",H3:H4)</f>
        <v>0</v>
      </c>
    </row>
    <row r="9" spans="1:14" ht="15.75">
      <c r="A9" s="170" t="s">
        <v>17</v>
      </c>
      <c r="B9" s="171"/>
      <c r="C9" s="8" t="s">
        <v>21</v>
      </c>
      <c r="D9" s="12">
        <f>DSUM(Table2245678[#All],"Value",I3:I4)</f>
        <v>0</v>
      </c>
    </row>
    <row r="10" spans="1:14" ht="15.75">
      <c r="A10" s="170"/>
      <c r="B10" s="171"/>
      <c r="C10" s="7" t="s">
        <v>22</v>
      </c>
      <c r="D10" s="11">
        <f>DSUM(Table2245678[#All],"Value",J3:J4)</f>
        <v>0</v>
      </c>
    </row>
    <row r="11" spans="1:14" ht="15.75">
      <c r="A11" s="170"/>
      <c r="B11" s="171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0"/>
      <c r="B12" s="171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5" t="s">
        <v>104</v>
      </c>
      <c r="B14" s="176"/>
      <c r="C14" s="176"/>
      <c r="D14" s="176"/>
      <c r="E14" s="177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2015-01-23T21:42:30Z</dcterms:modified>
</cp:coreProperties>
</file>